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90" yWindow="15" windowWidth="15390" windowHeight="19935" tabRatio="545"/>
  </bookViews>
  <sheets>
    <sheet name="CoverSheet" sheetId="1" r:id="rId1"/>
    <sheet name="TOC" sheetId="74" r:id="rId2"/>
    <sheet name="Instructions" sheetId="75" r:id="rId3"/>
    <sheet name="S11a.Capex Forecast" sheetId="30" r:id="rId4"/>
    <sheet name="S11b.Opex Forecast" sheetId="68" r:id="rId5"/>
    <sheet name="S12a.Asset Condition" sheetId="58" r:id="rId6"/>
    <sheet name="S12b.Forecast Utilisation" sheetId="41" r:id="rId7"/>
    <sheet name="S12c.Demand Forecast" sheetId="69" r:id="rId8"/>
    <sheet name="S13.AMMAT" sheetId="42" r:id="rId9"/>
  </sheets>
  <definedNames>
    <definedName name="dd_accuracy">#REF!</definedName>
    <definedName name="dd_CausalProxy">#REF!</definedName>
    <definedName name="dd_dataacuracy" localSheetId="2">#REF!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Forecast'!$A$1:$S$217</definedName>
    <definedName name="_xlnm.Print_Area" localSheetId="4">'S11b.Opex Forecast'!$A$1:$R$44</definedName>
    <definedName name="_xlnm.Print_Area" localSheetId="5">'S12a.Asset Condition'!$A$1:$N$37</definedName>
    <definedName name="_xlnm.Print_Area" localSheetId="6">'S12b.Forecast Utilisation'!$A$1:$S$43</definedName>
    <definedName name="_xlnm.Print_Area" localSheetId="7">'S12c.Demand Forecast'!$A$1:$L$28</definedName>
    <definedName name="_xlnm.Print_Area" localSheetId="8">S13.AMMAT!$A$1:$J$12,S13.AMMAT!$L$1:$T$12,S13.AMMAT!$A$14:$J$24,S13.AMMAT!$L$14:$T$24,S13.AMMAT!$A$26:$J$36,S13.AMMAT!$L$26:$T$36,S13.AMMAT!$A$38:$J$48,S13.AMMAT!$L$38:$T$48,S13.AMMAT!$A$50:$J$60,S13.AMMAT!$L$50:$T$60,S13.AMMAT!$A$62:$J$72,S13.AMMAT!$L$62:$T$72,S13.AMMAT!$A$74:$J$84,S13.AMMAT!$L$74:$T$84,S13.AMMAT!$A$86:$J$96,S13.AMMAT!$L$86:$T$96</definedName>
    <definedName name="_xlnm.Print_Area" localSheetId="1">TOC!$A$1:$D$15</definedName>
    <definedName name="_xlnm.Print_Titles" localSheetId="3">'S11a.Capex Forecast'!$1:$6</definedName>
    <definedName name="_xlnm.Print_Titles" localSheetId="6">'S12b.Forecast Utilisation'!$1:$6</definedName>
    <definedName name="_xlnm.Print_Titles" localSheetId="7">'S12c.Demand Forecast'!$1:$6</definedName>
    <definedName name="_xlnm.Print_Titles" localSheetId="8">S13.AMMAT!$1:$6</definedName>
  </definedNames>
  <calcPr calcId="145621"/>
</workbook>
</file>

<file path=xl/calcChain.xml><?xml version="1.0" encoding="utf-8"?>
<calcChain xmlns="http://schemas.openxmlformats.org/spreadsheetml/2006/main">
  <c r="K27" i="69" l="1"/>
  <c r="J27" i="69"/>
  <c r="I27" i="69"/>
  <c r="H27" i="69"/>
  <c r="G27" i="69"/>
  <c r="F27" i="69"/>
  <c r="K25" i="69" l="1"/>
  <c r="J25" i="69"/>
  <c r="I25" i="69"/>
  <c r="H25" i="69"/>
  <c r="G25" i="69"/>
  <c r="F25" i="69"/>
  <c r="I135" i="30"/>
  <c r="J135" i="30"/>
  <c r="K135" i="30"/>
  <c r="L135" i="30"/>
  <c r="M135" i="30"/>
  <c r="H135" i="30"/>
  <c r="H17" i="42"/>
  <c r="R17" i="42"/>
  <c r="R89" i="42"/>
  <c r="H89" i="42"/>
  <c r="R77" i="42"/>
  <c r="H77" i="42"/>
  <c r="R65" i="42"/>
  <c r="H65" i="42"/>
  <c r="R53" i="42"/>
  <c r="H53" i="42"/>
  <c r="R41" i="42"/>
  <c r="H41" i="42"/>
  <c r="R29" i="42"/>
  <c r="H29" i="42"/>
  <c r="R4" i="42"/>
  <c r="G155" i="30"/>
  <c r="G110" i="30"/>
  <c r="M110" i="30"/>
  <c r="L110" i="30"/>
  <c r="K110" i="30"/>
  <c r="J110" i="30"/>
  <c r="I110" i="30"/>
  <c r="H110" i="30"/>
  <c r="M155" i="30"/>
  <c r="L155" i="30"/>
  <c r="K155" i="30"/>
  <c r="J155" i="30"/>
  <c r="I155" i="30"/>
  <c r="H155" i="30"/>
  <c r="N61" i="30"/>
  <c r="N58" i="30"/>
  <c r="N57" i="30"/>
  <c r="N56" i="30"/>
  <c r="N54" i="30"/>
  <c r="N53" i="30"/>
  <c r="N52" i="30"/>
  <c r="N51" i="30"/>
  <c r="N49" i="30"/>
  <c r="N31" i="30"/>
  <c r="N41" i="30"/>
  <c r="N42" i="30" s="1"/>
  <c r="N44" i="30" s="1"/>
  <c r="N18" i="30"/>
  <c r="N19" i="30" s="1"/>
  <c r="N2" i="30"/>
  <c r="N3" i="30"/>
  <c r="N8" i="30"/>
  <c r="R88" i="42"/>
  <c r="R87" i="42"/>
  <c r="R76" i="42"/>
  <c r="R75" i="42"/>
  <c r="R64" i="42"/>
  <c r="R63" i="42"/>
  <c r="R52" i="42"/>
  <c r="R51" i="42"/>
  <c r="R40" i="42"/>
  <c r="R39" i="42"/>
  <c r="R28" i="42"/>
  <c r="R27" i="42"/>
  <c r="R16" i="42"/>
  <c r="R15" i="42"/>
  <c r="H88" i="42"/>
  <c r="H87" i="42"/>
  <c r="R3" i="42"/>
  <c r="R2" i="42"/>
  <c r="H76" i="42"/>
  <c r="H75" i="42"/>
  <c r="H64" i="42"/>
  <c r="H63" i="42"/>
  <c r="H52" i="42"/>
  <c r="H51" i="42"/>
  <c r="H40" i="42"/>
  <c r="H39" i="42"/>
  <c r="H28" i="42"/>
  <c r="H27" i="42"/>
  <c r="H16" i="42"/>
  <c r="H15" i="42"/>
  <c r="H18" i="30"/>
  <c r="H19" i="30" s="1"/>
  <c r="H21" i="30" s="1"/>
  <c r="H26" i="30" s="1"/>
  <c r="Q27" i="68"/>
  <c r="P27" i="68"/>
  <c r="O27" i="68"/>
  <c r="N27" i="68"/>
  <c r="M27" i="68"/>
  <c r="L27" i="68"/>
  <c r="K27" i="68"/>
  <c r="J27" i="68"/>
  <c r="I27" i="68"/>
  <c r="H27" i="68"/>
  <c r="G27" i="68"/>
  <c r="Q24" i="68"/>
  <c r="P24" i="68"/>
  <c r="O24" i="68"/>
  <c r="N24" i="68"/>
  <c r="M24" i="68"/>
  <c r="L24" i="68"/>
  <c r="K24" i="68"/>
  <c r="J24" i="68"/>
  <c r="I24" i="68"/>
  <c r="H24" i="68"/>
  <c r="G24" i="68"/>
  <c r="H16" i="68"/>
  <c r="I16" i="68"/>
  <c r="J16" i="68"/>
  <c r="K16" i="68"/>
  <c r="L16" i="68"/>
  <c r="M16" i="68"/>
  <c r="N16" i="68"/>
  <c r="O16" i="68"/>
  <c r="P16" i="68"/>
  <c r="Q16" i="68"/>
  <c r="G16" i="68"/>
  <c r="H13" i="68"/>
  <c r="I13" i="68"/>
  <c r="J13" i="68"/>
  <c r="K13" i="68"/>
  <c r="L13" i="68"/>
  <c r="M13" i="68"/>
  <c r="N13" i="68"/>
  <c r="O13" i="68"/>
  <c r="P13" i="68"/>
  <c r="Q13" i="68"/>
  <c r="G13" i="68"/>
  <c r="G39" i="68" s="1"/>
  <c r="H2" i="42"/>
  <c r="Q34" i="68"/>
  <c r="P34" i="68"/>
  <c r="O34" i="68"/>
  <c r="N34" i="68"/>
  <c r="M34" i="68"/>
  <c r="L34" i="68"/>
  <c r="K34" i="68"/>
  <c r="J34" i="68"/>
  <c r="I34" i="68"/>
  <c r="H34" i="68"/>
  <c r="G34" i="68"/>
  <c r="F34" i="68"/>
  <c r="Q19" i="68"/>
  <c r="P19" i="68"/>
  <c r="O19" i="68"/>
  <c r="N19" i="68"/>
  <c r="M19" i="68"/>
  <c r="L19" i="68"/>
  <c r="K19" i="68"/>
  <c r="J19" i="68"/>
  <c r="I19" i="68"/>
  <c r="H19" i="68"/>
  <c r="G19" i="68"/>
  <c r="F19" i="68"/>
  <c r="G66" i="30"/>
  <c r="R49" i="30"/>
  <c r="Q49" i="30"/>
  <c r="P49" i="30"/>
  <c r="O49" i="30"/>
  <c r="M49" i="30"/>
  <c r="L49" i="30"/>
  <c r="K49" i="30"/>
  <c r="J49" i="30"/>
  <c r="I49" i="30"/>
  <c r="H49" i="30"/>
  <c r="G49" i="30"/>
  <c r="R31" i="30"/>
  <c r="Q31" i="30"/>
  <c r="P31" i="30"/>
  <c r="O31" i="30"/>
  <c r="M31" i="30"/>
  <c r="L31" i="30"/>
  <c r="K31" i="30"/>
  <c r="J31" i="30"/>
  <c r="I31" i="30"/>
  <c r="H31" i="30"/>
  <c r="G31" i="30"/>
  <c r="M66" i="30"/>
  <c r="L66" i="30"/>
  <c r="K66" i="30"/>
  <c r="J66" i="30"/>
  <c r="I66" i="30"/>
  <c r="H66" i="30"/>
  <c r="R8" i="30"/>
  <c r="Q8" i="30"/>
  <c r="P8" i="30"/>
  <c r="O8" i="30"/>
  <c r="M8" i="30"/>
  <c r="L8" i="30"/>
  <c r="K8" i="30"/>
  <c r="J8" i="30"/>
  <c r="I8" i="30"/>
  <c r="H8" i="30"/>
  <c r="Q8" i="68"/>
  <c r="P8" i="68"/>
  <c r="O8" i="68"/>
  <c r="N8" i="68"/>
  <c r="M8" i="68"/>
  <c r="L8" i="68"/>
  <c r="K8" i="68"/>
  <c r="J8" i="68"/>
  <c r="I8" i="68"/>
  <c r="H8" i="68"/>
  <c r="G8" i="68"/>
  <c r="Q10" i="41"/>
  <c r="P10" i="41"/>
  <c r="O10" i="41"/>
  <c r="N10" i="41"/>
  <c r="M10" i="41"/>
  <c r="L10" i="41"/>
  <c r="K19" i="69"/>
  <c r="J19" i="69"/>
  <c r="I19" i="69"/>
  <c r="H19" i="69"/>
  <c r="G19" i="69"/>
  <c r="F19" i="69"/>
  <c r="K10" i="69"/>
  <c r="J10" i="69"/>
  <c r="I10" i="69"/>
  <c r="H10" i="69"/>
  <c r="G10" i="69"/>
  <c r="F10" i="69"/>
  <c r="H3" i="42"/>
  <c r="M3" i="68"/>
  <c r="J3" i="58"/>
  <c r="H3" i="69"/>
  <c r="Q3" i="41"/>
  <c r="G8" i="30"/>
  <c r="F8" i="68"/>
  <c r="Q41" i="68"/>
  <c r="P41" i="68"/>
  <c r="O41" i="68"/>
  <c r="N41" i="68"/>
  <c r="M41" i="68"/>
  <c r="L41" i="68"/>
  <c r="K41" i="68"/>
  <c r="J41" i="68"/>
  <c r="I41" i="68"/>
  <c r="H41" i="68"/>
  <c r="G41" i="68"/>
  <c r="Q40" i="68"/>
  <c r="P40" i="68"/>
  <c r="O40" i="68"/>
  <c r="N40" i="68"/>
  <c r="M40" i="68"/>
  <c r="L40" i="68"/>
  <c r="K40" i="68"/>
  <c r="J40" i="68"/>
  <c r="I40" i="68"/>
  <c r="H40" i="68"/>
  <c r="G40" i="68"/>
  <c r="Q38" i="68"/>
  <c r="P38" i="68"/>
  <c r="O38" i="68"/>
  <c r="N38" i="68"/>
  <c r="M38" i="68"/>
  <c r="L38" i="68"/>
  <c r="K38" i="68"/>
  <c r="J38" i="68"/>
  <c r="I38" i="68"/>
  <c r="H38" i="68"/>
  <c r="G38" i="68"/>
  <c r="Q37" i="68"/>
  <c r="P37" i="68"/>
  <c r="O37" i="68"/>
  <c r="N37" i="68"/>
  <c r="M37" i="68"/>
  <c r="L37" i="68"/>
  <c r="K37" i="68"/>
  <c r="J37" i="68"/>
  <c r="I37" i="68"/>
  <c r="H37" i="68"/>
  <c r="G37" i="68"/>
  <c r="Q36" i="68"/>
  <c r="P36" i="68"/>
  <c r="O36" i="68"/>
  <c r="N36" i="68"/>
  <c r="M36" i="68"/>
  <c r="L36" i="68"/>
  <c r="K36" i="68"/>
  <c r="J36" i="68"/>
  <c r="I36" i="68"/>
  <c r="H36" i="68"/>
  <c r="G36" i="68"/>
  <c r="M214" i="30"/>
  <c r="L214" i="30"/>
  <c r="K214" i="30"/>
  <c r="J214" i="30"/>
  <c r="I214" i="30"/>
  <c r="H214" i="30"/>
  <c r="M204" i="30"/>
  <c r="L204" i="30"/>
  <c r="K204" i="30"/>
  <c r="J204" i="30"/>
  <c r="I204" i="30"/>
  <c r="H204" i="30"/>
  <c r="M178" i="30"/>
  <c r="M180" i="30" s="1"/>
  <c r="L178" i="30"/>
  <c r="L180" i="30" s="1"/>
  <c r="K178" i="30"/>
  <c r="K180" i="30" s="1"/>
  <c r="J178" i="30"/>
  <c r="J180" i="30" s="1"/>
  <c r="I178" i="30"/>
  <c r="I180" i="30" s="1"/>
  <c r="H178" i="30"/>
  <c r="H180" i="30" s="1"/>
  <c r="M165" i="30"/>
  <c r="M167" i="30" s="1"/>
  <c r="L165" i="30"/>
  <c r="L167" i="30" s="1"/>
  <c r="K165" i="30"/>
  <c r="K38" i="30" s="1"/>
  <c r="J165" i="30"/>
  <c r="J167" i="30" s="1"/>
  <c r="I165" i="30"/>
  <c r="I167" i="30" s="1"/>
  <c r="H165" i="30"/>
  <c r="H167" i="30" s="1"/>
  <c r="M74" i="30"/>
  <c r="M76" i="30" s="1"/>
  <c r="L74" i="30"/>
  <c r="L33" i="30" s="1"/>
  <c r="L51" i="30" s="1"/>
  <c r="K74" i="30"/>
  <c r="K76" i="30" s="1"/>
  <c r="J74" i="30"/>
  <c r="J76" i="30" s="1"/>
  <c r="I74" i="30"/>
  <c r="I76" i="30" s="1"/>
  <c r="H74" i="30"/>
  <c r="H76" i="30" s="1"/>
  <c r="K16" i="69"/>
  <c r="J16" i="69"/>
  <c r="I16" i="69"/>
  <c r="H16" i="69"/>
  <c r="G16" i="69"/>
  <c r="F16" i="69"/>
  <c r="H2" i="69"/>
  <c r="M2" i="68"/>
  <c r="H190" i="30"/>
  <c r="H192" i="30" s="1"/>
  <c r="H150" i="30"/>
  <c r="H36" i="30" s="1"/>
  <c r="H54" i="30" s="1"/>
  <c r="H130" i="30"/>
  <c r="H124" i="30"/>
  <c r="H117" i="30"/>
  <c r="H102" i="30"/>
  <c r="H97" i="30"/>
  <c r="H91" i="30"/>
  <c r="H84" i="30"/>
  <c r="D32" i="58"/>
  <c r="D31" i="58"/>
  <c r="D30" i="58"/>
  <c r="D29" i="58"/>
  <c r="D28" i="58"/>
  <c r="D27" i="58"/>
  <c r="D24" i="58"/>
  <c r="D23" i="58"/>
  <c r="D22" i="58"/>
  <c r="D21" i="58"/>
  <c r="D20" i="58"/>
  <c r="D19" i="58"/>
  <c r="D18" i="58"/>
  <c r="J2" i="58"/>
  <c r="R61" i="30"/>
  <c r="Q61" i="30"/>
  <c r="P61" i="30"/>
  <c r="O61" i="30"/>
  <c r="R58" i="30"/>
  <c r="Q58" i="30"/>
  <c r="P58" i="30"/>
  <c r="O58" i="30"/>
  <c r="R57" i="30"/>
  <c r="Q57" i="30"/>
  <c r="P57" i="30"/>
  <c r="O57" i="30"/>
  <c r="R56" i="30"/>
  <c r="Q56" i="30"/>
  <c r="P56" i="30"/>
  <c r="O56" i="30"/>
  <c r="R54" i="30"/>
  <c r="Q54" i="30"/>
  <c r="P54" i="30"/>
  <c r="O54" i="30"/>
  <c r="R53" i="30"/>
  <c r="Q53" i="30"/>
  <c r="P53" i="30"/>
  <c r="O53" i="30"/>
  <c r="R52" i="30"/>
  <c r="Q52" i="30"/>
  <c r="P52" i="30"/>
  <c r="O52" i="30"/>
  <c r="R51" i="30"/>
  <c r="Q51" i="30"/>
  <c r="P51" i="30"/>
  <c r="O51" i="30"/>
  <c r="M190" i="30"/>
  <c r="M40" i="30" s="1"/>
  <c r="L190" i="30"/>
  <c r="L192" i="30" s="1"/>
  <c r="K190" i="30"/>
  <c r="K192" i="30" s="1"/>
  <c r="J190" i="30"/>
  <c r="J192" i="30" s="1"/>
  <c r="I190" i="30"/>
  <c r="I40" i="30" s="1"/>
  <c r="I58" i="30" s="1"/>
  <c r="M150" i="30"/>
  <c r="M36" i="30" s="1"/>
  <c r="M54" i="30" s="1"/>
  <c r="L150" i="30"/>
  <c r="L36" i="30" s="1"/>
  <c r="L54" i="30" s="1"/>
  <c r="K150" i="30"/>
  <c r="K152" i="30" s="1"/>
  <c r="J150" i="30"/>
  <c r="J36" i="30" s="1"/>
  <c r="J54" i="30" s="1"/>
  <c r="I150" i="30"/>
  <c r="I36" i="30" s="1"/>
  <c r="I54" i="30" s="1"/>
  <c r="R41" i="30"/>
  <c r="R42" i="30" s="1"/>
  <c r="R44" i="30" s="1"/>
  <c r="Q41" i="30"/>
  <c r="Q42" i="30" s="1"/>
  <c r="Q44" i="30" s="1"/>
  <c r="P41" i="30"/>
  <c r="P42" i="30" s="1"/>
  <c r="O41" i="30"/>
  <c r="O42" i="30" s="1"/>
  <c r="O44" i="30" s="1"/>
  <c r="R18" i="30"/>
  <c r="R19" i="30" s="1"/>
  <c r="Q18" i="30"/>
  <c r="Q19" i="30" s="1"/>
  <c r="P18" i="30"/>
  <c r="P59" i="30" s="1"/>
  <c r="O18" i="30"/>
  <c r="O19" i="30" s="1"/>
  <c r="M18" i="30"/>
  <c r="M19" i="30" s="1"/>
  <c r="M21" i="30" s="1"/>
  <c r="M26" i="30" s="1"/>
  <c r="L18" i="30"/>
  <c r="L19" i="30" s="1"/>
  <c r="K18" i="30"/>
  <c r="K19" i="30" s="1"/>
  <c r="J18" i="30"/>
  <c r="J19" i="30" s="1"/>
  <c r="I18" i="30"/>
  <c r="I19" i="30" s="1"/>
  <c r="Q2" i="41"/>
  <c r="M130" i="30"/>
  <c r="L130" i="30"/>
  <c r="K130" i="30"/>
  <c r="J130" i="30"/>
  <c r="I130" i="30"/>
  <c r="M117" i="30"/>
  <c r="L117" i="30"/>
  <c r="K117" i="30"/>
  <c r="J117" i="30"/>
  <c r="I117" i="30"/>
  <c r="M124" i="30"/>
  <c r="L124" i="30"/>
  <c r="K124" i="30"/>
  <c r="J124" i="30"/>
  <c r="I124" i="30"/>
  <c r="M102" i="30"/>
  <c r="L102" i="30"/>
  <c r="K102" i="30"/>
  <c r="J102" i="30"/>
  <c r="I102" i="30"/>
  <c r="M91" i="30"/>
  <c r="L91" i="30"/>
  <c r="K91" i="30"/>
  <c r="J91" i="30"/>
  <c r="M84" i="30"/>
  <c r="L84" i="30"/>
  <c r="K84" i="30"/>
  <c r="J84" i="30"/>
  <c r="M97" i="30"/>
  <c r="L97" i="30"/>
  <c r="K97" i="30"/>
  <c r="J97" i="30"/>
  <c r="I97" i="30"/>
  <c r="I91" i="30"/>
  <c r="I84" i="30"/>
  <c r="L38" i="30"/>
  <c r="L56" i="30" s="1"/>
  <c r="H33" i="30"/>
  <c r="H51" i="30" s="1"/>
  <c r="I38" i="30"/>
  <c r="I56" i="30" s="1"/>
  <c r="L39" i="30"/>
  <c r="H40" i="30"/>
  <c r="H58" i="30" s="1"/>
  <c r="I192" i="30" l="1"/>
  <c r="H39" i="30"/>
  <c r="H57" i="30" s="1"/>
  <c r="J39" i="30"/>
  <c r="J57" i="30" s="1"/>
  <c r="H38" i="30"/>
  <c r="H56" i="30" s="1"/>
  <c r="M39" i="68"/>
  <c r="K36" i="30"/>
  <c r="K54" i="30" s="1"/>
  <c r="L17" i="68"/>
  <c r="H17" i="68"/>
  <c r="O42" i="68"/>
  <c r="K42" i="68"/>
  <c r="G28" i="68"/>
  <c r="K28" i="68"/>
  <c r="O28" i="68"/>
  <c r="K39" i="68"/>
  <c r="P42" i="68"/>
  <c r="L42" i="68"/>
  <c r="M192" i="30"/>
  <c r="K33" i="30"/>
  <c r="K51" i="30" s="1"/>
  <c r="J17" i="68"/>
  <c r="Q39" i="68"/>
  <c r="K17" i="68"/>
  <c r="L152" i="30"/>
  <c r="J33" i="30"/>
  <c r="J51" i="30" s="1"/>
  <c r="K104" i="30"/>
  <c r="K34" i="30" s="1"/>
  <c r="K52" i="30" s="1"/>
  <c r="M17" i="68"/>
  <c r="I39" i="68"/>
  <c r="J28" i="68"/>
  <c r="N28" i="68"/>
  <c r="G17" i="68"/>
  <c r="N42" i="68"/>
  <c r="J42" i="68"/>
  <c r="P39" i="68"/>
  <c r="P19" i="30"/>
  <c r="P21" i="30" s="1"/>
  <c r="P26" i="30" s="1"/>
  <c r="J137" i="30"/>
  <c r="J139" i="30" s="1"/>
  <c r="L137" i="30"/>
  <c r="L139" i="30" s="1"/>
  <c r="K137" i="30"/>
  <c r="K139" i="30" s="1"/>
  <c r="I152" i="30"/>
  <c r="J216" i="30"/>
  <c r="J43" i="30" s="1"/>
  <c r="J61" i="30" s="1"/>
  <c r="M42" i="68"/>
  <c r="I42" i="68"/>
  <c r="I28" i="68"/>
  <c r="M28" i="68"/>
  <c r="H152" i="30"/>
  <c r="K167" i="30"/>
  <c r="L76" i="30"/>
  <c r="K40" i="30"/>
  <c r="K58" i="30" s="1"/>
  <c r="O39" i="68"/>
  <c r="J39" i="68"/>
  <c r="Q17" i="68"/>
  <c r="G42" i="68"/>
  <c r="G43" i="68" s="1"/>
  <c r="H28" i="68"/>
  <c r="L28" i="68"/>
  <c r="P28" i="68"/>
  <c r="M152" i="30"/>
  <c r="N59" i="30"/>
  <c r="I33" i="30"/>
  <c r="I51" i="30" s="1"/>
  <c r="O59" i="30"/>
  <c r="H216" i="30"/>
  <c r="H43" i="30" s="1"/>
  <c r="H61" i="30" s="1"/>
  <c r="L216" i="30"/>
  <c r="L43" i="30" s="1"/>
  <c r="L61" i="30" s="1"/>
  <c r="J152" i="30"/>
  <c r="L104" i="30"/>
  <c r="L34" i="30" s="1"/>
  <c r="J38" i="30"/>
  <c r="J56" i="30" s="1"/>
  <c r="K39" i="30"/>
  <c r="K57" i="30" s="1"/>
  <c r="K216" i="30"/>
  <c r="K43" i="30" s="1"/>
  <c r="K61" i="30" s="1"/>
  <c r="R60" i="30"/>
  <c r="R21" i="30"/>
  <c r="R26" i="30" s="1"/>
  <c r="N21" i="30"/>
  <c r="N60" i="30"/>
  <c r="R59" i="30"/>
  <c r="M38" i="30"/>
  <c r="M56" i="30" s="1"/>
  <c r="M39" i="30"/>
  <c r="M57" i="30" s="1"/>
  <c r="M33" i="30"/>
  <c r="M51" i="30" s="1"/>
  <c r="Q59" i="30"/>
  <c r="I17" i="68"/>
  <c r="N17" i="68"/>
  <c r="L39" i="68"/>
  <c r="I104" i="30"/>
  <c r="I106" i="30" s="1"/>
  <c r="M104" i="30"/>
  <c r="M34" i="30" s="1"/>
  <c r="N39" i="68"/>
  <c r="Q42" i="68"/>
  <c r="H42" i="68"/>
  <c r="Q28" i="68"/>
  <c r="H104" i="30"/>
  <c r="H34" i="30" s="1"/>
  <c r="M216" i="30"/>
  <c r="M43" i="30" s="1"/>
  <c r="M61" i="30" s="1"/>
  <c r="H137" i="30"/>
  <c r="H139" i="30" s="1"/>
  <c r="I216" i="30"/>
  <c r="I43" i="30" s="1"/>
  <c r="I61" i="30" s="1"/>
  <c r="P17" i="68"/>
  <c r="O17" i="68"/>
  <c r="I39" i="30"/>
  <c r="I57" i="30" s="1"/>
  <c r="J40" i="30"/>
  <c r="J58" i="30" s="1"/>
  <c r="L40" i="30"/>
  <c r="L58" i="30" s="1"/>
  <c r="H39" i="68"/>
  <c r="J104" i="30"/>
  <c r="J34" i="30" s="1"/>
  <c r="I137" i="30"/>
  <c r="I139" i="30" s="1"/>
  <c r="M137" i="30"/>
  <c r="M35" i="30" s="1"/>
  <c r="M53" i="30" s="1"/>
  <c r="K21" i="30"/>
  <c r="L21" i="30"/>
  <c r="L52" i="30"/>
  <c r="I21" i="30"/>
  <c r="K56" i="30"/>
  <c r="J21" i="30"/>
  <c r="Q60" i="30"/>
  <c r="Q21" i="30"/>
  <c r="P44" i="30"/>
  <c r="O21" i="30"/>
  <c r="O60" i="30"/>
  <c r="M58" i="30"/>
  <c r="L57" i="30"/>
  <c r="K106" i="30"/>
  <c r="K43" i="68" l="1"/>
  <c r="H43" i="68"/>
  <c r="H41" i="30"/>
  <c r="H59" i="30" s="1"/>
  <c r="M43" i="68"/>
  <c r="J43" i="68"/>
  <c r="I43" i="68"/>
  <c r="P43" i="68"/>
  <c r="O43" i="68"/>
  <c r="L43" i="68"/>
  <c r="L106" i="30"/>
  <c r="P60" i="30"/>
  <c r="P62" i="30"/>
  <c r="Q43" i="68"/>
  <c r="K35" i="30"/>
  <c r="K53" i="30" s="1"/>
  <c r="N43" i="68"/>
  <c r="M139" i="30"/>
  <c r="L35" i="30"/>
  <c r="L53" i="30" s="1"/>
  <c r="J35" i="30"/>
  <c r="J53" i="30" s="1"/>
  <c r="J106" i="30"/>
  <c r="H106" i="30"/>
  <c r="J41" i="30"/>
  <c r="J59" i="30" s="1"/>
  <c r="H35" i="30"/>
  <c r="H53" i="30" s="1"/>
  <c r="M106" i="30"/>
  <c r="I35" i="30"/>
  <c r="I53" i="30" s="1"/>
  <c r="I34" i="30"/>
  <c r="I52" i="30" s="1"/>
  <c r="K41" i="30"/>
  <c r="K59" i="30" s="1"/>
  <c r="L41" i="30"/>
  <c r="L59" i="30" s="1"/>
  <c r="M41" i="30"/>
  <c r="M59" i="30" s="1"/>
  <c r="N62" i="30"/>
  <c r="N26" i="30"/>
  <c r="I41" i="30"/>
  <c r="I59" i="30" s="1"/>
  <c r="R62" i="30"/>
  <c r="Q26" i="30"/>
  <c r="Q62" i="30"/>
  <c r="I26" i="30"/>
  <c r="L26" i="30"/>
  <c r="O26" i="30"/>
  <c r="O62" i="30"/>
  <c r="H52" i="30"/>
  <c r="J52" i="30"/>
  <c r="M52" i="30"/>
  <c r="K26" i="30"/>
  <c r="J26" i="30"/>
  <c r="H42" i="30" l="1"/>
  <c r="H60" i="30" s="1"/>
  <c r="K42" i="30"/>
  <c r="K44" i="30" s="1"/>
  <c r="K62" i="30" s="1"/>
  <c r="J42" i="30"/>
  <c r="J60" i="30" s="1"/>
  <c r="I42" i="30"/>
  <c r="I44" i="30" s="1"/>
  <c r="I62" i="30" s="1"/>
  <c r="L42" i="30"/>
  <c r="L44" i="30" s="1"/>
  <c r="L62" i="30" s="1"/>
  <c r="M42" i="30"/>
  <c r="M44" i="30" s="1"/>
  <c r="M62" i="30" s="1"/>
  <c r="I60" i="30"/>
  <c r="K60" i="30" l="1"/>
  <c r="J44" i="30"/>
  <c r="J62" i="30" s="1"/>
  <c r="H44" i="30"/>
  <c r="H62" i="30" s="1"/>
  <c r="L60" i="30"/>
  <c r="M60" i="30"/>
</calcChain>
</file>

<file path=xl/sharedStrings.xml><?xml version="1.0" encoding="utf-8"?>
<sst xmlns="http://schemas.openxmlformats.org/spreadsheetml/2006/main" count="1186" uniqueCount="544">
  <si>
    <t>for</t>
  </si>
  <si>
    <t>Schedule</t>
  </si>
  <si>
    <t>Table of Contents</t>
  </si>
  <si>
    <t>Company Name</t>
  </si>
  <si>
    <t>Disclosure Date</t>
  </si>
  <si>
    <t>Load factor</t>
  </si>
  <si>
    <t>Intermediate pressure</t>
  </si>
  <si>
    <t xml:space="preserve"> </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</si>
  <si>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</si>
  <si>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</si>
  <si>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</si>
  <si>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</si>
  <si>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</si>
  <si>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</si>
  <si>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</si>
  <si>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</si>
  <si>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</si>
  <si>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</si>
  <si>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</si>
  <si>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</si>
  <si>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km</t>
  </si>
  <si>
    <t>No.</t>
  </si>
  <si>
    <t>MP special crossings</t>
  </si>
  <si>
    <t>LP special crossings</t>
  </si>
  <si>
    <t>Cathodic protection</t>
  </si>
  <si>
    <t>Pressure system</t>
  </si>
  <si>
    <t>Stations</t>
  </si>
  <si>
    <t>Intermediate pressure DRS</t>
  </si>
  <si>
    <t>Medium pressure DRS</t>
  </si>
  <si>
    <t>GDB Information Disclosure Requirements</t>
  </si>
  <si>
    <t>Remote terminal units</t>
  </si>
  <si>
    <t>Intermediate Pressure total</t>
  </si>
  <si>
    <t>Medium Pressure total</t>
  </si>
  <si>
    <t>Low Pressure total</t>
  </si>
  <si>
    <t>Service interruptions, incidents and emergencies</t>
  </si>
  <si>
    <t>Routine and corrective maintenance and inspection</t>
  </si>
  <si>
    <t>Comment</t>
  </si>
  <si>
    <t>Region</t>
  </si>
  <si>
    <t>Intermediate Pressure</t>
  </si>
  <si>
    <t>Medium Pressure</t>
  </si>
  <si>
    <t>IP crossings</t>
  </si>
  <si>
    <t>Number of directly billed ICPs (at year end)</t>
  </si>
  <si>
    <t>Network</t>
  </si>
  <si>
    <t>*  Current year utilisation figures may be estimates.  Year 1–5 figures show the  utilisation forecast to occur given the expected system configuration for each year, including the effect of any new investment in the pressure system.</t>
  </si>
  <si>
    <t>Data accuracy (1–4)</t>
  </si>
  <si>
    <t>Units</t>
  </si>
  <si>
    <t>System growth</t>
  </si>
  <si>
    <t>Asset replacement and renewal</t>
  </si>
  <si>
    <t>Asset relocations</t>
  </si>
  <si>
    <t>Legislative and regulatory</t>
  </si>
  <si>
    <t>Asset Management Standard Applied</t>
  </si>
  <si>
    <t>Question No.</t>
  </si>
  <si>
    <t>Function</t>
  </si>
  <si>
    <t>Question</t>
  </si>
  <si>
    <t>Maturity Level 0</t>
  </si>
  <si>
    <t>Maturity Level 1</t>
  </si>
  <si>
    <t>Maturity Level 2</t>
  </si>
  <si>
    <t>Maturity Level 3</t>
  </si>
  <si>
    <t>Maturity Level 4</t>
  </si>
  <si>
    <t>Why</t>
  </si>
  <si>
    <t>Who</t>
  </si>
  <si>
    <t>Record/documented Information</t>
  </si>
  <si>
    <t>User Guidance</t>
  </si>
  <si>
    <t>Evidence—Summary</t>
  </si>
  <si>
    <t>Score</t>
  </si>
  <si>
    <t>Asset management policy</t>
  </si>
  <si>
    <t>To what extent has an asset management policy been documented, authorised and communicated?</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</si>
  <si>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</si>
  <si>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</si>
  <si>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</si>
  <si>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</si>
  <si>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</si>
  <si>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</si>
  <si>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Asset management plan(s)</t>
  </si>
  <si>
    <t>How does the organisation establish and document its asset management plan(s) across the life cycle activities of its assets and asset systems?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</si>
  <si>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</si>
  <si>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</si>
  <si>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</si>
  <si>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</si>
  <si>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</si>
  <si>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</si>
  <si>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</si>
  <si>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 xml:space="preserve">Asset management plan(s) </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</si>
  <si>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</si>
  <si>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</si>
  <si>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</si>
  <si>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</si>
  <si>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</si>
  <si>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</si>
  <si>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</si>
  <si>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</si>
  <si>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</si>
  <si>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</si>
  <si>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</si>
  <si>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</si>
  <si>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</si>
  <si>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</si>
  <si>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</si>
  <si>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</si>
  <si>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</si>
  <si>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</si>
  <si>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</si>
  <si>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</si>
  <si>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</si>
  <si>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</si>
  <si>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</si>
  <si>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</si>
  <si>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</si>
  <si>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</si>
  <si>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</si>
  <si>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</si>
  <si>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</si>
  <si>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</si>
  <si>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</si>
  <si>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</si>
  <si>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</si>
  <si>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</si>
  <si>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</si>
  <si>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</si>
  <si>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</si>
  <si>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</si>
  <si>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</si>
  <si>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</si>
  <si>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</si>
  <si>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</si>
  <si>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</si>
  <si>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</si>
  <si>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</si>
  <si>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</si>
  <si>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</si>
  <si>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</si>
  <si>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</si>
  <si>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</si>
  <si>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</si>
  <si>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</si>
  <si>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</si>
  <si>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</si>
  <si>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</si>
  <si>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</si>
  <si>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</si>
  <si>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</si>
  <si>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</si>
  <si>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</si>
  <si>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</si>
  <si>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</si>
  <si>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</si>
  <si>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Information management</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</si>
  <si>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</si>
  <si>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</si>
  <si>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</si>
  <si>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</si>
  <si>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</si>
  <si>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</si>
  <si>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</si>
  <si>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</si>
  <si>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</si>
  <si>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</si>
  <si>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</si>
  <si>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</si>
  <si>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</si>
  <si>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</si>
  <si>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</si>
  <si>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</si>
  <si>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</si>
  <si>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</si>
  <si>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</si>
  <si>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</si>
  <si>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</si>
  <si>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</si>
  <si>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</si>
  <si>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</si>
  <si>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</si>
  <si>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</si>
  <si>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</si>
  <si>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</si>
  <si>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</si>
  <si>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</si>
  <si>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</si>
  <si>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</si>
  <si>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</si>
  <si>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</si>
  <si>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</si>
  <si>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</si>
  <si>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</si>
  <si>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</si>
  <si>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</si>
  <si>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</si>
  <si>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</si>
  <si>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</si>
  <si>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</si>
  <si>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</si>
  <si>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</si>
  <si>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</si>
  <si>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</si>
  <si>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</si>
  <si>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</si>
  <si>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</si>
  <si>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</si>
  <si>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</si>
  <si>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</si>
  <si>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</si>
  <si>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</si>
  <si>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</si>
  <si>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AMP Planning Period</t>
  </si>
  <si>
    <t>Current Year CY</t>
  </si>
  <si>
    <t>plus</t>
  </si>
  <si>
    <t>less</t>
  </si>
  <si>
    <t>Operational expenditure</t>
  </si>
  <si>
    <t>Asset category</t>
  </si>
  <si>
    <t>Project or programme</t>
  </si>
  <si>
    <t>[Description of material project or programme]</t>
  </si>
  <si>
    <t>Research and development</t>
  </si>
  <si>
    <t>Line valve</t>
  </si>
  <si>
    <t>Asset relocations less capital contributions</t>
  </si>
  <si>
    <t>System operations and network support</t>
  </si>
  <si>
    <t>13</t>
  </si>
  <si>
    <t>Total reliability, safety and environment</t>
  </si>
  <si>
    <t>Reliability, safety and environment:</t>
  </si>
  <si>
    <t>Grade 1</t>
  </si>
  <si>
    <t>Grade 2</t>
  </si>
  <si>
    <t>Grade 3</t>
  </si>
  <si>
    <t>Grade unknown</t>
  </si>
  <si>
    <t>Asset class</t>
  </si>
  <si>
    <t>Operating Pressure</t>
  </si>
  <si>
    <t>Difference between nominal and real forecasts</t>
  </si>
  <si>
    <t>Unit</t>
  </si>
  <si>
    <t>Nominal operating pressure (NOP)</t>
  </si>
  <si>
    <t>Minimum operating pressure (MinOP)</t>
  </si>
  <si>
    <t>Total capacity at MinOP</t>
  </si>
  <si>
    <t>Remaining capacity at MinOP</t>
  </si>
  <si>
    <t>scmh</t>
  </si>
  <si>
    <t>kPa</t>
  </si>
  <si>
    <t>Other reliability, safety and environment</t>
  </si>
  <si>
    <t>Subcomponents of operational expenditure (where known)</t>
  </si>
  <si>
    <t>Insurance</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</si>
  <si>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</si>
  <si>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</si>
  <si>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</si>
  <si>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</si>
  <si>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</si>
  <si>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</si>
  <si>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</si>
  <si>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</si>
  <si>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</si>
  <si>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</si>
  <si>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</si>
  <si>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</si>
  <si>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</si>
  <si>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</si>
  <si>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</si>
  <si>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</si>
  <si>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</si>
  <si>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</si>
  <si>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</si>
  <si>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</si>
  <si>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</si>
  <si>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</si>
  <si>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</si>
  <si>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</si>
  <si>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</si>
  <si>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</si>
  <si>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</si>
  <si>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</si>
  <si>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</si>
  <si>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</si>
  <si>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</si>
  <si>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</si>
  <si>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</si>
  <si>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</si>
  <si>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</si>
  <si>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</si>
  <si>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</si>
  <si>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</si>
  <si>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</si>
  <si>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</si>
  <si>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</si>
  <si>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</si>
  <si>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</si>
  <si>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</si>
  <si>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</si>
  <si>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</si>
  <si>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</si>
  <si>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</si>
  <si>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</si>
  <si>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</si>
  <si>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</si>
  <si>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</si>
  <si>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</si>
  <si>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</si>
  <si>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</si>
  <si>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</si>
  <si>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</si>
  <si>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</si>
  <si>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</si>
  <si>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</si>
  <si>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</si>
  <si>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</si>
  <si>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</si>
  <si>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</si>
  <si>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</si>
  <si>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</si>
  <si>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</si>
  <si>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</si>
  <si>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</si>
  <si>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</si>
  <si>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</si>
  <si>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</si>
  <si>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</si>
  <si>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</si>
  <si>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</si>
  <si>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</si>
  <si>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</si>
  <si>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</si>
  <si>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</si>
  <si>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</si>
  <si>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</si>
  <si>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</si>
  <si>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</si>
  <si>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</si>
  <si>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</si>
  <si>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</si>
  <si>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</si>
  <si>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</si>
  <si>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</si>
  <si>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</si>
  <si>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</si>
  <si>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</si>
  <si>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</si>
  <si>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</si>
  <si>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</si>
  <si>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</si>
  <si>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</si>
  <si>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</si>
  <si>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</si>
  <si>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</si>
  <si>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</si>
  <si>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</si>
  <si>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</si>
  <si>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</si>
  <si>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</si>
  <si>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</si>
  <si>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</si>
  <si>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</si>
  <si>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</si>
  <si>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</si>
  <si>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</si>
  <si>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</si>
  <si>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</si>
  <si>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</si>
  <si>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11a</t>
  </si>
  <si>
    <t>11b</t>
  </si>
  <si>
    <t>12a</t>
  </si>
  <si>
    <t>12b</t>
  </si>
  <si>
    <t>12c</t>
  </si>
  <si>
    <t>11a(iii): System Growth</t>
  </si>
  <si>
    <t>11a(iv): Asset Replacement and Renewal</t>
  </si>
  <si>
    <t>11a(v): Asset Relocations</t>
  </si>
  <si>
    <t>SCHEDULE 11a: REPORT ON FORECAST CAPITAL EXPENDITURE</t>
  </si>
  <si>
    <t>SCHEDULE 11b: REPORT ON FORECAST OPERATIONAL EXPENDITURE</t>
  </si>
  <si>
    <t>SCHEDULE 12b: REPORT ON FORECAST UTILISATION</t>
  </si>
  <si>
    <t>Forecast Utilisation of Heavily Utilised Pipelines</t>
  </si>
  <si>
    <t>SCHEDULE 12c: REPORT ON FORECAST DEMAND</t>
  </si>
  <si>
    <t>Disclaimer for supply enquiries</t>
  </si>
  <si>
    <t>Notes and assumptions</t>
  </si>
  <si>
    <t xml:space="preserve">SCHEDULE 12a: REPORT ON ASSET CONDITION </t>
  </si>
  <si>
    <t>SCHEDULE 13: REPORT ON ASSET MANAGEMENT MATURITY</t>
  </si>
  <si>
    <t xml:space="preserve">This Schedule requires a breakdown of current and forecast  utilisation (for heavily utilised pipelines) consistent with the information provided in the AMP and the demand forecast in schedule S12c.
</t>
  </si>
  <si>
    <t>[Select one]</t>
  </si>
  <si>
    <t>12c(ii): Gas Delivered</t>
  </si>
  <si>
    <t>11a(ix): Non-Network Assets</t>
  </si>
  <si>
    <t>Current year CY</t>
  </si>
  <si>
    <t>CY+1</t>
  </si>
  <si>
    <t>CY+2</t>
  </si>
  <si>
    <t>CY+3</t>
  </si>
  <si>
    <t>CY+4</t>
  </si>
  <si>
    <t>CY+5</t>
  </si>
  <si>
    <t>All</t>
  </si>
  <si>
    <t>CY+6</t>
  </si>
  <si>
    <t>CY+7</t>
  </si>
  <si>
    <t>CY+8</t>
  </si>
  <si>
    <t>CY+9</t>
  </si>
  <si>
    <t>CY+10</t>
  </si>
  <si>
    <t>Utilisation</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</si>
  <si>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</si>
  <si>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</si>
  <si>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</si>
  <si>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</si>
  <si>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</si>
  <si>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</si>
  <si>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</si>
  <si>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</si>
  <si>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</si>
  <si>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</si>
  <si>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</si>
  <si>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</si>
  <si>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</si>
  <si>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</si>
  <si>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</si>
  <si>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</si>
  <si>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</si>
  <si>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</si>
  <si>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connection</t>
  </si>
  <si>
    <t>Consumer types defined by GDB</t>
  </si>
  <si>
    <t>[GDB consumer type]</t>
  </si>
  <si>
    <t>Consumer connection less capital contributions</t>
  </si>
  <si>
    <t xml:space="preserve">11a(ii): Consumer Connection </t>
  </si>
  <si>
    <t>Number of ICPs connected in year by consumer type</t>
  </si>
  <si>
    <t>$000 (nominal dollars)</t>
  </si>
  <si>
    <t>$000 (in constant prices)</t>
  </si>
  <si>
    <t>$000</t>
  </si>
  <si>
    <t>Difference between nominal and constant price forecasts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</si>
  <si>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GDBs must provide explanatory comment on the difference between constant price and nominal dollar operational expenditure forecasts in Schedule 14a (Mandatory Explanatory Notes).
This information is not part of audited disclosure information.
</t>
  </si>
  <si>
    <t>MP line valves</t>
  </si>
  <si>
    <t>LP line valves</t>
  </si>
  <si>
    <t>IP line valves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</si>
  <si>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</si>
  <si>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12c(i) Consumer Connections</t>
  </si>
  <si>
    <t>Station</t>
  </si>
  <si>
    <t>Capital contributions funding system growth</t>
  </si>
  <si>
    <t>System growth less capital contributions</t>
  </si>
  <si>
    <t>Capital contributions funding asset replacement and renewal</t>
  </si>
  <si>
    <t>Asset replacement and renewal less capital contributions</t>
  </si>
  <si>
    <t>Capital contributions funding legislative and regulatory</t>
  </si>
  <si>
    <t>Legislative and regulatory less capital contributions</t>
  </si>
  <si>
    <t>Capital contributions funding quality of supply</t>
  </si>
  <si>
    <t>Quality of supply less capital contributions</t>
  </si>
  <si>
    <t>Other Reliability, safety and environment less capital contributions</t>
  </si>
  <si>
    <t>Other assets (other than above)</t>
  </si>
  <si>
    <t>Capital contributions funding consumer connection</t>
  </si>
  <si>
    <t>Asset condition at start of planning period (percentage of units by grade)</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</si>
  <si>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</si>
  <si>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 of asset forecast to be replaced in next 5 years</t>
  </si>
  <si>
    <t>Network opex</t>
  </si>
  <si>
    <t>Non-network opex</t>
  </si>
  <si>
    <t>$000 (in nominal dollars)</t>
  </si>
  <si>
    <t>Capital contributions funding other reliability, safety and environment</t>
  </si>
  <si>
    <t>(kPa)</t>
  </si>
  <si>
    <t>(scmh)</t>
  </si>
  <si>
    <t>Operational Expenditure Forecast</t>
  </si>
  <si>
    <t>11a(vi): Quality of Supply</t>
  </si>
  <si>
    <t>11a(vii): Legislative and Regulatory</t>
  </si>
  <si>
    <t>11a(viii): Other Reliability, Safety and Environment</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</si>
  <si>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</si>
  <si>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</si>
  <si>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</si>
  <si>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</si>
  <si>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</si>
  <si>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</si>
  <si>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</si>
  <si>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</si>
  <si>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</si>
  <si>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</si>
  <si>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</si>
  <si>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</si>
  <si>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</si>
  <si>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</si>
  <si>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</si>
  <si>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</si>
  <si>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Consumer types defined by GDB*</t>
  </si>
  <si>
    <t>Project or programme*</t>
  </si>
  <si>
    <t>SCHEDULE 13: REPORT ON ASSET MANAGEMENT MATURITY (cont)</t>
  </si>
  <si>
    <t>Expenditure on assets</t>
  </si>
  <si>
    <t>Cost of financing</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</si>
  <si>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</si>
  <si>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</si>
  <si>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</si>
  <si>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</si>
  <si>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</si>
  <si>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</si>
  <si>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</si>
  <si>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</si>
  <si>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</si>
  <si>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</si>
  <si>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Asset replacement and renewal expenditure</t>
  </si>
  <si>
    <t xml:space="preserve">Value of vested assets </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</si>
  <si>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t>
  </si>
  <si>
    <t>Expenditure on network assets</t>
  </si>
  <si>
    <t>Value of capital contributions</t>
  </si>
  <si>
    <t xml:space="preserve">This schedule requires information on the GDB’S self-assessment of the maturity of its asset management practices.
</t>
  </si>
  <si>
    <t>from row 74</t>
  </si>
  <si>
    <t>from row 104</t>
  </si>
  <si>
    <t>from row 150</t>
  </si>
  <si>
    <t>from row 165</t>
  </si>
  <si>
    <t>from row 178</t>
  </si>
  <si>
    <t>from row 190</t>
  </si>
  <si>
    <t>sch ref</t>
  </si>
  <si>
    <t>to row 33</t>
  </si>
  <si>
    <t>to row 34</t>
  </si>
  <si>
    <t>to row 36</t>
  </si>
  <si>
    <t>to row 38</t>
  </si>
  <si>
    <t>to row 39</t>
  </si>
  <si>
    <t>to row 40</t>
  </si>
  <si>
    <t>to row 43</t>
  </si>
  <si>
    <t>Information Templates</t>
  </si>
  <si>
    <t>Capital contributions funding asset relocations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</si>
  <si>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</si>
  <si>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</si>
  <si>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</si>
  <si>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</si>
  <si>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</si>
  <si>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</si>
  <si>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</si>
  <si>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</si>
  <si>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</si>
  <si>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</si>
  <si>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Inserting Additional Rows</t>
  </si>
  <si>
    <t>Schedule 12a columns G to K contain conditional formatting. The cells will change colour if the row totals do not add to 100%.</t>
  </si>
  <si>
    <t>* include additional rows if needed</t>
  </si>
  <si>
    <t>AMP Planning Period Start Date (first day)</t>
  </si>
  <si>
    <t>Templates for Schedules 11a–13 (Asset Management Plan)</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</si>
  <si>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</si>
  <si>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Other network assets</t>
  </si>
  <si>
    <t>Other network assets total</t>
  </si>
  <si>
    <t>Maximum daily load (GJ per day)</t>
  </si>
  <si>
    <t>Maximum monthly load (GJ per month)</t>
  </si>
  <si>
    <t>Total gas conveyed (GJ per annum)</t>
  </si>
  <si>
    <t>Average daily delivery (GJ per day)</t>
  </si>
  <si>
    <t>Number of ICPs at year end (at year end)</t>
  </si>
  <si>
    <t>All other projects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</si>
  <si>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</si>
  <si>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</si>
  <si>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</si>
  <si>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</si>
  <si>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</si>
  <si>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</si>
  <si>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Expenditure on non-network assets</t>
  </si>
  <si>
    <t>Information disclosure asset management plan schedules</t>
  </si>
  <si>
    <t>Schedule name</t>
  </si>
  <si>
    <t>REPORT ON FORECAST CAPITAL EXPENDITURE</t>
  </si>
  <si>
    <t>REPORT ON FORECAST OPERATIONAL EXPENDITURE</t>
  </si>
  <si>
    <t>REPORT ON ASSET CONDITION</t>
  </si>
  <si>
    <t>REPORT ON FORECAST UTILISATION</t>
  </si>
  <si>
    <t>REPORT ON FORECAST DEMAND</t>
  </si>
  <si>
    <t>REPORT ON ASSET MANAGEMENT MATURITY</t>
  </si>
  <si>
    <t xml:space="preserve">The templates for schedules 11a, 12b and 12c may require additional rows to be inserted in tables marked 'include additional rows if needed' or similar. </t>
  </si>
  <si>
    <t>from row 137</t>
  </si>
  <si>
    <t>from row 216</t>
  </si>
  <si>
    <t>Schedules 11a–13</t>
  </si>
  <si>
    <t>Disclosure Template Instructions</t>
  </si>
  <si>
    <t>These templates have been prepared for use by GDBs when making disclosures under subclauses 2.6.1(1)(d), 2.6.1(1)(e), 2.6.1(2), and 2.6.6 of the Gas Distribution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t>
  </si>
  <si>
    <t>In some cases, where the information for disclosure is able to be ascertained from disclosures elsewhere in the workbook, such information is disclosed in a calculated cell.</t>
  </si>
  <si>
    <t>Template Version 4.1. Prepared 24 March 2015</t>
  </si>
  <si>
    <t xml:space="preserve">The references labelled 'sch ref' in the leftmost column of each template are consistent with the row references in the Gas Distribution ID Determination 2012 (as issued on 24 March 2015). They provide a common reference between the rows in the determination and the template. </t>
  </si>
  <si>
    <t xml:space="preserve">Additional rows in schedules 11a and 12c must not be inserted directly above the first row or below the last row of a table. This is to ensure that entries made in the new row are included in the totals. Column A schedule references should not be entered in additional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</si>
</sst>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quot;$&quot;* #,##0_-;_-&quot;$&quot;* &quot;-&quot;_-;_-@_-"/>
    <numFmt numFmtId="44" formatCode="_-&quot;$&quot;* #,##0.00_-;\-&quot;$&quot;* #,##0.00_-;_-&quot;$&quot;* &quot;-&quot;??_-;_-@_-"/>
    <numFmt numFmtId="43" formatCode="_-* #,##0.00_-;\-* #,##0.00_-;_-* &quot;-&quot;??_-;_-@_-"/>
    <numFmt numFmtId="164" formatCode="_(@_)"/>
    <numFmt numFmtId="165" formatCode="_([$-1409]d\ mmmm\ yyyy;_(@"/>
    <numFmt numFmtId="166" formatCode="[$-1409]d\ mmm\ yy;@"/>
    <numFmt numFmtId="167" formatCode="_(* #,##0%_);_(* \(#,##0%\);_(* &quot;–&quot;???_);_(* @_)"/>
    <numFmt numFmtId="168" formatCode="_(* @_)"/>
    <numFmt numFmtId="169" formatCode="d\ mmmm\ yyyy"/>
    <numFmt numFmtId="170" formatCode="#,##0.00;\(#,##0.00\);\-"/>
    <numFmt numFmtId="171" formatCode="#,##0;\(#,##0\);\-"/>
    <numFmt numFmtId="172" formatCode="#,##0\ ;\(#,##0\);\-"/>
    <numFmt numFmtId="173" formatCode="#,##0.00%\ ;\(#,##0.00%\);\-"/>
    <numFmt numFmtId="174" formatCode="#,##0.00\ ;\(#,##0.00\);\-"/>
  </numFmts>
  <fonts count="76" x14ac:knownFonts="1">
    <font>
      <sz val="10"/>
      <color theme="1"/>
      <name val="Calibri"/>
      <family val="4"/>
      <scheme val="minor"/>
    </font>
    <font>
      <sz val="8"/>
      <name val="Arial"/>
      <family val="2"/>
    </font>
    <font>
      <sz val="10"/>
      <color indexed="8"/>
      <name val="Arial"/>
      <family val="1"/>
    </font>
    <font>
      <sz val="10"/>
      <color indexed="8"/>
      <name val="Calibri"/>
      <family val="2"/>
    </font>
    <font>
      <b/>
      <sz val="10"/>
      <color indexed="8"/>
      <name val="Calibri"/>
      <family val="2"/>
    </font>
    <font>
      <i/>
      <sz val="10"/>
      <name val="Calibri"/>
      <family val="2"/>
    </font>
    <font>
      <sz val="10"/>
      <color indexed="8"/>
      <name val="Calibri"/>
      <family val="4"/>
    </font>
    <font>
      <i/>
      <sz val="10"/>
      <color indexed="8"/>
      <name val="Calibri"/>
      <family val="2"/>
    </font>
    <font>
      <sz val="10"/>
      <color indexed="8"/>
      <name val="Calibri"/>
      <family val="4"/>
    </font>
    <font>
      <sz val="10"/>
      <name val="Calibri"/>
      <family val="2"/>
    </font>
    <font>
      <b/>
      <sz val="13"/>
      <color indexed="12"/>
      <name val="Calibri"/>
      <family val="2"/>
    </font>
    <font>
      <sz val="10"/>
      <color indexed="30"/>
      <name val="Calibri"/>
      <family val="2"/>
    </font>
    <font>
      <sz val="10"/>
      <color indexed="30"/>
      <name val="Calibri"/>
      <family val="4"/>
    </font>
    <font>
      <i/>
      <sz val="8"/>
      <name val="Calibri"/>
      <family val="2"/>
    </font>
    <font>
      <sz val="10"/>
      <color indexed="8"/>
      <name val="Calibri"/>
      <family val="2"/>
    </font>
    <font>
      <b/>
      <sz val="12"/>
      <color indexed="8"/>
      <name val="Calibri"/>
      <family val="1"/>
    </font>
    <font>
      <b/>
      <sz val="10"/>
      <color indexed="8"/>
      <name val="Calibri"/>
      <family val="1"/>
    </font>
    <font>
      <sz val="10"/>
      <color indexed="30"/>
      <name val="Calibri"/>
      <family val="2"/>
    </font>
    <font>
      <b/>
      <sz val="18"/>
      <color indexed="8"/>
      <name val="Calibri"/>
      <family val="1"/>
    </font>
    <font>
      <b/>
      <sz val="16"/>
      <color indexed="8"/>
      <name val="Calibri"/>
      <family val="1"/>
    </font>
    <font>
      <b/>
      <sz val="12"/>
      <color indexed="8"/>
      <name val="Calibri"/>
      <family val="2"/>
    </font>
    <font>
      <b/>
      <sz val="10"/>
      <color indexed="8"/>
      <name val="Calibri"/>
      <family val="2"/>
    </font>
    <font>
      <i/>
      <sz val="10"/>
      <color indexed="8"/>
      <name val="Calibri"/>
      <family val="2"/>
    </font>
    <font>
      <sz val="10"/>
      <color indexed="8"/>
      <name val="Calibri"/>
      <family val="2"/>
    </font>
    <font>
      <sz val="10"/>
      <color indexed="8"/>
      <name val="Calibri"/>
      <family val="4"/>
    </font>
    <font>
      <i/>
      <sz val="10"/>
      <color indexed="8"/>
      <name val="Calibri"/>
      <family val="4"/>
    </font>
    <font>
      <sz val="12"/>
      <color indexed="8"/>
      <name val="Calibri"/>
      <family val="4"/>
    </font>
    <font>
      <sz val="10"/>
      <color theme="1"/>
      <name val="Calibri"/>
      <family val="4"/>
      <scheme val="minor"/>
    </font>
    <font>
      <b/>
      <sz val="13"/>
      <color theme="4"/>
      <name val="Calibri"/>
      <family val="2"/>
      <scheme val="minor"/>
    </font>
    <font>
      <i/>
      <sz val="10"/>
      <name val="Calibri"/>
      <family val="2"/>
      <scheme val="minor"/>
    </font>
    <font>
      <sz val="10"/>
      <color theme="8"/>
      <name val="Calibri"/>
      <family val="4"/>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b/>
      <sz val="10"/>
      <color theme="1"/>
      <name val="Calibri"/>
      <family val="2"/>
      <scheme val="minor"/>
    </font>
    <font>
      <b/>
      <sz val="11"/>
      <color theme="1"/>
      <name val="Calibri"/>
      <family val="4"/>
      <scheme val="minor"/>
    </font>
    <font>
      <sz val="11"/>
      <color theme="1"/>
      <name val="Calibri"/>
      <family val="4"/>
      <scheme val="minor"/>
    </font>
    <font>
      <sz val="12"/>
      <color theme="1"/>
      <name val="Calibri"/>
      <family val="4"/>
      <scheme val="minor"/>
    </font>
    <font>
      <sz val="12"/>
      <color theme="1"/>
      <name val="Calibri"/>
      <family val="4"/>
    </font>
    <font>
      <sz val="10"/>
      <color theme="1"/>
      <name val="Calibri"/>
      <family val="2"/>
      <scheme val="minor"/>
    </font>
    <font>
      <b/>
      <i/>
      <sz val="12"/>
      <color theme="1"/>
      <name val="Calibri"/>
      <family val="2"/>
      <scheme val="major"/>
    </font>
    <font>
      <b/>
      <i/>
      <sz val="12"/>
      <color theme="1"/>
      <name val="Calibri"/>
      <family val="2"/>
    </font>
    <font>
      <sz val="12"/>
      <color theme="8"/>
      <name val="Calibri"/>
      <family val="4"/>
      <scheme val="minor"/>
    </font>
    <font>
      <sz val="10"/>
      <color theme="8"/>
      <name val="Calibri"/>
      <family val="2"/>
      <scheme val="minor"/>
    </font>
    <font>
      <sz val="10"/>
      <color rgb="FF0070C0"/>
      <name val="Calibri"/>
      <family val="4"/>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6"/>
      <color theme="8"/>
      <name val="Calibri"/>
      <family val="2"/>
      <scheme val="minor"/>
    </font>
    <font>
      <b/>
      <sz val="10"/>
      <name val="Calibri"/>
      <family val="2"/>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bottom/>
      <diagonal/>
    </border>
    <border>
      <left/>
      <right style="thin">
        <color indexed="8"/>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theme="5"/>
      </left>
      <right style="thin">
        <color theme="5"/>
      </right>
      <top style="thin">
        <color theme="5"/>
      </top>
      <bottom style="thin">
        <color theme="5"/>
      </bottom>
      <diagonal/>
    </border>
    <border>
      <left style="thin">
        <color indexed="8"/>
      </left>
      <right style="thin">
        <color theme="5"/>
      </right>
      <top style="thin">
        <color indexed="8"/>
      </top>
      <bottom/>
      <diagonal/>
    </border>
    <border>
      <left style="thin">
        <color indexed="8"/>
      </left>
      <right style="thin">
        <color theme="5"/>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alignment horizontal="right"/>
    </xf>
    <xf numFmtId="0" fontId="28" fillId="0" borderId="1">
      <alignment horizontal="center" vertical="center"/>
      <protection locked="0"/>
    </xf>
    <xf numFmtId="171" fontId="2" fillId="0" borderId="0" applyFont="0" applyFill="0" applyBorder="0" applyProtection="0">
      <alignment horizontal="right"/>
      <protection locked="0"/>
    </xf>
    <xf numFmtId="170" fontId="9" fillId="5" borderId="0" applyFont="0" applyBorder="0" applyProtection="0">
      <alignment horizontal="right"/>
    </xf>
    <xf numFmtId="0" fontId="28" fillId="6" borderId="1">
      <alignment horizontal="center"/>
    </xf>
    <xf numFmtId="0" fontId="30" fillId="7" borderId="28" applyNumberFormat="0">
      <protection locked="0"/>
    </xf>
    <xf numFmtId="0" fontId="27" fillId="8" borderId="0"/>
    <xf numFmtId="165" fontId="2" fillId="0" borderId="0" applyFont="0" applyFill="0" applyBorder="0" applyProtection="0">
      <protection locked="0"/>
    </xf>
    <xf numFmtId="166" fontId="2" fillId="0" borderId="0" applyFont="0" applyFill="0" applyBorder="0" applyAlignment="0" applyProtection="0">
      <alignment wrapText="1"/>
    </xf>
    <xf numFmtId="169" fontId="28" fillId="6" borderId="1">
      <alignment horizontal="center" vertical="center"/>
    </xf>
    <xf numFmtId="0" fontId="32" fillId="0" borderId="28" applyFill="0">
      <alignment horizontal="center"/>
    </xf>
    <xf numFmtId="0" fontId="32" fillId="0" borderId="28" applyFill="0">
      <alignment horizontal="center" vertical="center"/>
      <protection locked="0"/>
    </xf>
    <xf numFmtId="49" fontId="33" fillId="0" borderId="0" applyFill="0" applyProtection="0">
      <alignment vertical="top"/>
    </xf>
    <xf numFmtId="0" fontId="34" fillId="6" borderId="3" applyBorder="0"/>
    <xf numFmtId="0" fontId="35" fillId="6" borderId="0" applyNumberFormat="0" applyBorder="0">
      <alignment horizontal="right"/>
    </xf>
    <xf numFmtId="0" fontId="36" fillId="6" borderId="0" applyBorder="0">
      <alignment vertical="top" wrapText="1"/>
    </xf>
    <xf numFmtId="0" fontId="29" fillId="6" borderId="0" applyAlignment="0">
      <alignment horizontal="center"/>
    </xf>
    <xf numFmtId="0" fontId="37" fillId="0" borderId="0" applyNumberFormat="0" applyFill="0" applyAlignment="0"/>
    <xf numFmtId="0" fontId="38" fillId="0" borderId="0" applyNumberFormat="0" applyFill="0" applyAlignment="0"/>
    <xf numFmtId="0" fontId="40" fillId="0" borderId="0" applyNumberFormat="0" applyFill="0" applyAlignment="0"/>
    <xf numFmtId="49" fontId="41" fillId="2" borderId="0" applyFill="0" applyBorder="0">
      <alignment horizontal="left"/>
    </xf>
    <xf numFmtId="0" fontId="43" fillId="2" borderId="0" applyFill="0" applyBorder="0">
      <alignment wrapText="1"/>
    </xf>
    <xf numFmtId="0" fontId="44" fillId="5" borderId="0" applyBorder="0"/>
    <xf numFmtId="0" fontId="45" fillId="5" borderId="0" applyBorder="0"/>
    <xf numFmtId="0" fontId="46" fillId="5" borderId="0" applyBorder="0">
      <alignment horizontal="left"/>
    </xf>
    <xf numFmtId="0" fontId="46" fillId="5" borderId="0" applyBorder="0">
      <alignment horizontal="center" wrapText="1"/>
    </xf>
    <xf numFmtId="0" fontId="9" fillId="5" borderId="4" applyNumberFormat="0" applyFont="0" applyAlignment="0"/>
    <xf numFmtId="0" fontId="47" fillId="0" borderId="0" applyNumberFormat="0" applyFill="0" applyBorder="0" applyAlignment="0" applyProtection="0">
      <alignment vertical="top"/>
      <protection locked="0"/>
    </xf>
    <xf numFmtId="49" fontId="48" fillId="0" borderId="0" applyFill="0" applyBorder="0">
      <alignment horizontal="right" indent="1"/>
    </xf>
    <xf numFmtId="49" fontId="49" fillId="0" borderId="0" applyFill="0" applyBorder="0">
      <alignment horizontal="center" wrapText="1"/>
    </xf>
    <xf numFmtId="0" fontId="49" fillId="0" borderId="0" applyFill="0" applyBorder="0">
      <alignment horizontal="centerContinuous" wrapText="1"/>
    </xf>
    <xf numFmtId="49" fontId="27" fillId="0" borderId="0" applyFill="0" applyBorder="0">
      <alignment horizontal="left" indent="1"/>
    </xf>
    <xf numFmtId="0" fontId="27" fillId="8" borderId="28" applyNumberFormat="0">
      <alignment horizontal="left"/>
    </xf>
    <xf numFmtId="167" fontId="2" fillId="0" borderId="0" applyFont="0" applyFill="0" applyBorder="0" applyAlignment="0" applyProtection="0">
      <protection locked="0"/>
    </xf>
    <xf numFmtId="0" fontId="31" fillId="8" borderId="1" applyFill="0" applyProtection="0">
      <alignment horizontal="left" wrapText="1"/>
    </xf>
    <xf numFmtId="164" fontId="2" fillId="0" borderId="0" applyFont="0" applyFill="0" applyBorder="0" applyAlignment="0" applyProtection="0">
      <alignment horizontal="left"/>
      <protection locked="0"/>
    </xf>
    <xf numFmtId="168" fontId="2" fillId="0" borderId="0" applyFont="0" applyFill="0" applyBorder="0">
      <alignment horizontal="left"/>
      <protection locked="0"/>
    </xf>
    <xf numFmtId="0" fontId="43" fillId="9" borderId="0"/>
    <xf numFmtId="0" fontId="29" fillId="5" borderId="0" applyBorder="0">
      <alignment horizontal="center" wrapText="1"/>
    </xf>
    <xf numFmtId="0" fontId="61" fillId="0" borderId="0" applyNumberFormat="0" applyFill="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5" fillId="13" borderId="31" applyNumberFormat="0" applyAlignment="0" applyProtection="0"/>
    <xf numFmtId="0" fontId="66" fillId="14" borderId="32" applyNumberFormat="0" applyAlignment="0" applyProtection="0"/>
    <xf numFmtId="0" fontId="67" fillId="14" borderId="31" applyNumberFormat="0" applyAlignment="0" applyProtection="0"/>
    <xf numFmtId="0" fontId="68" fillId="0" borderId="33" applyNumberFormat="0" applyFill="0" applyAlignment="0" applyProtection="0"/>
    <xf numFmtId="0" fontId="69" fillId="15" borderId="34" applyNumberFormat="0" applyAlignment="0" applyProtection="0"/>
    <xf numFmtId="0" fontId="70" fillId="0" borderId="0" applyNumberFormat="0" applyFill="0" applyBorder="0" applyAlignment="0" applyProtection="0"/>
    <xf numFmtId="0" fontId="27" fillId="16" borderId="35" applyNumberFormat="0" applyFont="0" applyAlignment="0" applyProtection="0"/>
    <xf numFmtId="0" fontId="71" fillId="0" borderId="36" applyNumberFormat="0" applyFill="0" applyAlignment="0" applyProtection="0"/>
    <xf numFmtId="0" fontId="72" fillId="17"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2" fillId="40" borderId="0" applyNumberFormat="0" applyBorder="0" applyAlignment="0" applyProtection="0"/>
    <xf numFmtId="43"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cellStyleXfs>
  <cellXfs count="350">
    <xf numFmtId="0" fontId="0" fillId="0" borderId="0" xfId="0">
      <alignment horizontal="right"/>
    </xf>
    <xf numFmtId="0" fontId="0" fillId="0" borderId="6" xfId="0" applyFill="1" applyBorder="1">
      <alignment horizontal="right"/>
    </xf>
    <xf numFmtId="0" fontId="0" fillId="0" borderId="7" xfId="0" applyFill="1" applyBorder="1">
      <alignment horizontal="right"/>
    </xf>
    <xf numFmtId="0" fontId="0" fillId="0" borderId="8" xfId="0" applyFill="1" applyBorder="1">
      <alignment horizontal="right"/>
    </xf>
    <xf numFmtId="0" fontId="3" fillId="0" borderId="0" xfId="0" applyFont="1">
      <alignment horizontal="right"/>
    </xf>
    <xf numFmtId="0" fontId="0" fillId="0" borderId="0" xfId="0" applyAlignment="1">
      <alignment horizontal="center"/>
    </xf>
    <xf numFmtId="0" fontId="0" fillId="0" borderId="0" xfId="0">
      <alignment horizontal="right"/>
    </xf>
    <xf numFmtId="0" fontId="0" fillId="0" borderId="0" xfId="0" applyBorder="1">
      <alignment horizontal="right"/>
    </xf>
    <xf numFmtId="0" fontId="0" fillId="0" borderId="0" xfId="0" applyAlignment="1"/>
    <xf numFmtId="0" fontId="0" fillId="0" borderId="0" xfId="0">
      <alignment horizontal="right"/>
    </xf>
    <xf numFmtId="0" fontId="15" fillId="4" borderId="3" xfId="0" applyFont="1" applyFill="1" applyBorder="1" applyAlignment="1">
      <alignment horizontal="centerContinuous" vertical="center" wrapText="1"/>
    </xf>
    <xf numFmtId="0" fontId="14" fillId="4" borderId="3" xfId="0" applyFont="1" applyFill="1" applyBorder="1">
      <alignment horizontal="right"/>
    </xf>
    <xf numFmtId="0" fontId="14" fillId="4" borderId="0" xfId="0" applyFont="1" applyFill="1" applyBorder="1">
      <alignment horizontal="right"/>
    </xf>
    <xf numFmtId="0" fontId="14" fillId="4" borderId="5" xfId="0" applyFont="1" applyFill="1" applyBorder="1">
      <alignment horizontal="right"/>
    </xf>
    <xf numFmtId="0" fontId="18" fillId="4" borderId="3" xfId="0" applyFont="1" applyFill="1" applyBorder="1" applyAlignment="1">
      <alignment horizontal="centerContinuous"/>
    </xf>
    <xf numFmtId="0" fontId="14" fillId="4" borderId="0" xfId="0" applyFont="1" applyFill="1" applyBorder="1" applyAlignment="1">
      <alignment horizontal="centerContinuous"/>
    </xf>
    <xf numFmtId="0" fontId="14" fillId="4" borderId="5" xfId="0" applyFont="1" applyFill="1" applyBorder="1" applyAlignment="1">
      <alignment horizontal="centerContinuous"/>
    </xf>
    <xf numFmtId="0" fontId="19" fillId="4" borderId="3" xfId="0" applyFont="1" applyFill="1" applyBorder="1" applyAlignment="1">
      <alignment horizontal="centerContinuous"/>
    </xf>
    <xf numFmtId="49" fontId="16" fillId="4" borderId="0" xfId="31" applyFont="1" applyFill="1" applyBorder="1" applyAlignment="1">
      <alignment horizontal="left" vertical="top" indent="1"/>
    </xf>
    <xf numFmtId="0" fontId="14" fillId="4" borderId="5" xfId="0" applyFont="1" applyFill="1" applyBorder="1" applyAlignment="1"/>
    <xf numFmtId="165" fontId="17" fillId="4" borderId="2" xfId="7" applyFont="1" applyFill="1" applyBorder="1">
      <protection locked="0"/>
    </xf>
    <xf numFmtId="0" fontId="16" fillId="4" borderId="3" xfId="0" applyFont="1" applyFill="1" applyBorder="1" applyAlignment="1">
      <alignment horizontal="centerContinuous"/>
    </xf>
    <xf numFmtId="0" fontId="14" fillId="4" borderId="9" xfId="0" applyFont="1" applyFill="1" applyBorder="1">
      <alignment horizontal="right"/>
    </xf>
    <xf numFmtId="0" fontId="14" fillId="4" borderId="10" xfId="0" applyFont="1" applyFill="1" applyBorder="1">
      <alignment horizontal="right"/>
    </xf>
    <xf numFmtId="0" fontId="14" fillId="4" borderId="11" xfId="0" applyFont="1" applyFill="1" applyBorder="1">
      <alignment horizontal="right"/>
    </xf>
    <xf numFmtId="0" fontId="14" fillId="4" borderId="6" xfId="0" applyFont="1" applyFill="1" applyBorder="1" applyAlignment="1"/>
    <xf numFmtId="0" fontId="14" fillId="4" borderId="7" xfId="0" applyFont="1" applyFill="1" applyBorder="1" applyAlignment="1"/>
    <xf numFmtId="0" fontId="14" fillId="4" borderId="3" xfId="0" applyFont="1" applyFill="1" applyBorder="1" applyAlignment="1"/>
    <xf numFmtId="0" fontId="20" fillId="4" borderId="0" xfId="17" applyFont="1" applyFill="1" applyBorder="1" applyAlignment="1"/>
    <xf numFmtId="0" fontId="14" fillId="4" borderId="7" xfId="0" applyFont="1" applyFill="1" applyBorder="1">
      <alignment horizontal="right"/>
    </xf>
    <xf numFmtId="0" fontId="14" fillId="4" borderId="8" xfId="0" applyFont="1" applyFill="1" applyBorder="1">
      <alignment horizontal="right"/>
    </xf>
    <xf numFmtId="0" fontId="0" fillId="0" borderId="9" xfId="0" applyBorder="1">
      <alignment horizontal="right"/>
    </xf>
    <xf numFmtId="0" fontId="0" fillId="0" borderId="10" xfId="0" applyBorder="1">
      <alignment horizontal="right"/>
    </xf>
    <xf numFmtId="0" fontId="0" fillId="0" borderId="11" xfId="0" applyBorder="1">
      <alignment horizontal="right"/>
    </xf>
    <xf numFmtId="0" fontId="22" fillId="3" borderId="0" xfId="37" applyFont="1" applyFill="1" applyBorder="1" applyAlignment="1" applyProtection="1"/>
    <xf numFmtId="0" fontId="13" fillId="8" borderId="10" xfId="6" applyFont="1" applyBorder="1" applyAlignment="1" applyProtection="1"/>
    <xf numFmtId="0" fontId="13" fillId="2" borderId="0" xfId="6" applyFont="1" applyFill="1" applyBorder="1" applyAlignment="1" applyProtection="1"/>
    <xf numFmtId="0" fontId="14" fillId="2" borderId="0" xfId="37" applyFont="1" applyFill="1" applyBorder="1" applyAlignment="1" applyProtection="1"/>
    <xf numFmtId="0" fontId="14" fillId="2" borderId="0" xfId="37" applyFont="1" applyFill="1" applyBorder="1" applyProtection="1"/>
    <xf numFmtId="49" fontId="23" fillId="2" borderId="0" xfId="20" applyFont="1" applyFill="1" applyBorder="1" applyAlignment="1" applyProtection="1">
      <alignment horizontal="left" indent="1"/>
    </xf>
    <xf numFmtId="171" fontId="17" fillId="2" borderId="0" xfId="2" applyFont="1" applyFill="1" applyBorder="1" applyProtection="1">
      <alignment horizontal="right"/>
    </xf>
    <xf numFmtId="0" fontId="13" fillId="2" borderId="10" xfId="6" applyFont="1" applyFill="1" applyBorder="1" applyAlignment="1" applyProtection="1"/>
    <xf numFmtId="0" fontId="8" fillId="8" borderId="5" xfId="6" applyFont="1" applyBorder="1" applyProtection="1"/>
    <xf numFmtId="49" fontId="8" fillId="2" borderId="0" xfId="31" applyFont="1" applyFill="1" applyBorder="1" applyProtection="1">
      <alignment horizontal="left" indent="1"/>
    </xf>
    <xf numFmtId="49" fontId="21" fillId="2" borderId="0" xfId="31" applyFont="1" applyFill="1" applyBorder="1" applyProtection="1">
      <alignment horizontal="left" indent="1"/>
    </xf>
    <xf numFmtId="0" fontId="8" fillId="8" borderId="10" xfId="6" applyFont="1" applyBorder="1" applyProtection="1"/>
    <xf numFmtId="0" fontId="8" fillId="9" borderId="8" xfId="37" applyFont="1" applyBorder="1" applyProtection="1"/>
    <xf numFmtId="0" fontId="8" fillId="9" borderId="5" xfId="37" applyFont="1" applyBorder="1" applyProtection="1"/>
    <xf numFmtId="0" fontId="43" fillId="3" borderId="0" xfId="37" applyFill="1" applyBorder="1" applyProtection="1"/>
    <xf numFmtId="0" fontId="43" fillId="3" borderId="5" xfId="37" applyFill="1" applyBorder="1" applyProtection="1"/>
    <xf numFmtId="49" fontId="27" fillId="8" borderId="0" xfId="6" applyNumberFormat="1" applyBorder="1" applyAlignment="1" applyProtection="1">
      <alignment horizontal="left" indent="1"/>
    </xf>
    <xf numFmtId="0" fontId="8" fillId="8" borderId="11" xfId="6" applyFont="1" applyBorder="1" applyProtection="1"/>
    <xf numFmtId="168" fontId="24" fillId="2" borderId="0" xfId="36" applyFont="1" applyFill="1" applyBorder="1" applyAlignment="1" applyProtection="1"/>
    <xf numFmtId="0" fontId="8" fillId="9" borderId="7" xfId="37" applyFont="1" applyBorder="1" applyProtection="1"/>
    <xf numFmtId="0" fontId="8" fillId="9" borderId="0" xfId="37" applyFont="1" applyBorder="1" applyProtection="1"/>
    <xf numFmtId="0" fontId="0" fillId="0" borderId="0" xfId="0">
      <alignment horizontal="right"/>
    </xf>
    <xf numFmtId="49" fontId="8" fillId="2" borderId="0" xfId="31" applyFont="1" applyFill="1" applyBorder="1" applyAlignment="1" applyProtection="1">
      <alignment horizontal="left"/>
    </xf>
    <xf numFmtId="0" fontId="40" fillId="2" borderId="0" xfId="19" applyFill="1" applyBorder="1"/>
    <xf numFmtId="0" fontId="43" fillId="9" borderId="8" xfId="37" applyBorder="1"/>
    <xf numFmtId="0" fontId="43" fillId="9" borderId="5" xfId="37" applyBorder="1"/>
    <xf numFmtId="49" fontId="33" fillId="2" borderId="0" xfId="12" applyFill="1" applyBorder="1" applyAlignment="1" applyProtection="1">
      <alignment horizontal="left" indent="1"/>
    </xf>
    <xf numFmtId="49" fontId="49" fillId="2" borderId="0" xfId="29" applyFill="1" applyBorder="1" applyAlignment="1" applyProtection="1">
      <alignment horizontal="left" wrapText="1"/>
    </xf>
    <xf numFmtId="0" fontId="22" fillId="9" borderId="9" xfId="37" applyFont="1" applyBorder="1" applyAlignment="1" applyProtection="1">
      <alignment horizontal="left"/>
    </xf>
    <xf numFmtId="49" fontId="49" fillId="2" borderId="0" xfId="29" applyFill="1" applyBorder="1">
      <alignment horizontal="center" wrapText="1"/>
    </xf>
    <xf numFmtId="0" fontId="0" fillId="0" borderId="0" xfId="0">
      <alignment horizontal="right"/>
    </xf>
    <xf numFmtId="0" fontId="0" fillId="0" borderId="0" xfId="0" applyBorder="1">
      <alignment horizontal="right"/>
    </xf>
    <xf numFmtId="0" fontId="27" fillId="8" borderId="0" xfId="6" applyBorder="1" applyProtection="1"/>
    <xf numFmtId="0" fontId="43" fillId="9" borderId="6" xfId="37" applyBorder="1" applyProtection="1"/>
    <xf numFmtId="0" fontId="43" fillId="9" borderId="8" xfId="37" applyBorder="1" applyProtection="1"/>
    <xf numFmtId="0" fontId="43" fillId="9" borderId="3" xfId="37" applyBorder="1" applyProtection="1"/>
    <xf numFmtId="0" fontId="27" fillId="8" borderId="5" xfId="6" applyBorder="1" applyProtection="1"/>
    <xf numFmtId="0" fontId="27" fillId="8" borderId="10" xfId="6" applyBorder="1" applyProtection="1"/>
    <xf numFmtId="0" fontId="27" fillId="8" borderId="0" xfId="6" applyBorder="1"/>
    <xf numFmtId="0" fontId="27" fillId="8" borderId="5" xfId="6" applyBorder="1"/>
    <xf numFmtId="0" fontId="27" fillId="8" borderId="9" xfId="6" applyBorder="1"/>
    <xf numFmtId="0" fontId="27" fillId="8" borderId="10" xfId="6" applyBorder="1"/>
    <xf numFmtId="0" fontId="27" fillId="8" borderId="11" xfId="6" applyBorder="1"/>
    <xf numFmtId="0" fontId="43" fillId="9" borderId="0" xfId="37" applyBorder="1"/>
    <xf numFmtId="0" fontId="0" fillId="0" borderId="3" xfId="0" applyBorder="1">
      <alignment horizontal="right"/>
    </xf>
    <xf numFmtId="0" fontId="0" fillId="0" borderId="5" xfId="0" applyBorder="1">
      <alignment horizontal="right"/>
    </xf>
    <xf numFmtId="49" fontId="48" fillId="3" borderId="0" xfId="28" applyFill="1" applyBorder="1" applyProtection="1">
      <alignment horizontal="right" indent="1"/>
    </xf>
    <xf numFmtId="0" fontId="8" fillId="8" borderId="0" xfId="6" applyFont="1" applyBorder="1" applyProtection="1"/>
    <xf numFmtId="0" fontId="13" fillId="8" borderId="0" xfId="6" applyFont="1" applyBorder="1" applyAlignment="1" applyProtection="1"/>
    <xf numFmtId="0" fontId="43" fillId="9" borderId="5" xfId="37" applyBorder="1" applyProtection="1"/>
    <xf numFmtId="0" fontId="0" fillId="0" borderId="0" xfId="0">
      <alignment horizontal="right"/>
    </xf>
    <xf numFmtId="0" fontId="43" fillId="9" borderId="0" xfId="37" applyBorder="1" applyProtection="1"/>
    <xf numFmtId="49" fontId="41" fillId="2" borderId="0" xfId="20" applyFill="1" applyBorder="1">
      <alignment horizontal="left"/>
    </xf>
    <xf numFmtId="0" fontId="35" fillId="6" borderId="0" xfId="14" applyBorder="1">
      <alignment horizontal="right"/>
    </xf>
    <xf numFmtId="0" fontId="27" fillId="8" borderId="0" xfId="6" applyBorder="1" applyAlignment="1" applyProtection="1">
      <alignment horizontal="right"/>
    </xf>
    <xf numFmtId="0" fontId="43" fillId="3" borderId="6" xfId="37" applyFill="1" applyBorder="1" applyProtection="1"/>
    <xf numFmtId="0" fontId="43" fillId="9" borderId="7" xfId="37" applyBorder="1" applyProtection="1"/>
    <xf numFmtId="0" fontId="43" fillId="3" borderId="7" xfId="37" applyFill="1" applyBorder="1" applyProtection="1"/>
    <xf numFmtId="0" fontId="43" fillId="3" borderId="8" xfId="37" applyFill="1" applyBorder="1" applyProtection="1"/>
    <xf numFmtId="0" fontId="43" fillId="3" borderId="3" xfId="37" applyFill="1" applyBorder="1" applyProtection="1"/>
    <xf numFmtId="164" fontId="27" fillId="8" borderId="28" xfId="32" applyNumberFormat="1" applyBorder="1">
      <alignment horizontal="left"/>
    </xf>
    <xf numFmtId="0" fontId="0" fillId="2" borderId="10" xfId="0" applyFill="1" applyBorder="1">
      <alignment horizontal="right"/>
    </xf>
    <xf numFmtId="0" fontId="0" fillId="2" borderId="11" xfId="0" applyFill="1" applyBorder="1">
      <alignment horizontal="right"/>
    </xf>
    <xf numFmtId="0" fontId="0" fillId="0" borderId="0" xfId="0">
      <alignment horizontal="right"/>
    </xf>
    <xf numFmtId="49" fontId="35" fillId="6" borderId="0" xfId="14" applyNumberFormat="1" applyBorder="1">
      <alignment horizontal="right"/>
    </xf>
    <xf numFmtId="0" fontId="34" fillId="6" borderId="0" xfId="13" applyBorder="1"/>
    <xf numFmtId="0" fontId="45" fillId="5" borderId="10" xfId="23" applyBorder="1"/>
    <xf numFmtId="0" fontId="0" fillId="0" borderId="0" xfId="0">
      <alignment horizontal="right"/>
    </xf>
    <xf numFmtId="0" fontId="4" fillId="2" borderId="0" xfId="6" applyFont="1" applyFill="1" applyBorder="1" applyAlignment="1" applyProtection="1"/>
    <xf numFmtId="49" fontId="49" fillId="2" borderId="0" xfId="29" applyFill="1" applyBorder="1" applyAlignment="1" applyProtection="1">
      <alignment horizontal="center" wrapText="1"/>
    </xf>
    <xf numFmtId="0" fontId="46" fillId="5" borderId="0" xfId="24" applyBorder="1" applyAlignment="1"/>
    <xf numFmtId="49" fontId="3" fillId="2" borderId="0" xfId="31" applyFont="1" applyFill="1" applyBorder="1" applyAlignment="1" applyProtection="1">
      <alignment horizontal="left"/>
    </xf>
    <xf numFmtId="49" fontId="25" fillId="2" borderId="0" xfId="12" applyFont="1" applyFill="1" applyBorder="1" applyAlignment="1" applyProtection="1">
      <alignment horizontal="left"/>
    </xf>
    <xf numFmtId="0" fontId="3" fillId="2" borderId="0" xfId="6" applyFont="1" applyFill="1" applyBorder="1" applyAlignment="1" applyProtection="1">
      <alignment horizontal="left"/>
    </xf>
    <xf numFmtId="0" fontId="3" fillId="2" borderId="0" xfId="6" applyFont="1" applyFill="1" applyBorder="1" applyAlignment="1" applyProtection="1"/>
    <xf numFmtId="0" fontId="50" fillId="8" borderId="0" xfId="6" applyFont="1" applyBorder="1" applyAlignment="1" applyProtection="1">
      <alignment horizontal="right"/>
    </xf>
    <xf numFmtId="0" fontId="0" fillId="0" borderId="0" xfId="0">
      <alignment horizontal="right"/>
    </xf>
    <xf numFmtId="0" fontId="44" fillId="5" borderId="0" xfId="22" applyBorder="1"/>
    <xf numFmtId="0" fontId="45" fillId="5" borderId="0" xfId="23" applyBorder="1"/>
    <xf numFmtId="0" fontId="34" fillId="6" borderId="3" xfId="13" applyBorder="1"/>
    <xf numFmtId="166" fontId="49" fillId="2" borderId="0" xfId="8" applyFont="1" applyFill="1" applyBorder="1" applyAlignment="1">
      <alignment horizontal="center" wrapText="1"/>
    </xf>
    <xf numFmtId="49" fontId="27" fillId="8" borderId="0" xfId="6" applyNumberFormat="1" applyFont="1" applyBorder="1" applyAlignment="1" applyProtection="1">
      <alignment horizontal="left" indent="1"/>
    </xf>
    <xf numFmtId="0" fontId="43" fillId="2" borderId="0" xfId="21" applyFill="1" applyBorder="1">
      <alignment wrapText="1"/>
    </xf>
    <xf numFmtId="0" fontId="4" fillId="8" borderId="0" xfId="6" applyFont="1" applyBorder="1" applyAlignment="1" applyProtection="1">
      <alignment horizontal="center" wrapText="1"/>
    </xf>
    <xf numFmtId="49" fontId="27" fillId="8" borderId="0" xfId="6" applyNumberFormat="1" applyFont="1" applyBorder="1" applyAlignment="1" applyProtection="1">
      <alignment horizontal="left" indent="1"/>
    </xf>
    <xf numFmtId="0" fontId="50" fillId="8" borderId="0" xfId="6" applyFont="1" applyBorder="1" applyAlignment="1" applyProtection="1">
      <alignment horizontal="center" wrapText="1"/>
    </xf>
    <xf numFmtId="0" fontId="29" fillId="5" borderId="0" xfId="38" applyBorder="1">
      <alignment horizontal="center" wrapText="1"/>
    </xf>
    <xf numFmtId="0" fontId="5" fillId="8" borderId="12" xfId="6" applyFont="1" applyBorder="1" applyAlignment="1" applyProtection="1"/>
    <xf numFmtId="0" fontId="5" fillId="8" borderId="13" xfId="6" applyFont="1" applyBorder="1" applyAlignment="1" applyProtection="1"/>
    <xf numFmtId="0" fontId="5" fillId="2" borderId="13" xfId="6" applyFont="1" applyFill="1" applyBorder="1" applyAlignment="1" applyProtection="1"/>
    <xf numFmtId="49" fontId="6" fillId="2" borderId="0" xfId="31" applyFont="1" applyFill="1" applyBorder="1" applyAlignment="1" applyProtection="1"/>
    <xf numFmtId="49" fontId="8" fillId="2" borderId="0" xfId="31" applyFont="1" applyFill="1" applyBorder="1" applyAlignment="1" applyProtection="1"/>
    <xf numFmtId="0" fontId="4" fillId="2" borderId="0" xfId="6" applyFont="1" applyFill="1" applyBorder="1" applyAlignment="1" applyProtection="1">
      <alignment horizontal="left"/>
    </xf>
    <xf numFmtId="0" fontId="4" fillId="8" borderId="0" xfId="6" applyFont="1" applyBorder="1" applyAlignment="1" applyProtection="1">
      <alignment horizontal="left"/>
    </xf>
    <xf numFmtId="0" fontId="50" fillId="8" borderId="0" xfId="6" applyFont="1" applyBorder="1" applyAlignment="1" applyProtection="1">
      <alignment horizontal="left"/>
    </xf>
    <xf numFmtId="49" fontId="37" fillId="2" borderId="0" xfId="19" applyNumberFormat="1" applyFont="1" applyFill="1" applyBorder="1" applyAlignment="1" applyProtection="1">
      <alignment horizontal="left"/>
    </xf>
    <xf numFmtId="0" fontId="50" fillId="8" borderId="0" xfId="6" quotePrefix="1" applyFont="1" applyBorder="1"/>
    <xf numFmtId="49" fontId="4" fillId="2" borderId="0" xfId="31" applyFont="1" applyFill="1" applyBorder="1" applyAlignment="1" applyProtection="1"/>
    <xf numFmtId="0" fontId="7" fillId="3" borderId="0" xfId="37" applyFont="1" applyFill="1" applyBorder="1" applyAlignment="1" applyProtection="1"/>
    <xf numFmtId="0" fontId="29" fillId="6" borderId="0" xfId="16" applyBorder="1" applyAlignment="1">
      <alignment horizontal="left"/>
    </xf>
    <xf numFmtId="0" fontId="37" fillId="2" borderId="0" xfId="19" applyFont="1" applyFill="1" applyBorder="1"/>
    <xf numFmtId="171" fontId="8" fillId="5" borderId="0" xfId="26" applyNumberFormat="1" applyFont="1" applyBorder="1" applyAlignment="1">
      <alignment horizontal="right"/>
    </xf>
    <xf numFmtId="0" fontId="49" fillId="2" borderId="0" xfId="30" applyFill="1" applyBorder="1" applyAlignment="1" applyProtection="1">
      <alignment horizontal="center" wrapText="1"/>
    </xf>
    <xf numFmtId="49" fontId="49" fillId="2" borderId="0" xfId="29" applyFill="1" applyBorder="1" applyAlignment="1">
      <alignment horizontal="center" wrapText="1"/>
    </xf>
    <xf numFmtId="0" fontId="8" fillId="8" borderId="0" xfId="6" applyFont="1" applyBorder="1" applyAlignment="1" applyProtection="1">
      <alignment horizontal="center"/>
    </xf>
    <xf numFmtId="0" fontId="7" fillId="2" borderId="0" xfId="37" applyFont="1" applyFill="1" applyBorder="1" applyAlignment="1" applyProtection="1">
      <alignment horizontal="right"/>
    </xf>
    <xf numFmtId="0" fontId="27" fillId="8" borderId="0" xfId="6" applyBorder="1"/>
    <xf numFmtId="0" fontId="36" fillId="6" borderId="0" xfId="15" applyBorder="1" applyAlignment="1">
      <alignment vertical="top" wrapText="1"/>
    </xf>
    <xf numFmtId="0" fontId="7" fillId="2" borderId="0" xfId="6" applyFont="1" applyFill="1" applyBorder="1" applyProtection="1"/>
    <xf numFmtId="0" fontId="0" fillId="0" borderId="0" xfId="0" applyBorder="1">
      <alignment horizontal="right"/>
    </xf>
    <xf numFmtId="0" fontId="34" fillId="6" borderId="3" xfId="13" applyBorder="1" applyAlignment="1">
      <alignment horizontal="left" indent="1"/>
    </xf>
    <xf numFmtId="0" fontId="27" fillId="8" borderId="0" xfId="6" applyBorder="1"/>
    <xf numFmtId="0" fontId="36" fillId="6" borderId="3" xfId="15" applyBorder="1" applyAlignment="1">
      <alignment vertical="top" wrapText="1"/>
    </xf>
    <xf numFmtId="49" fontId="51" fillId="2" borderId="1" xfId="29" applyFont="1" applyFill="1" applyBorder="1" applyAlignment="1">
      <alignment horizontal="center" vertical="center" wrapText="1"/>
    </xf>
    <xf numFmtId="0" fontId="52" fillId="8" borderId="5" xfId="6" applyFont="1" applyBorder="1" applyAlignment="1">
      <alignment vertical="center"/>
    </xf>
    <xf numFmtId="0" fontId="52" fillId="0" borderId="0" xfId="0" applyFont="1" applyAlignment="1">
      <alignment vertical="center"/>
    </xf>
    <xf numFmtId="0" fontId="52" fillId="8" borderId="5" xfId="6" applyFont="1" applyBorder="1"/>
    <xf numFmtId="0" fontId="52" fillId="0" borderId="0" xfId="0" applyFont="1">
      <alignment horizontal="right"/>
    </xf>
    <xf numFmtId="49" fontId="51" fillId="2" borderId="1" xfId="29" applyFont="1" applyFill="1" applyBorder="1">
      <alignment horizontal="center" wrapText="1"/>
    </xf>
    <xf numFmtId="0" fontId="53" fillId="8" borderId="1" xfId="6" applyFont="1" applyBorder="1" applyAlignment="1">
      <alignment horizontal="center" vertical="top" wrapText="1"/>
    </xf>
    <xf numFmtId="0" fontId="54" fillId="8" borderId="1" xfId="34" applyFont="1" applyBorder="1" applyAlignment="1">
      <alignment horizontal="left" vertical="top" wrapText="1"/>
    </xf>
    <xf numFmtId="0" fontId="53" fillId="8" borderId="5" xfId="6" applyFont="1" applyBorder="1"/>
    <xf numFmtId="0" fontId="53" fillId="0" borderId="0" xfId="0" applyFont="1">
      <alignment horizontal="right"/>
    </xf>
    <xf numFmtId="0" fontId="53" fillId="8" borderId="11" xfId="6" applyFont="1" applyBorder="1"/>
    <xf numFmtId="0" fontId="45" fillId="5" borderId="0" xfId="23" applyFont="1" applyBorder="1"/>
    <xf numFmtId="49" fontId="39" fillId="2" borderId="0" xfId="20" applyFont="1" applyFill="1" applyBorder="1" applyProtection="1">
      <alignment horizontal="left"/>
    </xf>
    <xf numFmtId="49" fontId="39" fillId="2" borderId="0" xfId="20" applyFont="1" applyFill="1" applyBorder="1" applyAlignment="1" applyProtection="1">
      <alignment horizontal="left"/>
    </xf>
    <xf numFmtId="0" fontId="3" fillId="0" borderId="0" xfId="0" applyFont="1" applyFill="1">
      <alignment horizontal="right"/>
    </xf>
    <xf numFmtId="0" fontId="54" fillId="3" borderId="5" xfId="37" applyFont="1" applyFill="1" applyBorder="1" applyProtection="1"/>
    <xf numFmtId="0" fontId="26" fillId="0" borderId="0" xfId="0" applyFont="1">
      <alignment horizontal="right"/>
    </xf>
    <xf numFmtId="0" fontId="46" fillId="5" borderId="0" xfId="22" applyFont="1" applyBorder="1"/>
    <xf numFmtId="0" fontId="44" fillId="5" borderId="0" xfId="22" applyFont="1" applyBorder="1"/>
    <xf numFmtId="0" fontId="5" fillId="8" borderId="0" xfId="6" applyFont="1" applyBorder="1" applyAlignment="1" applyProtection="1"/>
    <xf numFmtId="0" fontId="3" fillId="2" borderId="0" xfId="6" applyFont="1" applyFill="1" applyBorder="1" applyProtection="1"/>
    <xf numFmtId="0" fontId="46" fillId="5" borderId="0" xfId="23" applyFont="1" applyBorder="1"/>
    <xf numFmtId="0" fontId="3" fillId="2" borderId="0" xfId="6" applyFont="1" applyFill="1" applyBorder="1" applyAlignment="1" applyProtection="1">
      <alignment horizontal="left" indent="1"/>
    </xf>
    <xf numFmtId="0" fontId="7" fillId="2" borderId="0" xfId="6" applyFont="1" applyFill="1" applyBorder="1" applyAlignment="1" applyProtection="1">
      <alignment horizontal="left"/>
    </xf>
    <xf numFmtId="0" fontId="3" fillId="2" borderId="0" xfId="6" applyFont="1" applyFill="1" applyBorder="1" applyAlignment="1" applyProtection="1">
      <alignment horizontal="left" indent="2"/>
    </xf>
    <xf numFmtId="0" fontId="5" fillId="2" borderId="0" xfId="6" applyFont="1" applyFill="1" applyBorder="1" applyAlignment="1" applyProtection="1"/>
    <xf numFmtId="171" fontId="3" fillId="2" borderId="0" xfId="2" applyFont="1" applyFill="1" applyBorder="1" applyProtection="1">
      <alignment horizontal="right"/>
    </xf>
    <xf numFmtId="0" fontId="5" fillId="2" borderId="0" xfId="37" applyFont="1" applyFill="1" applyBorder="1" applyAlignment="1" applyProtection="1">
      <alignment horizontal="center"/>
    </xf>
    <xf numFmtId="0" fontId="7" fillId="2" borderId="0" xfId="37" applyFont="1" applyFill="1" applyBorder="1" applyAlignment="1" applyProtection="1"/>
    <xf numFmtId="0" fontId="3" fillId="2" borderId="0" xfId="37" applyFont="1" applyFill="1" applyBorder="1" applyAlignment="1" applyProtection="1"/>
    <xf numFmtId="0" fontId="3" fillId="2" borderId="0" xfId="37" applyFont="1" applyFill="1" applyBorder="1" applyProtection="1"/>
    <xf numFmtId="49" fontId="3" fillId="2" borderId="0" xfId="20" applyFont="1" applyFill="1" applyBorder="1" applyAlignment="1" applyProtection="1">
      <alignment horizontal="left" indent="1"/>
    </xf>
    <xf numFmtId="0" fontId="55" fillId="8" borderId="0" xfId="6" applyFont="1" applyBorder="1" applyProtection="1"/>
    <xf numFmtId="0" fontId="55" fillId="8" borderId="0" xfId="6" quotePrefix="1" applyFont="1" applyBorder="1" applyProtection="1"/>
    <xf numFmtId="49" fontId="50" fillId="2" borderId="0" xfId="29" applyFont="1" applyFill="1" applyBorder="1" applyProtection="1">
      <alignment horizontal="center" wrapText="1"/>
    </xf>
    <xf numFmtId="171" fontId="3" fillId="2" borderId="0" xfId="2" applyNumberFormat="1" applyFont="1" applyFill="1" applyBorder="1" applyProtection="1">
      <alignment horizontal="right"/>
    </xf>
    <xf numFmtId="0" fontId="3" fillId="8" borderId="0" xfId="6" applyFont="1" applyBorder="1" applyProtection="1"/>
    <xf numFmtId="49" fontId="42" fillId="2" borderId="0" xfId="20" applyFont="1" applyFill="1" applyBorder="1" applyAlignment="1">
      <alignment horizontal="left"/>
    </xf>
    <xf numFmtId="0" fontId="29" fillId="5" borderId="0" xfId="38" applyFont="1" applyBorder="1">
      <alignment horizontal="center" wrapText="1"/>
    </xf>
    <xf numFmtId="0" fontId="55" fillId="8" borderId="0" xfId="6" applyFont="1" applyBorder="1" applyAlignment="1" applyProtection="1">
      <alignment horizontal="right"/>
    </xf>
    <xf numFmtId="166" fontId="50" fillId="2" borderId="0" xfId="8" applyFont="1" applyFill="1" applyBorder="1" applyAlignment="1">
      <alignment horizontal="center" wrapText="1"/>
    </xf>
    <xf numFmtId="0" fontId="46" fillId="5" borderId="0" xfId="25" applyFont="1" applyBorder="1" applyAlignment="1">
      <alignment horizontal="left"/>
    </xf>
    <xf numFmtId="49" fontId="3" fillId="2" borderId="0" xfId="31" applyFont="1" applyFill="1" applyBorder="1" applyAlignment="1" applyProtection="1"/>
    <xf numFmtId="171" fontId="11" fillId="2" borderId="0" xfId="2" applyFont="1" applyFill="1" applyBorder="1" applyProtection="1">
      <alignment horizontal="right"/>
    </xf>
    <xf numFmtId="49" fontId="3" fillId="2" borderId="0" xfId="31" applyFont="1" applyFill="1" applyBorder="1" applyProtection="1">
      <alignment horizontal="left" indent="1"/>
    </xf>
    <xf numFmtId="49" fontId="42" fillId="2" borderId="0" xfId="20" applyFont="1" applyFill="1" applyBorder="1" applyProtection="1">
      <alignment horizontal="left"/>
    </xf>
    <xf numFmtId="49" fontId="42" fillId="2" borderId="0" xfId="20" applyFont="1" applyFill="1" applyBorder="1" applyAlignment="1" applyProtection="1">
      <alignment horizontal="left"/>
    </xf>
    <xf numFmtId="0" fontId="55" fillId="8" borderId="0" xfId="6" applyFont="1" applyBorder="1" applyAlignment="1" applyProtection="1">
      <alignment horizontal="left"/>
    </xf>
    <xf numFmtId="0" fontId="7" fillId="2" borderId="0" xfId="37" applyFont="1" applyFill="1" applyBorder="1" applyAlignment="1" applyProtection="1">
      <alignment horizontal="left"/>
    </xf>
    <xf numFmtId="0" fontId="46" fillId="5" borderId="0" xfId="24" applyFont="1" applyBorder="1" applyAlignment="1"/>
    <xf numFmtId="0" fontId="46" fillId="5" borderId="0" xfId="25" applyFont="1" applyBorder="1" applyAlignment="1">
      <alignment horizontal="right"/>
    </xf>
    <xf numFmtId="0" fontId="46" fillId="5" borderId="0" xfId="25" applyFont="1" applyBorder="1" applyAlignment="1">
      <alignment horizontal="right" wrapText="1"/>
    </xf>
    <xf numFmtId="49" fontId="42" fillId="2" borderId="0" xfId="20" applyFont="1" applyFill="1" applyBorder="1" applyAlignment="1" applyProtection="1"/>
    <xf numFmtId="49" fontId="42" fillId="2" borderId="0" xfId="20" applyFont="1" applyFill="1" applyBorder="1" applyAlignment="1"/>
    <xf numFmtId="49" fontId="3" fillId="2" borderId="0" xfId="31" applyFont="1" applyFill="1" applyBorder="1" applyAlignment="1" applyProtection="1">
      <alignment horizontal="left" indent="1"/>
    </xf>
    <xf numFmtId="0" fontId="46" fillId="5" borderId="0" xfId="25" quotePrefix="1" applyFont="1" applyBorder="1" applyAlignment="1">
      <alignment horizontal="right" wrapText="1"/>
    </xf>
    <xf numFmtId="0" fontId="46" fillId="5" borderId="0" xfId="23" applyFont="1" applyBorder="1" applyAlignment="1">
      <alignment horizontal="left"/>
    </xf>
    <xf numFmtId="49" fontId="42" fillId="2" borderId="0" xfId="19" applyNumberFormat="1" applyFont="1" applyFill="1" applyBorder="1" applyAlignment="1" applyProtection="1">
      <alignment horizontal="left"/>
    </xf>
    <xf numFmtId="0" fontId="46" fillId="5" borderId="0" xfId="25" quotePrefix="1" applyFont="1" applyBorder="1" applyAlignment="1">
      <alignment horizontal="left" wrapText="1"/>
    </xf>
    <xf numFmtId="0" fontId="45" fillId="5" borderId="0" xfId="23" applyFont="1" applyBorder="1" applyAlignment="1">
      <alignment horizontal="left"/>
    </xf>
    <xf numFmtId="0" fontId="29" fillId="5" borderId="0" xfId="38" quotePrefix="1" applyFont="1" applyBorder="1">
      <alignment horizontal="center" wrapText="1"/>
    </xf>
    <xf numFmtId="0" fontId="46" fillId="5" borderId="0" xfId="22" applyFont="1" applyBorder="1" applyAlignment="1">
      <alignment horizontal="left"/>
    </xf>
    <xf numFmtId="0" fontId="42" fillId="2" borderId="0" xfId="17" applyFont="1" applyFill="1" applyBorder="1" applyProtection="1"/>
    <xf numFmtId="49" fontId="55" fillId="8" borderId="0" xfId="6" applyNumberFormat="1" applyFont="1" applyBorder="1" applyAlignment="1" applyProtection="1"/>
    <xf numFmtId="0" fontId="44" fillId="5" borderId="0" xfId="22" applyFont="1" applyBorder="1" applyAlignment="1">
      <alignment horizontal="left"/>
    </xf>
    <xf numFmtId="0" fontId="50" fillId="8" borderId="0" xfId="6" applyFont="1" applyBorder="1" applyAlignment="1">
      <alignment horizontal="left"/>
    </xf>
    <xf numFmtId="49" fontId="55" fillId="8" borderId="0" xfId="6" applyNumberFormat="1" applyFont="1" applyBorder="1" applyAlignment="1" applyProtection="1">
      <alignment horizontal="left"/>
    </xf>
    <xf numFmtId="170" fontId="3" fillId="5" borderId="0" xfId="26" applyNumberFormat="1" applyFont="1" applyBorder="1" applyAlignment="1">
      <alignment horizontal="right"/>
    </xf>
    <xf numFmtId="0" fontId="7" fillId="2" borderId="0" xfId="6" applyNumberFormat="1" applyFont="1" applyFill="1" applyBorder="1" applyAlignment="1" applyProtection="1">
      <alignment horizontal="left" vertical="top"/>
    </xf>
    <xf numFmtId="0" fontId="7" fillId="2" borderId="0" xfId="6" applyNumberFormat="1" applyFont="1" applyFill="1" applyBorder="1" applyAlignment="1" applyProtection="1">
      <alignment horizontal="left"/>
    </xf>
    <xf numFmtId="170" fontId="55" fillId="5" borderId="0" xfId="26" applyNumberFormat="1" applyFont="1" applyBorder="1" applyAlignment="1">
      <alignment horizontal="right"/>
    </xf>
    <xf numFmtId="171" fontId="3" fillId="2" borderId="0" xfId="6" applyNumberFormat="1" applyFont="1" applyFill="1" applyBorder="1" applyProtection="1"/>
    <xf numFmtId="171" fontId="55" fillId="8" borderId="0" xfId="6" applyNumberFormat="1" applyFont="1" applyBorder="1" applyProtection="1"/>
    <xf numFmtId="171" fontId="3" fillId="2" borderId="0" xfId="37" applyNumberFormat="1" applyFont="1" applyFill="1" applyBorder="1" applyAlignment="1" applyProtection="1"/>
    <xf numFmtId="168" fontId="11" fillId="4" borderId="2" xfId="36" applyFont="1" applyFill="1" applyBorder="1" applyAlignment="1">
      <alignment horizontal="left" wrapText="1"/>
      <protection locked="0"/>
    </xf>
    <xf numFmtId="0" fontId="29" fillId="6" borderId="3" xfId="16" applyBorder="1" applyAlignment="1">
      <alignment horizontal="left"/>
    </xf>
    <xf numFmtId="166" fontId="50" fillId="2" borderId="0" xfId="8" applyFont="1" applyFill="1" applyBorder="1" applyAlignment="1">
      <alignment horizontal="center" vertical="top" wrapText="1"/>
    </xf>
    <xf numFmtId="0" fontId="55" fillId="8" borderId="0" xfId="6" applyFont="1" applyBorder="1" applyAlignment="1" applyProtection="1">
      <alignment horizontal="right" vertical="top"/>
    </xf>
    <xf numFmtId="171" fontId="3" fillId="2" borderId="0" xfId="37" applyNumberFormat="1" applyFont="1" applyFill="1" applyBorder="1" applyProtection="1"/>
    <xf numFmtId="171" fontId="11" fillId="2" borderId="0" xfId="2" applyNumberFormat="1" applyFont="1" applyFill="1" applyBorder="1" applyProtection="1">
      <alignment horizontal="right"/>
    </xf>
    <xf numFmtId="171" fontId="55" fillId="8" borderId="0" xfId="6" applyNumberFormat="1" applyFont="1" applyBorder="1"/>
    <xf numFmtId="171" fontId="3" fillId="8" borderId="0" xfId="6" applyNumberFormat="1" applyFont="1" applyBorder="1" applyProtection="1"/>
    <xf numFmtId="171" fontId="7" fillId="2" borderId="0" xfId="6" applyNumberFormat="1" applyFont="1" applyFill="1" applyBorder="1" applyAlignment="1" applyProtection="1">
      <alignment horizontal="left"/>
    </xf>
    <xf numFmtId="171" fontId="3" fillId="5" borderId="0" xfId="26" applyNumberFormat="1" applyFont="1" applyBorder="1" applyAlignment="1">
      <alignment horizontal="right"/>
    </xf>
    <xf numFmtId="171" fontId="50" fillId="2" borderId="0" xfId="29" applyNumberFormat="1" applyFont="1" applyFill="1" applyBorder="1" applyProtection="1">
      <alignment horizontal="center" wrapText="1"/>
    </xf>
    <xf numFmtId="0" fontId="27" fillId="8" borderId="0" xfId="6" applyBorder="1" applyProtection="1">
      <protection locked="0"/>
    </xf>
    <xf numFmtId="0" fontId="27" fillId="8" borderId="5" xfId="6" applyBorder="1" applyProtection="1">
      <protection locked="0"/>
    </xf>
    <xf numFmtId="0" fontId="0" fillId="0" borderId="0" xfId="0" applyProtection="1">
      <alignment horizontal="right"/>
      <protection locked="0"/>
    </xf>
    <xf numFmtId="172" fontId="3" fillId="5" borderId="2" xfId="3" applyNumberFormat="1" applyFont="1" applyBorder="1" applyProtection="1">
      <alignment horizontal="right"/>
    </xf>
    <xf numFmtId="172" fontId="11" fillId="4" borderId="2" xfId="2" applyNumberFormat="1" applyFont="1" applyFill="1" applyBorder="1" applyAlignment="1">
      <protection locked="0"/>
    </xf>
    <xf numFmtId="172" fontId="3" fillId="5" borderId="4" xfId="26" applyNumberFormat="1" applyFont="1" applyBorder="1" applyAlignment="1">
      <alignment horizontal="right"/>
    </xf>
    <xf numFmtId="172" fontId="8" fillId="5" borderId="4" xfId="26" applyNumberFormat="1" applyFont="1" applyBorder="1" applyAlignment="1">
      <alignment horizontal="right"/>
    </xf>
    <xf numFmtId="172" fontId="27" fillId="5" borderId="28" xfId="3" applyNumberFormat="1" applyFont="1" applyBorder="1">
      <alignment horizontal="right"/>
    </xf>
    <xf numFmtId="172" fontId="12" fillId="4" borderId="2" xfId="2" applyNumberFormat="1" applyFont="1" applyFill="1" applyBorder="1" applyAlignment="1">
      <protection locked="0"/>
    </xf>
    <xf numFmtId="172" fontId="8" fillId="5" borderId="2" xfId="3" applyNumberFormat="1" applyFont="1" applyBorder="1" applyProtection="1">
      <alignment horizontal="right"/>
    </xf>
    <xf numFmtId="172" fontId="11" fillId="4" borderId="2" xfId="2" applyNumberFormat="1" applyFont="1" applyFill="1" applyBorder="1" applyAlignment="1" applyProtection="1">
      <protection locked="0"/>
    </xf>
    <xf numFmtId="172" fontId="11" fillId="4" borderId="14" xfId="2" applyNumberFormat="1" applyFont="1" applyFill="1" applyBorder="1" applyAlignment="1">
      <alignment horizontal="center"/>
      <protection locked="0"/>
    </xf>
    <xf numFmtId="172" fontId="11" fillId="4" borderId="15" xfId="2" applyNumberFormat="1" applyFont="1" applyFill="1" applyBorder="1" applyAlignment="1">
      <alignment horizontal="center"/>
      <protection locked="0"/>
    </xf>
    <xf numFmtId="172" fontId="55" fillId="5" borderId="4" xfId="26" applyNumberFormat="1" applyFont="1" applyBorder="1" applyAlignment="1">
      <alignment horizontal="right"/>
    </xf>
    <xf numFmtId="172" fontId="11" fillId="4" borderId="16" xfId="2" applyNumberFormat="1" applyFont="1" applyFill="1" applyBorder="1" applyAlignment="1">
      <protection locked="0"/>
    </xf>
    <xf numFmtId="172" fontId="11" fillId="4" borderId="17" xfId="2" applyNumberFormat="1" applyFont="1" applyFill="1" applyBorder="1" applyAlignment="1">
      <alignment horizontal="center"/>
      <protection locked="0"/>
    </xf>
    <xf numFmtId="172" fontId="11" fillId="4" borderId="14" xfId="2" applyNumberFormat="1" applyFont="1" applyFill="1" applyBorder="1">
      <alignment horizontal="right"/>
      <protection locked="0"/>
    </xf>
    <xf numFmtId="174" fontId="12" fillId="4" borderId="2" xfId="33" applyNumberFormat="1" applyFont="1" applyFill="1" applyBorder="1" applyAlignment="1">
      <protection locked="0"/>
    </xf>
    <xf numFmtId="173" fontId="12" fillId="4" borderId="2" xfId="2" applyNumberFormat="1" applyFont="1" applyFill="1" applyBorder="1" applyAlignment="1">
      <protection locked="0"/>
    </xf>
    <xf numFmtId="0" fontId="55" fillId="8" borderId="0" xfId="6" applyFont="1" applyBorder="1"/>
    <xf numFmtId="0" fontId="29" fillId="5" borderId="0" xfId="38" applyFont="1" applyBorder="1" applyAlignment="1">
      <alignment horizontal="center" wrapText="1"/>
    </xf>
    <xf numFmtId="172" fontId="3" fillId="5" borderId="0" xfId="26" applyNumberFormat="1" applyFont="1" applyBorder="1" applyAlignment="1">
      <alignment horizontal="right"/>
    </xf>
    <xf numFmtId="0" fontId="0" fillId="0" borderId="0" xfId="0" applyAlignment="1">
      <alignment horizontal="left" indent="2"/>
    </xf>
    <xf numFmtId="0" fontId="0" fillId="0" borderId="0" xfId="0" quotePrefix="1" applyAlignment="1">
      <alignment horizontal="left" indent="2"/>
    </xf>
    <xf numFmtId="0" fontId="3" fillId="0" borderId="0" xfId="0" applyFont="1" applyAlignment="1">
      <alignment horizontal="left" indent="2"/>
    </xf>
    <xf numFmtId="0" fontId="26" fillId="0" borderId="0" xfId="0" applyFont="1" applyAlignment="1">
      <alignment horizontal="left" indent="2"/>
    </xf>
    <xf numFmtId="0" fontId="0" fillId="0" borderId="0" xfId="0" applyAlignment="1" applyProtection="1">
      <alignment horizontal="left" indent="2"/>
      <protection locked="0"/>
    </xf>
    <xf numFmtId="0" fontId="3" fillId="0" borderId="0" xfId="0" applyFont="1" applyFill="1" applyAlignment="1">
      <alignment horizontal="left" indent="2"/>
    </xf>
    <xf numFmtId="173" fontId="12" fillId="4" borderId="2" xfId="33" applyNumberFormat="1" applyFont="1" applyFill="1" applyBorder="1" applyAlignment="1">
      <protection locked="0"/>
    </xf>
    <xf numFmtId="0" fontId="14" fillId="0" borderId="3" xfId="0" applyFont="1" applyFill="1" applyBorder="1">
      <alignment horizontal="right"/>
    </xf>
    <xf numFmtId="0" fontId="14" fillId="0" borderId="0" xfId="0" applyFont="1" applyBorder="1" applyAlignment="1">
      <alignment horizontal="left" vertical="top" wrapText="1"/>
    </xf>
    <xf numFmtId="0" fontId="27" fillId="0" borderId="0" xfId="32" applyNumberFormat="1" applyFont="1" applyFill="1" applyBorder="1" applyAlignment="1">
      <alignment horizontal="left" vertical="top" wrapText="1"/>
    </xf>
    <xf numFmtId="0" fontId="3" fillId="0" borderId="0" xfId="0" applyFont="1" applyBorder="1" applyAlignment="1">
      <alignment horizontal="left" vertical="top" wrapText="1"/>
    </xf>
    <xf numFmtId="0" fontId="56" fillId="4" borderId="0" xfId="18" applyFont="1" applyFill="1" applyBorder="1" applyAlignment="1">
      <alignment horizontal="left" vertical="top"/>
    </xf>
    <xf numFmtId="0" fontId="22" fillId="4" borderId="6" xfId="0" applyFont="1" applyFill="1" applyBorder="1" applyAlignment="1">
      <alignment horizontal="left"/>
    </xf>
    <xf numFmtId="0" fontId="37" fillId="4" borderId="0" xfId="17" applyFill="1" applyBorder="1" applyAlignment="1">
      <alignment horizontal="left" vertical="top"/>
    </xf>
    <xf numFmtId="0" fontId="57" fillId="4" borderId="0" xfId="17" applyFont="1" applyFill="1" applyBorder="1" applyAlignment="1">
      <alignment horizontal="left" vertical="top"/>
    </xf>
    <xf numFmtId="0" fontId="14" fillId="4" borderId="9" xfId="0" applyFont="1" applyFill="1" applyBorder="1" applyAlignment="1"/>
    <xf numFmtId="0" fontId="14" fillId="4" borderId="10" xfId="0" applyFont="1" applyFill="1" applyBorder="1" applyAlignment="1"/>
    <xf numFmtId="0" fontId="14" fillId="4" borderId="11" xfId="0" applyFont="1" applyFill="1" applyBorder="1" applyAlignment="1"/>
    <xf numFmtId="0" fontId="14" fillId="0" borderId="5" xfId="0" applyFont="1" applyFill="1" applyBorder="1">
      <alignment horizontal="right"/>
    </xf>
    <xf numFmtId="0" fontId="58" fillId="7" borderId="28" xfId="5" applyFont="1" applyAlignment="1">
      <alignment vertical="top" wrapText="1"/>
      <protection locked="0"/>
    </xf>
    <xf numFmtId="164" fontId="59" fillId="7" borderId="28" xfId="5" applyNumberFormat="1" applyFont="1" applyBorder="1" applyAlignment="1">
      <alignment wrapText="1"/>
      <protection locked="0"/>
    </xf>
    <xf numFmtId="164" fontId="30" fillId="7" borderId="28" xfId="5" applyNumberFormat="1" applyBorder="1" applyAlignment="1">
      <alignment wrapText="1"/>
      <protection locked="0"/>
    </xf>
    <xf numFmtId="172" fontId="12" fillId="4" borderId="2" xfId="2" applyNumberFormat="1" applyFont="1" applyFill="1" applyBorder="1" applyAlignment="1">
      <alignment wrapText="1"/>
      <protection locked="0"/>
    </xf>
    <xf numFmtId="164" fontId="12" fillId="4" borderId="18" xfId="35" applyFont="1" applyFill="1" applyBorder="1" applyAlignment="1">
      <alignment wrapText="1"/>
      <protection locked="0"/>
    </xf>
    <xf numFmtId="0" fontId="74" fillId="7" borderId="28" xfId="5" applyFont="1" applyAlignment="1">
      <alignment horizontal="center" vertical="top" wrapText="1"/>
      <protection locked="0"/>
    </xf>
    <xf numFmtId="49" fontId="0" fillId="0" borderId="0" xfId="0" applyNumberFormat="1" applyBorder="1" applyAlignment="1">
      <alignment horizontal="left"/>
    </xf>
    <xf numFmtId="0" fontId="47" fillId="0" borderId="0" xfId="27" applyBorder="1" applyAlignment="1" applyProtection="1">
      <alignment horizontal="left"/>
    </xf>
    <xf numFmtId="0" fontId="50" fillId="0" borderId="0" xfId="0" applyFont="1" applyBorder="1" applyAlignment="1">
      <alignment horizontal="left"/>
    </xf>
    <xf numFmtId="0" fontId="4" fillId="4" borderId="0" xfId="0" applyFont="1" applyFill="1" applyBorder="1" applyAlignment="1">
      <alignment horizontal="left"/>
    </xf>
    <xf numFmtId="0" fontId="3" fillId="5" borderId="0" xfId="6" applyFont="1" applyFill="1" applyBorder="1" applyAlignment="1" applyProtection="1">
      <alignment horizontal="left" indent="1"/>
    </xf>
    <xf numFmtId="49" fontId="3" fillId="5" borderId="0" xfId="31" applyFont="1" applyFill="1" applyBorder="1" applyAlignment="1" applyProtection="1">
      <alignment horizontal="left"/>
    </xf>
    <xf numFmtId="0" fontId="55" fillId="5" borderId="0" xfId="6" applyFont="1" applyFill="1" applyBorder="1" applyAlignment="1" applyProtection="1"/>
    <xf numFmtId="49" fontId="3" fillId="5" borderId="0" xfId="31" applyFont="1" applyFill="1" applyBorder="1" applyAlignment="1" applyProtection="1"/>
    <xf numFmtId="49" fontId="42" fillId="5" borderId="0" xfId="20" applyFont="1" applyFill="1" applyBorder="1" applyProtection="1">
      <alignment horizontal="left"/>
    </xf>
    <xf numFmtId="0" fontId="3" fillId="5" borderId="0" xfId="6" applyFont="1" applyFill="1" applyBorder="1" applyAlignment="1" applyProtection="1">
      <alignment horizontal="left"/>
    </xf>
    <xf numFmtId="0" fontId="3" fillId="5" borderId="0" xfId="6" applyFont="1" applyFill="1" applyBorder="1" applyProtection="1"/>
    <xf numFmtId="49" fontId="42" fillId="5" borderId="0" xfId="20" applyFont="1" applyFill="1" applyBorder="1" applyAlignment="1" applyProtection="1">
      <alignment horizontal="left"/>
    </xf>
    <xf numFmtId="0" fontId="55" fillId="5" borderId="0" xfId="6" applyFont="1" applyFill="1" applyBorder="1"/>
    <xf numFmtId="49" fontId="42" fillId="5" borderId="0" xfId="20" applyFont="1" applyFill="1" applyBorder="1" applyAlignment="1" applyProtection="1"/>
    <xf numFmtId="0" fontId="5" fillId="5" borderId="12" xfId="6" applyFont="1" applyFill="1" applyBorder="1" applyAlignment="1" applyProtection="1"/>
    <xf numFmtId="49" fontId="0" fillId="5" borderId="0" xfId="6" applyNumberFormat="1" applyFont="1" applyFill="1" applyBorder="1" applyAlignment="1" applyProtection="1">
      <alignment horizontal="left" indent="1"/>
    </xf>
    <xf numFmtId="0" fontId="43" fillId="5" borderId="0" xfId="21" applyFill="1" applyBorder="1" applyAlignment="1"/>
    <xf numFmtId="173" fontId="8" fillId="5" borderId="2" xfId="3" applyNumberFormat="1" applyFont="1" applyFill="1" applyBorder="1" applyProtection="1">
      <alignment horizontal="right"/>
    </xf>
    <xf numFmtId="0" fontId="29" fillId="5" borderId="0" xfId="38" applyFont="1" applyBorder="1" applyAlignment="1">
      <alignment horizontal="center" wrapText="1"/>
    </xf>
    <xf numFmtId="0" fontId="75" fillId="7" borderId="3" xfId="0" applyFont="1" applyFill="1" applyBorder="1" applyAlignment="1">
      <alignment horizontal="centerContinuous"/>
    </xf>
    <xf numFmtId="0" fontId="10" fillId="3" borderId="18" xfId="10" applyFont="1" applyFill="1" applyBorder="1" applyProtection="1">
      <alignment horizontal="center"/>
    </xf>
    <xf numFmtId="0" fontId="10" fillId="3" borderId="19" xfId="10" applyFont="1" applyFill="1" applyBorder="1" applyProtection="1">
      <alignment horizontal="center"/>
    </xf>
    <xf numFmtId="0" fontId="10" fillId="3" borderId="14" xfId="10" applyFont="1" applyFill="1" applyBorder="1" applyProtection="1">
      <alignment horizontal="center"/>
    </xf>
    <xf numFmtId="0" fontId="10" fillId="3" borderId="18" xfId="11" applyFont="1" applyFill="1" applyBorder="1" applyProtection="1">
      <alignment horizontal="center" vertical="center"/>
    </xf>
    <xf numFmtId="0" fontId="10" fillId="3" borderId="19" xfId="11" applyFont="1" applyFill="1" applyBorder="1" applyProtection="1">
      <alignment horizontal="center" vertical="center"/>
    </xf>
    <xf numFmtId="0" fontId="10" fillId="3" borderId="14" xfId="11" applyFont="1" applyFill="1" applyBorder="1" applyProtection="1">
      <alignment horizontal="center" vertical="center"/>
    </xf>
    <xf numFmtId="0" fontId="36" fillId="6" borderId="3" xfId="15" applyFont="1" applyBorder="1" applyAlignment="1">
      <alignment horizontal="left" vertical="top" wrapText="1" indent="1"/>
    </xf>
    <xf numFmtId="0" fontId="36" fillId="6" borderId="0" xfId="15" applyFont="1" applyBorder="1" applyAlignment="1">
      <alignment horizontal="left" vertical="top" wrapText="1" indent="1"/>
    </xf>
    <xf numFmtId="0" fontId="29" fillId="5" borderId="0" xfId="38" applyFont="1" applyBorder="1" applyAlignment="1">
      <alignment horizontal="center" wrapText="1"/>
    </xf>
    <xf numFmtId="0" fontId="28" fillId="6" borderId="1" xfId="4">
      <alignment horizontal="center"/>
    </xf>
    <xf numFmtId="169" fontId="28" fillId="6" borderId="1" xfId="9">
      <alignment horizontal="center" vertical="center"/>
    </xf>
    <xf numFmtId="0" fontId="49" fillId="2" borderId="0" xfId="30" applyFill="1" applyBorder="1" applyAlignment="1" applyProtection="1">
      <alignment horizontal="center" wrapText="1"/>
    </xf>
    <xf numFmtId="0" fontId="36" fillId="6" borderId="3" xfId="15" applyBorder="1" applyAlignment="1">
      <alignment horizontal="left" vertical="top" wrapText="1" indent="1"/>
    </xf>
    <xf numFmtId="0" fontId="36" fillId="6" borderId="0" xfId="15" applyBorder="1" applyAlignment="1">
      <alignment horizontal="left" vertical="top" wrapText="1" indent="1"/>
    </xf>
    <xf numFmtId="172" fontId="12" fillId="4" borderId="29" xfId="2" applyNumberFormat="1" applyFont="1" applyFill="1" applyBorder="1" applyAlignment="1">
      <alignment vertical="center" wrapText="1"/>
      <protection locked="0"/>
    </xf>
    <xf numFmtId="172" fontId="0" fillId="0" borderId="26" xfId="0" applyNumberFormat="1" applyBorder="1" applyAlignment="1">
      <alignment vertical="center" wrapText="1"/>
    </xf>
    <xf numFmtId="172" fontId="0" fillId="0" borderId="30" xfId="0" applyNumberFormat="1" applyBorder="1" applyAlignment="1">
      <alignment vertical="center" wrapText="1"/>
    </xf>
    <xf numFmtId="164" fontId="12" fillId="4" borderId="25" xfId="35" applyFont="1" applyFill="1" applyBorder="1" applyAlignment="1">
      <alignment vertical="center" wrapText="1"/>
      <protection locked="0"/>
    </xf>
    <xf numFmtId="0" fontId="0" fillId="0" borderId="26" xfId="0" applyBorder="1" applyAlignment="1">
      <alignment vertical="center" wrapText="1"/>
    </xf>
    <xf numFmtId="0" fontId="32" fillId="3" borderId="2" xfId="10" applyFill="1" applyBorder="1" applyProtection="1">
      <alignment horizontal="center"/>
    </xf>
    <xf numFmtId="0" fontId="32" fillId="3" borderId="27" xfId="10" applyFill="1" applyBorder="1" applyProtection="1">
      <alignment horizontal="center"/>
    </xf>
    <xf numFmtId="0" fontId="32" fillId="3" borderId="2" xfId="11" applyFill="1" applyBorder="1" applyProtection="1">
      <alignment horizontal="center" vertical="center"/>
    </xf>
    <xf numFmtId="0" fontId="32" fillId="3" borderId="27" xfId="11" applyFill="1" applyBorder="1" applyProtection="1">
      <alignment horizontal="center" vertical="center"/>
    </xf>
    <xf numFmtId="164" fontId="12" fillId="4" borderId="23" xfId="35" applyFont="1" applyFill="1" applyBorder="1" applyAlignment="1">
      <alignment vertical="top" wrapText="1"/>
      <protection locked="0"/>
    </xf>
    <xf numFmtId="164" fontId="12" fillId="4" borderId="24" xfId="35" applyFont="1" applyFill="1" applyBorder="1" applyAlignment="1">
      <alignment vertical="top" wrapText="1"/>
      <protection locked="0"/>
    </xf>
    <xf numFmtId="49" fontId="60" fillId="4" borderId="20" xfId="2" applyNumberFormat="1" applyFont="1" applyFill="1" applyBorder="1" applyAlignment="1">
      <alignment horizontal="left" vertical="top" wrapText="1"/>
      <protection locked="0"/>
    </xf>
    <xf numFmtId="49" fontId="60" fillId="4" borderId="21" xfId="2" applyNumberFormat="1" applyFont="1" applyFill="1" applyBorder="1" applyAlignment="1">
      <alignment horizontal="left" vertical="top" wrapText="1"/>
      <protection locked="0"/>
    </xf>
    <xf numFmtId="49" fontId="60" fillId="4" borderId="22" xfId="2" applyNumberFormat="1" applyFont="1" applyFill="1" applyBorder="1" applyAlignment="1">
      <alignment horizontal="left" vertical="top" wrapText="1"/>
      <protection locked="0"/>
    </xf>
    <xf numFmtId="49" fontId="49" fillId="2" borderId="0" xfId="29" applyFill="1" applyBorder="1" applyAlignment="1">
      <alignment horizontal="center" wrapText="1"/>
    </xf>
    <xf numFmtId="49" fontId="12" fillId="4" borderId="6" xfId="2" applyNumberFormat="1" applyFont="1" applyFill="1" applyBorder="1" applyAlignment="1">
      <alignment horizontal="left" vertical="top" wrapText="1"/>
      <protection locked="0"/>
    </xf>
    <xf numFmtId="49" fontId="12" fillId="4" borderId="7" xfId="2" applyNumberFormat="1" applyFont="1" applyFill="1" applyBorder="1" applyAlignment="1">
      <alignment horizontal="left" vertical="top" wrapText="1"/>
      <protection locked="0"/>
    </xf>
    <xf numFmtId="49" fontId="12" fillId="4" borderId="8" xfId="2" applyNumberFormat="1" applyFont="1" applyFill="1" applyBorder="1" applyAlignment="1">
      <alignment horizontal="left" vertical="top" wrapText="1"/>
      <protection locked="0"/>
    </xf>
    <xf numFmtId="49" fontId="12" fillId="4" borderId="3" xfId="2" applyNumberFormat="1" applyFont="1" applyFill="1" applyBorder="1" applyAlignment="1">
      <alignment horizontal="left" vertical="top" wrapText="1"/>
      <protection locked="0"/>
    </xf>
    <xf numFmtId="49" fontId="12" fillId="4" borderId="0" xfId="2" applyNumberFormat="1" applyFont="1" applyFill="1" applyBorder="1" applyAlignment="1">
      <alignment horizontal="left" vertical="top" wrapText="1"/>
      <protection locked="0"/>
    </xf>
    <xf numFmtId="49" fontId="12" fillId="4" borderId="5" xfId="2" applyNumberFormat="1" applyFont="1" applyFill="1" applyBorder="1" applyAlignment="1">
      <alignment horizontal="left" vertical="top" wrapText="1"/>
      <protection locked="0"/>
    </xf>
    <xf numFmtId="49" fontId="12" fillId="4" borderId="9" xfId="2" applyNumberFormat="1" applyFont="1" applyFill="1" applyBorder="1" applyAlignment="1">
      <alignment horizontal="left" vertical="top" wrapText="1"/>
      <protection locked="0"/>
    </xf>
    <xf numFmtId="49" fontId="12" fillId="4" borderId="10" xfId="2" applyNumberFormat="1" applyFont="1" applyFill="1" applyBorder="1" applyAlignment="1">
      <alignment horizontal="left" vertical="top" wrapText="1"/>
      <protection locked="0"/>
    </xf>
    <xf numFmtId="49" fontId="12" fillId="4" borderId="11" xfId="2" applyNumberFormat="1" applyFont="1" applyFill="1" applyBorder="1" applyAlignment="1">
      <alignment horizontal="left" vertical="top" wrapText="1"/>
      <protection locked="0"/>
    </xf>
    <xf numFmtId="49" fontId="49" fillId="2" borderId="10" xfId="29" applyFill="1" applyBorder="1" applyAlignment="1">
      <alignment horizontal="center" wrapText="1"/>
    </xf>
    <xf numFmtId="0" fontId="32" fillId="3" borderId="1" xfId="10" applyFill="1" applyBorder="1" applyAlignment="1" applyProtection="1">
      <alignment horizontal="center"/>
    </xf>
    <xf numFmtId="0" fontId="32" fillId="3" borderId="20" xfId="11" applyFill="1" applyBorder="1" applyAlignment="1" applyProtection="1">
      <alignment horizontal="center" vertical="center"/>
    </xf>
    <xf numFmtId="0" fontId="32" fillId="3" borderId="21" xfId="11" applyFill="1" applyBorder="1" applyAlignment="1" applyProtection="1">
      <alignment horizontal="center" vertical="center"/>
    </xf>
    <xf numFmtId="0" fontId="32" fillId="3" borderId="22" xfId="11" applyFill="1" applyBorder="1" applyAlignment="1" applyProtection="1">
      <alignment horizontal="center" vertical="center"/>
    </xf>
    <xf numFmtId="169" fontId="28" fillId="6" borderId="1" xfId="9" applyBorder="1">
      <alignment horizontal="center" vertical="center"/>
    </xf>
    <xf numFmtId="0" fontId="28" fillId="6" borderId="1" xfId="4" applyBorder="1">
      <alignment horizontal="center"/>
    </xf>
    <xf numFmtId="0" fontId="28" fillId="6" borderId="20" xfId="4" applyBorder="1" applyAlignment="1">
      <alignment horizontal="center" wrapText="1"/>
    </xf>
    <xf numFmtId="0" fontId="0" fillId="0" borderId="22" xfId="0" applyBorder="1">
      <alignment horizontal="right"/>
    </xf>
    <xf numFmtId="169" fontId="28" fillId="6" borderId="20" xfId="9" applyBorder="1" applyAlignment="1">
      <alignment horizontal="center" vertical="center" wrapText="1"/>
    </xf>
    <xf numFmtId="169" fontId="28" fillId="6" borderId="22" xfId="9" applyBorder="1" applyAlignment="1">
      <alignment horizontal="center" vertical="center" wrapText="1"/>
    </xf>
    <xf numFmtId="0" fontId="28" fillId="0" borderId="1" xfId="1">
      <alignment horizontal="center" vertical="center"/>
      <protection locked="0"/>
    </xf>
    <xf numFmtId="0" fontId="28" fillId="6" borderId="22" xfId="4" applyBorder="1" applyAlignment="1">
      <alignment horizontal="center" wrapText="1"/>
    </xf>
  </cellXfs>
  <cellStyles count="79">
    <cellStyle name="20% - Accent1" xfId="52" builtinId="30" hidden="1"/>
    <cellStyle name="20% - Accent2" xfId="56" builtinId="34" hidden="1"/>
    <cellStyle name="20% - Accent3" xfId="60" builtinId="38" hidden="1"/>
    <cellStyle name="20% - Accent4" xfId="64" builtinId="42" hidden="1"/>
    <cellStyle name="20% - Accent5" xfId="68" builtinId="46" hidden="1"/>
    <cellStyle name="20% - Accent6" xfId="72" builtinId="50" hidden="1"/>
    <cellStyle name="40% - Accent1" xfId="53" builtinId="31" hidden="1"/>
    <cellStyle name="40% - Accent2" xfId="57" builtinId="35" hidden="1"/>
    <cellStyle name="40% - Accent3" xfId="61" builtinId="39" hidden="1"/>
    <cellStyle name="40% - Accent4" xfId="65" builtinId="43" hidden="1"/>
    <cellStyle name="40% - Accent5" xfId="69" builtinId="47" hidden="1"/>
    <cellStyle name="40% - Accent6" xfId="73" builtinId="51" hidden="1"/>
    <cellStyle name="60% - Accent1" xfId="54" builtinId="32" hidden="1"/>
    <cellStyle name="60% - Accent2" xfId="58" builtinId="36" hidden="1"/>
    <cellStyle name="60% - Accent3" xfId="62" builtinId="40" hidden="1"/>
    <cellStyle name="60% - Accent4" xfId="66" builtinId="44" hidden="1"/>
    <cellStyle name="60% - Accent5" xfId="70" builtinId="48" hidden="1"/>
    <cellStyle name="60% - Accent6" xfId="74" builtinId="52" hidden="1"/>
    <cellStyle name="Accent1" xfId="51" builtinId="29" hidden="1"/>
    <cellStyle name="Accent2" xfId="55" builtinId="33" hidden="1"/>
    <cellStyle name="Accent3" xfId="59" builtinId="37" hidden="1"/>
    <cellStyle name="Accent4" xfId="63" builtinId="41" hidden="1"/>
    <cellStyle name="Accent5" xfId="67" builtinId="45" hidden="1"/>
    <cellStyle name="Accent6" xfId="71" builtinId="49" hidden="1"/>
    <cellStyle name="AM Standard" xfId="1"/>
    <cellStyle name="Bad" xfId="41" builtinId="27" hidden="1"/>
    <cellStyle name="Calculation" xfId="45" builtinId="22" hidden="1"/>
    <cellStyle name="Check Cell" xfId="47" builtinId="23" hidden="1"/>
    <cellStyle name="Comma" xfId="75" builtinId="3" hidden="1"/>
    <cellStyle name="Comma [0]" xfId="2" builtinId="6" customBuiltin="1"/>
    <cellStyle name="Comma(2)" xfId="3"/>
    <cellStyle name="Company Name" xfId="4"/>
    <cellStyle name="Currency" xfId="76" builtinId="4" hidden="1"/>
    <cellStyle name="Currency [0]" xfId="77" builtinId="7" hidden="1"/>
    <cellStyle name="Data Input" xfId="5"/>
    <cellStyle name="Data Rows" xfId="6"/>
    <cellStyle name="Date" xfId="7"/>
    <cellStyle name="Date (short)" xfId="8"/>
    <cellStyle name="Disclosure Date" xfId="9"/>
    <cellStyle name="Entry 1A" xfId="10"/>
    <cellStyle name="Entry 1B" xfId="11"/>
    <cellStyle name="Explanatory text" xfId="12"/>
    <cellStyle name="Good" xfId="40" builtinId="26" hidden="1"/>
    <cellStyle name="Header 1" xfId="13"/>
    <cellStyle name="Header Company" xfId="14"/>
    <cellStyle name="Header Text" xfId="15"/>
    <cellStyle name="Header Version" xfId="16"/>
    <cellStyle name="Heading 1" xfId="17" builtinId="16" customBuiltin="1"/>
    <cellStyle name="Heading 1 2" xfId="18"/>
    <cellStyle name="Heading 2" xfId="19" builtinId="17" customBuiltin="1"/>
    <cellStyle name="Heading 3" xfId="20" builtinId="18" customBuiltin="1"/>
    <cellStyle name="Heading 4" xfId="21" builtinId="19" customBuiltin="1"/>
    <cellStyle name="Heading1" xfId="22"/>
    <cellStyle name="Heading2" xfId="23"/>
    <cellStyle name="Heading3" xfId="24"/>
    <cellStyle name="Heading3WrapLow" xfId="25"/>
    <cellStyle name="Heavy Box 2" xfId="26"/>
    <cellStyle name="Hyperlink" xfId="27" builtinId="8" customBuiltin="1"/>
    <cellStyle name="Input" xfId="43" builtinId="20" hidden="1"/>
    <cellStyle name="Label 1" xfId="28"/>
    <cellStyle name="Label 2a" xfId="29"/>
    <cellStyle name="Label 2a centre" xfId="30"/>
    <cellStyle name="Label 2b" xfId="31"/>
    <cellStyle name="Link" xfId="32"/>
    <cellStyle name="Linked Cell" xfId="46" builtinId="24" hidden="1"/>
    <cellStyle name="Neutral" xfId="42" builtinId="28" hidden="1"/>
    <cellStyle name="Normal" xfId="0" builtinId="0" customBuiltin="1"/>
    <cellStyle name="Note" xfId="49" builtinId="10" hidden="1"/>
    <cellStyle name="Output" xfId="44" builtinId="21" hidden="1"/>
    <cellStyle name="Percent" xfId="78" builtinId="5" hidden="1"/>
    <cellStyle name="Percent [0]" xfId="33"/>
    <cellStyle name="Table Text" xfId="34"/>
    <cellStyle name="Text" xfId="35"/>
    <cellStyle name="Text rjustify" xfId="36"/>
    <cellStyle name="Title" xfId="39" builtinId="15" hidden="1"/>
    <cellStyle name="Top rows" xfId="37"/>
    <cellStyle name="Total" xfId="50" builtinId="25" hidden="1"/>
    <cellStyle name="Warning Text" xfId="48" builtinId="11" hidden="1"/>
    <cellStyle name="Year0" xfId="38"/>
  </cellStyles>
  <dxfs count="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CCFFFF"/>
      <color rgb="FFFF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1991"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
      <c r="B1" s="2"/>
      <c r="C1" s="2"/>
      <c r="D1" s="3"/>
    </row>
    <row r="2" spans="1:4" ht="236.25" customHeight="1" x14ac:dyDescent="0.2">
      <c r="A2" s="11"/>
      <c r="B2" s="12"/>
      <c r="C2" s="12"/>
      <c r="D2" s="13"/>
    </row>
    <row r="3" spans="1:4" ht="23.25" x14ac:dyDescent="0.35">
      <c r="A3" s="14" t="s">
        <v>29</v>
      </c>
      <c r="B3" s="15"/>
      <c r="C3" s="15"/>
      <c r="D3" s="16"/>
    </row>
    <row r="4" spans="1:4" ht="27.75" customHeight="1" x14ac:dyDescent="0.35">
      <c r="A4" s="14" t="s">
        <v>493</v>
      </c>
      <c r="B4" s="15"/>
      <c r="C4" s="15"/>
      <c r="D4" s="16"/>
    </row>
    <row r="5" spans="1:4" ht="27.75" customHeight="1" x14ac:dyDescent="0.35">
      <c r="A5" s="14" t="s">
        <v>0</v>
      </c>
      <c r="B5" s="15"/>
      <c r="C5" s="15"/>
      <c r="D5" s="16"/>
    </row>
    <row r="6" spans="1:4" ht="21" x14ac:dyDescent="0.35">
      <c r="A6" s="17" t="s">
        <v>537</v>
      </c>
      <c r="B6" s="15"/>
      <c r="C6" s="15"/>
      <c r="D6" s="16"/>
    </row>
    <row r="7" spans="1:4" ht="60" customHeight="1" x14ac:dyDescent="0.2">
      <c r="A7" s="10"/>
      <c r="B7" s="15"/>
      <c r="C7" s="15"/>
      <c r="D7" s="16"/>
    </row>
    <row r="8" spans="1:4" ht="15" customHeight="1" x14ac:dyDescent="0.2">
      <c r="A8" s="11"/>
      <c r="B8" s="18" t="s">
        <v>3</v>
      </c>
      <c r="C8" s="221"/>
      <c r="D8" s="19"/>
    </row>
    <row r="9" spans="1:4" ht="3" customHeight="1" x14ac:dyDescent="0.2">
      <c r="A9" s="11"/>
      <c r="B9" s="12"/>
      <c r="C9" s="12"/>
      <c r="D9" s="13"/>
    </row>
    <row r="10" spans="1:4" ht="15" customHeight="1" x14ac:dyDescent="0.2">
      <c r="A10" s="11"/>
      <c r="B10" s="18" t="s">
        <v>4</v>
      </c>
      <c r="C10" s="20"/>
      <c r="D10" s="13"/>
    </row>
    <row r="11" spans="1:4" ht="3" customHeight="1" x14ac:dyDescent="0.2">
      <c r="A11" s="11"/>
      <c r="B11" s="12"/>
      <c r="C11" s="12"/>
      <c r="D11" s="13"/>
    </row>
    <row r="12" spans="1:4" ht="15" customHeight="1" x14ac:dyDescent="0.2">
      <c r="A12" s="11"/>
      <c r="B12" s="18" t="s">
        <v>508</v>
      </c>
      <c r="C12" s="20"/>
      <c r="D12" s="13"/>
    </row>
    <row r="13" spans="1:4" ht="15" customHeight="1" x14ac:dyDescent="0.2">
      <c r="A13" s="11"/>
      <c r="B13" s="7"/>
      <c r="C13" s="7"/>
      <c r="D13" s="13"/>
    </row>
    <row r="14" spans="1:4" ht="15" customHeight="1" x14ac:dyDescent="0.2">
      <c r="A14" s="11"/>
      <c r="B14" s="65"/>
      <c r="C14" s="7"/>
      <c r="D14" s="16"/>
    </row>
    <row r="15" spans="1:4" ht="15" customHeight="1" x14ac:dyDescent="0.2">
      <c r="A15" s="21" t="s">
        <v>509</v>
      </c>
      <c r="B15" s="15"/>
      <c r="C15" s="15"/>
      <c r="D15" s="16"/>
    </row>
    <row r="16" spans="1:4" x14ac:dyDescent="0.2">
      <c r="A16" s="298" t="s">
        <v>541</v>
      </c>
      <c r="B16" s="15"/>
      <c r="C16" s="15"/>
      <c r="D16" s="16"/>
    </row>
    <row r="17" spans="1:4" ht="39.950000000000003" customHeight="1" x14ac:dyDescent="0.2">
      <c r="A17" s="22"/>
      <c r="B17" s="23"/>
      <c r="C17" s="23"/>
      <c r="D17" s="24"/>
    </row>
  </sheetData>
  <sheetProtection sheet="1" formatColumns="0" formatRows="0"/>
  <phoneticPr fontId="1" type="noConversion"/>
  <dataValidations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9" footer="0.31496062992125989"/>
  <pageSetup paperSize="9" scale="72" orientation="portrait" cellComments="asDisplayed"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15"/>
  <sheetViews>
    <sheetView showGridLines="0" view="pageBreakPreview" zoomScaleNormal="100" zoomScaleSheetLayoutView="100" workbookViewId="0"/>
  </sheetViews>
  <sheetFormatPr defaultRowHeight="12.75" x14ac:dyDescent="0.2"/>
  <cols>
    <col min="2" max="2" width="8.7109375" customWidth="1"/>
    <col min="3" max="3" width="105.85546875" customWidth="1"/>
  </cols>
  <sheetData>
    <row r="1" spans="1:4" ht="28.5" customHeight="1" x14ac:dyDescent="0.2">
      <c r="A1" s="25"/>
      <c r="B1" s="26"/>
      <c r="C1" s="29"/>
      <c r="D1" s="30"/>
    </row>
    <row r="2" spans="1:4" ht="15.75" x14ac:dyDescent="0.25">
      <c r="A2" s="27"/>
      <c r="B2" s="28" t="s">
        <v>2</v>
      </c>
      <c r="C2" s="143"/>
      <c r="D2" s="13"/>
    </row>
    <row r="3" spans="1:4" x14ac:dyDescent="0.2">
      <c r="A3" s="11"/>
      <c r="B3" s="282" t="s">
        <v>526</v>
      </c>
      <c r="C3" s="143"/>
      <c r="D3" s="13"/>
    </row>
    <row r="4" spans="1:4" x14ac:dyDescent="0.2">
      <c r="A4" s="78"/>
      <c r="B4" s="143"/>
      <c r="C4" s="143"/>
      <c r="D4" s="13"/>
    </row>
    <row r="5" spans="1:4" x14ac:dyDescent="0.2">
      <c r="A5" s="261"/>
      <c r="B5" s="281" t="s">
        <v>1</v>
      </c>
      <c r="C5" s="281" t="s">
        <v>527</v>
      </c>
      <c r="D5" s="13"/>
    </row>
    <row r="6" spans="1:4" x14ac:dyDescent="0.2">
      <c r="A6" s="78"/>
      <c r="B6" s="279" t="s">
        <v>349</v>
      </c>
      <c r="C6" s="280" t="s">
        <v>528</v>
      </c>
      <c r="D6" s="79"/>
    </row>
    <row r="7" spans="1:4" x14ac:dyDescent="0.2">
      <c r="A7" s="78"/>
      <c r="B7" s="279" t="s">
        <v>350</v>
      </c>
      <c r="C7" s="280" t="s">
        <v>529</v>
      </c>
      <c r="D7" s="79"/>
    </row>
    <row r="8" spans="1:4" x14ac:dyDescent="0.2">
      <c r="A8" s="78"/>
      <c r="B8" s="279" t="s">
        <v>351</v>
      </c>
      <c r="C8" s="280" t="s">
        <v>530</v>
      </c>
      <c r="D8" s="79"/>
    </row>
    <row r="9" spans="1:4" x14ac:dyDescent="0.2">
      <c r="A9" s="78"/>
      <c r="B9" s="279" t="s">
        <v>352</v>
      </c>
      <c r="C9" s="280" t="s">
        <v>531</v>
      </c>
      <c r="D9" s="79"/>
    </row>
    <row r="10" spans="1:4" x14ac:dyDescent="0.2">
      <c r="A10" s="78"/>
      <c r="B10" s="279" t="s">
        <v>353</v>
      </c>
      <c r="C10" s="280" t="s">
        <v>532</v>
      </c>
      <c r="D10" s="79"/>
    </row>
    <row r="11" spans="1:4" x14ac:dyDescent="0.2">
      <c r="A11" s="78"/>
      <c r="B11" s="279" t="s">
        <v>215</v>
      </c>
      <c r="C11" s="280" t="s">
        <v>533</v>
      </c>
      <c r="D11" s="79"/>
    </row>
    <row r="12" spans="1:4" x14ac:dyDescent="0.2">
      <c r="A12" s="78"/>
      <c r="B12" s="143"/>
      <c r="C12" s="143"/>
      <c r="D12" s="79"/>
    </row>
    <row r="13" spans="1:4" x14ac:dyDescent="0.2">
      <c r="A13" s="78"/>
      <c r="B13" s="143"/>
      <c r="C13" s="143"/>
      <c r="D13" s="79"/>
    </row>
    <row r="14" spans="1:4" x14ac:dyDescent="0.2">
      <c r="A14" s="78"/>
      <c r="B14" s="143"/>
      <c r="C14" s="143"/>
      <c r="D14" s="79"/>
    </row>
    <row r="15" spans="1:4" x14ac:dyDescent="0.2">
      <c r="A15" s="31"/>
      <c r="B15" s="32"/>
      <c r="C15" s="32"/>
      <c r="D15" s="33"/>
    </row>
  </sheetData>
  <sheetProtection sheet="1" formatColumns="0" formatRows="0"/>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Forecast Utilisation'!$A$4" tooltip="Section title. Click once to follow" display="REPORT ON FORECAST UTILISATION"/>
    <hyperlink ref="C10" location="'S12c.Demand Forecast'!$A$4" tooltip="Section title. Click once to follow" display="REPORT ON FORECAST DEMAND"/>
    <hyperlink ref="C11"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pageSetUpPr fitToPage="1"/>
  </sheetPr>
  <dimension ref="A1:C28"/>
  <sheetViews>
    <sheetView showGridLines="0" view="pageBreakPreview" zoomScaleNormal="100" zoomScaleSheetLayoutView="100" workbookViewId="0"/>
  </sheetViews>
  <sheetFormatPr defaultRowHeight="12.75" x14ac:dyDescent="0.2"/>
  <cols>
    <col min="2" max="2" width="96.85546875" customWidth="1"/>
    <col min="3" max="3" width="9.140625" customWidth="1"/>
  </cols>
  <sheetData>
    <row r="1" spans="1:3" x14ac:dyDescent="0.2">
      <c r="A1" s="266"/>
      <c r="B1" s="29"/>
      <c r="C1" s="30"/>
    </row>
    <row r="2" spans="1:3" ht="15.75" x14ac:dyDescent="0.2">
      <c r="A2" s="11"/>
      <c r="B2" s="267" t="s">
        <v>538</v>
      </c>
      <c r="C2" s="13"/>
    </row>
    <row r="3" spans="1:3" ht="63.75" x14ac:dyDescent="0.2">
      <c r="A3" s="11"/>
      <c r="B3" s="263" t="s">
        <v>539</v>
      </c>
      <c r="C3" s="272"/>
    </row>
    <row r="4" spans="1:3" x14ac:dyDescent="0.2">
      <c r="A4" s="11"/>
      <c r="B4" s="263"/>
      <c r="C4" s="272"/>
    </row>
    <row r="5" spans="1:3" ht="15.75" x14ac:dyDescent="0.2">
      <c r="A5" s="11"/>
      <c r="B5" s="268" t="s">
        <v>495</v>
      </c>
      <c r="C5" s="272"/>
    </row>
    <row r="6" spans="1:3" ht="38.25" x14ac:dyDescent="0.2">
      <c r="A6" s="11"/>
      <c r="B6" s="264" t="s">
        <v>496</v>
      </c>
      <c r="C6" s="272"/>
    </row>
    <row r="7" spans="1:3" ht="68.25" customHeight="1" x14ac:dyDescent="0.2">
      <c r="A7" s="11"/>
      <c r="B7" s="264" t="s">
        <v>510</v>
      </c>
      <c r="C7" s="272"/>
    </row>
    <row r="8" spans="1:3" x14ac:dyDescent="0.2">
      <c r="A8" s="11"/>
      <c r="B8" s="262"/>
      <c r="C8" s="272"/>
    </row>
    <row r="9" spans="1:3" ht="15.75" x14ac:dyDescent="0.2">
      <c r="A9" s="11"/>
      <c r="B9" s="268" t="s">
        <v>497</v>
      </c>
      <c r="C9" s="272"/>
    </row>
    <row r="10" spans="1:3" ht="38.25" x14ac:dyDescent="0.2">
      <c r="A10" s="11"/>
      <c r="B10" s="264" t="s">
        <v>498</v>
      </c>
      <c r="C10" s="272"/>
    </row>
    <row r="11" spans="1:3" ht="25.5" x14ac:dyDescent="0.2">
      <c r="A11" s="11"/>
      <c r="B11" s="264" t="s">
        <v>540</v>
      </c>
      <c r="C11" s="272"/>
    </row>
    <row r="12" spans="1:3" x14ac:dyDescent="0.2">
      <c r="A12" s="11"/>
      <c r="B12" s="264"/>
      <c r="C12" s="272"/>
    </row>
    <row r="13" spans="1:3" ht="15.75" x14ac:dyDescent="0.2">
      <c r="A13" s="11"/>
      <c r="B13" s="268" t="s">
        <v>499</v>
      </c>
      <c r="C13" s="272"/>
    </row>
    <row r="14" spans="1:3" ht="66" customHeight="1" x14ac:dyDescent="0.2">
      <c r="A14" s="11"/>
      <c r="B14" s="264" t="s">
        <v>500</v>
      </c>
      <c r="C14" s="272"/>
    </row>
    <row r="15" spans="1:3" x14ac:dyDescent="0.2">
      <c r="A15" s="11"/>
      <c r="B15" s="264"/>
      <c r="C15" s="272"/>
    </row>
    <row r="16" spans="1:3" ht="15.75" x14ac:dyDescent="0.2">
      <c r="A16" s="11"/>
      <c r="B16" s="268" t="s">
        <v>501</v>
      </c>
      <c r="C16" s="272"/>
    </row>
    <row r="17" spans="1:3" ht="25.5" x14ac:dyDescent="0.2">
      <c r="A17" s="11"/>
      <c r="B17" s="264" t="s">
        <v>506</v>
      </c>
      <c r="C17" s="272"/>
    </row>
    <row r="18" spans="1:3" x14ac:dyDescent="0.2">
      <c r="A18" s="11"/>
      <c r="B18" s="264"/>
      <c r="C18" s="272"/>
    </row>
    <row r="19" spans="1:3" ht="15.75" x14ac:dyDescent="0.2">
      <c r="A19" s="11"/>
      <c r="B19" s="268" t="s">
        <v>505</v>
      </c>
      <c r="C19" s="272"/>
    </row>
    <row r="20" spans="1:3" ht="25.5" x14ac:dyDescent="0.2">
      <c r="A20" s="11"/>
      <c r="B20" s="264" t="s">
        <v>534</v>
      </c>
      <c r="C20" s="272"/>
    </row>
    <row r="21" spans="1:3" ht="38.25" x14ac:dyDescent="0.2">
      <c r="A21" s="11"/>
      <c r="B21" s="264" t="s">
        <v>543</v>
      </c>
      <c r="C21" s="272"/>
    </row>
    <row r="22" spans="1:3" x14ac:dyDescent="0.2">
      <c r="A22" s="11"/>
      <c r="B22" s="264"/>
      <c r="C22" s="272"/>
    </row>
    <row r="23" spans="1:3" ht="15.75" x14ac:dyDescent="0.2">
      <c r="A23" s="11"/>
      <c r="B23" s="265" t="s">
        <v>502</v>
      </c>
      <c r="C23" s="272"/>
    </row>
    <row r="24" spans="1:3" ht="38.25" x14ac:dyDescent="0.2">
      <c r="A24" s="11"/>
      <c r="B24" s="264" t="s">
        <v>542</v>
      </c>
      <c r="C24" s="13"/>
    </row>
    <row r="25" spans="1:3" x14ac:dyDescent="0.2">
      <c r="A25" s="11"/>
      <c r="B25" s="264"/>
      <c r="C25" s="13"/>
    </row>
    <row r="26" spans="1:3" ht="15.75" x14ac:dyDescent="0.2">
      <c r="A26" s="11"/>
      <c r="B26" s="265" t="s">
        <v>503</v>
      </c>
      <c r="C26" s="13"/>
    </row>
    <row r="27" spans="1:3" ht="38.25" x14ac:dyDescent="0.2">
      <c r="A27" s="11"/>
      <c r="B27" s="264" t="s">
        <v>504</v>
      </c>
      <c r="C27" s="13"/>
    </row>
    <row r="28" spans="1:3" x14ac:dyDescent="0.2">
      <c r="A28" s="269"/>
      <c r="B28" s="270"/>
      <c r="C28" s="271"/>
    </row>
  </sheetData>
  <sheetProtection sheet="1" formatColumns="0" formatRows="0"/>
  <pageMargins left="0.70866141732283472" right="0.70866141732283472" top="0.74803149606299213" bottom="0.74803149606299213" header="0.31496062992125989" footer="0.31496062992125989"/>
  <pageSetup paperSize="9" scale="84" orientation="portrait" cellComments="asDisplayed"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218"/>
  <sheetViews>
    <sheetView showGridLines="0" view="pageBreakPreview" zoomScaleNormal="100" zoomScaleSheetLayoutView="100" workbookViewId="0"/>
  </sheetViews>
  <sheetFormatPr defaultRowHeight="12.75" x14ac:dyDescent="0.2"/>
  <cols>
    <col min="1" max="3" width="4.42578125" style="4" customWidth="1"/>
    <col min="4" max="4" width="3.28515625" style="6" customWidth="1"/>
    <col min="5" max="5" width="2" style="110" customWidth="1"/>
    <col min="6" max="6" width="48.28515625" style="4" customWidth="1"/>
    <col min="7" max="7" width="17.7109375" style="101" customWidth="1"/>
    <col min="8" max="18" width="16.140625" style="4" customWidth="1"/>
    <col min="19" max="19" width="2.7109375" style="4" customWidth="1"/>
    <col min="20" max="20" width="14.5703125" style="256" customWidth="1"/>
    <col min="21" max="16384" width="9.140625" style="4"/>
  </cols>
  <sheetData>
    <row r="1" spans="1:20" x14ac:dyDescent="0.2">
      <c r="A1" s="89"/>
      <c r="B1" s="91"/>
      <c r="C1" s="91"/>
      <c r="D1" s="90"/>
      <c r="E1" s="90"/>
      <c r="F1" s="91"/>
      <c r="G1" s="90"/>
      <c r="H1" s="91"/>
      <c r="I1" s="91"/>
      <c r="J1" s="91"/>
      <c r="K1" s="91"/>
      <c r="L1" s="91"/>
      <c r="M1" s="91"/>
      <c r="N1" s="91"/>
      <c r="O1" s="91"/>
      <c r="P1" s="91"/>
      <c r="Q1" s="91"/>
      <c r="R1" s="91"/>
      <c r="S1" s="92"/>
    </row>
    <row r="2" spans="1:20" ht="18" customHeight="1" x14ac:dyDescent="0.3">
      <c r="A2" s="93"/>
      <c r="B2" s="48"/>
      <c r="C2" s="48"/>
      <c r="D2" s="85"/>
      <c r="E2" s="85"/>
      <c r="F2" s="48"/>
      <c r="G2" s="85"/>
      <c r="H2" s="48"/>
      <c r="I2" s="48"/>
      <c r="J2" s="48"/>
      <c r="K2" s="48"/>
      <c r="L2" s="48"/>
      <c r="M2" s="98" t="s">
        <v>3</v>
      </c>
      <c r="N2" s="299" t="str">
        <f>IF(NOT(ISBLANK(CoverSheet!$C$8)),CoverSheet!$C$8,"")</f>
        <v/>
      </c>
      <c r="O2" s="300"/>
      <c r="P2" s="300"/>
      <c r="Q2" s="300"/>
      <c r="R2" s="301"/>
      <c r="S2" s="49"/>
    </row>
    <row r="3" spans="1:20" ht="18" customHeight="1" x14ac:dyDescent="0.25">
      <c r="A3" s="93"/>
      <c r="B3" s="48"/>
      <c r="C3" s="48"/>
      <c r="D3" s="85"/>
      <c r="E3" s="85"/>
      <c r="F3" s="48"/>
      <c r="G3" s="85"/>
      <c r="H3" s="48"/>
      <c r="I3" s="48"/>
      <c r="J3" s="48"/>
      <c r="K3" s="48"/>
      <c r="L3" s="48"/>
      <c r="M3" s="98" t="s">
        <v>203</v>
      </c>
      <c r="N3" s="302" t="str">
        <f>IF(ISNUMBER(CoverSheet!$C$12),TEXT(CoverSheet!$C$12,"_([$-1409]d mmmm yyyy;_(@")&amp;" –"&amp;TEXT(DATE(YEAR(CoverSheet!$C$12)+10,MONTH(CoverSheet!$C$12),DAY(CoverSheet!$C$12)-1),"_([$-1409]d mmmm yyyy;_(@"),"")</f>
        <v/>
      </c>
      <c r="O3" s="303"/>
      <c r="P3" s="303"/>
      <c r="Q3" s="303"/>
      <c r="R3" s="304"/>
      <c r="S3" s="49"/>
    </row>
    <row r="4" spans="1:20" ht="21" x14ac:dyDescent="0.35">
      <c r="A4" s="144" t="s">
        <v>357</v>
      </c>
      <c r="B4" s="99"/>
      <c r="C4" s="99"/>
      <c r="D4" s="85"/>
      <c r="E4" s="85"/>
      <c r="F4" s="48"/>
      <c r="G4" s="85"/>
      <c r="H4" s="48"/>
      <c r="I4" s="48"/>
      <c r="J4" s="48"/>
      <c r="K4" s="48"/>
      <c r="L4" s="48"/>
      <c r="M4" s="48"/>
      <c r="N4" s="48"/>
      <c r="O4" s="48"/>
      <c r="P4" s="48"/>
      <c r="Q4" s="48"/>
      <c r="R4" s="48"/>
      <c r="S4" s="49"/>
    </row>
    <row r="5" spans="1:20" s="163" customFormat="1" ht="73.5" customHeight="1" x14ac:dyDescent="0.25">
      <c r="A5" s="305" t="s">
        <v>468</v>
      </c>
      <c r="B5" s="306"/>
      <c r="C5" s="306"/>
      <c r="D5" s="306"/>
      <c r="E5" s="306"/>
      <c r="F5" s="306"/>
      <c r="G5" s="306"/>
      <c r="H5" s="306"/>
      <c r="I5" s="306"/>
      <c r="J5" s="306"/>
      <c r="K5" s="306"/>
      <c r="L5" s="306"/>
      <c r="M5" s="306"/>
      <c r="N5" s="306"/>
      <c r="O5" s="306"/>
      <c r="P5" s="306"/>
      <c r="Q5" s="306"/>
      <c r="R5" s="306"/>
      <c r="S5" s="162"/>
      <c r="T5" s="257"/>
    </row>
    <row r="6" spans="1:20" x14ac:dyDescent="0.2">
      <c r="A6" s="222" t="s">
        <v>485</v>
      </c>
      <c r="B6" s="132"/>
      <c r="C6" s="34"/>
      <c r="D6" s="34"/>
      <c r="E6" s="34"/>
      <c r="F6" s="34"/>
      <c r="G6" s="85"/>
      <c r="H6" s="48"/>
      <c r="I6" s="48"/>
      <c r="J6" s="48"/>
      <c r="K6" s="48"/>
      <c r="L6" s="48"/>
      <c r="M6" s="48"/>
      <c r="N6" s="48"/>
      <c r="O6" s="48"/>
      <c r="P6" s="48"/>
      <c r="Q6" s="48"/>
      <c r="R6" s="48"/>
      <c r="S6" s="49"/>
    </row>
    <row r="7" spans="1:20" ht="34.5" customHeight="1" x14ac:dyDescent="0.2">
      <c r="A7" s="121">
        <v>7</v>
      </c>
      <c r="B7" s="166"/>
      <c r="C7" s="166"/>
      <c r="D7" s="179"/>
      <c r="E7" s="179"/>
      <c r="F7" s="179"/>
      <c r="G7" s="179"/>
      <c r="H7" s="185" t="s">
        <v>204</v>
      </c>
      <c r="I7" s="185" t="s">
        <v>371</v>
      </c>
      <c r="J7" s="185" t="s">
        <v>372</v>
      </c>
      <c r="K7" s="185" t="s">
        <v>373</v>
      </c>
      <c r="L7" s="185" t="s">
        <v>374</v>
      </c>
      <c r="M7" s="185" t="s">
        <v>375</v>
      </c>
      <c r="N7" s="185" t="s">
        <v>377</v>
      </c>
      <c r="O7" s="185" t="s">
        <v>378</v>
      </c>
      <c r="P7" s="185" t="s">
        <v>379</v>
      </c>
      <c r="Q7" s="185" t="s">
        <v>380</v>
      </c>
      <c r="R7" s="185" t="s">
        <v>381</v>
      </c>
      <c r="S7" s="70"/>
      <c r="T7" s="254"/>
    </row>
    <row r="8" spans="1:20" x14ac:dyDescent="0.2">
      <c r="A8" s="121">
        <v>8</v>
      </c>
      <c r="B8" s="166"/>
      <c r="C8" s="164"/>
      <c r="D8" s="179"/>
      <c r="E8" s="179"/>
      <c r="F8" s="179"/>
      <c r="G8" s="186" t="str">
        <f>IF(ISNUMBER(CoverSheet!$C$12),"for year ended","")</f>
        <v/>
      </c>
      <c r="H8" s="187" t="str">
        <f>IF(ISNUMBER(CoverSheet!$C$12),DATE(YEAR(CoverSheet!$C$12),MONTH(CoverSheet!$C$12),DAY(CoverSheet!$C$12))-1,"")</f>
        <v/>
      </c>
      <c r="I8" s="187" t="str">
        <f>IF(ISNUMBER(CoverSheet!$C$12),DATE(YEAR(CoverSheet!$C$12)+1,MONTH(CoverSheet!$C$12),DAY(CoverSheet!$C$12))-1,"")</f>
        <v/>
      </c>
      <c r="J8" s="187" t="str">
        <f>IF(ISNUMBER(CoverSheet!$C$12),DATE(YEAR(CoverSheet!$C$12)+2,MONTH(CoverSheet!$C$12),DAY(CoverSheet!$C$12))-1,"")</f>
        <v/>
      </c>
      <c r="K8" s="187" t="str">
        <f>IF(ISNUMBER(CoverSheet!$C$12),DATE(YEAR(CoverSheet!$C$12)+3,MONTH(CoverSheet!$C$12),DAY(CoverSheet!$C$12))-1,"")</f>
        <v/>
      </c>
      <c r="L8" s="187" t="str">
        <f>IF(ISNUMBER(CoverSheet!$C$12),DATE(YEAR(CoverSheet!$C$12)+4,MONTH(CoverSheet!$C$12),DAY(CoverSheet!$C$12))-1,"")</f>
        <v/>
      </c>
      <c r="M8" s="187" t="str">
        <f>IF(ISNUMBER(CoverSheet!$C$12),DATE(YEAR(CoverSheet!$C$12)+5,MONTH(CoverSheet!$C$12),DAY(CoverSheet!$C$12))-1,"")</f>
        <v/>
      </c>
      <c r="N8" s="187" t="str">
        <f>IF(ISNUMBER(CoverSheet!$C$12),DATE(YEAR(CoverSheet!$C$12)+6,MONTH(CoverSheet!$C$12),DAY(CoverSheet!$C$12))-1,"")</f>
        <v/>
      </c>
      <c r="O8" s="187" t="str">
        <f>IF(ISNUMBER(CoverSheet!$C$12),DATE(YEAR(CoverSheet!$C$12)+7,MONTH(CoverSheet!$C$12),DAY(CoverSheet!$C$12))-1,"")</f>
        <v/>
      </c>
      <c r="P8" s="187" t="str">
        <f>IF(ISNUMBER(CoverSheet!$C$12),DATE(YEAR(CoverSheet!$C$12)+8,MONTH(CoverSheet!$C$12),DAY(CoverSheet!$C$12))-1,"")</f>
        <v/>
      </c>
      <c r="Q8" s="187" t="str">
        <f>IF(ISNUMBER(CoverSheet!$C$12),DATE(YEAR(CoverSheet!$C$12)+9,MONTH(CoverSheet!$C$12),DAY(CoverSheet!$C$12))-1,"")</f>
        <v/>
      </c>
      <c r="R8" s="187" t="str">
        <f>IF(ISNUMBER(CoverSheet!$C$12),DATE(YEAR(CoverSheet!$C$12)+10,MONTH(CoverSheet!$C$12),DAY(CoverSheet!$C$12))-1,"")</f>
        <v/>
      </c>
      <c r="S8" s="70"/>
      <c r="T8" s="254"/>
    </row>
    <row r="9" spans="1:20" ht="18.75" x14ac:dyDescent="0.3">
      <c r="A9" s="121">
        <v>9</v>
      </c>
      <c r="B9" s="166"/>
      <c r="C9" s="165" t="s">
        <v>469</v>
      </c>
      <c r="D9" s="179"/>
      <c r="E9" s="179"/>
      <c r="F9" s="179"/>
      <c r="G9" s="179"/>
      <c r="H9" s="188" t="s">
        <v>407</v>
      </c>
      <c r="I9" s="187"/>
      <c r="J9" s="187"/>
      <c r="K9" s="187"/>
      <c r="L9" s="187"/>
      <c r="M9" s="187"/>
      <c r="N9" s="187"/>
      <c r="O9" s="187"/>
      <c r="P9" s="187"/>
      <c r="Q9" s="187"/>
      <c r="R9" s="187"/>
      <c r="S9" s="70"/>
      <c r="T9" s="254"/>
    </row>
    <row r="10" spans="1:20" ht="15" customHeight="1" x14ac:dyDescent="0.2">
      <c r="A10" s="121">
        <v>10</v>
      </c>
      <c r="B10" s="166"/>
      <c r="C10" s="179"/>
      <c r="D10" s="169"/>
      <c r="E10" s="169"/>
      <c r="F10" s="107" t="s">
        <v>401</v>
      </c>
      <c r="G10" s="108"/>
      <c r="H10" s="236"/>
      <c r="I10" s="236"/>
      <c r="J10" s="236"/>
      <c r="K10" s="236"/>
      <c r="L10" s="236"/>
      <c r="M10" s="236"/>
      <c r="N10" s="243"/>
      <c r="O10" s="236"/>
      <c r="P10" s="236"/>
      <c r="Q10" s="236"/>
      <c r="R10" s="236"/>
      <c r="S10" s="70"/>
      <c r="T10" s="254"/>
    </row>
    <row r="11" spans="1:20" ht="15" customHeight="1" x14ac:dyDescent="0.2">
      <c r="A11" s="121">
        <v>11</v>
      </c>
      <c r="B11" s="166"/>
      <c r="C11" s="179"/>
      <c r="D11" s="169"/>
      <c r="E11" s="169"/>
      <c r="F11" s="107" t="s">
        <v>46</v>
      </c>
      <c r="G11" s="169"/>
      <c r="H11" s="236"/>
      <c r="I11" s="236"/>
      <c r="J11" s="236"/>
      <c r="K11" s="236"/>
      <c r="L11" s="236"/>
      <c r="M11" s="236"/>
      <c r="N11" s="243"/>
      <c r="O11" s="236"/>
      <c r="P11" s="236"/>
      <c r="Q11" s="236"/>
      <c r="R11" s="236"/>
      <c r="S11" s="70"/>
      <c r="T11" s="254"/>
    </row>
    <row r="12" spans="1:20" ht="15" customHeight="1" x14ac:dyDescent="0.2">
      <c r="A12" s="121">
        <v>12</v>
      </c>
      <c r="B12" s="166"/>
      <c r="C12" s="179"/>
      <c r="D12" s="169"/>
      <c r="E12" s="169"/>
      <c r="F12" s="108" t="s">
        <v>47</v>
      </c>
      <c r="G12" s="169"/>
      <c r="H12" s="236"/>
      <c r="I12" s="236"/>
      <c r="J12" s="236"/>
      <c r="K12" s="236"/>
      <c r="L12" s="236"/>
      <c r="M12" s="236"/>
      <c r="N12" s="243"/>
      <c r="O12" s="236"/>
      <c r="P12" s="236"/>
      <c r="Q12" s="236"/>
      <c r="R12" s="236"/>
      <c r="S12" s="70"/>
      <c r="T12" s="254"/>
    </row>
    <row r="13" spans="1:20" ht="15" customHeight="1" x14ac:dyDescent="0.2">
      <c r="A13" s="121">
        <v>13</v>
      </c>
      <c r="B13" s="166"/>
      <c r="C13" s="179"/>
      <c r="D13" s="169"/>
      <c r="E13" s="169"/>
      <c r="F13" s="108" t="s">
        <v>48</v>
      </c>
      <c r="G13" s="283"/>
      <c r="H13" s="236"/>
      <c r="I13" s="236"/>
      <c r="J13" s="236"/>
      <c r="K13" s="236"/>
      <c r="L13" s="236"/>
      <c r="M13" s="236"/>
      <c r="N13" s="243"/>
      <c r="O13" s="236"/>
      <c r="P13" s="236"/>
      <c r="Q13" s="236"/>
      <c r="R13" s="236"/>
      <c r="S13" s="70"/>
      <c r="T13" s="254"/>
    </row>
    <row r="14" spans="1:20" s="8" customFormat="1" ht="15" customHeight="1" x14ac:dyDescent="0.2">
      <c r="A14" s="121">
        <v>14</v>
      </c>
      <c r="B14" s="166"/>
      <c r="C14" s="251"/>
      <c r="D14" s="105"/>
      <c r="E14" s="105"/>
      <c r="F14" s="189" t="s">
        <v>217</v>
      </c>
      <c r="G14" s="105"/>
      <c r="H14" s="220"/>
      <c r="I14" s="220"/>
      <c r="J14" s="225"/>
      <c r="K14" s="225"/>
      <c r="L14" s="225"/>
      <c r="M14" s="220"/>
      <c r="N14" s="226"/>
      <c r="O14" s="220"/>
      <c r="P14" s="220"/>
      <c r="Q14" s="219"/>
      <c r="R14" s="219"/>
      <c r="S14" s="70"/>
      <c r="T14" s="254"/>
    </row>
    <row r="15" spans="1:20" ht="15" customHeight="1" x14ac:dyDescent="0.2">
      <c r="A15" s="121">
        <v>15</v>
      </c>
      <c r="B15" s="166"/>
      <c r="C15" s="179"/>
      <c r="D15" s="105"/>
      <c r="E15" s="105"/>
      <c r="F15" s="171" t="s">
        <v>9</v>
      </c>
      <c r="G15" s="107"/>
      <c r="H15" s="236"/>
      <c r="I15" s="236"/>
      <c r="J15" s="236"/>
      <c r="K15" s="236"/>
      <c r="L15" s="236"/>
      <c r="M15" s="236"/>
      <c r="N15" s="243"/>
      <c r="O15" s="236"/>
      <c r="P15" s="236"/>
      <c r="Q15" s="236"/>
      <c r="R15" s="236"/>
      <c r="S15" s="70"/>
      <c r="T15" s="254"/>
    </row>
    <row r="16" spans="1:20" ht="15" customHeight="1" x14ac:dyDescent="0.2">
      <c r="A16" s="121">
        <v>16</v>
      </c>
      <c r="B16" s="166"/>
      <c r="C16" s="179"/>
      <c r="D16" s="169"/>
      <c r="E16" s="169"/>
      <c r="F16" s="171" t="s">
        <v>49</v>
      </c>
      <c r="G16" s="107"/>
      <c r="H16" s="236"/>
      <c r="I16" s="236"/>
      <c r="J16" s="236"/>
      <c r="K16" s="236"/>
      <c r="L16" s="236"/>
      <c r="M16" s="236"/>
      <c r="N16" s="243"/>
      <c r="O16" s="236"/>
      <c r="P16" s="236"/>
      <c r="Q16" s="236"/>
      <c r="R16" s="236"/>
      <c r="S16" s="70"/>
      <c r="T16" s="254"/>
    </row>
    <row r="17" spans="1:20" ht="15" customHeight="1" thickBot="1" x14ac:dyDescent="0.25">
      <c r="A17" s="121">
        <v>17</v>
      </c>
      <c r="B17" s="166"/>
      <c r="C17" s="179"/>
      <c r="D17" s="169"/>
      <c r="E17" s="169"/>
      <c r="F17" s="171" t="s">
        <v>232</v>
      </c>
      <c r="G17" s="107"/>
      <c r="H17" s="236"/>
      <c r="I17" s="236"/>
      <c r="J17" s="236"/>
      <c r="K17" s="236"/>
      <c r="L17" s="236"/>
      <c r="M17" s="236"/>
      <c r="N17" s="244"/>
      <c r="O17" s="236"/>
      <c r="P17" s="236"/>
      <c r="Q17" s="236"/>
      <c r="R17" s="236"/>
      <c r="S17" s="70"/>
      <c r="T17" s="254"/>
    </row>
    <row r="18" spans="1:20" s="55" customFormat="1" ht="15" customHeight="1" thickBot="1" x14ac:dyDescent="0.25">
      <c r="A18" s="121">
        <v>18</v>
      </c>
      <c r="B18" s="166"/>
      <c r="C18" s="251"/>
      <c r="D18" s="169"/>
      <c r="E18" s="102"/>
      <c r="F18" s="102" t="s">
        <v>216</v>
      </c>
      <c r="G18" s="177"/>
      <c r="H18" s="245">
        <f>SUM(H15:H17)</f>
        <v>0</v>
      </c>
      <c r="I18" s="245">
        <f>SUM(I15:I17)</f>
        <v>0</v>
      </c>
      <c r="J18" s="245">
        <f t="shared" ref="J18:R18" si="0">SUM(J15:J17)</f>
        <v>0</v>
      </c>
      <c r="K18" s="245">
        <f t="shared" si="0"/>
        <v>0</v>
      </c>
      <c r="L18" s="245">
        <f t="shared" si="0"/>
        <v>0</v>
      </c>
      <c r="M18" s="245">
        <f t="shared" si="0"/>
        <v>0</v>
      </c>
      <c r="N18" s="245">
        <f t="shared" si="0"/>
        <v>0</v>
      </c>
      <c r="O18" s="245">
        <f t="shared" si="0"/>
        <v>0</v>
      </c>
      <c r="P18" s="245">
        <f t="shared" si="0"/>
        <v>0</v>
      </c>
      <c r="Q18" s="245">
        <f t="shared" si="0"/>
        <v>0</v>
      </c>
      <c r="R18" s="245">
        <f t="shared" si="0"/>
        <v>0</v>
      </c>
      <c r="S18" s="70"/>
      <c r="T18" s="254"/>
    </row>
    <row r="19" spans="1:20" s="110" customFormat="1" ht="15" customHeight="1" thickBot="1" x14ac:dyDescent="0.25">
      <c r="A19" s="121">
        <v>19</v>
      </c>
      <c r="B19" s="166"/>
      <c r="C19" s="251"/>
      <c r="D19" s="169"/>
      <c r="E19" s="102" t="s">
        <v>476</v>
      </c>
      <c r="F19" s="102"/>
      <c r="G19" s="177"/>
      <c r="H19" s="245">
        <f>H10+H11+H12+H13+H18</f>
        <v>0</v>
      </c>
      <c r="I19" s="245">
        <f t="shared" ref="I19:R19" si="1">I10+I11+I12+I13+I18</f>
        <v>0</v>
      </c>
      <c r="J19" s="245">
        <f t="shared" si="1"/>
        <v>0</v>
      </c>
      <c r="K19" s="245">
        <f t="shared" si="1"/>
        <v>0</v>
      </c>
      <c r="L19" s="245">
        <f t="shared" si="1"/>
        <v>0</v>
      </c>
      <c r="M19" s="245">
        <f t="shared" si="1"/>
        <v>0</v>
      </c>
      <c r="N19" s="245">
        <f t="shared" si="1"/>
        <v>0</v>
      </c>
      <c r="O19" s="245">
        <f t="shared" si="1"/>
        <v>0</v>
      </c>
      <c r="P19" s="245">
        <f t="shared" si="1"/>
        <v>0</v>
      </c>
      <c r="Q19" s="245">
        <f t="shared" si="1"/>
        <v>0</v>
      </c>
      <c r="R19" s="245">
        <f t="shared" si="1"/>
        <v>0</v>
      </c>
      <c r="S19" s="70"/>
      <c r="T19" s="254"/>
    </row>
    <row r="20" spans="1:20" ht="15" customHeight="1" thickBot="1" x14ac:dyDescent="0.25">
      <c r="A20" s="121">
        <v>20</v>
      </c>
      <c r="B20" s="166"/>
      <c r="C20" s="179"/>
      <c r="D20" s="191"/>
      <c r="E20" s="191"/>
      <c r="F20" s="284" t="s">
        <v>525</v>
      </c>
      <c r="G20" s="169"/>
      <c r="H20" s="246"/>
      <c r="I20" s="246"/>
      <c r="J20" s="246"/>
      <c r="K20" s="246"/>
      <c r="L20" s="246"/>
      <c r="M20" s="246"/>
      <c r="N20" s="247"/>
      <c r="O20" s="246"/>
      <c r="P20" s="246"/>
      <c r="Q20" s="246"/>
      <c r="R20" s="246"/>
      <c r="S20" s="70"/>
      <c r="T20" s="254"/>
    </row>
    <row r="21" spans="1:20" ht="15" customHeight="1" thickBot="1" x14ac:dyDescent="0.25">
      <c r="A21" s="121">
        <v>21</v>
      </c>
      <c r="B21" s="166"/>
      <c r="C21" s="179"/>
      <c r="D21" s="192"/>
      <c r="E21" s="193" t="s">
        <v>461</v>
      </c>
      <c r="F21" s="193"/>
      <c r="G21" s="179"/>
      <c r="H21" s="245">
        <f>H19+H20</f>
        <v>0</v>
      </c>
      <c r="I21" s="245">
        <f t="shared" ref="I21:R21" si="2">I19+I20</f>
        <v>0</v>
      </c>
      <c r="J21" s="245">
        <f t="shared" si="2"/>
        <v>0</v>
      </c>
      <c r="K21" s="245">
        <f t="shared" si="2"/>
        <v>0</v>
      </c>
      <c r="L21" s="245">
        <f t="shared" si="2"/>
        <v>0</v>
      </c>
      <c r="M21" s="245">
        <f t="shared" si="2"/>
        <v>0</v>
      </c>
      <c r="N21" s="245">
        <f t="shared" si="2"/>
        <v>0</v>
      </c>
      <c r="O21" s="245">
        <f t="shared" si="2"/>
        <v>0</v>
      </c>
      <c r="P21" s="245">
        <f t="shared" si="2"/>
        <v>0</v>
      </c>
      <c r="Q21" s="245">
        <f t="shared" si="2"/>
        <v>0</v>
      </c>
      <c r="R21" s="245">
        <f t="shared" si="2"/>
        <v>0</v>
      </c>
      <c r="S21" s="70"/>
      <c r="T21" s="254"/>
    </row>
    <row r="22" spans="1:20" ht="15" customHeight="1" x14ac:dyDescent="0.2">
      <c r="A22" s="121">
        <v>22</v>
      </c>
      <c r="B22" s="166"/>
      <c r="C22" s="179"/>
      <c r="D22" s="192"/>
      <c r="E22" s="192"/>
      <c r="F22" s="192"/>
      <c r="G22" s="179"/>
      <c r="H22" s="182"/>
      <c r="I22" s="182"/>
      <c r="J22" s="182"/>
      <c r="K22" s="182"/>
      <c r="L22" s="182"/>
      <c r="M22" s="182"/>
      <c r="N22" s="182"/>
      <c r="O22" s="182"/>
      <c r="P22" s="182"/>
      <c r="Q22" s="182"/>
      <c r="R22" s="182"/>
      <c r="S22" s="70"/>
      <c r="T22" s="254"/>
    </row>
    <row r="23" spans="1:20" ht="15" customHeight="1" x14ac:dyDescent="0.2">
      <c r="A23" s="121">
        <v>23</v>
      </c>
      <c r="B23" s="166"/>
      <c r="C23" s="179"/>
      <c r="D23" s="139" t="s">
        <v>205</v>
      </c>
      <c r="E23" s="192"/>
      <c r="F23" s="194" t="s">
        <v>462</v>
      </c>
      <c r="G23" s="179"/>
      <c r="H23" s="236"/>
      <c r="I23" s="236"/>
      <c r="J23" s="236"/>
      <c r="K23" s="236"/>
      <c r="L23" s="236"/>
      <c r="M23" s="236"/>
      <c r="N23" s="243"/>
      <c r="O23" s="236"/>
      <c r="P23" s="236"/>
      <c r="Q23" s="236"/>
      <c r="R23" s="236"/>
      <c r="S23" s="70"/>
      <c r="T23" s="254"/>
    </row>
    <row r="24" spans="1:20" ht="15" customHeight="1" x14ac:dyDescent="0.2">
      <c r="A24" s="121">
        <v>24</v>
      </c>
      <c r="B24" s="166"/>
      <c r="C24" s="179"/>
      <c r="D24" s="139" t="s">
        <v>206</v>
      </c>
      <c r="E24" s="195"/>
      <c r="F24" s="194" t="s">
        <v>477</v>
      </c>
      <c r="G24" s="179"/>
      <c r="H24" s="236"/>
      <c r="I24" s="236"/>
      <c r="J24" s="236"/>
      <c r="K24" s="236"/>
      <c r="L24" s="236"/>
      <c r="M24" s="236"/>
      <c r="N24" s="243"/>
      <c r="O24" s="236"/>
      <c r="P24" s="236"/>
      <c r="Q24" s="236"/>
      <c r="R24" s="236"/>
      <c r="S24" s="70"/>
      <c r="T24" s="254"/>
    </row>
    <row r="25" spans="1:20" ht="15" customHeight="1" thickBot="1" x14ac:dyDescent="0.25">
      <c r="A25" s="121">
        <v>25</v>
      </c>
      <c r="B25" s="166"/>
      <c r="C25" s="179"/>
      <c r="D25" s="139" t="s">
        <v>205</v>
      </c>
      <c r="E25" s="192"/>
      <c r="F25" s="194" t="s">
        <v>474</v>
      </c>
      <c r="G25" s="179"/>
      <c r="H25" s="236"/>
      <c r="I25" s="236"/>
      <c r="J25" s="236"/>
      <c r="K25" s="236"/>
      <c r="L25" s="236"/>
      <c r="M25" s="236"/>
      <c r="N25" s="244"/>
      <c r="O25" s="236"/>
      <c r="P25" s="236"/>
      <c r="Q25" s="236"/>
      <c r="R25" s="236"/>
      <c r="S25" s="70"/>
      <c r="T25" s="254"/>
    </row>
    <row r="26" spans="1:20" ht="15" customHeight="1" thickBot="1" x14ac:dyDescent="0.25">
      <c r="A26" s="121">
        <v>26</v>
      </c>
      <c r="B26" s="166"/>
      <c r="C26" s="179"/>
      <c r="D26" s="192"/>
      <c r="E26" s="196" t="s">
        <v>470</v>
      </c>
      <c r="F26" s="196"/>
      <c r="G26" s="179"/>
      <c r="H26" s="245">
        <f>H21+H23-H24+H25</f>
        <v>0</v>
      </c>
      <c r="I26" s="245">
        <f t="shared" ref="I26:R26" si="3">I21+I23-I24+I25</f>
        <v>0</v>
      </c>
      <c r="J26" s="245">
        <f t="shared" si="3"/>
        <v>0</v>
      </c>
      <c r="K26" s="245">
        <f t="shared" si="3"/>
        <v>0</v>
      </c>
      <c r="L26" s="245">
        <f t="shared" si="3"/>
        <v>0</v>
      </c>
      <c r="M26" s="245">
        <f t="shared" si="3"/>
        <v>0</v>
      </c>
      <c r="N26" s="245">
        <f t="shared" si="3"/>
        <v>0</v>
      </c>
      <c r="O26" s="245">
        <f t="shared" si="3"/>
        <v>0</v>
      </c>
      <c r="P26" s="245">
        <f t="shared" si="3"/>
        <v>0</v>
      </c>
      <c r="Q26" s="245">
        <f t="shared" si="3"/>
        <v>0</v>
      </c>
      <c r="R26" s="245">
        <f t="shared" si="3"/>
        <v>0</v>
      </c>
      <c r="S26" s="70"/>
      <c r="T26" s="254"/>
    </row>
    <row r="27" spans="1:20" ht="15" customHeight="1" x14ac:dyDescent="0.2">
      <c r="A27" s="121">
        <v>27</v>
      </c>
      <c r="B27" s="166"/>
      <c r="C27" s="179"/>
      <c r="D27" s="192"/>
      <c r="E27" s="192"/>
      <c r="F27" s="192"/>
      <c r="G27" s="179"/>
      <c r="H27" s="182"/>
      <c r="I27" s="182"/>
      <c r="J27" s="182"/>
      <c r="K27" s="182"/>
      <c r="L27" s="182"/>
      <c r="M27" s="182"/>
      <c r="N27" s="182"/>
      <c r="O27" s="182"/>
      <c r="P27" s="182"/>
      <c r="Q27" s="182"/>
      <c r="R27" s="182"/>
      <c r="S27" s="70"/>
      <c r="T27" s="254"/>
    </row>
    <row r="28" spans="1:20" ht="15" customHeight="1" x14ac:dyDescent="0.2">
      <c r="A28" s="121">
        <v>28</v>
      </c>
      <c r="B28" s="166"/>
      <c r="C28" s="179"/>
      <c r="D28" s="192"/>
      <c r="E28" s="192"/>
      <c r="F28" s="285" t="s">
        <v>524</v>
      </c>
      <c r="G28" s="179"/>
      <c r="H28" s="236"/>
      <c r="I28" s="236"/>
      <c r="J28" s="236"/>
      <c r="K28" s="236"/>
      <c r="L28" s="236"/>
      <c r="M28" s="236"/>
      <c r="N28" s="248"/>
      <c r="O28" s="236"/>
      <c r="P28" s="236"/>
      <c r="Q28" s="236"/>
      <c r="R28" s="236"/>
      <c r="S28" s="70"/>
      <c r="T28" s="254"/>
    </row>
    <row r="29" spans="1:20" ht="15" customHeight="1" x14ac:dyDescent="0.2">
      <c r="A29" s="121">
        <v>29</v>
      </c>
      <c r="B29" s="166"/>
      <c r="C29" s="179"/>
      <c r="D29" s="192"/>
      <c r="E29" s="192"/>
      <c r="F29" s="192"/>
      <c r="G29" s="179"/>
      <c r="H29" s="173"/>
      <c r="I29" s="173"/>
      <c r="J29" s="173"/>
      <c r="K29" s="173"/>
      <c r="L29" s="173"/>
      <c r="M29" s="173"/>
      <c r="N29" s="173"/>
      <c r="O29" s="173"/>
      <c r="P29" s="173"/>
      <c r="Q29" s="173"/>
      <c r="R29" s="173"/>
      <c r="S29" s="70"/>
      <c r="T29" s="254"/>
    </row>
    <row r="30" spans="1:20" ht="16.5" customHeight="1" x14ac:dyDescent="0.2">
      <c r="A30" s="121">
        <v>30</v>
      </c>
      <c r="B30" s="166"/>
      <c r="C30" s="166"/>
      <c r="D30" s="179"/>
      <c r="E30" s="179"/>
      <c r="F30" s="179"/>
      <c r="G30" s="179"/>
      <c r="H30" s="185" t="s">
        <v>204</v>
      </c>
      <c r="I30" s="185" t="s">
        <v>371</v>
      </c>
      <c r="J30" s="185" t="s">
        <v>372</v>
      </c>
      <c r="K30" s="185" t="s">
        <v>373</v>
      </c>
      <c r="L30" s="185" t="s">
        <v>374</v>
      </c>
      <c r="M30" s="185" t="s">
        <v>375</v>
      </c>
      <c r="N30" s="185" t="s">
        <v>377</v>
      </c>
      <c r="O30" s="185" t="s">
        <v>378</v>
      </c>
      <c r="P30" s="185" t="s">
        <v>379</v>
      </c>
      <c r="Q30" s="185" t="s">
        <v>380</v>
      </c>
      <c r="R30" s="185" t="s">
        <v>381</v>
      </c>
      <c r="S30" s="70"/>
      <c r="T30" s="254"/>
    </row>
    <row r="31" spans="1:20" x14ac:dyDescent="0.2">
      <c r="A31" s="121">
        <v>31</v>
      </c>
      <c r="B31" s="166"/>
      <c r="C31" s="164"/>
      <c r="D31" s="179"/>
      <c r="E31" s="179"/>
      <c r="F31" s="179"/>
      <c r="G31" s="186" t="str">
        <f>IF(ISNUMBER(CoverSheet!$C$12),"for year ended","")</f>
        <v/>
      </c>
      <c r="H31" s="187" t="str">
        <f>IF(ISNUMBER(CoverSheet!$C$12),DATE(YEAR(CoverSheet!$C$12),MONTH(CoverSheet!$C$12),DAY(CoverSheet!$C$12))-1,"")</f>
        <v/>
      </c>
      <c r="I31" s="187" t="str">
        <f>IF(ISNUMBER(CoverSheet!$C$12),DATE(YEAR(CoverSheet!$C$12)+1,MONTH(CoverSheet!$C$12),DAY(CoverSheet!$C$12))-1,"")</f>
        <v/>
      </c>
      <c r="J31" s="187" t="str">
        <f>IF(ISNUMBER(CoverSheet!$C$12),DATE(YEAR(CoverSheet!$C$12)+2,MONTH(CoverSheet!$C$12),DAY(CoverSheet!$C$12))-1,"")</f>
        <v/>
      </c>
      <c r="K31" s="187" t="str">
        <f>IF(ISNUMBER(CoverSheet!$C$12),DATE(YEAR(CoverSheet!$C$12)+3,MONTH(CoverSheet!$C$12),DAY(CoverSheet!$C$12))-1,"")</f>
        <v/>
      </c>
      <c r="L31" s="187" t="str">
        <f>IF(ISNUMBER(CoverSheet!$C$12),DATE(YEAR(CoverSheet!$C$12)+4,MONTH(CoverSheet!$C$12),DAY(CoverSheet!$C$12))-1,"")</f>
        <v/>
      </c>
      <c r="M31" s="187" t="str">
        <f>IF(ISNUMBER(CoverSheet!$C$12),DATE(YEAR(CoverSheet!$C$12)+5,MONTH(CoverSheet!$C$12),DAY(CoverSheet!$C$12))-1,"")</f>
        <v/>
      </c>
      <c r="N31" s="187" t="str">
        <f>IF(ISNUMBER(CoverSheet!$C$12),DATE(YEAR(CoverSheet!$C$12)+6,MONTH(CoverSheet!$C$12),DAY(CoverSheet!$C$12))-1,"")</f>
        <v/>
      </c>
      <c r="O31" s="187" t="str">
        <f>IF(ISNUMBER(CoverSheet!$C$12),DATE(YEAR(CoverSheet!$C$12)+7,MONTH(CoverSheet!$C$12),DAY(CoverSheet!$C$12))-1,"")</f>
        <v/>
      </c>
      <c r="P31" s="187" t="str">
        <f>IF(ISNUMBER(CoverSheet!$C$12),DATE(YEAR(CoverSheet!$C$12)+8,MONTH(CoverSheet!$C$12),DAY(CoverSheet!$C$12))-1,"")</f>
        <v/>
      </c>
      <c r="Q31" s="187" t="str">
        <f>IF(ISNUMBER(CoverSheet!$C$12),DATE(YEAR(CoverSheet!$C$12)+9,MONTH(CoverSheet!$C$12),DAY(CoverSheet!$C$12))-1,"")</f>
        <v/>
      </c>
      <c r="R31" s="187" t="str">
        <f>IF(ISNUMBER(CoverSheet!$C$12),DATE(YEAR(CoverSheet!$C$12)+10,MONTH(CoverSheet!$C$12),DAY(CoverSheet!$C$12))-1,"")</f>
        <v/>
      </c>
      <c r="S31" s="70"/>
      <c r="T31" s="254"/>
    </row>
    <row r="32" spans="1:20" ht="18" customHeight="1" x14ac:dyDescent="0.2">
      <c r="A32" s="121">
        <v>32</v>
      </c>
      <c r="B32" s="166"/>
      <c r="C32" s="179"/>
      <c r="D32" s="168"/>
      <c r="E32" s="168"/>
      <c r="F32" s="168"/>
      <c r="G32" s="197"/>
      <c r="H32" s="188" t="s">
        <v>408</v>
      </c>
      <c r="I32" s="179"/>
      <c r="J32" s="179"/>
      <c r="K32" s="179"/>
      <c r="L32" s="179"/>
      <c r="M32" s="179"/>
      <c r="N32" s="179"/>
      <c r="O32" s="179"/>
      <c r="P32" s="179"/>
      <c r="Q32" s="179"/>
      <c r="R32" s="198"/>
      <c r="S32" s="70"/>
      <c r="T32" s="254"/>
    </row>
    <row r="33" spans="1:20" ht="15" customHeight="1" x14ac:dyDescent="0.2">
      <c r="A33" s="121">
        <v>33</v>
      </c>
      <c r="B33" s="166"/>
      <c r="C33" s="179"/>
      <c r="D33" s="169"/>
      <c r="E33" s="169"/>
      <c r="F33" s="108" t="s">
        <v>401</v>
      </c>
      <c r="G33" s="108"/>
      <c r="H33" s="235">
        <f t="shared" ref="H33:M33" si="4">H74</f>
        <v>0</v>
      </c>
      <c r="I33" s="235">
        <f t="shared" si="4"/>
        <v>0</v>
      </c>
      <c r="J33" s="235">
        <f t="shared" si="4"/>
        <v>0</v>
      </c>
      <c r="K33" s="235">
        <f t="shared" si="4"/>
        <v>0</v>
      </c>
      <c r="L33" s="235">
        <f t="shared" si="4"/>
        <v>0</v>
      </c>
      <c r="M33" s="235">
        <f t="shared" si="4"/>
        <v>0</v>
      </c>
      <c r="N33" s="236"/>
      <c r="O33" s="236"/>
      <c r="P33" s="236"/>
      <c r="Q33" s="236"/>
      <c r="R33" s="236"/>
      <c r="S33" s="70"/>
      <c r="T33" s="254" t="s">
        <v>479</v>
      </c>
    </row>
    <row r="34" spans="1:20" ht="15" customHeight="1" x14ac:dyDescent="0.2">
      <c r="A34" s="121">
        <v>34</v>
      </c>
      <c r="B34" s="166"/>
      <c r="C34" s="179"/>
      <c r="D34" s="169"/>
      <c r="E34" s="169"/>
      <c r="F34" s="108" t="s">
        <v>46</v>
      </c>
      <c r="G34" s="169"/>
      <c r="H34" s="235">
        <f t="shared" ref="H34:M34" si="5">H104</f>
        <v>0</v>
      </c>
      <c r="I34" s="235">
        <f t="shared" si="5"/>
        <v>0</v>
      </c>
      <c r="J34" s="235">
        <f t="shared" si="5"/>
        <v>0</v>
      </c>
      <c r="K34" s="235">
        <f t="shared" si="5"/>
        <v>0</v>
      </c>
      <c r="L34" s="235">
        <f t="shared" si="5"/>
        <v>0</v>
      </c>
      <c r="M34" s="235">
        <f t="shared" si="5"/>
        <v>0</v>
      </c>
      <c r="N34" s="236"/>
      <c r="O34" s="236"/>
      <c r="P34" s="236"/>
      <c r="Q34" s="236"/>
      <c r="R34" s="236"/>
      <c r="S34" s="70"/>
      <c r="T34" s="254" t="s">
        <v>480</v>
      </c>
    </row>
    <row r="35" spans="1:20" ht="15" customHeight="1" x14ac:dyDescent="0.2">
      <c r="A35" s="121">
        <v>35</v>
      </c>
      <c r="B35" s="166"/>
      <c r="C35" s="179"/>
      <c r="D35" s="169"/>
      <c r="E35" s="169"/>
      <c r="F35" s="108" t="s">
        <v>47</v>
      </c>
      <c r="G35" s="169"/>
      <c r="H35" s="235">
        <f t="shared" ref="H35:M35" si="6">H137</f>
        <v>0</v>
      </c>
      <c r="I35" s="235">
        <f t="shared" si="6"/>
        <v>0</v>
      </c>
      <c r="J35" s="235">
        <f t="shared" si="6"/>
        <v>0</v>
      </c>
      <c r="K35" s="235">
        <f t="shared" si="6"/>
        <v>0</v>
      </c>
      <c r="L35" s="235">
        <f t="shared" si="6"/>
        <v>0</v>
      </c>
      <c r="M35" s="235">
        <f t="shared" si="6"/>
        <v>0</v>
      </c>
      <c r="N35" s="236"/>
      <c r="O35" s="236"/>
      <c r="P35" s="236"/>
      <c r="Q35" s="236"/>
      <c r="R35" s="236"/>
      <c r="S35" s="70"/>
      <c r="T35" s="254" t="s">
        <v>535</v>
      </c>
    </row>
    <row r="36" spans="1:20" ht="15" customHeight="1" x14ac:dyDescent="0.2">
      <c r="A36" s="121">
        <v>36</v>
      </c>
      <c r="B36" s="166"/>
      <c r="C36" s="179"/>
      <c r="D36" s="169"/>
      <c r="E36" s="169"/>
      <c r="F36" s="107" t="s">
        <v>48</v>
      </c>
      <c r="G36" s="169"/>
      <c r="H36" s="235">
        <f t="shared" ref="H36:M36" si="7">H150</f>
        <v>0</v>
      </c>
      <c r="I36" s="235">
        <f t="shared" si="7"/>
        <v>0</v>
      </c>
      <c r="J36" s="235">
        <f t="shared" si="7"/>
        <v>0</v>
      </c>
      <c r="K36" s="235">
        <f t="shared" si="7"/>
        <v>0</v>
      </c>
      <c r="L36" s="235">
        <f t="shared" si="7"/>
        <v>0</v>
      </c>
      <c r="M36" s="235">
        <f t="shared" si="7"/>
        <v>0</v>
      </c>
      <c r="N36" s="236"/>
      <c r="O36" s="236"/>
      <c r="P36" s="236"/>
      <c r="Q36" s="236"/>
      <c r="R36" s="236"/>
      <c r="S36" s="70"/>
      <c r="T36" s="254" t="s">
        <v>481</v>
      </c>
    </row>
    <row r="37" spans="1:20" s="8" customFormat="1" ht="15" customHeight="1" x14ac:dyDescent="0.2">
      <c r="A37" s="121">
        <v>37</v>
      </c>
      <c r="B37" s="166"/>
      <c r="C37" s="251"/>
      <c r="D37" s="251"/>
      <c r="E37" s="251"/>
      <c r="F37" s="105" t="s">
        <v>217</v>
      </c>
      <c r="G37" s="105"/>
      <c r="H37" s="220"/>
      <c r="I37" s="220"/>
      <c r="J37" s="225"/>
      <c r="K37" s="225"/>
      <c r="L37" s="225"/>
      <c r="M37" s="220"/>
      <c r="N37" s="226"/>
      <c r="O37" s="220"/>
      <c r="P37" s="220"/>
      <c r="Q37" s="219"/>
      <c r="R37" s="219"/>
      <c r="S37" s="70"/>
      <c r="T37" s="254"/>
    </row>
    <row r="38" spans="1:20" ht="15" customHeight="1" x14ac:dyDescent="0.2">
      <c r="A38" s="121">
        <v>38</v>
      </c>
      <c r="B38" s="166"/>
      <c r="C38" s="179"/>
      <c r="D38" s="105"/>
      <c r="E38" s="105"/>
      <c r="F38" s="171" t="s">
        <v>9</v>
      </c>
      <c r="G38" s="107"/>
      <c r="H38" s="235">
        <f t="shared" ref="H38:M38" si="8">H165</f>
        <v>0</v>
      </c>
      <c r="I38" s="235">
        <f t="shared" si="8"/>
        <v>0</v>
      </c>
      <c r="J38" s="235">
        <f t="shared" si="8"/>
        <v>0</v>
      </c>
      <c r="K38" s="235">
        <f t="shared" si="8"/>
        <v>0</v>
      </c>
      <c r="L38" s="235">
        <f t="shared" si="8"/>
        <v>0</v>
      </c>
      <c r="M38" s="235">
        <f t="shared" si="8"/>
        <v>0</v>
      </c>
      <c r="N38" s="243"/>
      <c r="O38" s="236"/>
      <c r="P38" s="236"/>
      <c r="Q38" s="236"/>
      <c r="R38" s="236"/>
      <c r="S38" s="70"/>
      <c r="T38" s="254" t="s">
        <v>482</v>
      </c>
    </row>
    <row r="39" spans="1:20" ht="15" customHeight="1" x14ac:dyDescent="0.2">
      <c r="A39" s="121">
        <v>39</v>
      </c>
      <c r="B39" s="166"/>
      <c r="C39" s="179"/>
      <c r="D39" s="169"/>
      <c r="E39" s="169"/>
      <c r="F39" s="171" t="s">
        <v>49</v>
      </c>
      <c r="G39" s="107"/>
      <c r="H39" s="235">
        <f t="shared" ref="H39:M39" si="9">H178</f>
        <v>0</v>
      </c>
      <c r="I39" s="235">
        <f t="shared" si="9"/>
        <v>0</v>
      </c>
      <c r="J39" s="235">
        <f t="shared" si="9"/>
        <v>0</v>
      </c>
      <c r="K39" s="235">
        <f t="shared" si="9"/>
        <v>0</v>
      </c>
      <c r="L39" s="235">
        <f t="shared" si="9"/>
        <v>0</v>
      </c>
      <c r="M39" s="235">
        <f t="shared" si="9"/>
        <v>0</v>
      </c>
      <c r="N39" s="243"/>
      <c r="O39" s="236"/>
      <c r="P39" s="236"/>
      <c r="Q39" s="236"/>
      <c r="R39" s="236"/>
      <c r="S39" s="70"/>
      <c r="T39" s="254" t="s">
        <v>483</v>
      </c>
    </row>
    <row r="40" spans="1:20" ht="15" customHeight="1" thickBot="1" x14ac:dyDescent="0.25">
      <c r="A40" s="121">
        <v>40</v>
      </c>
      <c r="B40" s="166"/>
      <c r="C40" s="179"/>
      <c r="D40" s="169"/>
      <c r="E40" s="169"/>
      <c r="F40" s="171" t="s">
        <v>232</v>
      </c>
      <c r="G40" s="107"/>
      <c r="H40" s="235">
        <f t="shared" ref="H40:M40" si="10">H190</f>
        <v>0</v>
      </c>
      <c r="I40" s="235">
        <f t="shared" si="10"/>
        <v>0</v>
      </c>
      <c r="J40" s="235">
        <f t="shared" si="10"/>
        <v>0</v>
      </c>
      <c r="K40" s="235">
        <f t="shared" si="10"/>
        <v>0</v>
      </c>
      <c r="L40" s="235">
        <f t="shared" si="10"/>
        <v>0</v>
      </c>
      <c r="M40" s="235">
        <f t="shared" si="10"/>
        <v>0</v>
      </c>
      <c r="N40" s="244"/>
      <c r="O40" s="236"/>
      <c r="P40" s="236"/>
      <c r="Q40" s="236"/>
      <c r="R40" s="236"/>
      <c r="S40" s="70"/>
      <c r="T40" s="254" t="s">
        <v>484</v>
      </c>
    </row>
    <row r="41" spans="1:20" s="55" customFormat="1" ht="15" customHeight="1" thickBot="1" x14ac:dyDescent="0.25">
      <c r="A41" s="121">
        <v>41</v>
      </c>
      <c r="B41" s="166"/>
      <c r="C41" s="251"/>
      <c r="D41" s="169"/>
      <c r="E41" s="102"/>
      <c r="F41" s="102" t="s">
        <v>216</v>
      </c>
      <c r="G41" s="177"/>
      <c r="H41" s="245">
        <f>SUM(H38:H40)</f>
        <v>0</v>
      </c>
      <c r="I41" s="245">
        <f>SUM(I38:I40)</f>
        <v>0</v>
      </c>
      <c r="J41" s="245">
        <f t="shared" ref="J41:R41" si="11">SUM(J38:J40)</f>
        <v>0</v>
      </c>
      <c r="K41" s="245">
        <f t="shared" si="11"/>
        <v>0</v>
      </c>
      <c r="L41" s="245">
        <f t="shared" si="11"/>
        <v>0</v>
      </c>
      <c r="M41" s="245">
        <f t="shared" si="11"/>
        <v>0</v>
      </c>
      <c r="N41" s="245">
        <f t="shared" si="11"/>
        <v>0</v>
      </c>
      <c r="O41" s="245">
        <f t="shared" si="11"/>
        <v>0</v>
      </c>
      <c r="P41" s="245">
        <f t="shared" si="11"/>
        <v>0</v>
      </c>
      <c r="Q41" s="245">
        <f t="shared" si="11"/>
        <v>0</v>
      </c>
      <c r="R41" s="245">
        <f t="shared" si="11"/>
        <v>0</v>
      </c>
      <c r="S41" s="70"/>
      <c r="T41" s="254"/>
    </row>
    <row r="42" spans="1:20" s="110" customFormat="1" ht="15" customHeight="1" thickBot="1" x14ac:dyDescent="0.25">
      <c r="A42" s="121">
        <v>42</v>
      </c>
      <c r="B42" s="166"/>
      <c r="C42" s="251"/>
      <c r="D42" s="169"/>
      <c r="E42" s="102" t="s">
        <v>476</v>
      </c>
      <c r="F42" s="102"/>
      <c r="G42" s="177"/>
      <c r="H42" s="245">
        <f>H33+H34+H35+H36+H41</f>
        <v>0</v>
      </c>
      <c r="I42" s="245">
        <f t="shared" ref="I42:R42" si="12">I33+I34+I35+I36+I41</f>
        <v>0</v>
      </c>
      <c r="J42" s="245">
        <f t="shared" si="12"/>
        <v>0</v>
      </c>
      <c r="K42" s="245">
        <f t="shared" si="12"/>
        <v>0</v>
      </c>
      <c r="L42" s="245">
        <f t="shared" si="12"/>
        <v>0</v>
      </c>
      <c r="M42" s="245">
        <f t="shared" si="12"/>
        <v>0</v>
      </c>
      <c r="N42" s="245">
        <f t="shared" si="12"/>
        <v>0</v>
      </c>
      <c r="O42" s="245">
        <f t="shared" si="12"/>
        <v>0</v>
      </c>
      <c r="P42" s="245">
        <f t="shared" si="12"/>
        <v>0</v>
      </c>
      <c r="Q42" s="245">
        <f t="shared" si="12"/>
        <v>0</v>
      </c>
      <c r="R42" s="245">
        <f t="shared" si="12"/>
        <v>0</v>
      </c>
      <c r="S42" s="70"/>
      <c r="T42" s="254"/>
    </row>
    <row r="43" spans="1:20" ht="15" customHeight="1" thickBot="1" x14ac:dyDescent="0.25">
      <c r="A43" s="121">
        <v>43</v>
      </c>
      <c r="B43" s="166"/>
      <c r="C43" s="179"/>
      <c r="D43" s="191"/>
      <c r="E43" s="191"/>
      <c r="F43" s="286" t="s">
        <v>525</v>
      </c>
      <c r="G43" s="169"/>
      <c r="H43" s="235">
        <f t="shared" ref="H43:M43" si="13">H216</f>
        <v>0</v>
      </c>
      <c r="I43" s="235">
        <f t="shared" si="13"/>
        <v>0</v>
      </c>
      <c r="J43" s="235">
        <f t="shared" si="13"/>
        <v>0</v>
      </c>
      <c r="K43" s="235">
        <f t="shared" si="13"/>
        <v>0</v>
      </c>
      <c r="L43" s="235">
        <f t="shared" si="13"/>
        <v>0</v>
      </c>
      <c r="M43" s="235">
        <f t="shared" si="13"/>
        <v>0</v>
      </c>
      <c r="N43" s="246"/>
      <c r="O43" s="246"/>
      <c r="P43" s="246"/>
      <c r="Q43" s="246"/>
      <c r="R43" s="246"/>
      <c r="S43" s="70"/>
      <c r="T43" s="254" t="s">
        <v>536</v>
      </c>
    </row>
    <row r="44" spans="1:20" ht="15" customHeight="1" thickBot="1" x14ac:dyDescent="0.25">
      <c r="A44" s="121">
        <v>44</v>
      </c>
      <c r="B44" s="166"/>
      <c r="C44" s="179"/>
      <c r="D44" s="192"/>
      <c r="E44" s="199" t="s">
        <v>461</v>
      </c>
      <c r="F44" s="199"/>
      <c r="G44" s="179"/>
      <c r="H44" s="245">
        <f>H42+H43</f>
        <v>0</v>
      </c>
      <c r="I44" s="245">
        <f t="shared" ref="I44:R44" si="14">I42+I43</f>
        <v>0</v>
      </c>
      <c r="J44" s="245">
        <f t="shared" si="14"/>
        <v>0</v>
      </c>
      <c r="K44" s="245">
        <f t="shared" si="14"/>
        <v>0</v>
      </c>
      <c r="L44" s="245">
        <f t="shared" si="14"/>
        <v>0</v>
      </c>
      <c r="M44" s="245">
        <f t="shared" si="14"/>
        <v>0</v>
      </c>
      <c r="N44" s="245">
        <f t="shared" si="14"/>
        <v>0</v>
      </c>
      <c r="O44" s="245">
        <f t="shared" si="14"/>
        <v>0</v>
      </c>
      <c r="P44" s="245">
        <f t="shared" si="14"/>
        <v>0</v>
      </c>
      <c r="Q44" s="245">
        <f t="shared" si="14"/>
        <v>0</v>
      </c>
      <c r="R44" s="245">
        <f t="shared" si="14"/>
        <v>0</v>
      </c>
      <c r="S44" s="70"/>
      <c r="T44" s="254"/>
    </row>
    <row r="45" spans="1:20" s="8" customFormat="1" ht="30" customHeight="1" x14ac:dyDescent="0.25">
      <c r="A45" s="121">
        <v>45</v>
      </c>
      <c r="B45" s="166"/>
      <c r="C45" s="251"/>
      <c r="D45" s="158" t="s">
        <v>471</v>
      </c>
      <c r="E45" s="200"/>
      <c r="F45" s="200"/>
      <c r="G45" s="178"/>
      <c r="H45" s="220"/>
      <c r="I45" s="220"/>
      <c r="J45" s="225"/>
      <c r="K45" s="225"/>
      <c r="L45" s="225"/>
      <c r="M45" s="220"/>
      <c r="N45" s="226"/>
      <c r="O45" s="220"/>
      <c r="P45" s="220"/>
      <c r="Q45" s="219"/>
      <c r="R45" s="219"/>
      <c r="S45" s="70"/>
      <c r="T45" s="254"/>
    </row>
    <row r="46" spans="1:20" ht="15.75" customHeight="1" x14ac:dyDescent="0.2">
      <c r="A46" s="121">
        <v>46</v>
      </c>
      <c r="B46" s="166"/>
      <c r="C46" s="179"/>
      <c r="D46" s="201"/>
      <c r="E46" s="201"/>
      <c r="F46" s="189" t="s">
        <v>211</v>
      </c>
      <c r="G46" s="179"/>
      <c r="H46" s="236"/>
      <c r="I46" s="236"/>
      <c r="J46" s="236"/>
      <c r="K46" s="236"/>
      <c r="L46" s="236"/>
      <c r="M46" s="236"/>
      <c r="N46" s="236"/>
      <c r="O46" s="236"/>
      <c r="P46" s="236"/>
      <c r="Q46" s="236"/>
      <c r="R46" s="236"/>
      <c r="S46" s="70"/>
      <c r="T46" s="254"/>
    </row>
    <row r="47" spans="1:20" ht="15.75" customHeight="1" x14ac:dyDescent="0.2">
      <c r="A47" s="121">
        <v>47</v>
      </c>
      <c r="B47" s="166"/>
      <c r="C47" s="179"/>
      <c r="D47" s="201"/>
      <c r="E47" s="201"/>
      <c r="F47" s="201"/>
      <c r="G47" s="202"/>
      <c r="H47" s="176"/>
      <c r="I47" s="176"/>
      <c r="J47" s="177"/>
      <c r="K47" s="177"/>
      <c r="L47" s="177"/>
      <c r="M47" s="176"/>
      <c r="N47" s="190"/>
      <c r="O47" s="176"/>
      <c r="P47" s="176"/>
      <c r="Q47" s="179"/>
      <c r="R47" s="202"/>
      <c r="S47" s="70"/>
      <c r="T47" s="255"/>
    </row>
    <row r="48" spans="1:20" ht="16.5" customHeight="1" x14ac:dyDescent="0.2">
      <c r="A48" s="121">
        <v>48</v>
      </c>
      <c r="B48" s="166"/>
      <c r="C48" s="166"/>
      <c r="D48" s="179"/>
      <c r="E48" s="179"/>
      <c r="F48" s="179"/>
      <c r="G48" s="179"/>
      <c r="H48" s="185" t="s">
        <v>204</v>
      </c>
      <c r="I48" s="185" t="s">
        <v>371</v>
      </c>
      <c r="J48" s="185" t="s">
        <v>372</v>
      </c>
      <c r="K48" s="185" t="s">
        <v>373</v>
      </c>
      <c r="L48" s="185" t="s">
        <v>374</v>
      </c>
      <c r="M48" s="185" t="s">
        <v>375</v>
      </c>
      <c r="N48" s="185" t="s">
        <v>377</v>
      </c>
      <c r="O48" s="185" t="s">
        <v>378</v>
      </c>
      <c r="P48" s="185" t="s">
        <v>379</v>
      </c>
      <c r="Q48" s="185" t="s">
        <v>380</v>
      </c>
      <c r="R48" s="185" t="s">
        <v>381</v>
      </c>
      <c r="S48" s="70"/>
      <c r="T48" s="254"/>
    </row>
    <row r="49" spans="1:20" x14ac:dyDescent="0.2">
      <c r="A49" s="121">
        <v>49</v>
      </c>
      <c r="B49" s="166"/>
      <c r="C49" s="164"/>
      <c r="D49" s="179"/>
      <c r="E49" s="179"/>
      <c r="F49" s="179"/>
      <c r="G49" s="186" t="str">
        <f>IF(ISNUMBER(CoverSheet!$C$12),"for year ended","")</f>
        <v/>
      </c>
      <c r="H49" s="187" t="str">
        <f>IF(ISNUMBER(CoverSheet!$C$12),DATE(YEAR(CoverSheet!$C$12),MONTH(CoverSheet!$C$12),DAY(CoverSheet!$C$12))-1,"")</f>
        <v/>
      </c>
      <c r="I49" s="187" t="str">
        <f>IF(ISNUMBER(CoverSheet!$C$12),DATE(YEAR(CoverSheet!$C$12)+1,MONTH(CoverSheet!$C$12),DAY(CoverSheet!$C$12))-1,"")</f>
        <v/>
      </c>
      <c r="J49" s="187" t="str">
        <f>IF(ISNUMBER(CoverSheet!$C$12),DATE(YEAR(CoverSheet!$C$12)+2,MONTH(CoverSheet!$C$12),DAY(CoverSheet!$C$12))-1,"")</f>
        <v/>
      </c>
      <c r="K49" s="187" t="str">
        <f>IF(ISNUMBER(CoverSheet!$C$12),DATE(YEAR(CoverSheet!$C$12)+3,MONTH(CoverSheet!$C$12),DAY(CoverSheet!$C$12))-1,"")</f>
        <v/>
      </c>
      <c r="L49" s="187" t="str">
        <f>IF(ISNUMBER(CoverSheet!$C$12),DATE(YEAR(CoverSheet!$C$12)+4,MONTH(CoverSheet!$C$12),DAY(CoverSheet!$C$12))-1,"")</f>
        <v/>
      </c>
      <c r="M49" s="187" t="str">
        <f>IF(ISNUMBER(CoverSheet!$C$12),DATE(YEAR(CoverSheet!$C$12)+5,MONTH(CoverSheet!$C$12),DAY(CoverSheet!$C$12))-1,"")</f>
        <v/>
      </c>
      <c r="N49" s="187" t="str">
        <f>IF(ISNUMBER(CoverSheet!$C$12),DATE(YEAR(CoverSheet!$C$12)+6,MONTH(CoverSheet!$C$12),DAY(CoverSheet!$C$12))-1,"")</f>
        <v/>
      </c>
      <c r="O49" s="187" t="str">
        <f>IF(ISNUMBER(CoverSheet!$C$12),DATE(YEAR(CoverSheet!$C$12)+7,MONTH(CoverSheet!$C$12),DAY(CoverSheet!$C$12))-1,"")</f>
        <v/>
      </c>
      <c r="P49" s="187" t="str">
        <f>IF(ISNUMBER(CoverSheet!$C$12),DATE(YEAR(CoverSheet!$C$12)+8,MONTH(CoverSheet!$C$12),DAY(CoverSheet!$C$12))-1,"")</f>
        <v/>
      </c>
      <c r="Q49" s="187" t="str">
        <f>IF(ISNUMBER(CoverSheet!$C$12),DATE(YEAR(CoverSheet!$C$12)+9,MONTH(CoverSheet!$C$12),DAY(CoverSheet!$C$12))-1,"")</f>
        <v/>
      </c>
      <c r="R49" s="187" t="str">
        <f>IF(ISNUMBER(CoverSheet!$C$12),DATE(YEAR(CoverSheet!$C$12)+10,MONTH(CoverSheet!$C$12),DAY(CoverSheet!$C$12))-1,"")</f>
        <v/>
      </c>
      <c r="S49" s="70"/>
      <c r="T49" s="254"/>
    </row>
    <row r="50" spans="1:20" ht="21.75" customHeight="1" x14ac:dyDescent="0.25">
      <c r="A50" s="121">
        <v>50</v>
      </c>
      <c r="B50" s="166"/>
      <c r="C50" s="174"/>
      <c r="D50" s="206" t="s">
        <v>410</v>
      </c>
      <c r="E50" s="203"/>
      <c r="F50" s="204"/>
      <c r="G50" s="178"/>
      <c r="H50" s="205" t="s">
        <v>409</v>
      </c>
      <c r="I50" s="176"/>
      <c r="J50" s="177"/>
      <c r="K50" s="177"/>
      <c r="L50" s="177"/>
      <c r="M50" s="176"/>
      <c r="N50" s="190"/>
      <c r="O50" s="176"/>
      <c r="P50" s="176"/>
      <c r="Q50" s="179"/>
      <c r="R50" s="179"/>
      <c r="S50" s="70"/>
      <c r="T50" s="254"/>
    </row>
    <row r="51" spans="1:20" ht="15" customHeight="1" x14ac:dyDescent="0.2">
      <c r="A51" s="121">
        <v>51</v>
      </c>
      <c r="B51" s="166"/>
      <c r="C51" s="174"/>
      <c r="D51" s="169"/>
      <c r="E51" s="169"/>
      <c r="F51" s="108" t="s">
        <v>401</v>
      </c>
      <c r="G51" s="178"/>
      <c r="H51" s="235">
        <f t="shared" ref="H51:R51" si="15">H10-H33</f>
        <v>0</v>
      </c>
      <c r="I51" s="235">
        <f t="shared" si="15"/>
        <v>0</v>
      </c>
      <c r="J51" s="235">
        <f t="shared" si="15"/>
        <v>0</v>
      </c>
      <c r="K51" s="235">
        <f t="shared" si="15"/>
        <v>0</v>
      </c>
      <c r="L51" s="235">
        <f t="shared" si="15"/>
        <v>0</v>
      </c>
      <c r="M51" s="235">
        <f t="shared" si="15"/>
        <v>0</v>
      </c>
      <c r="N51" s="235">
        <f t="shared" si="15"/>
        <v>0</v>
      </c>
      <c r="O51" s="235">
        <f t="shared" si="15"/>
        <v>0</v>
      </c>
      <c r="P51" s="235">
        <f t="shared" si="15"/>
        <v>0</v>
      </c>
      <c r="Q51" s="235">
        <f t="shared" si="15"/>
        <v>0</v>
      </c>
      <c r="R51" s="235">
        <f t="shared" si="15"/>
        <v>0</v>
      </c>
      <c r="S51" s="70"/>
      <c r="T51" s="254"/>
    </row>
    <row r="52" spans="1:20" ht="15" customHeight="1" x14ac:dyDescent="0.2">
      <c r="A52" s="121">
        <v>52</v>
      </c>
      <c r="B52" s="166"/>
      <c r="C52" s="174"/>
      <c r="D52" s="169"/>
      <c r="E52" s="169"/>
      <c r="F52" s="108" t="s">
        <v>46</v>
      </c>
      <c r="G52" s="178"/>
      <c r="H52" s="235">
        <f t="shared" ref="H52:R52" si="16">H11-H34</f>
        <v>0</v>
      </c>
      <c r="I52" s="235">
        <f t="shared" si="16"/>
        <v>0</v>
      </c>
      <c r="J52" s="235">
        <f t="shared" si="16"/>
        <v>0</v>
      </c>
      <c r="K52" s="235">
        <f t="shared" si="16"/>
        <v>0</v>
      </c>
      <c r="L52" s="235">
        <f t="shared" si="16"/>
        <v>0</v>
      </c>
      <c r="M52" s="235">
        <f t="shared" si="16"/>
        <v>0</v>
      </c>
      <c r="N52" s="235">
        <f t="shared" si="16"/>
        <v>0</v>
      </c>
      <c r="O52" s="235">
        <f t="shared" si="16"/>
        <v>0</v>
      </c>
      <c r="P52" s="235">
        <f t="shared" si="16"/>
        <v>0</v>
      </c>
      <c r="Q52" s="235">
        <f t="shared" si="16"/>
        <v>0</v>
      </c>
      <c r="R52" s="235">
        <f t="shared" si="16"/>
        <v>0</v>
      </c>
      <c r="S52" s="70"/>
      <c r="T52" s="254"/>
    </row>
    <row r="53" spans="1:20" ht="15" customHeight="1" x14ac:dyDescent="0.2">
      <c r="A53" s="121">
        <v>53</v>
      </c>
      <c r="B53" s="166"/>
      <c r="C53" s="174"/>
      <c r="D53" s="169"/>
      <c r="E53" s="169"/>
      <c r="F53" s="108" t="s">
        <v>47</v>
      </c>
      <c r="G53" s="178"/>
      <c r="H53" s="235">
        <f t="shared" ref="H53:R53" si="17">H12-H35</f>
        <v>0</v>
      </c>
      <c r="I53" s="235">
        <f t="shared" si="17"/>
        <v>0</v>
      </c>
      <c r="J53" s="235">
        <f t="shared" si="17"/>
        <v>0</v>
      </c>
      <c r="K53" s="235">
        <f t="shared" si="17"/>
        <v>0</v>
      </c>
      <c r="L53" s="235">
        <f t="shared" si="17"/>
        <v>0</v>
      </c>
      <c r="M53" s="235">
        <f t="shared" si="17"/>
        <v>0</v>
      </c>
      <c r="N53" s="235">
        <f t="shared" si="17"/>
        <v>0</v>
      </c>
      <c r="O53" s="235">
        <f t="shared" si="17"/>
        <v>0</v>
      </c>
      <c r="P53" s="235">
        <f t="shared" si="17"/>
        <v>0</v>
      </c>
      <c r="Q53" s="235">
        <f t="shared" si="17"/>
        <v>0</v>
      </c>
      <c r="R53" s="235">
        <f t="shared" si="17"/>
        <v>0</v>
      </c>
      <c r="S53" s="70"/>
      <c r="T53" s="254"/>
    </row>
    <row r="54" spans="1:20" ht="15" customHeight="1" x14ac:dyDescent="0.2">
      <c r="A54" s="121">
        <v>54</v>
      </c>
      <c r="B54" s="166"/>
      <c r="C54" s="174"/>
      <c r="D54" s="169"/>
      <c r="E54" s="169"/>
      <c r="F54" s="108" t="s">
        <v>48</v>
      </c>
      <c r="G54" s="178"/>
      <c r="H54" s="235">
        <f t="shared" ref="H54:R54" si="18">H13-H36</f>
        <v>0</v>
      </c>
      <c r="I54" s="235">
        <f t="shared" si="18"/>
        <v>0</v>
      </c>
      <c r="J54" s="235">
        <f t="shared" si="18"/>
        <v>0</v>
      </c>
      <c r="K54" s="235">
        <f t="shared" si="18"/>
        <v>0</v>
      </c>
      <c r="L54" s="235">
        <f t="shared" si="18"/>
        <v>0</v>
      </c>
      <c r="M54" s="235">
        <f t="shared" si="18"/>
        <v>0</v>
      </c>
      <c r="N54" s="235">
        <f t="shared" si="18"/>
        <v>0</v>
      </c>
      <c r="O54" s="235">
        <f t="shared" si="18"/>
        <v>0</v>
      </c>
      <c r="P54" s="235">
        <f t="shared" si="18"/>
        <v>0</v>
      </c>
      <c r="Q54" s="235">
        <f t="shared" si="18"/>
        <v>0</v>
      </c>
      <c r="R54" s="235">
        <f t="shared" si="18"/>
        <v>0</v>
      </c>
      <c r="S54" s="70"/>
      <c r="T54" s="254"/>
    </row>
    <row r="55" spans="1:20" s="8" customFormat="1" ht="15" customHeight="1" x14ac:dyDescent="0.2">
      <c r="A55" s="121">
        <v>55</v>
      </c>
      <c r="B55" s="166"/>
      <c r="C55" s="251"/>
      <c r="D55" s="251"/>
      <c r="E55" s="251"/>
      <c r="F55" s="189" t="s">
        <v>217</v>
      </c>
      <c r="G55" s="105"/>
      <c r="H55" s="220"/>
      <c r="I55" s="220"/>
      <c r="J55" s="225"/>
      <c r="K55" s="225"/>
      <c r="L55" s="225"/>
      <c r="M55" s="220"/>
      <c r="N55" s="226"/>
      <c r="O55" s="220"/>
      <c r="P55" s="220"/>
      <c r="Q55" s="219"/>
      <c r="R55" s="219"/>
      <c r="S55" s="70"/>
      <c r="T55" s="254"/>
    </row>
    <row r="56" spans="1:20" ht="15" customHeight="1" x14ac:dyDescent="0.2">
      <c r="A56" s="121">
        <v>56</v>
      </c>
      <c r="B56" s="166"/>
      <c r="C56" s="174"/>
      <c r="D56" s="105"/>
      <c r="E56" s="105"/>
      <c r="F56" s="171" t="s">
        <v>9</v>
      </c>
      <c r="G56" s="107"/>
      <c r="H56" s="235">
        <f t="shared" ref="H56:R56" si="19">H15-H38</f>
        <v>0</v>
      </c>
      <c r="I56" s="235">
        <f t="shared" si="19"/>
        <v>0</v>
      </c>
      <c r="J56" s="235">
        <f t="shared" si="19"/>
        <v>0</v>
      </c>
      <c r="K56" s="235">
        <f t="shared" si="19"/>
        <v>0</v>
      </c>
      <c r="L56" s="235">
        <f t="shared" si="19"/>
        <v>0</v>
      </c>
      <c r="M56" s="235">
        <f t="shared" si="19"/>
        <v>0</v>
      </c>
      <c r="N56" s="235">
        <f t="shared" si="19"/>
        <v>0</v>
      </c>
      <c r="O56" s="235">
        <f t="shared" si="19"/>
        <v>0</v>
      </c>
      <c r="P56" s="235">
        <f t="shared" si="19"/>
        <v>0</v>
      </c>
      <c r="Q56" s="235">
        <f t="shared" si="19"/>
        <v>0</v>
      </c>
      <c r="R56" s="235">
        <f t="shared" si="19"/>
        <v>0</v>
      </c>
      <c r="S56" s="70"/>
      <c r="T56" s="254"/>
    </row>
    <row r="57" spans="1:20" ht="15" customHeight="1" x14ac:dyDescent="0.2">
      <c r="A57" s="121">
        <v>57</v>
      </c>
      <c r="B57" s="166"/>
      <c r="C57" s="174"/>
      <c r="D57" s="169"/>
      <c r="E57" s="169"/>
      <c r="F57" s="171" t="s">
        <v>49</v>
      </c>
      <c r="G57" s="107"/>
      <c r="H57" s="235">
        <f t="shared" ref="H57:R57" si="20">H16-H39</f>
        <v>0</v>
      </c>
      <c r="I57" s="235">
        <f t="shared" si="20"/>
        <v>0</v>
      </c>
      <c r="J57" s="235">
        <f t="shared" si="20"/>
        <v>0</v>
      </c>
      <c r="K57" s="235">
        <f t="shared" si="20"/>
        <v>0</v>
      </c>
      <c r="L57" s="235">
        <f t="shared" si="20"/>
        <v>0</v>
      </c>
      <c r="M57" s="235">
        <f t="shared" si="20"/>
        <v>0</v>
      </c>
      <c r="N57" s="235">
        <f t="shared" si="20"/>
        <v>0</v>
      </c>
      <c r="O57" s="235">
        <f t="shared" si="20"/>
        <v>0</v>
      </c>
      <c r="P57" s="235">
        <f t="shared" si="20"/>
        <v>0</v>
      </c>
      <c r="Q57" s="235">
        <f t="shared" si="20"/>
        <v>0</v>
      </c>
      <c r="R57" s="235">
        <f t="shared" si="20"/>
        <v>0</v>
      </c>
      <c r="S57" s="70"/>
      <c r="T57" s="254"/>
    </row>
    <row r="58" spans="1:20" ht="15" customHeight="1" thickBot="1" x14ac:dyDescent="0.25">
      <c r="A58" s="121">
        <v>58</v>
      </c>
      <c r="B58" s="166"/>
      <c r="C58" s="174"/>
      <c r="D58" s="169"/>
      <c r="E58" s="169"/>
      <c r="F58" s="171" t="s">
        <v>232</v>
      </c>
      <c r="G58" s="107"/>
      <c r="H58" s="235">
        <f t="shared" ref="H58:R58" si="21">H17-H40</f>
        <v>0</v>
      </c>
      <c r="I58" s="235">
        <f t="shared" si="21"/>
        <v>0</v>
      </c>
      <c r="J58" s="235">
        <f t="shared" si="21"/>
        <v>0</v>
      </c>
      <c r="K58" s="235">
        <f t="shared" si="21"/>
        <v>0</v>
      </c>
      <c r="L58" s="235">
        <f t="shared" si="21"/>
        <v>0</v>
      </c>
      <c r="M58" s="235">
        <f t="shared" si="21"/>
        <v>0</v>
      </c>
      <c r="N58" s="235">
        <f t="shared" si="21"/>
        <v>0</v>
      </c>
      <c r="O58" s="235">
        <f t="shared" si="21"/>
        <v>0</v>
      </c>
      <c r="P58" s="235">
        <f t="shared" si="21"/>
        <v>0</v>
      </c>
      <c r="Q58" s="235">
        <f t="shared" si="21"/>
        <v>0</v>
      </c>
      <c r="R58" s="235">
        <f t="shared" si="21"/>
        <v>0</v>
      </c>
      <c r="S58" s="70"/>
      <c r="T58" s="254"/>
    </row>
    <row r="59" spans="1:20" s="55" customFormat="1" ht="15" customHeight="1" thickBot="1" x14ac:dyDescent="0.25">
      <c r="A59" s="121">
        <v>59</v>
      </c>
      <c r="B59" s="166"/>
      <c r="C59" s="251"/>
      <c r="D59" s="169"/>
      <c r="E59" s="102"/>
      <c r="F59" s="102" t="s">
        <v>216</v>
      </c>
      <c r="G59" s="177"/>
      <c r="H59" s="245">
        <f>H18-H41</f>
        <v>0</v>
      </c>
      <c r="I59" s="245">
        <f t="shared" ref="I59:R59" si="22">I18-I41</f>
        <v>0</v>
      </c>
      <c r="J59" s="245">
        <f t="shared" si="22"/>
        <v>0</v>
      </c>
      <c r="K59" s="245">
        <f t="shared" si="22"/>
        <v>0</v>
      </c>
      <c r="L59" s="245">
        <f t="shared" si="22"/>
        <v>0</v>
      </c>
      <c r="M59" s="245">
        <f t="shared" si="22"/>
        <v>0</v>
      </c>
      <c r="N59" s="245">
        <f t="shared" si="22"/>
        <v>0</v>
      </c>
      <c r="O59" s="245">
        <f t="shared" si="22"/>
        <v>0</v>
      </c>
      <c r="P59" s="245">
        <f t="shared" si="22"/>
        <v>0</v>
      </c>
      <c r="Q59" s="245">
        <f t="shared" si="22"/>
        <v>0</v>
      </c>
      <c r="R59" s="245">
        <f t="shared" si="22"/>
        <v>0</v>
      </c>
      <c r="S59" s="70"/>
      <c r="T59" s="254"/>
    </row>
    <row r="60" spans="1:20" s="110" customFormat="1" ht="15" customHeight="1" thickBot="1" x14ac:dyDescent="0.25">
      <c r="A60" s="121">
        <v>60</v>
      </c>
      <c r="B60" s="166"/>
      <c r="C60" s="251"/>
      <c r="D60" s="169"/>
      <c r="E60" s="102" t="s">
        <v>476</v>
      </c>
      <c r="F60" s="102"/>
      <c r="G60" s="177"/>
      <c r="H60" s="245">
        <f>H19-H42</f>
        <v>0</v>
      </c>
      <c r="I60" s="245">
        <f t="shared" ref="I60:R60" si="23">I19-I42</f>
        <v>0</v>
      </c>
      <c r="J60" s="245">
        <f t="shared" si="23"/>
        <v>0</v>
      </c>
      <c r="K60" s="245">
        <f t="shared" si="23"/>
        <v>0</v>
      </c>
      <c r="L60" s="245">
        <f t="shared" si="23"/>
        <v>0</v>
      </c>
      <c r="M60" s="245">
        <f t="shared" si="23"/>
        <v>0</v>
      </c>
      <c r="N60" s="245">
        <f t="shared" si="23"/>
        <v>0</v>
      </c>
      <c r="O60" s="245">
        <f t="shared" si="23"/>
        <v>0</v>
      </c>
      <c r="P60" s="245">
        <f t="shared" si="23"/>
        <v>0</v>
      </c>
      <c r="Q60" s="245">
        <f t="shared" si="23"/>
        <v>0</v>
      </c>
      <c r="R60" s="245">
        <f t="shared" si="23"/>
        <v>0</v>
      </c>
      <c r="S60" s="70"/>
      <c r="T60" s="254"/>
    </row>
    <row r="61" spans="1:20" ht="15" customHeight="1" thickBot="1" x14ac:dyDescent="0.25">
      <c r="A61" s="121">
        <v>61</v>
      </c>
      <c r="B61" s="166"/>
      <c r="C61" s="174"/>
      <c r="D61" s="191"/>
      <c r="E61" s="191"/>
      <c r="F61" s="286" t="s">
        <v>525</v>
      </c>
      <c r="G61" s="178"/>
      <c r="H61" s="235">
        <f t="shared" ref="H61:R61" si="24">H20-H43</f>
        <v>0</v>
      </c>
      <c r="I61" s="235">
        <f t="shared" si="24"/>
        <v>0</v>
      </c>
      <c r="J61" s="235">
        <f t="shared" si="24"/>
        <v>0</v>
      </c>
      <c r="K61" s="235">
        <f t="shared" si="24"/>
        <v>0</v>
      </c>
      <c r="L61" s="235">
        <f t="shared" si="24"/>
        <v>0</v>
      </c>
      <c r="M61" s="235">
        <f t="shared" si="24"/>
        <v>0</v>
      </c>
      <c r="N61" s="235">
        <f t="shared" si="24"/>
        <v>0</v>
      </c>
      <c r="O61" s="235">
        <f t="shared" si="24"/>
        <v>0</v>
      </c>
      <c r="P61" s="235">
        <f t="shared" si="24"/>
        <v>0</v>
      </c>
      <c r="Q61" s="235">
        <f t="shared" si="24"/>
        <v>0</v>
      </c>
      <c r="R61" s="235">
        <f t="shared" si="24"/>
        <v>0</v>
      </c>
      <c r="S61" s="70"/>
      <c r="T61" s="254"/>
    </row>
    <row r="62" spans="1:20" ht="15" customHeight="1" thickBot="1" x14ac:dyDescent="0.25">
      <c r="A62" s="121">
        <v>62</v>
      </c>
      <c r="B62" s="166"/>
      <c r="C62" s="174"/>
      <c r="D62" s="192"/>
      <c r="E62" s="199" t="s">
        <v>461</v>
      </c>
      <c r="F62" s="199"/>
      <c r="G62" s="178"/>
      <c r="H62" s="245">
        <f>H21-H44</f>
        <v>0</v>
      </c>
      <c r="I62" s="245">
        <f t="shared" ref="I62:R62" si="25">I21-I44</f>
        <v>0</v>
      </c>
      <c r="J62" s="245">
        <f t="shared" si="25"/>
        <v>0</v>
      </c>
      <c r="K62" s="245">
        <f t="shared" si="25"/>
        <v>0</v>
      </c>
      <c r="L62" s="245">
        <f t="shared" si="25"/>
        <v>0</v>
      </c>
      <c r="M62" s="245">
        <f t="shared" si="25"/>
        <v>0</v>
      </c>
      <c r="N62" s="245">
        <f t="shared" si="25"/>
        <v>0</v>
      </c>
      <c r="O62" s="245">
        <f t="shared" si="25"/>
        <v>0</v>
      </c>
      <c r="P62" s="245">
        <f t="shared" si="25"/>
        <v>0</v>
      </c>
      <c r="Q62" s="245">
        <f t="shared" si="25"/>
        <v>0</v>
      </c>
      <c r="R62" s="245">
        <f t="shared" si="25"/>
        <v>0</v>
      </c>
      <c r="S62" s="70"/>
      <c r="T62" s="254"/>
    </row>
    <row r="63" spans="1:20" ht="15" customHeight="1" x14ac:dyDescent="0.2">
      <c r="A63" s="293">
        <v>63</v>
      </c>
      <c r="B63" s="166"/>
      <c r="C63" s="174"/>
      <c r="D63" s="192"/>
      <c r="E63" s="199"/>
      <c r="F63" s="199"/>
      <c r="G63" s="178"/>
      <c r="H63" s="217"/>
      <c r="I63" s="217"/>
      <c r="J63" s="217"/>
      <c r="K63" s="217"/>
      <c r="L63" s="217"/>
      <c r="M63" s="217"/>
      <c r="N63" s="217"/>
      <c r="O63" s="217"/>
      <c r="P63" s="217"/>
      <c r="Q63" s="217"/>
      <c r="R63" s="217"/>
      <c r="S63" s="70"/>
      <c r="T63" s="254"/>
    </row>
    <row r="64" spans="1:20" s="55" customFormat="1" x14ac:dyDescent="0.2">
      <c r="A64" s="293">
        <v>64</v>
      </c>
      <c r="B64" s="166"/>
      <c r="C64" s="166"/>
      <c r="D64" s="179"/>
      <c r="E64" s="179"/>
      <c r="F64" s="179"/>
      <c r="G64" s="179"/>
      <c r="H64" s="307" t="s">
        <v>204</v>
      </c>
      <c r="I64" s="185"/>
      <c r="J64" s="185"/>
      <c r="K64" s="207"/>
      <c r="L64" s="185"/>
      <c r="M64" s="185"/>
      <c r="N64" s="145"/>
      <c r="O64" s="145"/>
      <c r="P64" s="145"/>
      <c r="Q64" s="145"/>
      <c r="R64" s="145"/>
      <c r="S64" s="73"/>
      <c r="T64" s="254"/>
    </row>
    <row r="65" spans="1:20" s="9" customFormat="1" ht="18.75" customHeight="1" x14ac:dyDescent="0.2">
      <c r="A65" s="293">
        <v>65</v>
      </c>
      <c r="B65" s="172"/>
      <c r="C65" s="172"/>
      <c r="D65" s="179"/>
      <c r="E65" s="179"/>
      <c r="F65" s="179"/>
      <c r="G65" s="179"/>
      <c r="H65" s="307"/>
      <c r="I65" s="185" t="s">
        <v>371</v>
      </c>
      <c r="J65" s="185" t="s">
        <v>372</v>
      </c>
      <c r="K65" s="185" t="s">
        <v>373</v>
      </c>
      <c r="L65" s="185" t="s">
        <v>374</v>
      </c>
      <c r="M65" s="185" t="s">
        <v>375</v>
      </c>
      <c r="N65" s="145"/>
      <c r="O65" s="145"/>
      <c r="P65" s="145"/>
      <c r="Q65" s="145"/>
      <c r="R65" s="145"/>
      <c r="S65" s="73"/>
      <c r="T65" s="254"/>
    </row>
    <row r="66" spans="1:20" ht="18.75" x14ac:dyDescent="0.3">
      <c r="A66" s="293">
        <v>66</v>
      </c>
      <c r="B66" s="172"/>
      <c r="C66" s="211" t="s">
        <v>405</v>
      </c>
      <c r="D66" s="208"/>
      <c r="E66" s="208"/>
      <c r="F66" s="179"/>
      <c r="G66" s="186" t="str">
        <f>IF(ISNUMBER(CoverSheet!$C$12),"for year ended","")</f>
        <v/>
      </c>
      <c r="H66" s="187" t="str">
        <f>IF(ISNUMBER(CoverSheet!$C$12),DATE(YEAR(CoverSheet!$C$12),MONTH(CoverSheet!$C$12),DAY(CoverSheet!$C$12))-1,"")</f>
        <v/>
      </c>
      <c r="I66" s="187" t="str">
        <f>IF(ISNUMBER(CoverSheet!$C$12),DATE(YEAR(CoverSheet!$C$12)+1,MONTH(CoverSheet!$C$12),DAY(CoverSheet!$C$12))-1,"")</f>
        <v/>
      </c>
      <c r="J66" s="187" t="str">
        <f>IF(ISNUMBER(CoverSheet!$C$12),DATE(YEAR(CoverSheet!$C$12)+2,MONTH(CoverSheet!$C$12),DAY(CoverSheet!$C$12))-1,"")</f>
        <v/>
      </c>
      <c r="K66" s="187" t="str">
        <f>IF(ISNUMBER(CoverSheet!$C$12),DATE(YEAR(CoverSheet!$C$12)+3,MONTH(CoverSheet!$C$12),DAY(CoverSheet!$C$12))-1,"")</f>
        <v/>
      </c>
      <c r="L66" s="187" t="str">
        <f>IF(ISNUMBER(CoverSheet!$C$12),DATE(YEAR(CoverSheet!$C$12)+4,MONTH(CoverSheet!$C$12),DAY(CoverSheet!$C$12))-1,"")</f>
        <v/>
      </c>
      <c r="M66" s="187" t="str">
        <f>IF(ISNUMBER(CoverSheet!$C$12),DATE(YEAR(CoverSheet!$C$12)+5,MONTH(CoverSheet!$C$12),DAY(CoverSheet!$C$12))-1,"")</f>
        <v/>
      </c>
      <c r="N66" s="145"/>
      <c r="O66" s="145"/>
      <c r="P66" s="145"/>
      <c r="Q66" s="145"/>
      <c r="R66" s="145"/>
      <c r="S66" s="73"/>
      <c r="T66" s="254"/>
    </row>
    <row r="67" spans="1:20" ht="19.5" customHeight="1" x14ac:dyDescent="0.2">
      <c r="A67" s="293">
        <v>67</v>
      </c>
      <c r="B67" s="172"/>
      <c r="C67" s="172"/>
      <c r="D67" s="209"/>
      <c r="E67" s="209"/>
      <c r="F67" s="170" t="s">
        <v>458</v>
      </c>
      <c r="G67" s="179"/>
      <c r="H67" s="127" t="s">
        <v>408</v>
      </c>
      <c r="I67" s="181"/>
      <c r="J67" s="181"/>
      <c r="K67" s="181"/>
      <c r="L67" s="181"/>
      <c r="M67" s="117"/>
      <c r="N67" s="145"/>
      <c r="O67" s="145"/>
      <c r="P67" s="145"/>
      <c r="Q67" s="145"/>
      <c r="R67" s="145"/>
      <c r="S67" s="73"/>
      <c r="T67" s="254"/>
    </row>
    <row r="68" spans="1:20" ht="15" customHeight="1" x14ac:dyDescent="0.2">
      <c r="A68" s="293">
        <v>68</v>
      </c>
      <c r="B68" s="172"/>
      <c r="C68" s="172"/>
      <c r="D68" s="179"/>
      <c r="E68" s="179"/>
      <c r="F68" s="274" t="s">
        <v>403</v>
      </c>
      <c r="G68" s="179"/>
      <c r="H68" s="236"/>
      <c r="I68" s="236"/>
      <c r="J68" s="236"/>
      <c r="K68" s="236"/>
      <c r="L68" s="236"/>
      <c r="M68" s="236"/>
      <c r="N68" s="145"/>
      <c r="O68" s="145"/>
      <c r="P68" s="145"/>
      <c r="Q68" s="145"/>
      <c r="R68" s="145"/>
      <c r="S68" s="73"/>
      <c r="T68" s="254"/>
    </row>
    <row r="69" spans="1:20" ht="15" customHeight="1" x14ac:dyDescent="0.2">
      <c r="A69" s="293">
        <v>69</v>
      </c>
      <c r="B69" s="172"/>
      <c r="C69" s="172"/>
      <c r="D69" s="179"/>
      <c r="E69" s="179"/>
      <c r="F69" s="274" t="s">
        <v>403</v>
      </c>
      <c r="G69" s="179"/>
      <c r="H69" s="236"/>
      <c r="I69" s="236"/>
      <c r="J69" s="236"/>
      <c r="K69" s="236"/>
      <c r="L69" s="236"/>
      <c r="M69" s="236"/>
      <c r="N69" s="145"/>
      <c r="O69" s="145"/>
      <c r="P69" s="145"/>
      <c r="Q69" s="145"/>
      <c r="R69" s="145"/>
      <c r="S69" s="73"/>
      <c r="T69" s="254"/>
    </row>
    <row r="70" spans="1:20" ht="15" customHeight="1" x14ac:dyDescent="0.2">
      <c r="A70" s="293">
        <v>70</v>
      </c>
      <c r="B70" s="172"/>
      <c r="C70" s="172"/>
      <c r="D70" s="179"/>
      <c r="E70" s="179"/>
      <c r="F70" s="274" t="s">
        <v>403</v>
      </c>
      <c r="G70" s="179"/>
      <c r="H70" s="236"/>
      <c r="I70" s="236"/>
      <c r="J70" s="236"/>
      <c r="K70" s="236"/>
      <c r="L70" s="236"/>
      <c r="M70" s="236"/>
      <c r="N70" s="145"/>
      <c r="O70" s="145"/>
      <c r="P70" s="145"/>
      <c r="Q70" s="145"/>
      <c r="R70" s="145"/>
      <c r="S70" s="73"/>
      <c r="T70" s="254"/>
    </row>
    <row r="71" spans="1:20" ht="15" customHeight="1" x14ac:dyDescent="0.2">
      <c r="A71" s="293">
        <v>71</v>
      </c>
      <c r="B71" s="172"/>
      <c r="C71" s="172"/>
      <c r="D71" s="179"/>
      <c r="E71" s="179"/>
      <c r="F71" s="274" t="s">
        <v>403</v>
      </c>
      <c r="G71" s="179"/>
      <c r="H71" s="236"/>
      <c r="I71" s="236"/>
      <c r="J71" s="236"/>
      <c r="K71" s="236"/>
      <c r="L71" s="236"/>
      <c r="M71" s="236"/>
      <c r="N71" s="145"/>
      <c r="O71" s="145"/>
      <c r="P71" s="145"/>
      <c r="Q71" s="145"/>
      <c r="R71" s="145"/>
      <c r="S71" s="73"/>
      <c r="T71" s="254"/>
    </row>
    <row r="72" spans="1:20" ht="15" customHeight="1" x14ac:dyDescent="0.2">
      <c r="A72" s="293">
        <v>72</v>
      </c>
      <c r="B72" s="172"/>
      <c r="C72" s="172"/>
      <c r="D72" s="179"/>
      <c r="E72" s="179"/>
      <c r="F72" s="274" t="s">
        <v>403</v>
      </c>
      <c r="G72" s="179"/>
      <c r="H72" s="236"/>
      <c r="I72" s="236"/>
      <c r="J72" s="236"/>
      <c r="K72" s="236"/>
      <c r="L72" s="236"/>
      <c r="M72" s="236"/>
      <c r="N72" s="145"/>
      <c r="O72" s="145"/>
      <c r="P72" s="145"/>
      <c r="Q72" s="145"/>
      <c r="R72" s="145"/>
      <c r="S72" s="73"/>
      <c r="T72" s="254"/>
    </row>
    <row r="73" spans="1:20" ht="15" customHeight="1" thickBot="1" x14ac:dyDescent="0.25">
      <c r="A73" s="293">
        <v>73</v>
      </c>
      <c r="B73" s="172"/>
      <c r="C73" s="172"/>
      <c r="D73" s="174"/>
      <c r="E73" s="174"/>
      <c r="F73" s="195" t="s">
        <v>507</v>
      </c>
      <c r="G73" s="178"/>
      <c r="H73" s="220"/>
      <c r="I73" s="220"/>
      <c r="J73" s="225"/>
      <c r="K73" s="225"/>
      <c r="L73" s="225"/>
      <c r="M73" s="220"/>
      <c r="N73" s="145"/>
      <c r="O73" s="145"/>
      <c r="P73" s="145"/>
      <c r="Q73" s="145"/>
      <c r="R73" s="145"/>
      <c r="S73" s="73"/>
      <c r="T73" s="254"/>
    </row>
    <row r="74" spans="1:20" ht="15" customHeight="1" thickBot="1" x14ac:dyDescent="0.25">
      <c r="A74" s="293">
        <v>74</v>
      </c>
      <c r="B74" s="172"/>
      <c r="C74" s="172"/>
      <c r="D74" s="179"/>
      <c r="E74" s="199" t="s">
        <v>463</v>
      </c>
      <c r="F74" s="199"/>
      <c r="G74" s="179"/>
      <c r="H74" s="237">
        <f t="shared" ref="H74:M74" si="26">SUM(H68:H72)</f>
        <v>0</v>
      </c>
      <c r="I74" s="237">
        <f t="shared" si="26"/>
        <v>0</v>
      </c>
      <c r="J74" s="237">
        <f t="shared" si="26"/>
        <v>0</v>
      </c>
      <c r="K74" s="237">
        <f t="shared" si="26"/>
        <v>0</v>
      </c>
      <c r="L74" s="237">
        <f t="shared" si="26"/>
        <v>0</v>
      </c>
      <c r="M74" s="237">
        <f t="shared" si="26"/>
        <v>0</v>
      </c>
      <c r="N74" s="145"/>
      <c r="O74" s="145"/>
      <c r="P74" s="145"/>
      <c r="Q74" s="145"/>
      <c r="R74" s="145"/>
      <c r="S74" s="73"/>
      <c r="T74" s="254" t="s">
        <v>486</v>
      </c>
    </row>
    <row r="75" spans="1:20" ht="15" customHeight="1" thickBot="1" x14ac:dyDescent="0.25">
      <c r="A75" s="293">
        <v>75</v>
      </c>
      <c r="B75" s="172"/>
      <c r="C75" s="172"/>
      <c r="D75" s="139" t="s">
        <v>206</v>
      </c>
      <c r="E75" s="175"/>
      <c r="F75" s="189" t="s">
        <v>428</v>
      </c>
      <c r="G75" s="191"/>
      <c r="H75" s="236"/>
      <c r="I75" s="236"/>
      <c r="J75" s="236"/>
      <c r="K75" s="236"/>
      <c r="L75" s="236"/>
      <c r="M75" s="236"/>
      <c r="N75" s="145"/>
      <c r="O75" s="145"/>
      <c r="P75" s="145"/>
      <c r="Q75" s="145"/>
      <c r="R75" s="145"/>
      <c r="S75" s="73"/>
      <c r="T75" s="254"/>
    </row>
    <row r="76" spans="1:20" ht="15" customHeight="1" thickBot="1" x14ac:dyDescent="0.25">
      <c r="A76" s="293">
        <v>76</v>
      </c>
      <c r="B76" s="172"/>
      <c r="C76" s="172"/>
      <c r="D76" s="179"/>
      <c r="E76" s="126" t="s">
        <v>404</v>
      </c>
      <c r="F76" s="126"/>
      <c r="G76" s="179"/>
      <c r="H76" s="237">
        <f t="shared" ref="H76:M76" si="27">H74-H75</f>
        <v>0</v>
      </c>
      <c r="I76" s="237">
        <f t="shared" si="27"/>
        <v>0</v>
      </c>
      <c r="J76" s="237">
        <f t="shared" si="27"/>
        <v>0</v>
      </c>
      <c r="K76" s="237">
        <f t="shared" si="27"/>
        <v>0</v>
      </c>
      <c r="L76" s="237">
        <f t="shared" si="27"/>
        <v>0</v>
      </c>
      <c r="M76" s="237">
        <f t="shared" si="27"/>
        <v>0</v>
      </c>
      <c r="N76" s="145"/>
      <c r="O76" s="145"/>
      <c r="P76" s="145"/>
      <c r="Q76" s="145"/>
      <c r="R76" s="145"/>
      <c r="S76" s="73"/>
      <c r="T76" s="254"/>
    </row>
    <row r="77" spans="1:20" ht="30" customHeight="1" x14ac:dyDescent="0.3">
      <c r="A77" s="293">
        <v>77</v>
      </c>
      <c r="B77" s="172"/>
      <c r="C77" s="211" t="s">
        <v>354</v>
      </c>
      <c r="D77" s="164"/>
      <c r="E77" s="164"/>
      <c r="F77" s="179"/>
      <c r="G77" s="179"/>
      <c r="H77" s="219"/>
      <c r="I77" s="219"/>
      <c r="J77" s="219"/>
      <c r="K77" s="219"/>
      <c r="L77" s="219"/>
      <c r="M77" s="219"/>
      <c r="N77" s="145"/>
      <c r="O77" s="145"/>
      <c r="P77" s="145"/>
      <c r="Q77" s="145"/>
      <c r="R77" s="145"/>
      <c r="S77" s="73"/>
      <c r="T77" s="254"/>
    </row>
    <row r="78" spans="1:20" ht="15" customHeight="1" x14ac:dyDescent="0.2">
      <c r="A78" s="293">
        <v>78</v>
      </c>
      <c r="B78" s="166"/>
      <c r="C78" s="166"/>
      <c r="D78" s="179"/>
      <c r="E78" s="199" t="s">
        <v>6</v>
      </c>
      <c r="F78" s="199"/>
      <c r="G78" s="179"/>
      <c r="H78" s="227"/>
      <c r="I78" s="227"/>
      <c r="J78" s="227"/>
      <c r="K78" s="227"/>
      <c r="L78" s="227"/>
      <c r="M78" s="227"/>
      <c r="N78" s="145"/>
      <c r="O78" s="145"/>
      <c r="P78" s="145"/>
      <c r="Q78" s="145"/>
      <c r="R78" s="145"/>
      <c r="S78" s="73"/>
      <c r="T78" s="254"/>
    </row>
    <row r="79" spans="1:20" ht="15" customHeight="1" x14ac:dyDescent="0.2">
      <c r="A79" s="293">
        <v>79</v>
      </c>
      <c r="B79" s="166"/>
      <c r="C79" s="166"/>
      <c r="D79" s="179"/>
      <c r="E79" s="179"/>
      <c r="F79" s="108" t="s">
        <v>17</v>
      </c>
      <c r="G79" s="179"/>
      <c r="H79" s="236"/>
      <c r="I79" s="236"/>
      <c r="J79" s="236"/>
      <c r="K79" s="236"/>
      <c r="L79" s="236"/>
      <c r="M79" s="236"/>
      <c r="N79" s="145"/>
      <c r="O79" s="145"/>
      <c r="P79" s="145"/>
      <c r="Q79" s="145"/>
      <c r="R79" s="145"/>
      <c r="S79" s="73"/>
      <c r="T79" s="254"/>
    </row>
    <row r="80" spans="1:20" ht="15" customHeight="1" x14ac:dyDescent="0.2">
      <c r="A80" s="293">
        <v>80</v>
      </c>
      <c r="B80" s="166"/>
      <c r="C80" s="166"/>
      <c r="D80" s="179"/>
      <c r="E80" s="179"/>
      <c r="F80" s="108" t="s">
        <v>15</v>
      </c>
      <c r="G80" s="179"/>
      <c r="H80" s="236"/>
      <c r="I80" s="236"/>
      <c r="J80" s="236"/>
      <c r="K80" s="236"/>
      <c r="L80" s="236"/>
      <c r="M80" s="236"/>
      <c r="N80" s="145"/>
      <c r="O80" s="145"/>
      <c r="P80" s="145"/>
      <c r="Q80" s="145"/>
      <c r="R80" s="145"/>
      <c r="S80" s="73"/>
      <c r="T80" s="254"/>
    </row>
    <row r="81" spans="1:20" ht="15" customHeight="1" x14ac:dyDescent="0.2">
      <c r="A81" s="293">
        <v>81</v>
      </c>
      <c r="B81" s="166"/>
      <c r="C81" s="166"/>
      <c r="D81" s="179"/>
      <c r="E81" s="179"/>
      <c r="F81" s="108" t="s">
        <v>26</v>
      </c>
      <c r="G81" s="179"/>
      <c r="H81" s="236"/>
      <c r="I81" s="236"/>
      <c r="J81" s="236"/>
      <c r="K81" s="236"/>
      <c r="L81" s="236"/>
      <c r="M81" s="236"/>
      <c r="N81" s="145"/>
      <c r="O81" s="145"/>
      <c r="P81" s="145"/>
      <c r="Q81" s="145"/>
      <c r="R81" s="145"/>
      <c r="S81" s="73"/>
      <c r="T81" s="254"/>
    </row>
    <row r="82" spans="1:20" ht="15" customHeight="1" x14ac:dyDescent="0.2">
      <c r="A82" s="293">
        <v>82</v>
      </c>
      <c r="B82" s="166"/>
      <c r="C82" s="166"/>
      <c r="D82" s="179"/>
      <c r="E82" s="179"/>
      <c r="F82" s="108" t="s">
        <v>212</v>
      </c>
      <c r="G82" s="179"/>
      <c r="H82" s="236"/>
      <c r="I82" s="236"/>
      <c r="J82" s="236"/>
      <c r="K82" s="236"/>
      <c r="L82" s="236"/>
      <c r="M82" s="236"/>
      <c r="N82" s="145"/>
      <c r="O82" s="145"/>
      <c r="P82" s="145"/>
      <c r="Q82" s="145"/>
      <c r="R82" s="145"/>
      <c r="S82" s="73"/>
      <c r="T82" s="254"/>
    </row>
    <row r="83" spans="1:20" ht="15" customHeight="1" thickBot="1" x14ac:dyDescent="0.25">
      <c r="A83" s="293">
        <v>83</v>
      </c>
      <c r="B83" s="166"/>
      <c r="C83" s="166"/>
      <c r="D83" s="179"/>
      <c r="E83" s="179"/>
      <c r="F83" s="108" t="s">
        <v>16</v>
      </c>
      <c r="G83" s="179"/>
      <c r="H83" s="236"/>
      <c r="I83" s="236"/>
      <c r="J83" s="236"/>
      <c r="K83" s="236"/>
      <c r="L83" s="236"/>
      <c r="M83" s="236"/>
      <c r="N83" s="145"/>
      <c r="O83" s="145"/>
      <c r="P83" s="145"/>
      <c r="Q83" s="145"/>
      <c r="R83" s="145"/>
      <c r="S83" s="73"/>
      <c r="T83" s="254"/>
    </row>
    <row r="84" spans="1:20" ht="15" customHeight="1" thickBot="1" x14ac:dyDescent="0.25">
      <c r="A84" s="293">
        <v>84</v>
      </c>
      <c r="B84" s="166"/>
      <c r="C84" s="166"/>
      <c r="D84" s="179"/>
      <c r="E84" s="199" t="s">
        <v>31</v>
      </c>
      <c r="F84" s="192"/>
      <c r="G84" s="179"/>
      <c r="H84" s="237">
        <f t="shared" ref="H84:M84" si="28">SUM(H79:H83)</f>
        <v>0</v>
      </c>
      <c r="I84" s="237">
        <f t="shared" si="28"/>
        <v>0</v>
      </c>
      <c r="J84" s="237">
        <f t="shared" si="28"/>
        <v>0</v>
      </c>
      <c r="K84" s="237">
        <f t="shared" si="28"/>
        <v>0</v>
      </c>
      <c r="L84" s="237">
        <f t="shared" si="28"/>
        <v>0</v>
      </c>
      <c r="M84" s="237">
        <f t="shared" si="28"/>
        <v>0</v>
      </c>
      <c r="N84" s="145"/>
      <c r="O84" s="145"/>
      <c r="P84" s="145"/>
      <c r="Q84" s="145"/>
      <c r="R84" s="145"/>
      <c r="S84" s="73"/>
      <c r="T84" s="254"/>
    </row>
    <row r="85" spans="1:20" ht="20.100000000000001" customHeight="1" x14ac:dyDescent="0.2">
      <c r="A85" s="293">
        <v>85</v>
      </c>
      <c r="B85" s="166"/>
      <c r="C85" s="166"/>
      <c r="D85" s="183"/>
      <c r="E85" s="199" t="s">
        <v>13</v>
      </c>
      <c r="F85" s="192"/>
      <c r="G85" s="183"/>
      <c r="H85" s="228"/>
      <c r="I85" s="228"/>
      <c r="J85" s="228"/>
      <c r="K85" s="228"/>
      <c r="L85" s="228"/>
      <c r="M85" s="228"/>
      <c r="N85" s="145"/>
      <c r="O85" s="145"/>
      <c r="P85" s="145"/>
      <c r="Q85" s="145"/>
      <c r="R85" s="145"/>
      <c r="S85" s="73"/>
      <c r="T85" s="254"/>
    </row>
    <row r="86" spans="1:20" ht="15" customHeight="1" x14ac:dyDescent="0.2">
      <c r="A86" s="293">
        <v>86</v>
      </c>
      <c r="B86" s="166"/>
      <c r="C86" s="166"/>
      <c r="D86" s="183"/>
      <c r="E86" s="183"/>
      <c r="F86" s="108" t="s">
        <v>17</v>
      </c>
      <c r="G86" s="183"/>
      <c r="H86" s="236"/>
      <c r="I86" s="236"/>
      <c r="J86" s="236"/>
      <c r="K86" s="236"/>
      <c r="L86" s="236"/>
      <c r="M86" s="236"/>
      <c r="N86" s="145"/>
      <c r="O86" s="145"/>
      <c r="P86" s="145"/>
      <c r="Q86" s="145"/>
      <c r="R86" s="145"/>
      <c r="S86" s="73"/>
      <c r="T86" s="254"/>
    </row>
    <row r="87" spans="1:20" ht="15" customHeight="1" x14ac:dyDescent="0.2">
      <c r="A87" s="293">
        <v>87</v>
      </c>
      <c r="B87" s="166"/>
      <c r="C87" s="166"/>
      <c r="D87" s="183"/>
      <c r="E87" s="183"/>
      <c r="F87" s="108" t="s">
        <v>15</v>
      </c>
      <c r="G87" s="183"/>
      <c r="H87" s="236"/>
      <c r="I87" s="236"/>
      <c r="J87" s="236"/>
      <c r="K87" s="236"/>
      <c r="L87" s="236"/>
      <c r="M87" s="236"/>
      <c r="N87" s="145"/>
      <c r="O87" s="145"/>
      <c r="P87" s="145"/>
      <c r="Q87" s="145"/>
      <c r="R87" s="145"/>
      <c r="S87" s="73"/>
      <c r="T87" s="254"/>
    </row>
    <row r="88" spans="1:20" ht="15" customHeight="1" x14ac:dyDescent="0.2">
      <c r="A88" s="293">
        <v>88</v>
      </c>
      <c r="B88" s="166"/>
      <c r="C88" s="166"/>
      <c r="D88" s="183"/>
      <c r="E88" s="183"/>
      <c r="F88" s="108" t="s">
        <v>26</v>
      </c>
      <c r="G88" s="183"/>
      <c r="H88" s="236"/>
      <c r="I88" s="236"/>
      <c r="J88" s="236"/>
      <c r="K88" s="236"/>
      <c r="L88" s="236"/>
      <c r="M88" s="236"/>
      <c r="N88" s="145"/>
      <c r="O88" s="145"/>
      <c r="P88" s="145"/>
      <c r="Q88" s="145"/>
      <c r="R88" s="145"/>
      <c r="S88" s="73"/>
      <c r="T88" s="254"/>
    </row>
    <row r="89" spans="1:20" ht="15" customHeight="1" x14ac:dyDescent="0.2">
      <c r="A89" s="293">
        <v>89</v>
      </c>
      <c r="B89" s="166"/>
      <c r="C89" s="166"/>
      <c r="D89" s="183"/>
      <c r="E89" s="183"/>
      <c r="F89" s="108" t="s">
        <v>212</v>
      </c>
      <c r="G89" s="183"/>
      <c r="H89" s="236"/>
      <c r="I89" s="236"/>
      <c r="J89" s="236"/>
      <c r="K89" s="236"/>
      <c r="L89" s="236"/>
      <c r="M89" s="236"/>
      <c r="N89" s="145"/>
      <c r="O89" s="145"/>
      <c r="P89" s="145"/>
      <c r="Q89" s="145"/>
      <c r="R89" s="145"/>
      <c r="S89" s="73"/>
      <c r="T89" s="254"/>
    </row>
    <row r="90" spans="1:20" ht="15" customHeight="1" thickBot="1" x14ac:dyDescent="0.25">
      <c r="A90" s="293">
        <v>90</v>
      </c>
      <c r="B90" s="166"/>
      <c r="C90" s="166"/>
      <c r="D90" s="183"/>
      <c r="E90" s="183"/>
      <c r="F90" s="108" t="s">
        <v>16</v>
      </c>
      <c r="G90" s="183"/>
      <c r="H90" s="236"/>
      <c r="I90" s="236"/>
      <c r="J90" s="236"/>
      <c r="K90" s="236"/>
      <c r="L90" s="236"/>
      <c r="M90" s="236"/>
      <c r="N90" s="145"/>
      <c r="O90" s="145"/>
      <c r="P90" s="145"/>
      <c r="Q90" s="145"/>
      <c r="R90" s="145"/>
      <c r="S90" s="73"/>
      <c r="T90" s="254"/>
    </row>
    <row r="91" spans="1:20" ht="15" customHeight="1" thickBot="1" x14ac:dyDescent="0.25">
      <c r="A91" s="293">
        <v>91</v>
      </c>
      <c r="B91" s="166"/>
      <c r="C91" s="166"/>
      <c r="D91" s="183"/>
      <c r="E91" s="183"/>
      <c r="F91" s="199" t="s">
        <v>32</v>
      </c>
      <c r="G91" s="183"/>
      <c r="H91" s="237">
        <f t="shared" ref="H91:M91" si="29">SUM(H86:H90)</f>
        <v>0</v>
      </c>
      <c r="I91" s="237">
        <f t="shared" si="29"/>
        <v>0</v>
      </c>
      <c r="J91" s="237">
        <f t="shared" si="29"/>
        <v>0</v>
      </c>
      <c r="K91" s="237">
        <f t="shared" si="29"/>
        <v>0</v>
      </c>
      <c r="L91" s="237">
        <f t="shared" si="29"/>
        <v>0</v>
      </c>
      <c r="M91" s="237">
        <f t="shared" si="29"/>
        <v>0</v>
      </c>
      <c r="N91" s="145"/>
      <c r="O91" s="145"/>
      <c r="P91" s="145"/>
      <c r="Q91" s="145"/>
      <c r="R91" s="145"/>
      <c r="S91" s="73"/>
      <c r="T91" s="254"/>
    </row>
    <row r="92" spans="1:20" ht="20.100000000000001" customHeight="1" x14ac:dyDescent="0.2">
      <c r="A92" s="293">
        <v>92</v>
      </c>
      <c r="B92" s="166"/>
      <c r="C92" s="166"/>
      <c r="D92" s="183"/>
      <c r="E92" s="199" t="s">
        <v>12</v>
      </c>
      <c r="F92" s="199"/>
      <c r="G92" s="183"/>
      <c r="H92" s="228"/>
      <c r="I92" s="228"/>
      <c r="J92" s="228"/>
      <c r="K92" s="228"/>
      <c r="L92" s="228"/>
      <c r="M92" s="228"/>
      <c r="N92" s="145"/>
      <c r="O92" s="145"/>
      <c r="P92" s="145"/>
      <c r="Q92" s="145"/>
      <c r="R92" s="145"/>
      <c r="S92" s="73"/>
      <c r="T92" s="254"/>
    </row>
    <row r="93" spans="1:20" ht="15" customHeight="1" x14ac:dyDescent="0.2">
      <c r="A93" s="293">
        <v>93</v>
      </c>
      <c r="B93" s="166"/>
      <c r="C93" s="166"/>
      <c r="D93" s="183"/>
      <c r="E93" s="183"/>
      <c r="F93" s="108" t="s">
        <v>17</v>
      </c>
      <c r="G93" s="183"/>
      <c r="H93" s="236"/>
      <c r="I93" s="236"/>
      <c r="J93" s="236"/>
      <c r="K93" s="236"/>
      <c r="L93" s="236"/>
      <c r="M93" s="236"/>
      <c r="N93" s="145"/>
      <c r="O93" s="145"/>
      <c r="P93" s="145"/>
      <c r="Q93" s="145"/>
      <c r="R93" s="145"/>
      <c r="S93" s="73"/>
      <c r="T93" s="254"/>
    </row>
    <row r="94" spans="1:20" ht="15" customHeight="1" x14ac:dyDescent="0.2">
      <c r="A94" s="293">
        <v>94</v>
      </c>
      <c r="B94" s="166"/>
      <c r="C94" s="166"/>
      <c r="D94" s="183"/>
      <c r="E94" s="183"/>
      <c r="F94" s="108" t="s">
        <v>15</v>
      </c>
      <c r="G94" s="183"/>
      <c r="H94" s="236"/>
      <c r="I94" s="236"/>
      <c r="J94" s="236"/>
      <c r="K94" s="236"/>
      <c r="L94" s="236"/>
      <c r="M94" s="236"/>
      <c r="N94" s="145"/>
      <c r="O94" s="145"/>
      <c r="P94" s="145"/>
      <c r="Q94" s="145"/>
      <c r="R94" s="145"/>
      <c r="S94" s="73"/>
      <c r="T94" s="254"/>
    </row>
    <row r="95" spans="1:20" ht="15" customHeight="1" x14ac:dyDescent="0.2">
      <c r="A95" s="293">
        <v>95</v>
      </c>
      <c r="B95" s="166"/>
      <c r="C95" s="166"/>
      <c r="D95" s="183"/>
      <c r="E95" s="183"/>
      <c r="F95" s="108" t="s">
        <v>212</v>
      </c>
      <c r="G95" s="183"/>
      <c r="H95" s="236"/>
      <c r="I95" s="236"/>
      <c r="J95" s="236"/>
      <c r="K95" s="236"/>
      <c r="L95" s="236"/>
      <c r="M95" s="236"/>
      <c r="N95" s="145"/>
      <c r="O95" s="145"/>
      <c r="P95" s="145"/>
      <c r="Q95" s="145"/>
      <c r="R95" s="145"/>
      <c r="S95" s="73"/>
      <c r="T95" s="254"/>
    </row>
    <row r="96" spans="1:20" ht="15" customHeight="1" thickBot="1" x14ac:dyDescent="0.25">
      <c r="A96" s="293">
        <v>96</v>
      </c>
      <c r="B96" s="166"/>
      <c r="C96" s="166"/>
      <c r="D96" s="183"/>
      <c r="E96" s="183"/>
      <c r="F96" s="108" t="s">
        <v>16</v>
      </c>
      <c r="G96" s="183"/>
      <c r="H96" s="236"/>
      <c r="I96" s="236"/>
      <c r="J96" s="236"/>
      <c r="K96" s="236"/>
      <c r="L96" s="236"/>
      <c r="M96" s="236"/>
      <c r="N96" s="145"/>
      <c r="O96" s="145"/>
      <c r="P96" s="145"/>
      <c r="Q96" s="145"/>
      <c r="R96" s="145"/>
      <c r="S96" s="73"/>
      <c r="T96" s="254"/>
    </row>
    <row r="97" spans="1:20" ht="15" customHeight="1" thickBot="1" x14ac:dyDescent="0.25">
      <c r="A97" s="293">
        <v>97</v>
      </c>
      <c r="B97" s="166"/>
      <c r="C97" s="166"/>
      <c r="D97" s="183"/>
      <c r="E97" s="199" t="s">
        <v>33</v>
      </c>
      <c r="F97" s="192"/>
      <c r="G97" s="183"/>
      <c r="H97" s="237">
        <f t="shared" ref="H97:M97" si="30">SUM(H93:H96)</f>
        <v>0</v>
      </c>
      <c r="I97" s="237">
        <f t="shared" si="30"/>
        <v>0</v>
      </c>
      <c r="J97" s="237">
        <f t="shared" si="30"/>
        <v>0</v>
      </c>
      <c r="K97" s="237">
        <f t="shared" si="30"/>
        <v>0</v>
      </c>
      <c r="L97" s="237">
        <f t="shared" si="30"/>
        <v>0</v>
      </c>
      <c r="M97" s="237">
        <f t="shared" si="30"/>
        <v>0</v>
      </c>
      <c r="N97" s="145"/>
      <c r="O97" s="145"/>
      <c r="P97" s="145"/>
      <c r="Q97" s="145"/>
      <c r="R97" s="145"/>
      <c r="S97" s="73"/>
      <c r="T97" s="254"/>
    </row>
    <row r="98" spans="1:20" ht="20.100000000000001" customHeight="1" x14ac:dyDescent="0.2">
      <c r="A98" s="293">
        <v>98</v>
      </c>
      <c r="B98" s="166"/>
      <c r="C98" s="166"/>
      <c r="D98" s="183"/>
      <c r="E98" s="292" t="s">
        <v>511</v>
      </c>
      <c r="F98" s="287"/>
      <c r="G98" s="183"/>
      <c r="H98" s="228"/>
      <c r="I98" s="228"/>
      <c r="J98" s="228"/>
      <c r="K98" s="228"/>
      <c r="L98" s="228"/>
      <c r="M98" s="228"/>
      <c r="N98" s="145"/>
      <c r="O98" s="145"/>
      <c r="P98" s="145"/>
      <c r="Q98" s="145"/>
      <c r="R98" s="145"/>
      <c r="S98" s="73"/>
      <c r="T98" s="254"/>
    </row>
    <row r="99" spans="1:20" ht="15" customHeight="1" x14ac:dyDescent="0.2">
      <c r="A99" s="293">
        <v>99</v>
      </c>
      <c r="B99" s="166"/>
      <c r="C99" s="166"/>
      <c r="D99" s="183"/>
      <c r="E99" s="183"/>
      <c r="F99" s="210" t="s">
        <v>18</v>
      </c>
      <c r="G99" s="183"/>
      <c r="H99" s="236"/>
      <c r="I99" s="236"/>
      <c r="J99" s="236"/>
      <c r="K99" s="236"/>
      <c r="L99" s="236"/>
      <c r="M99" s="236"/>
      <c r="N99" s="145"/>
      <c r="O99" s="145"/>
      <c r="P99" s="145"/>
      <c r="Q99" s="145"/>
      <c r="R99" s="145"/>
      <c r="S99" s="73"/>
      <c r="T99" s="254"/>
    </row>
    <row r="100" spans="1:20" ht="15" customHeight="1" x14ac:dyDescent="0.2">
      <c r="A100" s="293">
        <v>100</v>
      </c>
      <c r="B100" s="166"/>
      <c r="C100" s="166"/>
      <c r="D100" s="183"/>
      <c r="E100" s="183"/>
      <c r="F100" s="210" t="s">
        <v>19</v>
      </c>
      <c r="G100" s="183"/>
      <c r="H100" s="236"/>
      <c r="I100" s="236"/>
      <c r="J100" s="236"/>
      <c r="K100" s="236"/>
      <c r="L100" s="236"/>
      <c r="M100" s="236"/>
      <c r="N100" s="145"/>
      <c r="O100" s="145"/>
      <c r="P100" s="145"/>
      <c r="Q100" s="145"/>
      <c r="R100" s="145"/>
      <c r="S100" s="73"/>
      <c r="T100" s="254"/>
    </row>
    <row r="101" spans="1:20" ht="15" customHeight="1" thickBot="1" x14ac:dyDescent="0.25">
      <c r="A101" s="293">
        <v>101</v>
      </c>
      <c r="B101" s="166"/>
      <c r="C101" s="166"/>
      <c r="D101" s="183"/>
      <c r="E101" s="183"/>
      <c r="F101" s="210" t="s">
        <v>427</v>
      </c>
      <c r="G101" s="183"/>
      <c r="H101" s="236"/>
      <c r="I101" s="236"/>
      <c r="J101" s="236"/>
      <c r="K101" s="236"/>
      <c r="L101" s="236"/>
      <c r="M101" s="236"/>
      <c r="N101" s="145"/>
      <c r="O101" s="145"/>
      <c r="P101" s="145"/>
      <c r="Q101" s="145"/>
      <c r="R101" s="145"/>
      <c r="S101" s="73"/>
      <c r="T101" s="254"/>
    </row>
    <row r="102" spans="1:20" ht="15" customHeight="1" thickBot="1" x14ac:dyDescent="0.25">
      <c r="A102" s="293">
        <v>102</v>
      </c>
      <c r="B102" s="166"/>
      <c r="C102" s="166"/>
      <c r="D102" s="183"/>
      <c r="E102" s="292" t="s">
        <v>512</v>
      </c>
      <c r="F102" s="287"/>
      <c r="G102" s="183"/>
      <c r="H102" s="237">
        <f t="shared" ref="H102:M102" si="31">SUM(H99:H100)</f>
        <v>0</v>
      </c>
      <c r="I102" s="237">
        <f t="shared" si="31"/>
        <v>0</v>
      </c>
      <c r="J102" s="237">
        <f t="shared" si="31"/>
        <v>0</v>
      </c>
      <c r="K102" s="237">
        <f t="shared" si="31"/>
        <v>0</v>
      </c>
      <c r="L102" s="237">
        <f t="shared" si="31"/>
        <v>0</v>
      </c>
      <c r="M102" s="237">
        <f t="shared" si="31"/>
        <v>0</v>
      </c>
      <c r="N102" s="145"/>
      <c r="O102" s="145"/>
      <c r="P102" s="145"/>
      <c r="Q102" s="145"/>
      <c r="R102" s="145"/>
      <c r="S102" s="73"/>
      <c r="T102" s="254"/>
    </row>
    <row r="103" spans="1:20" ht="15" customHeight="1" thickBot="1" x14ac:dyDescent="0.25">
      <c r="A103" s="293">
        <v>103</v>
      </c>
      <c r="B103" s="166"/>
      <c r="C103" s="166"/>
      <c r="D103" s="183"/>
      <c r="E103" s="183"/>
      <c r="F103" s="183"/>
      <c r="G103" s="183"/>
      <c r="H103" s="228"/>
      <c r="I103" s="228"/>
      <c r="J103" s="228"/>
      <c r="K103" s="228"/>
      <c r="L103" s="228"/>
      <c r="M103" s="228"/>
      <c r="N103" s="145"/>
      <c r="O103" s="145"/>
      <c r="P103" s="145"/>
      <c r="Q103" s="145"/>
      <c r="R103" s="145"/>
      <c r="S103" s="73"/>
      <c r="T103" s="254"/>
    </row>
    <row r="104" spans="1:20" ht="15" customHeight="1" thickBot="1" x14ac:dyDescent="0.25">
      <c r="A104" s="293">
        <v>104</v>
      </c>
      <c r="B104" s="166"/>
      <c r="C104" s="166"/>
      <c r="D104" s="179"/>
      <c r="E104" s="199" t="s">
        <v>472</v>
      </c>
      <c r="F104" s="199"/>
      <c r="G104" s="179"/>
      <c r="H104" s="237">
        <f t="shared" ref="H104:M104" si="32">H84+H91+H97+H102</f>
        <v>0</v>
      </c>
      <c r="I104" s="237">
        <f t="shared" si="32"/>
        <v>0</v>
      </c>
      <c r="J104" s="237">
        <f t="shared" si="32"/>
        <v>0</v>
      </c>
      <c r="K104" s="237">
        <f t="shared" si="32"/>
        <v>0</v>
      </c>
      <c r="L104" s="237">
        <f t="shared" si="32"/>
        <v>0</v>
      </c>
      <c r="M104" s="237">
        <f t="shared" si="32"/>
        <v>0</v>
      </c>
      <c r="N104" s="145"/>
      <c r="O104" s="145"/>
      <c r="P104" s="145"/>
      <c r="Q104" s="145"/>
      <c r="R104" s="145"/>
      <c r="S104" s="73"/>
      <c r="T104" s="254" t="s">
        <v>487</v>
      </c>
    </row>
    <row r="105" spans="1:20" ht="15" customHeight="1" thickBot="1" x14ac:dyDescent="0.25">
      <c r="A105" s="293">
        <v>105</v>
      </c>
      <c r="B105" s="172"/>
      <c r="C105" s="172"/>
      <c r="D105" s="139" t="s">
        <v>206</v>
      </c>
      <c r="E105" s="195"/>
      <c r="F105" s="189" t="s">
        <v>418</v>
      </c>
      <c r="G105" s="191"/>
      <c r="H105" s="236"/>
      <c r="I105" s="236"/>
      <c r="J105" s="236"/>
      <c r="K105" s="236"/>
      <c r="L105" s="236"/>
      <c r="M105" s="236"/>
      <c r="N105" s="145"/>
      <c r="O105" s="145"/>
      <c r="P105" s="145"/>
      <c r="Q105" s="145"/>
      <c r="R105" s="145"/>
      <c r="S105" s="73"/>
      <c r="T105" s="254"/>
    </row>
    <row r="106" spans="1:20" ht="15" customHeight="1" thickBot="1" x14ac:dyDescent="0.25">
      <c r="A106" s="293">
        <v>106</v>
      </c>
      <c r="B106" s="172"/>
      <c r="C106" s="172"/>
      <c r="D106" s="179"/>
      <c r="E106" s="126" t="s">
        <v>419</v>
      </c>
      <c r="F106" s="126"/>
      <c r="G106" s="179"/>
      <c r="H106" s="237">
        <f t="shared" ref="H106:M106" si="33">H104-H105</f>
        <v>0</v>
      </c>
      <c r="I106" s="237">
        <f t="shared" si="33"/>
        <v>0</v>
      </c>
      <c r="J106" s="237">
        <f t="shared" si="33"/>
        <v>0</v>
      </c>
      <c r="K106" s="237">
        <f t="shared" si="33"/>
        <v>0</v>
      </c>
      <c r="L106" s="237">
        <f t="shared" si="33"/>
        <v>0</v>
      </c>
      <c r="M106" s="237">
        <f t="shared" si="33"/>
        <v>0</v>
      </c>
      <c r="N106" s="145"/>
      <c r="O106" s="145"/>
      <c r="P106" s="145"/>
      <c r="Q106" s="145"/>
      <c r="R106" s="145"/>
      <c r="S106" s="73"/>
      <c r="T106" s="254"/>
    </row>
    <row r="107" spans="1:20" ht="15" customHeight="1" x14ac:dyDescent="0.2">
      <c r="A107" s="293">
        <v>107</v>
      </c>
      <c r="B107" s="172"/>
      <c r="C107" s="172"/>
      <c r="D107" s="179"/>
      <c r="E107" s="126"/>
      <c r="F107" s="126"/>
      <c r="G107" s="179"/>
      <c r="H107" s="214"/>
      <c r="I107" s="214"/>
      <c r="J107" s="214"/>
      <c r="K107" s="214"/>
      <c r="L107" s="214"/>
      <c r="M107" s="214"/>
      <c r="N107" s="145"/>
      <c r="O107" s="145"/>
      <c r="P107" s="145"/>
      <c r="Q107" s="145"/>
      <c r="R107" s="145"/>
      <c r="S107" s="73"/>
      <c r="T107" s="254"/>
    </row>
    <row r="108" spans="1:20" s="110" customFormat="1" x14ac:dyDescent="0.2">
      <c r="A108" s="293">
        <v>108</v>
      </c>
      <c r="B108" s="82"/>
      <c r="C108" s="166"/>
      <c r="D108" s="179"/>
      <c r="E108" s="179"/>
      <c r="F108" s="179"/>
      <c r="G108" s="179"/>
      <c r="H108" s="214"/>
      <c r="I108" s="185"/>
      <c r="J108" s="185"/>
      <c r="K108" s="207"/>
      <c r="L108" s="185"/>
      <c r="M108" s="185"/>
      <c r="N108" s="145"/>
      <c r="O108" s="145"/>
      <c r="P108" s="145"/>
      <c r="Q108" s="145"/>
      <c r="R108" s="145"/>
      <c r="S108" s="73"/>
      <c r="T108" s="254"/>
    </row>
    <row r="109" spans="1:20" s="110" customFormat="1" ht="18.75" customHeight="1" x14ac:dyDescent="0.2">
      <c r="A109" s="293">
        <v>109</v>
      </c>
      <c r="B109" s="36"/>
      <c r="C109" s="172"/>
      <c r="D109" s="179"/>
      <c r="E109" s="179"/>
      <c r="F109" s="179"/>
      <c r="G109" s="179"/>
      <c r="H109" s="297" t="s">
        <v>204</v>
      </c>
      <c r="I109" s="185" t="s">
        <v>371</v>
      </c>
      <c r="J109" s="185" t="s">
        <v>372</v>
      </c>
      <c r="K109" s="185" t="s">
        <v>373</v>
      </c>
      <c r="L109" s="185" t="s">
        <v>374</v>
      </c>
      <c r="M109" s="185" t="s">
        <v>375</v>
      </c>
      <c r="N109" s="145"/>
      <c r="O109" s="145"/>
      <c r="P109" s="145"/>
      <c r="Q109" s="145"/>
      <c r="R109" s="145"/>
      <c r="S109" s="73"/>
      <c r="T109" s="254"/>
    </row>
    <row r="110" spans="1:20" ht="30" customHeight="1" x14ac:dyDescent="0.3">
      <c r="A110" s="293">
        <v>110</v>
      </c>
      <c r="B110" s="82"/>
      <c r="C110" s="165" t="s">
        <v>355</v>
      </c>
      <c r="D110" s="164"/>
      <c r="E110" s="164"/>
      <c r="F110" s="179"/>
      <c r="G110" s="224" t="str">
        <f>IF(ISNUMBER(CoverSheet!$C$12),"for year ended","")</f>
        <v/>
      </c>
      <c r="H110" s="223" t="str">
        <f>IF(ISNUMBER(CoverSheet!$C$12),DATE(YEAR(CoverSheet!$C$12),MONTH(CoverSheet!$C$12),DAY(CoverSheet!$C$12))-1,"")</f>
        <v/>
      </c>
      <c r="I110" s="223" t="str">
        <f>IF(ISNUMBER(CoverSheet!$C$12),DATE(YEAR(CoverSheet!$C$12)+1,MONTH(CoverSheet!$C$12),DAY(CoverSheet!$C$12))-1,"")</f>
        <v/>
      </c>
      <c r="J110" s="223" t="str">
        <f>IF(ISNUMBER(CoverSheet!$C$12),DATE(YEAR(CoverSheet!$C$12)+2,MONTH(CoverSheet!$C$12),DAY(CoverSheet!$C$12))-1,"")</f>
        <v/>
      </c>
      <c r="K110" s="223" t="str">
        <f>IF(ISNUMBER(CoverSheet!$C$12),DATE(YEAR(CoverSheet!$C$12)+3,MONTH(CoverSheet!$C$12),DAY(CoverSheet!$C$12))-1,"")</f>
        <v/>
      </c>
      <c r="L110" s="223" t="str">
        <f>IF(ISNUMBER(CoverSheet!$C$12),DATE(YEAR(CoverSheet!$C$12)+4,MONTH(CoverSheet!$C$12),DAY(CoverSheet!$C$12))-1,"")</f>
        <v/>
      </c>
      <c r="M110" s="223" t="str">
        <f>IF(ISNUMBER(CoverSheet!$C$12),DATE(YEAR(CoverSheet!$C$12)+5,MONTH(CoverSheet!$C$12),DAY(CoverSheet!$C$12))-1,"")</f>
        <v/>
      </c>
      <c r="N110" s="145"/>
      <c r="O110" s="145"/>
      <c r="P110" s="145"/>
      <c r="Q110" s="145"/>
      <c r="R110" s="145"/>
      <c r="S110" s="73"/>
      <c r="T110" s="254"/>
    </row>
    <row r="111" spans="1:20" ht="15" customHeight="1" x14ac:dyDescent="0.2">
      <c r="A111" s="293">
        <v>111</v>
      </c>
      <c r="B111" s="82"/>
      <c r="C111" s="166"/>
      <c r="D111" s="183"/>
      <c r="E111" s="199" t="s">
        <v>6</v>
      </c>
      <c r="F111" s="192"/>
      <c r="G111" s="179"/>
      <c r="H111" s="127" t="s">
        <v>408</v>
      </c>
      <c r="I111" s="183"/>
      <c r="J111" s="183"/>
      <c r="K111" s="183"/>
      <c r="L111" s="183"/>
      <c r="M111" s="183"/>
      <c r="N111" s="145"/>
      <c r="O111" s="145"/>
      <c r="P111" s="145"/>
      <c r="Q111" s="145"/>
      <c r="R111" s="145"/>
      <c r="S111" s="73"/>
      <c r="T111" s="254"/>
    </row>
    <row r="112" spans="1:20" ht="15" customHeight="1" x14ac:dyDescent="0.2">
      <c r="A112" s="293">
        <v>112</v>
      </c>
      <c r="B112" s="82"/>
      <c r="C112" s="166"/>
      <c r="D112" s="183"/>
      <c r="E112" s="183"/>
      <c r="F112" s="108" t="s">
        <v>17</v>
      </c>
      <c r="G112" s="179"/>
      <c r="H112" s="236"/>
      <c r="I112" s="236"/>
      <c r="J112" s="236"/>
      <c r="K112" s="236"/>
      <c r="L112" s="236"/>
      <c r="M112" s="236"/>
      <c r="N112" s="145"/>
      <c r="O112" s="145"/>
      <c r="P112" s="145"/>
      <c r="Q112" s="145"/>
      <c r="R112" s="145"/>
      <c r="S112" s="73"/>
      <c r="T112" s="254"/>
    </row>
    <row r="113" spans="1:20" ht="15" customHeight="1" x14ac:dyDescent="0.2">
      <c r="A113" s="293">
        <v>113</v>
      </c>
      <c r="B113" s="82"/>
      <c r="C113" s="166"/>
      <c r="D113" s="183"/>
      <c r="E113" s="183"/>
      <c r="F113" s="108" t="s">
        <v>15</v>
      </c>
      <c r="G113" s="179"/>
      <c r="H113" s="236"/>
      <c r="I113" s="236"/>
      <c r="J113" s="236"/>
      <c r="K113" s="236"/>
      <c r="L113" s="236"/>
      <c r="M113" s="236"/>
      <c r="N113" s="145"/>
      <c r="O113" s="145"/>
      <c r="P113" s="145"/>
      <c r="Q113" s="145"/>
      <c r="R113" s="145"/>
      <c r="S113" s="73"/>
      <c r="T113" s="254"/>
    </row>
    <row r="114" spans="1:20" ht="15" customHeight="1" x14ac:dyDescent="0.2">
      <c r="A114" s="293">
        <v>114</v>
      </c>
      <c r="B114" s="82"/>
      <c r="C114" s="166"/>
      <c r="D114" s="183"/>
      <c r="E114" s="183"/>
      <c r="F114" s="108" t="s">
        <v>26</v>
      </c>
      <c r="G114" s="179"/>
      <c r="H114" s="236"/>
      <c r="I114" s="236"/>
      <c r="J114" s="236"/>
      <c r="K114" s="236"/>
      <c r="L114" s="236"/>
      <c r="M114" s="236"/>
      <c r="N114" s="145"/>
      <c r="O114" s="145"/>
      <c r="P114" s="145"/>
      <c r="Q114" s="145"/>
      <c r="R114" s="145"/>
      <c r="S114" s="73"/>
      <c r="T114" s="254"/>
    </row>
    <row r="115" spans="1:20" ht="15" customHeight="1" x14ac:dyDescent="0.2">
      <c r="A115" s="293">
        <v>115</v>
      </c>
      <c r="B115" s="82"/>
      <c r="C115" s="166"/>
      <c r="D115" s="183"/>
      <c r="E115" s="183"/>
      <c r="F115" s="108" t="s">
        <v>212</v>
      </c>
      <c r="G115" s="179"/>
      <c r="H115" s="236"/>
      <c r="I115" s="236"/>
      <c r="J115" s="236"/>
      <c r="K115" s="236"/>
      <c r="L115" s="236"/>
      <c r="M115" s="236"/>
      <c r="N115" s="145"/>
      <c r="O115" s="145"/>
      <c r="P115" s="145"/>
      <c r="Q115" s="145"/>
      <c r="R115" s="145"/>
      <c r="S115" s="73"/>
      <c r="T115" s="254"/>
    </row>
    <row r="116" spans="1:20" ht="15" customHeight="1" thickBot="1" x14ac:dyDescent="0.25">
      <c r="A116" s="293">
        <v>116</v>
      </c>
      <c r="B116" s="82"/>
      <c r="C116" s="166"/>
      <c r="D116" s="183"/>
      <c r="E116" s="183"/>
      <c r="F116" s="108" t="s">
        <v>16</v>
      </c>
      <c r="G116" s="179"/>
      <c r="H116" s="236"/>
      <c r="I116" s="236"/>
      <c r="J116" s="236"/>
      <c r="K116" s="236"/>
      <c r="L116" s="236"/>
      <c r="M116" s="236"/>
      <c r="N116" s="145"/>
      <c r="O116" s="145"/>
      <c r="P116" s="145"/>
      <c r="Q116" s="145"/>
      <c r="R116" s="145"/>
      <c r="S116" s="73"/>
      <c r="T116" s="254"/>
    </row>
    <row r="117" spans="1:20" ht="15" customHeight="1" thickBot="1" x14ac:dyDescent="0.25">
      <c r="A117" s="293">
        <v>117</v>
      </c>
      <c r="B117" s="82"/>
      <c r="C117" s="166"/>
      <c r="D117" s="183"/>
      <c r="E117" s="192" t="s">
        <v>31</v>
      </c>
      <c r="F117" s="192"/>
      <c r="G117" s="179"/>
      <c r="H117" s="237">
        <f t="shared" ref="H117:M117" si="34">SUM(H112:H116)</f>
        <v>0</v>
      </c>
      <c r="I117" s="237">
        <f t="shared" si="34"/>
        <v>0</v>
      </c>
      <c r="J117" s="237">
        <f t="shared" si="34"/>
        <v>0</v>
      </c>
      <c r="K117" s="237">
        <f t="shared" si="34"/>
        <v>0</v>
      </c>
      <c r="L117" s="237">
        <f t="shared" si="34"/>
        <v>0</v>
      </c>
      <c r="M117" s="237">
        <f t="shared" si="34"/>
        <v>0</v>
      </c>
      <c r="N117" s="145"/>
      <c r="O117" s="145"/>
      <c r="P117" s="145"/>
      <c r="Q117" s="145"/>
      <c r="R117" s="145"/>
      <c r="S117" s="73"/>
      <c r="T117" s="254"/>
    </row>
    <row r="118" spans="1:20" ht="20.100000000000001" customHeight="1" x14ac:dyDescent="0.2">
      <c r="A118" s="293">
        <v>118</v>
      </c>
      <c r="B118" s="82"/>
      <c r="C118" s="166"/>
      <c r="D118" s="183"/>
      <c r="E118" s="192" t="s">
        <v>13</v>
      </c>
      <c r="F118" s="192"/>
      <c r="G118" s="183"/>
      <c r="H118" s="228"/>
      <c r="I118" s="228"/>
      <c r="J118" s="228"/>
      <c r="K118" s="228"/>
      <c r="L118" s="228"/>
      <c r="M118" s="228"/>
      <c r="N118" s="145"/>
      <c r="O118" s="145"/>
      <c r="P118" s="145"/>
      <c r="Q118" s="145"/>
      <c r="R118" s="145"/>
      <c r="S118" s="73"/>
      <c r="T118" s="254"/>
    </row>
    <row r="119" spans="1:20" ht="15" customHeight="1" x14ac:dyDescent="0.2">
      <c r="A119" s="293">
        <v>119</v>
      </c>
      <c r="B119" s="82"/>
      <c r="C119" s="166"/>
      <c r="D119" s="183"/>
      <c r="E119" s="183"/>
      <c r="F119" s="108" t="s">
        <v>17</v>
      </c>
      <c r="G119" s="183"/>
      <c r="H119" s="236"/>
      <c r="I119" s="236"/>
      <c r="J119" s="236"/>
      <c r="K119" s="236"/>
      <c r="L119" s="236"/>
      <c r="M119" s="236"/>
      <c r="N119" s="145"/>
      <c r="O119" s="145"/>
      <c r="P119" s="145"/>
      <c r="Q119" s="145"/>
      <c r="R119" s="145"/>
      <c r="S119" s="73"/>
      <c r="T119" s="254"/>
    </row>
    <row r="120" spans="1:20" ht="15" customHeight="1" x14ac:dyDescent="0.2">
      <c r="A120" s="293">
        <v>120</v>
      </c>
      <c r="B120" s="82"/>
      <c r="C120" s="166"/>
      <c r="D120" s="183"/>
      <c r="E120" s="183"/>
      <c r="F120" s="108" t="s">
        <v>15</v>
      </c>
      <c r="G120" s="183"/>
      <c r="H120" s="236"/>
      <c r="I120" s="236"/>
      <c r="J120" s="236"/>
      <c r="K120" s="236"/>
      <c r="L120" s="236"/>
      <c r="M120" s="236"/>
      <c r="N120" s="145"/>
      <c r="O120" s="145"/>
      <c r="P120" s="145"/>
      <c r="Q120" s="145"/>
      <c r="R120" s="145"/>
      <c r="S120" s="73"/>
      <c r="T120" s="254"/>
    </row>
    <row r="121" spans="1:20" ht="15" customHeight="1" x14ac:dyDescent="0.2">
      <c r="A121" s="293">
        <v>121</v>
      </c>
      <c r="B121" s="82"/>
      <c r="C121" s="166"/>
      <c r="D121" s="183"/>
      <c r="E121" s="183"/>
      <c r="F121" s="108" t="s">
        <v>417</v>
      </c>
      <c r="G121" s="183"/>
      <c r="H121" s="236"/>
      <c r="I121" s="236"/>
      <c r="J121" s="236"/>
      <c r="K121" s="236"/>
      <c r="L121" s="236"/>
      <c r="M121" s="236"/>
      <c r="N121" s="145"/>
      <c r="O121" s="145"/>
      <c r="P121" s="145"/>
      <c r="Q121" s="145"/>
      <c r="R121" s="145"/>
      <c r="S121" s="73"/>
      <c r="T121" s="254"/>
    </row>
    <row r="122" spans="1:20" ht="15" customHeight="1" x14ac:dyDescent="0.2">
      <c r="A122" s="293">
        <v>122</v>
      </c>
      <c r="B122" s="82"/>
      <c r="C122" s="166"/>
      <c r="D122" s="183"/>
      <c r="E122" s="183"/>
      <c r="F122" s="108" t="s">
        <v>212</v>
      </c>
      <c r="G122" s="183"/>
      <c r="H122" s="236"/>
      <c r="I122" s="236"/>
      <c r="J122" s="236"/>
      <c r="K122" s="236"/>
      <c r="L122" s="236"/>
      <c r="M122" s="236"/>
      <c r="N122" s="145"/>
      <c r="O122" s="145"/>
      <c r="P122" s="145"/>
      <c r="Q122" s="145"/>
      <c r="R122" s="145"/>
      <c r="S122" s="73"/>
      <c r="T122" s="254"/>
    </row>
    <row r="123" spans="1:20" ht="15" customHeight="1" thickBot="1" x14ac:dyDescent="0.25">
      <c r="A123" s="293">
        <v>123</v>
      </c>
      <c r="B123" s="82"/>
      <c r="C123" s="166"/>
      <c r="D123" s="183"/>
      <c r="E123" s="183"/>
      <c r="F123" s="108" t="s">
        <v>16</v>
      </c>
      <c r="G123" s="183"/>
      <c r="H123" s="236"/>
      <c r="I123" s="236"/>
      <c r="J123" s="236"/>
      <c r="K123" s="236"/>
      <c r="L123" s="236"/>
      <c r="M123" s="236"/>
      <c r="N123" s="145"/>
      <c r="O123" s="145"/>
      <c r="P123" s="145"/>
      <c r="Q123" s="145"/>
      <c r="R123" s="145"/>
      <c r="S123" s="73"/>
      <c r="T123" s="254"/>
    </row>
    <row r="124" spans="1:20" ht="15" customHeight="1" thickBot="1" x14ac:dyDescent="0.25">
      <c r="A124" s="293">
        <v>124</v>
      </c>
      <c r="B124" s="82"/>
      <c r="C124" s="166"/>
      <c r="D124" s="183"/>
      <c r="E124" s="199" t="s">
        <v>32</v>
      </c>
      <c r="F124" s="192"/>
      <c r="G124" s="183"/>
      <c r="H124" s="237">
        <f t="shared" ref="H124:M124" si="35">SUM(H119:H123)</f>
        <v>0</v>
      </c>
      <c r="I124" s="237">
        <f t="shared" si="35"/>
        <v>0</v>
      </c>
      <c r="J124" s="237">
        <f t="shared" si="35"/>
        <v>0</v>
      </c>
      <c r="K124" s="237">
        <f t="shared" si="35"/>
        <v>0</v>
      </c>
      <c r="L124" s="237">
        <f t="shared" si="35"/>
        <v>0</v>
      </c>
      <c r="M124" s="237">
        <f t="shared" si="35"/>
        <v>0</v>
      </c>
      <c r="N124" s="145"/>
      <c r="O124" s="145"/>
      <c r="P124" s="145"/>
      <c r="Q124" s="145"/>
      <c r="R124" s="145"/>
      <c r="S124" s="73"/>
      <c r="T124" s="254"/>
    </row>
    <row r="125" spans="1:20" ht="20.100000000000001" customHeight="1" x14ac:dyDescent="0.2">
      <c r="A125" s="293">
        <v>125</v>
      </c>
      <c r="B125" s="82"/>
      <c r="C125" s="166"/>
      <c r="D125" s="183"/>
      <c r="E125" s="212" t="s">
        <v>12</v>
      </c>
      <c r="F125" s="251"/>
      <c r="G125" s="192"/>
      <c r="H125" s="228"/>
      <c r="I125" s="228"/>
      <c r="J125" s="228"/>
      <c r="K125" s="228"/>
      <c r="L125" s="228"/>
      <c r="M125" s="228"/>
      <c r="N125" s="145"/>
      <c r="O125" s="145"/>
      <c r="P125" s="145"/>
      <c r="Q125" s="145"/>
      <c r="R125" s="145"/>
      <c r="S125" s="73"/>
      <c r="T125" s="254"/>
    </row>
    <row r="126" spans="1:20" ht="15" customHeight="1" x14ac:dyDescent="0.2">
      <c r="A126" s="293">
        <v>126</v>
      </c>
      <c r="B126" s="82"/>
      <c r="C126" s="166"/>
      <c r="D126" s="183"/>
      <c r="E126" s="183"/>
      <c r="F126" s="210" t="s">
        <v>17</v>
      </c>
      <c r="G126" s="183"/>
      <c r="H126" s="236"/>
      <c r="I126" s="236"/>
      <c r="J126" s="236"/>
      <c r="K126" s="236"/>
      <c r="L126" s="236"/>
      <c r="M126" s="236"/>
      <c r="N126" s="145"/>
      <c r="O126" s="145"/>
      <c r="P126" s="145"/>
      <c r="Q126" s="145"/>
      <c r="R126" s="145"/>
      <c r="S126" s="73"/>
      <c r="T126" s="254"/>
    </row>
    <row r="127" spans="1:20" ht="15" customHeight="1" x14ac:dyDescent="0.2">
      <c r="A127" s="293">
        <v>127</v>
      </c>
      <c r="B127" s="82"/>
      <c r="C127" s="166"/>
      <c r="D127" s="183"/>
      <c r="E127" s="183"/>
      <c r="F127" s="210" t="s">
        <v>15</v>
      </c>
      <c r="G127" s="183"/>
      <c r="H127" s="236"/>
      <c r="I127" s="236"/>
      <c r="J127" s="236"/>
      <c r="K127" s="236"/>
      <c r="L127" s="236"/>
      <c r="M127" s="236"/>
      <c r="N127" s="145"/>
      <c r="O127" s="145"/>
      <c r="P127" s="145"/>
      <c r="Q127" s="145"/>
      <c r="R127" s="145"/>
      <c r="S127" s="73"/>
      <c r="T127" s="254"/>
    </row>
    <row r="128" spans="1:20" ht="15" customHeight="1" x14ac:dyDescent="0.2">
      <c r="A128" s="293">
        <v>128</v>
      </c>
      <c r="B128" s="82"/>
      <c r="C128" s="166"/>
      <c r="D128" s="183"/>
      <c r="E128" s="183"/>
      <c r="F128" s="210" t="s">
        <v>212</v>
      </c>
      <c r="G128" s="183"/>
      <c r="H128" s="236"/>
      <c r="I128" s="236"/>
      <c r="J128" s="236"/>
      <c r="K128" s="236"/>
      <c r="L128" s="236"/>
      <c r="M128" s="236"/>
      <c r="N128" s="145"/>
      <c r="O128" s="145"/>
      <c r="P128" s="145"/>
      <c r="Q128" s="145"/>
      <c r="R128" s="145"/>
      <c r="S128" s="73"/>
      <c r="T128" s="254"/>
    </row>
    <row r="129" spans="1:20" ht="15" customHeight="1" thickBot="1" x14ac:dyDescent="0.25">
      <c r="A129" s="293">
        <v>129</v>
      </c>
      <c r="B129" s="82"/>
      <c r="C129" s="166"/>
      <c r="D129" s="183"/>
      <c r="E129" s="183"/>
      <c r="F129" s="210" t="s">
        <v>16</v>
      </c>
      <c r="G129" s="183"/>
      <c r="H129" s="236"/>
      <c r="I129" s="236"/>
      <c r="J129" s="236"/>
      <c r="K129" s="236"/>
      <c r="L129" s="236"/>
      <c r="M129" s="236"/>
      <c r="N129" s="145"/>
      <c r="O129" s="145"/>
      <c r="P129" s="145"/>
      <c r="Q129" s="145"/>
      <c r="R129" s="145"/>
      <c r="S129" s="73"/>
      <c r="T129" s="254"/>
    </row>
    <row r="130" spans="1:20" ht="15" customHeight="1" thickBot="1" x14ac:dyDescent="0.25">
      <c r="A130" s="293">
        <v>130</v>
      </c>
      <c r="B130" s="82"/>
      <c r="C130" s="166"/>
      <c r="D130" s="183"/>
      <c r="E130" s="199" t="s">
        <v>33</v>
      </c>
      <c r="F130" s="192"/>
      <c r="G130" s="183"/>
      <c r="H130" s="237">
        <f t="shared" ref="H130:M130" si="36">SUM(H126:H129)</f>
        <v>0</v>
      </c>
      <c r="I130" s="237">
        <f t="shared" si="36"/>
        <v>0</v>
      </c>
      <c r="J130" s="237">
        <f t="shared" si="36"/>
        <v>0</v>
      </c>
      <c r="K130" s="237">
        <f t="shared" si="36"/>
        <v>0</v>
      </c>
      <c r="L130" s="237">
        <f t="shared" si="36"/>
        <v>0</v>
      </c>
      <c r="M130" s="237">
        <f t="shared" si="36"/>
        <v>0</v>
      </c>
      <c r="N130" s="145"/>
      <c r="O130" s="145"/>
      <c r="P130" s="145"/>
      <c r="Q130" s="145"/>
      <c r="R130" s="145"/>
      <c r="S130" s="73"/>
      <c r="T130" s="254"/>
    </row>
    <row r="131" spans="1:20" ht="20.100000000000001" customHeight="1" x14ac:dyDescent="0.2">
      <c r="A131" s="293">
        <v>131</v>
      </c>
      <c r="B131" s="82"/>
      <c r="C131" s="166"/>
      <c r="D131" s="183"/>
      <c r="E131" s="292" t="s">
        <v>511</v>
      </c>
      <c r="F131" s="287"/>
      <c r="G131" s="183"/>
      <c r="H131" s="228"/>
      <c r="I131" s="228"/>
      <c r="J131" s="228"/>
      <c r="K131" s="228"/>
      <c r="L131" s="228"/>
      <c r="M131" s="228"/>
      <c r="N131" s="145"/>
      <c r="O131" s="145"/>
      <c r="P131" s="145"/>
      <c r="Q131" s="145"/>
      <c r="R131" s="145"/>
      <c r="S131" s="73"/>
      <c r="T131" s="254"/>
    </row>
    <row r="132" spans="1:20" ht="15" customHeight="1" x14ac:dyDescent="0.2">
      <c r="A132" s="293">
        <v>132</v>
      </c>
      <c r="B132" s="82"/>
      <c r="C132" s="166"/>
      <c r="D132" s="183"/>
      <c r="E132" s="183"/>
      <c r="F132" s="210" t="s">
        <v>18</v>
      </c>
      <c r="G132" s="183"/>
      <c r="H132" s="236"/>
      <c r="I132" s="236"/>
      <c r="J132" s="236"/>
      <c r="K132" s="236"/>
      <c r="L132" s="236"/>
      <c r="M132" s="236"/>
      <c r="N132" s="145"/>
      <c r="O132" s="145"/>
      <c r="P132" s="145"/>
      <c r="Q132" s="145"/>
      <c r="R132" s="145"/>
      <c r="S132" s="73"/>
      <c r="T132" s="254"/>
    </row>
    <row r="133" spans="1:20" ht="15" customHeight="1" x14ac:dyDescent="0.2">
      <c r="A133" s="293">
        <v>133</v>
      </c>
      <c r="B133" s="82"/>
      <c r="C133" s="166"/>
      <c r="D133" s="183"/>
      <c r="E133" s="183"/>
      <c r="F133" s="210" t="s">
        <v>19</v>
      </c>
      <c r="G133" s="183"/>
      <c r="H133" s="236"/>
      <c r="I133" s="236"/>
      <c r="J133" s="236"/>
      <c r="K133" s="236"/>
      <c r="L133" s="236"/>
      <c r="M133" s="236"/>
      <c r="N133" s="145"/>
      <c r="O133" s="145"/>
      <c r="P133" s="145"/>
      <c r="Q133" s="145"/>
      <c r="R133" s="145"/>
      <c r="S133" s="73"/>
      <c r="T133" s="254"/>
    </row>
    <row r="134" spans="1:20" ht="15" customHeight="1" thickBot="1" x14ac:dyDescent="0.25">
      <c r="A134" s="293">
        <v>134</v>
      </c>
      <c r="B134" s="82"/>
      <c r="C134" s="166"/>
      <c r="D134" s="183"/>
      <c r="E134" s="183"/>
      <c r="F134" s="213" t="s">
        <v>427</v>
      </c>
      <c r="G134" s="183"/>
      <c r="H134" s="236"/>
      <c r="I134" s="236"/>
      <c r="J134" s="236"/>
      <c r="K134" s="236"/>
      <c r="L134" s="236"/>
      <c r="M134" s="236"/>
      <c r="N134" s="145"/>
      <c r="O134" s="145"/>
      <c r="P134" s="145"/>
      <c r="Q134" s="145"/>
      <c r="R134" s="145"/>
      <c r="S134" s="73"/>
      <c r="T134" s="254"/>
    </row>
    <row r="135" spans="1:20" ht="15" customHeight="1" thickBot="1" x14ac:dyDescent="0.25">
      <c r="A135" s="293">
        <v>135</v>
      </c>
      <c r="B135" s="82"/>
      <c r="C135" s="166"/>
      <c r="D135" s="183"/>
      <c r="E135" s="292" t="s">
        <v>512</v>
      </c>
      <c r="F135" s="287"/>
      <c r="G135" s="183"/>
      <c r="H135" s="237">
        <f>SUM(H132:H134)</f>
        <v>0</v>
      </c>
      <c r="I135" s="237">
        <f t="shared" ref="I135:M135" si="37">SUM(I132:I134)</f>
        <v>0</v>
      </c>
      <c r="J135" s="237">
        <f t="shared" si="37"/>
        <v>0</v>
      </c>
      <c r="K135" s="237">
        <f t="shared" si="37"/>
        <v>0</v>
      </c>
      <c r="L135" s="237">
        <f t="shared" si="37"/>
        <v>0</v>
      </c>
      <c r="M135" s="237">
        <f t="shared" si="37"/>
        <v>0</v>
      </c>
      <c r="N135" s="145"/>
      <c r="O135" s="145"/>
      <c r="P135" s="145"/>
      <c r="Q135" s="145"/>
      <c r="R135" s="145"/>
      <c r="S135" s="73"/>
      <c r="T135" s="254"/>
    </row>
    <row r="136" spans="1:20" ht="13.5" thickBot="1" x14ac:dyDescent="0.25">
      <c r="A136" s="293">
        <v>136</v>
      </c>
      <c r="B136" s="82"/>
      <c r="C136" s="166"/>
      <c r="D136" s="183"/>
      <c r="E136" s="183"/>
      <c r="F136" s="183"/>
      <c r="G136" s="183"/>
      <c r="H136" s="228"/>
      <c r="I136" s="228"/>
      <c r="J136" s="228"/>
      <c r="K136" s="228"/>
      <c r="L136" s="228"/>
      <c r="M136" s="228"/>
      <c r="N136" s="145"/>
      <c r="O136" s="145"/>
      <c r="P136" s="145"/>
      <c r="Q136" s="145"/>
      <c r="R136" s="145"/>
      <c r="S136" s="73"/>
      <c r="T136" s="254"/>
    </row>
    <row r="137" spans="1:20" ht="15" customHeight="1" thickBot="1" x14ac:dyDescent="0.25">
      <c r="A137" s="293">
        <v>137</v>
      </c>
      <c r="B137" s="82"/>
      <c r="C137" s="166"/>
      <c r="D137" s="179"/>
      <c r="E137" s="199" t="s">
        <v>473</v>
      </c>
      <c r="F137" s="199"/>
      <c r="G137" s="179"/>
      <c r="H137" s="237">
        <f t="shared" ref="H137:M137" si="38">H117+H124+H130+H135</f>
        <v>0</v>
      </c>
      <c r="I137" s="237">
        <f t="shared" si="38"/>
        <v>0</v>
      </c>
      <c r="J137" s="237">
        <f t="shared" si="38"/>
        <v>0</v>
      </c>
      <c r="K137" s="237">
        <f t="shared" si="38"/>
        <v>0</v>
      </c>
      <c r="L137" s="237">
        <f t="shared" si="38"/>
        <v>0</v>
      </c>
      <c r="M137" s="237">
        <f t="shared" si="38"/>
        <v>0</v>
      </c>
      <c r="N137" s="145"/>
      <c r="O137" s="145"/>
      <c r="P137" s="145"/>
      <c r="Q137" s="145"/>
      <c r="R137" s="145"/>
      <c r="S137" s="73"/>
      <c r="T137" s="254"/>
    </row>
    <row r="138" spans="1:20" ht="15" customHeight="1" thickBot="1" x14ac:dyDescent="0.25">
      <c r="A138" s="293">
        <v>138</v>
      </c>
      <c r="B138" s="36"/>
      <c r="C138" s="172"/>
      <c r="D138" s="139" t="s">
        <v>206</v>
      </c>
      <c r="E138" s="175"/>
      <c r="F138" s="189" t="s">
        <v>420</v>
      </c>
      <c r="G138" s="191"/>
      <c r="H138" s="236"/>
      <c r="I138" s="236"/>
      <c r="J138" s="236"/>
      <c r="K138" s="236"/>
      <c r="L138" s="236"/>
      <c r="M138" s="236"/>
      <c r="N138" s="145"/>
      <c r="O138" s="145"/>
      <c r="P138" s="145"/>
      <c r="Q138" s="145"/>
      <c r="R138" s="145"/>
      <c r="S138" s="73"/>
      <c r="T138" s="254"/>
    </row>
    <row r="139" spans="1:20" ht="15" customHeight="1" thickBot="1" x14ac:dyDescent="0.25">
      <c r="A139" s="293">
        <v>139</v>
      </c>
      <c r="B139" s="36"/>
      <c r="C139" s="172"/>
      <c r="D139" s="179"/>
      <c r="E139" s="126" t="s">
        <v>421</v>
      </c>
      <c r="F139" s="126"/>
      <c r="G139" s="179"/>
      <c r="H139" s="237">
        <f t="shared" ref="H139:M139" si="39">H137-H138</f>
        <v>0</v>
      </c>
      <c r="I139" s="237">
        <f t="shared" si="39"/>
        <v>0</v>
      </c>
      <c r="J139" s="237">
        <f t="shared" si="39"/>
        <v>0</v>
      </c>
      <c r="K139" s="237">
        <f t="shared" si="39"/>
        <v>0</v>
      </c>
      <c r="L139" s="237">
        <f t="shared" si="39"/>
        <v>0</v>
      </c>
      <c r="M139" s="237">
        <f t="shared" si="39"/>
        <v>0</v>
      </c>
      <c r="N139" s="145"/>
      <c r="O139" s="145"/>
      <c r="P139" s="145"/>
      <c r="Q139" s="145"/>
      <c r="R139" s="145"/>
      <c r="S139" s="73"/>
      <c r="T139" s="254"/>
    </row>
    <row r="140" spans="1:20" ht="15" customHeight="1" x14ac:dyDescent="0.2">
      <c r="A140" s="293">
        <v>140</v>
      </c>
      <c r="B140" s="36"/>
      <c r="C140" s="172"/>
      <c r="D140" s="179"/>
      <c r="E140" s="126"/>
      <c r="F140" s="126"/>
      <c r="G140" s="179"/>
      <c r="H140" s="214"/>
      <c r="I140" s="214"/>
      <c r="J140" s="214"/>
      <c r="K140" s="214"/>
      <c r="L140" s="214"/>
      <c r="M140" s="214"/>
      <c r="N140" s="145"/>
      <c r="O140" s="145"/>
      <c r="P140" s="145"/>
      <c r="Q140" s="145"/>
      <c r="R140" s="145"/>
      <c r="S140" s="73"/>
      <c r="T140" s="254"/>
    </row>
    <row r="141" spans="1:20" s="55" customFormat="1" ht="30" customHeight="1" x14ac:dyDescent="0.3">
      <c r="A141" s="293">
        <v>141</v>
      </c>
      <c r="B141" s="82"/>
      <c r="C141" s="211" t="s">
        <v>356</v>
      </c>
      <c r="D141" s="208"/>
      <c r="E141" s="208"/>
      <c r="F141" s="179"/>
      <c r="G141" s="179"/>
      <c r="H141" s="179"/>
      <c r="I141" s="179"/>
      <c r="J141" s="179"/>
      <c r="K141" s="179"/>
      <c r="L141" s="179"/>
      <c r="M141" s="179"/>
      <c r="N141" s="145"/>
      <c r="O141" s="145"/>
      <c r="P141" s="145"/>
      <c r="Q141" s="145"/>
      <c r="R141" s="145"/>
      <c r="S141" s="73"/>
      <c r="T141" s="254"/>
    </row>
    <row r="142" spans="1:20" s="55" customFormat="1" ht="20.100000000000001" customHeight="1" x14ac:dyDescent="0.2">
      <c r="A142" s="293">
        <v>142</v>
      </c>
      <c r="B142" s="82"/>
      <c r="C142" s="166"/>
      <c r="D142" s="142"/>
      <c r="E142" s="142"/>
      <c r="F142" s="142" t="s">
        <v>459</v>
      </c>
      <c r="G142" s="142"/>
      <c r="H142" s="179"/>
      <c r="I142" s="179"/>
      <c r="J142" s="179"/>
      <c r="K142" s="179"/>
      <c r="L142" s="179"/>
      <c r="M142" s="179"/>
      <c r="N142" s="145"/>
      <c r="O142" s="145"/>
      <c r="P142" s="145"/>
      <c r="Q142" s="145"/>
      <c r="R142" s="145"/>
      <c r="S142" s="73"/>
      <c r="T142" s="254"/>
    </row>
    <row r="143" spans="1:20" s="234" customFormat="1" ht="15" customHeight="1" x14ac:dyDescent="0.2">
      <c r="A143" s="293">
        <v>143</v>
      </c>
      <c r="B143" s="82"/>
      <c r="C143" s="166"/>
      <c r="D143" s="179"/>
      <c r="E143" s="179"/>
      <c r="F143" s="275" t="s">
        <v>210</v>
      </c>
      <c r="G143" s="183"/>
      <c r="H143" s="242"/>
      <c r="I143" s="242"/>
      <c r="J143" s="242"/>
      <c r="K143" s="242"/>
      <c r="L143" s="242"/>
      <c r="M143" s="242"/>
      <c r="N143" s="232"/>
      <c r="O143" s="232"/>
      <c r="P143" s="232"/>
      <c r="Q143" s="232"/>
      <c r="R143" s="232"/>
      <c r="S143" s="233"/>
      <c r="T143" s="258"/>
    </row>
    <row r="144" spans="1:20" s="234" customFormat="1" ht="15" customHeight="1" x14ac:dyDescent="0.2">
      <c r="A144" s="293">
        <v>144</v>
      </c>
      <c r="B144" s="82"/>
      <c r="C144" s="166"/>
      <c r="D144" s="179"/>
      <c r="E144" s="179"/>
      <c r="F144" s="275" t="s">
        <v>210</v>
      </c>
      <c r="G144" s="183"/>
      <c r="H144" s="242"/>
      <c r="I144" s="242"/>
      <c r="J144" s="242"/>
      <c r="K144" s="242"/>
      <c r="L144" s="242"/>
      <c r="M144" s="242"/>
      <c r="N144" s="232"/>
      <c r="O144" s="232"/>
      <c r="P144" s="232"/>
      <c r="Q144" s="232"/>
      <c r="R144" s="232"/>
      <c r="S144" s="233"/>
      <c r="T144" s="258"/>
    </row>
    <row r="145" spans="1:20" s="234" customFormat="1" ht="15" customHeight="1" x14ac:dyDescent="0.2">
      <c r="A145" s="293">
        <v>145</v>
      </c>
      <c r="B145" s="82"/>
      <c r="C145" s="166"/>
      <c r="D145" s="179"/>
      <c r="E145" s="179"/>
      <c r="F145" s="275" t="s">
        <v>210</v>
      </c>
      <c r="G145" s="179"/>
      <c r="H145" s="242"/>
      <c r="I145" s="242"/>
      <c r="J145" s="242"/>
      <c r="K145" s="242"/>
      <c r="L145" s="242"/>
      <c r="M145" s="242"/>
      <c r="N145" s="232"/>
      <c r="O145" s="232"/>
      <c r="P145" s="232"/>
      <c r="Q145" s="232"/>
      <c r="R145" s="232"/>
      <c r="S145" s="233"/>
      <c r="T145" s="258"/>
    </row>
    <row r="146" spans="1:20" s="234" customFormat="1" ht="15" customHeight="1" x14ac:dyDescent="0.2">
      <c r="A146" s="293">
        <v>146</v>
      </c>
      <c r="B146" s="82"/>
      <c r="C146" s="166"/>
      <c r="D146" s="179"/>
      <c r="E146" s="179"/>
      <c r="F146" s="275" t="s">
        <v>210</v>
      </c>
      <c r="G146" s="179"/>
      <c r="H146" s="242"/>
      <c r="I146" s="242"/>
      <c r="J146" s="242"/>
      <c r="K146" s="242"/>
      <c r="L146" s="242"/>
      <c r="M146" s="242"/>
      <c r="N146" s="232"/>
      <c r="O146" s="232"/>
      <c r="P146" s="232"/>
      <c r="Q146" s="232"/>
      <c r="R146" s="232"/>
      <c r="S146" s="233"/>
      <c r="T146" s="258"/>
    </row>
    <row r="147" spans="1:20" s="234" customFormat="1" ht="15" customHeight="1" x14ac:dyDescent="0.2">
      <c r="A147" s="293">
        <v>147</v>
      </c>
      <c r="B147" s="82"/>
      <c r="C147" s="166"/>
      <c r="D147" s="179"/>
      <c r="E147" s="179"/>
      <c r="F147" s="275" t="s">
        <v>210</v>
      </c>
      <c r="G147" s="142"/>
      <c r="H147" s="242"/>
      <c r="I147" s="242"/>
      <c r="J147" s="242"/>
      <c r="K147" s="242"/>
      <c r="L147" s="242"/>
      <c r="M147" s="242"/>
      <c r="N147" s="232"/>
      <c r="O147" s="232"/>
      <c r="P147" s="232"/>
      <c r="Q147" s="232"/>
      <c r="R147" s="232"/>
      <c r="S147" s="233"/>
      <c r="T147" s="258"/>
    </row>
    <row r="148" spans="1:20" s="8" customFormat="1" ht="15" customHeight="1" x14ac:dyDescent="0.2">
      <c r="A148" s="293">
        <v>148</v>
      </c>
      <c r="B148" s="82"/>
      <c r="C148" s="166"/>
      <c r="D148" s="251"/>
      <c r="E148" s="251"/>
      <c r="F148" s="215" t="s">
        <v>507</v>
      </c>
      <c r="G148" s="215"/>
      <c r="H148" s="229"/>
      <c r="I148" s="229"/>
      <c r="J148" s="218"/>
      <c r="K148" s="225"/>
      <c r="L148" s="225"/>
      <c r="M148" s="225"/>
      <c r="N148" s="145"/>
      <c r="O148" s="145"/>
      <c r="P148" s="145"/>
      <c r="Q148" s="145"/>
      <c r="R148" s="145"/>
      <c r="S148" s="73"/>
      <c r="T148" s="254"/>
    </row>
    <row r="149" spans="1:20" s="55" customFormat="1" ht="15" customHeight="1" thickBot="1" x14ac:dyDescent="0.25">
      <c r="A149" s="293">
        <v>149</v>
      </c>
      <c r="B149" s="82"/>
      <c r="C149" s="166"/>
      <c r="D149" s="251"/>
      <c r="E149" s="251"/>
      <c r="F149" s="285" t="s">
        <v>518</v>
      </c>
      <c r="G149" s="167"/>
      <c r="H149" s="236"/>
      <c r="I149" s="236"/>
      <c r="J149" s="236"/>
      <c r="K149" s="236"/>
      <c r="L149" s="236"/>
      <c r="M149" s="236"/>
      <c r="N149" s="145"/>
      <c r="O149" s="145"/>
      <c r="P149" s="145"/>
      <c r="Q149" s="145"/>
      <c r="R149" s="145"/>
      <c r="S149" s="73"/>
      <c r="T149" s="254"/>
    </row>
    <row r="150" spans="1:20" s="55" customFormat="1" ht="15" customHeight="1" thickBot="1" x14ac:dyDescent="0.25">
      <c r="A150" s="293">
        <v>150</v>
      </c>
      <c r="B150" s="82"/>
      <c r="C150" s="166"/>
      <c r="D150" s="192"/>
      <c r="E150" s="193" t="s">
        <v>464</v>
      </c>
      <c r="F150" s="193"/>
      <c r="G150" s="192"/>
      <c r="H150" s="237">
        <f t="shared" ref="H150:M150" si="40">SUM(H143:H147,H149)</f>
        <v>0</v>
      </c>
      <c r="I150" s="237">
        <f t="shared" si="40"/>
        <v>0</v>
      </c>
      <c r="J150" s="237">
        <f t="shared" si="40"/>
        <v>0</v>
      </c>
      <c r="K150" s="237">
        <f t="shared" si="40"/>
        <v>0</v>
      </c>
      <c r="L150" s="237">
        <f t="shared" si="40"/>
        <v>0</v>
      </c>
      <c r="M150" s="237">
        <f t="shared" si="40"/>
        <v>0</v>
      </c>
      <c r="N150" s="145"/>
      <c r="O150" s="145"/>
      <c r="P150" s="145"/>
      <c r="Q150" s="145"/>
      <c r="R150" s="145"/>
      <c r="S150" s="73"/>
      <c r="T150" s="254" t="s">
        <v>488</v>
      </c>
    </row>
    <row r="151" spans="1:20" s="55" customFormat="1" ht="15" customHeight="1" thickBot="1" x14ac:dyDescent="0.25">
      <c r="A151" s="293">
        <v>151</v>
      </c>
      <c r="B151" s="36"/>
      <c r="C151" s="172"/>
      <c r="D151" s="139" t="s">
        <v>206</v>
      </c>
      <c r="E151" s="195"/>
      <c r="F151" s="286" t="s">
        <v>494</v>
      </c>
      <c r="G151" s="191"/>
      <c r="H151" s="236"/>
      <c r="I151" s="236"/>
      <c r="J151" s="236"/>
      <c r="K151" s="236"/>
      <c r="L151" s="236"/>
      <c r="M151" s="236"/>
      <c r="N151" s="145"/>
      <c r="O151" s="145"/>
      <c r="P151" s="145"/>
      <c r="Q151" s="145"/>
      <c r="R151" s="145"/>
      <c r="S151" s="73"/>
      <c r="T151" s="254"/>
    </row>
    <row r="152" spans="1:20" s="55" customFormat="1" ht="15" customHeight="1" thickBot="1" x14ac:dyDescent="0.25">
      <c r="A152" s="293">
        <v>152</v>
      </c>
      <c r="B152" s="36"/>
      <c r="C152" s="172"/>
      <c r="D152" s="184"/>
      <c r="E152" s="200" t="s">
        <v>213</v>
      </c>
      <c r="F152" s="200"/>
      <c r="G152" s="179"/>
      <c r="H152" s="237">
        <f t="shared" ref="H152:M152" si="41">H150-H151</f>
        <v>0</v>
      </c>
      <c r="I152" s="237">
        <f t="shared" si="41"/>
        <v>0</v>
      </c>
      <c r="J152" s="237">
        <f t="shared" si="41"/>
        <v>0</v>
      </c>
      <c r="K152" s="237">
        <f t="shared" si="41"/>
        <v>0</v>
      </c>
      <c r="L152" s="237">
        <f t="shared" si="41"/>
        <v>0</v>
      </c>
      <c r="M152" s="237">
        <f t="shared" si="41"/>
        <v>0</v>
      </c>
      <c r="N152" s="145"/>
      <c r="O152" s="145"/>
      <c r="P152" s="145"/>
      <c r="Q152" s="145"/>
      <c r="R152" s="145"/>
      <c r="S152" s="73"/>
      <c r="T152" s="254"/>
    </row>
    <row r="153" spans="1:20" s="110" customFormat="1" ht="15" customHeight="1" x14ac:dyDescent="0.2">
      <c r="A153" s="293">
        <v>153</v>
      </c>
      <c r="B153" s="36"/>
      <c r="C153" s="172"/>
      <c r="D153" s="184"/>
      <c r="E153" s="200"/>
      <c r="F153" s="200"/>
      <c r="G153" s="179"/>
      <c r="H153" s="214"/>
      <c r="I153" s="214"/>
      <c r="J153" s="214"/>
      <c r="K153" s="214"/>
      <c r="L153" s="214"/>
      <c r="M153" s="214"/>
      <c r="N153" s="145"/>
      <c r="O153" s="145"/>
      <c r="P153" s="145"/>
      <c r="Q153" s="145"/>
      <c r="R153" s="145"/>
      <c r="S153" s="73"/>
      <c r="T153" s="254"/>
    </row>
    <row r="154" spans="1:20" s="110" customFormat="1" ht="34.5" customHeight="1" x14ac:dyDescent="0.2">
      <c r="A154" s="293">
        <v>154</v>
      </c>
      <c r="B154" s="36"/>
      <c r="C154" s="208"/>
      <c r="D154" s="208"/>
      <c r="E154" s="208"/>
      <c r="F154" s="179"/>
      <c r="G154" s="179"/>
      <c r="H154" s="252" t="s">
        <v>204</v>
      </c>
      <c r="I154" s="185" t="s">
        <v>371</v>
      </c>
      <c r="J154" s="185" t="s">
        <v>372</v>
      </c>
      <c r="K154" s="185" t="s">
        <v>373</v>
      </c>
      <c r="L154" s="185" t="s">
        <v>374</v>
      </c>
      <c r="M154" s="185" t="s">
        <v>375</v>
      </c>
      <c r="N154" s="145"/>
      <c r="O154" s="145"/>
      <c r="P154" s="145"/>
      <c r="Q154" s="145"/>
      <c r="R154" s="145"/>
      <c r="S154" s="73"/>
      <c r="T154" s="254"/>
    </row>
    <row r="155" spans="1:20" s="55" customFormat="1" ht="22.5" customHeight="1" x14ac:dyDescent="0.3">
      <c r="A155" s="293">
        <v>155</v>
      </c>
      <c r="B155" s="36"/>
      <c r="C155" s="211" t="s">
        <v>439</v>
      </c>
      <c r="D155" s="208"/>
      <c r="E155" s="208"/>
      <c r="F155" s="179"/>
      <c r="G155" s="224" t="str">
        <f>IF(ISNUMBER(CoverSheet!$C$12),"for year ended","")</f>
        <v/>
      </c>
      <c r="H155" s="223" t="str">
        <f>IF(ISNUMBER(CoverSheet!$C$12),DATE(YEAR(CoverSheet!$C$12),MONTH(CoverSheet!$C$12),DAY(CoverSheet!$C$12))-1,"")</f>
        <v/>
      </c>
      <c r="I155" s="223" t="str">
        <f>IF(ISNUMBER(CoverSheet!$C$12),DATE(YEAR(CoverSheet!$C$12)+1,MONTH(CoverSheet!$C$12),DAY(CoverSheet!$C$12))-1,"")</f>
        <v/>
      </c>
      <c r="J155" s="223" t="str">
        <f>IF(ISNUMBER(CoverSheet!$C$12),DATE(YEAR(CoverSheet!$C$12)+2,MONTH(CoverSheet!$C$12),DAY(CoverSheet!$C$12))-1,"")</f>
        <v/>
      </c>
      <c r="K155" s="223" t="str">
        <f>IF(ISNUMBER(CoverSheet!$C$12),DATE(YEAR(CoverSheet!$C$12)+3,MONTH(CoverSheet!$C$12),DAY(CoverSheet!$C$12))-1,"")</f>
        <v/>
      </c>
      <c r="L155" s="223" t="str">
        <f>IF(ISNUMBER(CoverSheet!$C$12),DATE(YEAR(CoverSheet!$C$12)+4,MONTH(CoverSheet!$C$12),DAY(CoverSheet!$C$12))-1,"")</f>
        <v/>
      </c>
      <c r="M155" s="223" t="str">
        <f>IF(ISNUMBER(CoverSheet!$C$12),DATE(YEAR(CoverSheet!$C$12)+5,MONTH(CoverSheet!$C$12),DAY(CoverSheet!$C$12))-1,"")</f>
        <v/>
      </c>
      <c r="N155" s="145"/>
      <c r="O155" s="145"/>
      <c r="P155" s="145"/>
      <c r="Q155" s="145"/>
      <c r="R155" s="145"/>
      <c r="S155" s="73"/>
      <c r="T155" s="254"/>
    </row>
    <row r="156" spans="1:20" s="55" customFormat="1" ht="12.75" customHeight="1" x14ac:dyDescent="0.2">
      <c r="A156" s="293">
        <v>156</v>
      </c>
      <c r="B156" s="36"/>
      <c r="C156" s="172"/>
      <c r="D156" s="179"/>
      <c r="E156" s="179"/>
      <c r="F156" s="179"/>
      <c r="G156" s="179"/>
      <c r="H156" s="187"/>
      <c r="I156" s="187"/>
      <c r="J156" s="187"/>
      <c r="K156" s="187"/>
      <c r="L156" s="187"/>
      <c r="M156" s="187"/>
      <c r="N156" s="145"/>
      <c r="O156" s="145"/>
      <c r="P156" s="145"/>
      <c r="Q156" s="145"/>
      <c r="R156" s="145"/>
      <c r="S156" s="73"/>
      <c r="T156" s="254"/>
    </row>
    <row r="157" spans="1:20" ht="21.75" customHeight="1" x14ac:dyDescent="0.2">
      <c r="A157" s="293">
        <v>157</v>
      </c>
      <c r="B157" s="82"/>
      <c r="C157" s="166"/>
      <c r="D157" s="183"/>
      <c r="E157" s="183"/>
      <c r="F157" s="142" t="s">
        <v>459</v>
      </c>
      <c r="G157" s="179"/>
      <c r="H157" s="127" t="s">
        <v>408</v>
      </c>
      <c r="I157" s="183"/>
      <c r="J157" s="183"/>
      <c r="K157" s="183"/>
      <c r="L157" s="183"/>
      <c r="M157" s="117"/>
      <c r="N157" s="145"/>
      <c r="O157" s="145"/>
      <c r="P157" s="145"/>
      <c r="Q157" s="145"/>
      <c r="R157" s="145"/>
      <c r="S157" s="73"/>
      <c r="T157" s="254"/>
    </row>
    <row r="158" spans="1:20" ht="15" customHeight="1" x14ac:dyDescent="0.2">
      <c r="A158" s="293">
        <v>158</v>
      </c>
      <c r="B158" s="82"/>
      <c r="C158" s="166"/>
      <c r="D158" s="183"/>
      <c r="E158" s="183"/>
      <c r="F158" s="275" t="s">
        <v>210</v>
      </c>
      <c r="G158" s="183"/>
      <c r="H158" s="236"/>
      <c r="I158" s="236"/>
      <c r="J158" s="236"/>
      <c r="K158" s="236"/>
      <c r="L158" s="236"/>
      <c r="M158" s="236"/>
      <c r="N158" s="145"/>
      <c r="O158" s="145"/>
      <c r="P158" s="145"/>
      <c r="Q158" s="145"/>
      <c r="R158" s="145"/>
      <c r="S158" s="73"/>
      <c r="T158" s="254"/>
    </row>
    <row r="159" spans="1:20" ht="15" customHeight="1" x14ac:dyDescent="0.2">
      <c r="A159" s="293">
        <v>159</v>
      </c>
      <c r="B159" s="82"/>
      <c r="C159" s="166"/>
      <c r="D159" s="183"/>
      <c r="E159" s="183"/>
      <c r="F159" s="275" t="s">
        <v>210</v>
      </c>
      <c r="G159" s="183"/>
      <c r="H159" s="236"/>
      <c r="I159" s="236"/>
      <c r="J159" s="236"/>
      <c r="K159" s="236"/>
      <c r="L159" s="236"/>
      <c r="M159" s="236"/>
      <c r="N159" s="145"/>
      <c r="O159" s="145"/>
      <c r="P159" s="145"/>
      <c r="Q159" s="145"/>
      <c r="R159" s="145"/>
      <c r="S159" s="73"/>
      <c r="T159" s="254"/>
    </row>
    <row r="160" spans="1:20" ht="15" customHeight="1" x14ac:dyDescent="0.2">
      <c r="A160" s="293">
        <v>160</v>
      </c>
      <c r="B160" s="82"/>
      <c r="C160" s="166"/>
      <c r="D160" s="183"/>
      <c r="E160" s="183"/>
      <c r="F160" s="275" t="s">
        <v>210</v>
      </c>
      <c r="G160" s="179"/>
      <c r="H160" s="236"/>
      <c r="I160" s="236"/>
      <c r="J160" s="236"/>
      <c r="K160" s="236"/>
      <c r="L160" s="236"/>
      <c r="M160" s="236"/>
      <c r="N160" s="145"/>
      <c r="O160" s="145"/>
      <c r="P160" s="145"/>
      <c r="Q160" s="145"/>
      <c r="R160" s="145"/>
      <c r="S160" s="73"/>
      <c r="T160" s="254"/>
    </row>
    <row r="161" spans="1:20" ht="15" customHeight="1" x14ac:dyDescent="0.2">
      <c r="A161" s="293">
        <v>161</v>
      </c>
      <c r="B161" s="82"/>
      <c r="C161" s="166"/>
      <c r="D161" s="183"/>
      <c r="E161" s="183"/>
      <c r="F161" s="275" t="s">
        <v>210</v>
      </c>
      <c r="G161" s="179"/>
      <c r="H161" s="236"/>
      <c r="I161" s="236"/>
      <c r="J161" s="236"/>
      <c r="K161" s="236"/>
      <c r="L161" s="236"/>
      <c r="M161" s="236"/>
      <c r="N161" s="145"/>
      <c r="O161" s="145"/>
      <c r="P161" s="145"/>
      <c r="Q161" s="145"/>
      <c r="R161" s="145"/>
      <c r="S161" s="73"/>
      <c r="T161" s="254"/>
    </row>
    <row r="162" spans="1:20" ht="15" customHeight="1" x14ac:dyDescent="0.2">
      <c r="A162" s="293">
        <v>162</v>
      </c>
      <c r="B162" s="82"/>
      <c r="C162" s="166"/>
      <c r="D162" s="183"/>
      <c r="E162" s="183"/>
      <c r="F162" s="275" t="s">
        <v>210</v>
      </c>
      <c r="G162" s="142"/>
      <c r="H162" s="236"/>
      <c r="I162" s="236"/>
      <c r="J162" s="236"/>
      <c r="K162" s="236"/>
      <c r="L162" s="236"/>
      <c r="M162" s="236"/>
      <c r="N162" s="145"/>
      <c r="O162" s="145"/>
      <c r="P162" s="145"/>
      <c r="Q162" s="145"/>
      <c r="R162" s="145"/>
      <c r="S162" s="73"/>
      <c r="T162" s="254"/>
    </row>
    <row r="163" spans="1:20" ht="15" customHeight="1" x14ac:dyDescent="0.2">
      <c r="A163" s="293">
        <v>163</v>
      </c>
      <c r="B163" s="82"/>
      <c r="C163" s="166"/>
      <c r="D163" s="183"/>
      <c r="E163" s="183"/>
      <c r="F163" s="216" t="s">
        <v>507</v>
      </c>
      <c r="G163" s="216"/>
      <c r="H163" s="229"/>
      <c r="I163" s="229"/>
      <c r="J163" s="218"/>
      <c r="K163" s="225"/>
      <c r="L163" s="225"/>
      <c r="M163" s="225"/>
      <c r="N163" s="145"/>
      <c r="O163" s="145"/>
      <c r="P163" s="145"/>
      <c r="Q163" s="145"/>
      <c r="R163" s="145"/>
      <c r="S163" s="73"/>
      <c r="T163" s="254"/>
    </row>
    <row r="164" spans="1:20" ht="15" customHeight="1" thickBot="1" x14ac:dyDescent="0.25">
      <c r="A164" s="293">
        <v>164</v>
      </c>
      <c r="B164" s="82"/>
      <c r="C164" s="166"/>
      <c r="D164" s="183"/>
      <c r="E164" s="183"/>
      <c r="F164" s="289" t="s">
        <v>519</v>
      </c>
      <c r="G164" s="167"/>
      <c r="H164" s="236"/>
      <c r="I164" s="236"/>
      <c r="J164" s="236"/>
      <c r="K164" s="236"/>
      <c r="L164" s="236"/>
      <c r="M164" s="236"/>
      <c r="N164" s="145"/>
      <c r="O164" s="145"/>
      <c r="P164" s="145"/>
      <c r="Q164" s="145"/>
      <c r="R164" s="145"/>
      <c r="S164" s="73"/>
      <c r="T164" s="254"/>
    </row>
    <row r="165" spans="1:20" ht="15" customHeight="1" thickBot="1" x14ac:dyDescent="0.25">
      <c r="A165" s="293">
        <v>165</v>
      </c>
      <c r="B165" s="82"/>
      <c r="C165" s="166"/>
      <c r="D165" s="192"/>
      <c r="E165" s="192" t="s">
        <v>465</v>
      </c>
      <c r="F165" s="192"/>
      <c r="G165" s="179"/>
      <c r="H165" s="237">
        <f t="shared" ref="H165:M165" si="42">SUM(H158:H162,H164)</f>
        <v>0</v>
      </c>
      <c r="I165" s="237">
        <f t="shared" si="42"/>
        <v>0</v>
      </c>
      <c r="J165" s="237">
        <f t="shared" si="42"/>
        <v>0</v>
      </c>
      <c r="K165" s="237">
        <f t="shared" si="42"/>
        <v>0</v>
      </c>
      <c r="L165" s="237">
        <f t="shared" si="42"/>
        <v>0</v>
      </c>
      <c r="M165" s="237">
        <f t="shared" si="42"/>
        <v>0</v>
      </c>
      <c r="N165" s="145"/>
      <c r="O165" s="145"/>
      <c r="P165" s="145"/>
      <c r="Q165" s="145"/>
      <c r="R165" s="145"/>
      <c r="S165" s="73"/>
      <c r="T165" s="254" t="s">
        <v>489</v>
      </c>
    </row>
    <row r="166" spans="1:20" ht="15" customHeight="1" thickBot="1" x14ac:dyDescent="0.25">
      <c r="A166" s="293">
        <v>166</v>
      </c>
      <c r="B166" s="36"/>
      <c r="C166" s="172"/>
      <c r="D166" s="139" t="s">
        <v>206</v>
      </c>
      <c r="E166" s="195"/>
      <c r="F166" s="189" t="s">
        <v>424</v>
      </c>
      <c r="G166" s="191"/>
      <c r="H166" s="236"/>
      <c r="I166" s="236"/>
      <c r="J166" s="236"/>
      <c r="K166" s="236"/>
      <c r="L166" s="236"/>
      <c r="M166" s="236"/>
      <c r="N166" s="145"/>
      <c r="O166" s="145"/>
      <c r="P166" s="145"/>
      <c r="Q166" s="145"/>
      <c r="R166" s="145"/>
      <c r="S166" s="73"/>
      <c r="T166" s="254"/>
    </row>
    <row r="167" spans="1:20" ht="15" customHeight="1" thickBot="1" x14ac:dyDescent="0.25">
      <c r="A167" s="293">
        <v>167</v>
      </c>
      <c r="B167" s="36"/>
      <c r="C167" s="172"/>
      <c r="D167" s="179"/>
      <c r="E167" s="126" t="s">
        <v>425</v>
      </c>
      <c r="F167" s="126"/>
      <c r="G167" s="179"/>
      <c r="H167" s="237">
        <f t="shared" ref="H167:M167" si="43">H165-H166</f>
        <v>0</v>
      </c>
      <c r="I167" s="237">
        <f t="shared" si="43"/>
        <v>0</v>
      </c>
      <c r="J167" s="237">
        <f t="shared" si="43"/>
        <v>0</v>
      </c>
      <c r="K167" s="237">
        <f t="shared" si="43"/>
        <v>0</v>
      </c>
      <c r="L167" s="237">
        <f t="shared" si="43"/>
        <v>0</v>
      </c>
      <c r="M167" s="237">
        <f t="shared" si="43"/>
        <v>0</v>
      </c>
      <c r="N167" s="145"/>
      <c r="O167" s="145"/>
      <c r="P167" s="145"/>
      <c r="Q167" s="145"/>
      <c r="R167" s="145"/>
      <c r="S167" s="73"/>
      <c r="T167" s="254"/>
    </row>
    <row r="168" spans="1:20" ht="15" customHeight="1" x14ac:dyDescent="0.2">
      <c r="A168" s="293">
        <v>168</v>
      </c>
      <c r="B168" s="36"/>
      <c r="C168" s="172"/>
      <c r="D168" s="179"/>
      <c r="E168" s="126"/>
      <c r="F168" s="126"/>
      <c r="G168" s="179"/>
      <c r="H168" s="230"/>
      <c r="I168" s="230"/>
      <c r="J168" s="230"/>
      <c r="K168" s="230"/>
      <c r="L168" s="230"/>
      <c r="M168" s="230"/>
      <c r="N168" s="145"/>
      <c r="O168" s="145"/>
      <c r="P168" s="145"/>
      <c r="Q168" s="145"/>
      <c r="R168" s="145"/>
      <c r="S168" s="73"/>
      <c r="T168" s="254"/>
    </row>
    <row r="169" spans="1:20" s="55" customFormat="1" ht="30" customHeight="1" x14ac:dyDescent="0.3">
      <c r="A169" s="293">
        <v>169</v>
      </c>
      <c r="B169" s="82"/>
      <c r="C169" s="211" t="s">
        <v>440</v>
      </c>
      <c r="D169" s="208"/>
      <c r="E169" s="208"/>
      <c r="F169" s="179"/>
      <c r="G169" s="179"/>
      <c r="H169" s="231"/>
      <c r="I169" s="231"/>
      <c r="J169" s="231"/>
      <c r="K169" s="231"/>
      <c r="L169" s="231"/>
      <c r="M169" s="231"/>
      <c r="N169" s="145"/>
      <c r="O169" s="145"/>
      <c r="P169" s="145"/>
      <c r="Q169" s="145"/>
      <c r="R169" s="145"/>
      <c r="S169" s="73"/>
      <c r="T169" s="254"/>
    </row>
    <row r="170" spans="1:20" ht="20.100000000000001" customHeight="1" x14ac:dyDescent="0.2">
      <c r="A170" s="293">
        <v>170</v>
      </c>
      <c r="B170" s="82"/>
      <c r="C170" s="166"/>
      <c r="D170" s="183"/>
      <c r="E170" s="183"/>
      <c r="F170" s="142" t="s">
        <v>209</v>
      </c>
      <c r="G170" s="179"/>
      <c r="H170" s="228"/>
      <c r="I170" s="228"/>
      <c r="J170" s="228"/>
      <c r="K170" s="228"/>
      <c r="L170" s="228"/>
      <c r="M170" s="228"/>
      <c r="N170" s="145"/>
      <c r="O170" s="145"/>
      <c r="P170" s="145"/>
      <c r="Q170" s="145"/>
      <c r="R170" s="145"/>
      <c r="S170" s="73"/>
      <c r="T170" s="254"/>
    </row>
    <row r="171" spans="1:20" ht="15" customHeight="1" x14ac:dyDescent="0.2">
      <c r="A171" s="293">
        <v>171</v>
      </c>
      <c r="B171" s="82"/>
      <c r="C171" s="166"/>
      <c r="D171" s="180"/>
      <c r="E171" s="180"/>
      <c r="F171" s="275" t="s">
        <v>210</v>
      </c>
      <c r="G171" s="183"/>
      <c r="H171" s="236"/>
      <c r="I171" s="236"/>
      <c r="J171" s="236"/>
      <c r="K171" s="236"/>
      <c r="L171" s="236"/>
      <c r="M171" s="236"/>
      <c r="N171" s="145"/>
      <c r="O171" s="145"/>
      <c r="P171" s="145"/>
      <c r="Q171" s="145"/>
      <c r="R171" s="145"/>
      <c r="S171" s="73"/>
      <c r="T171" s="254"/>
    </row>
    <row r="172" spans="1:20" ht="15" customHeight="1" x14ac:dyDescent="0.2">
      <c r="A172" s="293">
        <v>172</v>
      </c>
      <c r="B172" s="82"/>
      <c r="C172" s="166"/>
      <c r="D172" s="180"/>
      <c r="E172" s="180"/>
      <c r="F172" s="275" t="s">
        <v>210</v>
      </c>
      <c r="G172" s="183"/>
      <c r="H172" s="236"/>
      <c r="I172" s="236"/>
      <c r="J172" s="236"/>
      <c r="K172" s="236"/>
      <c r="L172" s="236"/>
      <c r="M172" s="236"/>
      <c r="N172" s="145"/>
      <c r="O172" s="145"/>
      <c r="P172" s="145"/>
      <c r="Q172" s="145"/>
      <c r="R172" s="145"/>
      <c r="S172" s="73"/>
      <c r="T172" s="254"/>
    </row>
    <row r="173" spans="1:20" ht="15" customHeight="1" x14ac:dyDescent="0.2">
      <c r="A173" s="293">
        <v>173</v>
      </c>
      <c r="B173" s="82"/>
      <c r="C173" s="166"/>
      <c r="D173" s="180"/>
      <c r="E173" s="180"/>
      <c r="F173" s="275" t="s">
        <v>210</v>
      </c>
      <c r="G173" s="179"/>
      <c r="H173" s="236"/>
      <c r="I173" s="236"/>
      <c r="J173" s="236"/>
      <c r="K173" s="236"/>
      <c r="L173" s="236"/>
      <c r="M173" s="236"/>
      <c r="N173" s="145"/>
      <c r="O173" s="145"/>
      <c r="P173" s="145"/>
      <c r="Q173" s="145"/>
      <c r="R173" s="145"/>
      <c r="S173" s="73"/>
      <c r="T173" s="254"/>
    </row>
    <row r="174" spans="1:20" ht="15" customHeight="1" x14ac:dyDescent="0.2">
      <c r="A174" s="293">
        <v>174</v>
      </c>
      <c r="B174" s="82"/>
      <c r="C174" s="166"/>
      <c r="D174" s="180"/>
      <c r="E174" s="180"/>
      <c r="F174" s="275" t="s">
        <v>210</v>
      </c>
      <c r="G174" s="179"/>
      <c r="H174" s="236"/>
      <c r="I174" s="236"/>
      <c r="J174" s="236"/>
      <c r="K174" s="236"/>
      <c r="L174" s="236"/>
      <c r="M174" s="236"/>
      <c r="N174" s="145"/>
      <c r="O174" s="145"/>
      <c r="P174" s="145"/>
      <c r="Q174" s="145"/>
      <c r="R174" s="145"/>
      <c r="S174" s="73"/>
      <c r="T174" s="254"/>
    </row>
    <row r="175" spans="1:20" ht="15" customHeight="1" x14ac:dyDescent="0.2">
      <c r="A175" s="293">
        <v>175</v>
      </c>
      <c r="B175" s="82"/>
      <c r="C175" s="166"/>
      <c r="D175" s="180"/>
      <c r="E175" s="180"/>
      <c r="F175" s="275" t="s">
        <v>210</v>
      </c>
      <c r="G175" s="142"/>
      <c r="H175" s="236"/>
      <c r="I175" s="236"/>
      <c r="J175" s="236"/>
      <c r="K175" s="236"/>
      <c r="L175" s="236"/>
      <c r="M175" s="236"/>
      <c r="N175" s="145"/>
      <c r="O175" s="145"/>
      <c r="P175" s="145"/>
      <c r="Q175" s="145"/>
      <c r="R175" s="145"/>
      <c r="S175" s="73"/>
      <c r="T175" s="254"/>
    </row>
    <row r="176" spans="1:20" ht="15" customHeight="1" x14ac:dyDescent="0.2">
      <c r="A176" s="293">
        <v>176</v>
      </c>
      <c r="B176" s="82"/>
      <c r="C176" s="166"/>
      <c r="D176" s="174"/>
      <c r="E176" s="174"/>
      <c r="F176" s="216" t="s">
        <v>507</v>
      </c>
      <c r="G176" s="216"/>
      <c r="H176" s="229"/>
      <c r="I176" s="229"/>
      <c r="J176" s="218"/>
      <c r="K176" s="225"/>
      <c r="L176" s="225"/>
      <c r="M176" s="225"/>
      <c r="N176" s="145"/>
      <c r="O176" s="145"/>
      <c r="P176" s="145"/>
      <c r="Q176" s="145"/>
      <c r="R176" s="145"/>
      <c r="S176" s="73"/>
      <c r="T176" s="254"/>
    </row>
    <row r="177" spans="1:20" ht="15" customHeight="1" thickBot="1" x14ac:dyDescent="0.25">
      <c r="A177" s="293">
        <v>177</v>
      </c>
      <c r="B177" s="82"/>
      <c r="C177" s="166"/>
      <c r="D177" s="179"/>
      <c r="E177" s="179"/>
      <c r="F177" s="288" t="s">
        <v>520</v>
      </c>
      <c r="G177" s="179"/>
      <c r="H177" s="236"/>
      <c r="I177" s="236"/>
      <c r="J177" s="236"/>
      <c r="K177" s="236"/>
      <c r="L177" s="236"/>
      <c r="M177" s="236"/>
      <c r="N177" s="145"/>
      <c r="O177" s="145"/>
      <c r="P177" s="145"/>
      <c r="Q177" s="145"/>
      <c r="R177" s="145"/>
      <c r="S177" s="73"/>
      <c r="T177" s="254"/>
    </row>
    <row r="178" spans="1:20" ht="15" customHeight="1" thickBot="1" x14ac:dyDescent="0.25">
      <c r="A178" s="293">
        <v>178</v>
      </c>
      <c r="B178" s="82"/>
      <c r="C178" s="166"/>
      <c r="D178" s="192"/>
      <c r="E178" s="199" t="s">
        <v>466</v>
      </c>
      <c r="F178" s="199"/>
      <c r="G178" s="179"/>
      <c r="H178" s="237">
        <f t="shared" ref="H178:M178" si="44">SUM(H171:H175,H177)</f>
        <v>0</v>
      </c>
      <c r="I178" s="237">
        <f t="shared" si="44"/>
        <v>0</v>
      </c>
      <c r="J178" s="237">
        <f t="shared" si="44"/>
        <v>0</v>
      </c>
      <c r="K178" s="237">
        <f t="shared" si="44"/>
        <v>0</v>
      </c>
      <c r="L178" s="237">
        <f t="shared" si="44"/>
        <v>0</v>
      </c>
      <c r="M178" s="237">
        <f t="shared" si="44"/>
        <v>0</v>
      </c>
      <c r="N178" s="145"/>
      <c r="O178" s="145"/>
      <c r="P178" s="145"/>
      <c r="Q178" s="145"/>
      <c r="R178" s="145"/>
      <c r="S178" s="73"/>
      <c r="T178" s="254" t="s">
        <v>490</v>
      </c>
    </row>
    <row r="179" spans="1:20" ht="15" customHeight="1" thickBot="1" x14ac:dyDescent="0.25">
      <c r="A179" s="293">
        <v>179</v>
      </c>
      <c r="B179" s="36"/>
      <c r="C179" s="172"/>
      <c r="D179" s="139" t="s">
        <v>206</v>
      </c>
      <c r="E179" s="175"/>
      <c r="F179" s="189" t="s">
        <v>422</v>
      </c>
      <c r="G179" s="191"/>
      <c r="H179" s="236"/>
      <c r="I179" s="236"/>
      <c r="J179" s="236"/>
      <c r="K179" s="236"/>
      <c r="L179" s="236"/>
      <c r="M179" s="236"/>
      <c r="N179" s="145"/>
      <c r="O179" s="145"/>
      <c r="P179" s="145"/>
      <c r="Q179" s="145"/>
      <c r="R179" s="145"/>
      <c r="S179" s="73"/>
      <c r="T179" s="254"/>
    </row>
    <row r="180" spans="1:20" ht="15" customHeight="1" thickBot="1" x14ac:dyDescent="0.25">
      <c r="A180" s="293">
        <v>180</v>
      </c>
      <c r="B180" s="36"/>
      <c r="C180" s="172"/>
      <c r="D180" s="179"/>
      <c r="E180" s="126" t="s">
        <v>423</v>
      </c>
      <c r="F180" s="126"/>
      <c r="G180" s="179"/>
      <c r="H180" s="237">
        <f t="shared" ref="H180:M180" si="45">H178-H179</f>
        <v>0</v>
      </c>
      <c r="I180" s="237">
        <f t="shared" si="45"/>
        <v>0</v>
      </c>
      <c r="J180" s="237">
        <f t="shared" si="45"/>
        <v>0</v>
      </c>
      <c r="K180" s="237">
        <f t="shared" si="45"/>
        <v>0</v>
      </c>
      <c r="L180" s="237">
        <f t="shared" si="45"/>
        <v>0</v>
      </c>
      <c r="M180" s="237">
        <f t="shared" si="45"/>
        <v>0</v>
      </c>
      <c r="N180" s="145"/>
      <c r="O180" s="145"/>
      <c r="P180" s="145"/>
      <c r="Q180" s="145"/>
      <c r="R180" s="145"/>
      <c r="S180" s="73"/>
      <c r="T180" s="254"/>
    </row>
    <row r="181" spans="1:20" s="55" customFormat="1" ht="30" customHeight="1" x14ac:dyDescent="0.3">
      <c r="A181" s="293">
        <v>181</v>
      </c>
      <c r="B181" s="82"/>
      <c r="C181" s="211" t="s">
        <v>441</v>
      </c>
      <c r="D181" s="208"/>
      <c r="E181" s="208"/>
      <c r="F181" s="179"/>
      <c r="G181" s="179"/>
      <c r="H181" s="231"/>
      <c r="I181" s="231"/>
      <c r="J181" s="231"/>
      <c r="K181" s="231"/>
      <c r="L181" s="231"/>
      <c r="M181" s="231"/>
      <c r="N181" s="145"/>
      <c r="O181" s="145"/>
      <c r="P181" s="145"/>
      <c r="Q181" s="145"/>
      <c r="R181" s="145"/>
      <c r="S181" s="73"/>
      <c r="T181" s="254"/>
    </row>
    <row r="182" spans="1:20" s="55" customFormat="1" ht="20.100000000000001" customHeight="1" x14ac:dyDescent="0.2">
      <c r="A182" s="293">
        <v>182</v>
      </c>
      <c r="B182" s="82"/>
      <c r="C182" s="166"/>
      <c r="D182" s="142"/>
      <c r="E182" s="142"/>
      <c r="F182" s="142" t="s">
        <v>459</v>
      </c>
      <c r="G182" s="142"/>
      <c r="H182" s="231"/>
      <c r="I182" s="231"/>
      <c r="J182" s="231"/>
      <c r="K182" s="231"/>
      <c r="L182" s="231"/>
      <c r="M182" s="231"/>
      <c r="N182" s="145"/>
      <c r="O182" s="145"/>
      <c r="P182" s="145"/>
      <c r="Q182" s="145"/>
      <c r="R182" s="145"/>
      <c r="S182" s="73"/>
      <c r="T182" s="254"/>
    </row>
    <row r="183" spans="1:20" s="55" customFormat="1" ht="15" customHeight="1" x14ac:dyDescent="0.2">
      <c r="A183" s="293">
        <v>183</v>
      </c>
      <c r="B183" s="82"/>
      <c r="C183" s="166"/>
      <c r="D183" s="251"/>
      <c r="E183" s="251"/>
      <c r="F183" s="275" t="s">
        <v>210</v>
      </c>
      <c r="G183" s="183"/>
      <c r="H183" s="236"/>
      <c r="I183" s="236"/>
      <c r="J183" s="236"/>
      <c r="K183" s="236"/>
      <c r="L183" s="236"/>
      <c r="M183" s="236"/>
      <c r="N183" s="145"/>
      <c r="O183" s="145"/>
      <c r="P183" s="145"/>
      <c r="Q183" s="145"/>
      <c r="R183" s="145"/>
      <c r="S183" s="73"/>
      <c r="T183" s="254"/>
    </row>
    <row r="184" spans="1:20" s="55" customFormat="1" ht="15" customHeight="1" x14ac:dyDescent="0.2">
      <c r="A184" s="293">
        <v>184</v>
      </c>
      <c r="B184" s="82"/>
      <c r="C184" s="166"/>
      <c r="D184" s="251"/>
      <c r="E184" s="251"/>
      <c r="F184" s="275" t="s">
        <v>210</v>
      </c>
      <c r="G184" s="183"/>
      <c r="H184" s="236"/>
      <c r="I184" s="236"/>
      <c r="J184" s="236"/>
      <c r="K184" s="236"/>
      <c r="L184" s="236"/>
      <c r="M184" s="236"/>
      <c r="N184" s="145"/>
      <c r="O184" s="145"/>
      <c r="P184" s="145"/>
      <c r="Q184" s="145"/>
      <c r="R184" s="145"/>
      <c r="S184" s="73"/>
      <c r="T184" s="254"/>
    </row>
    <row r="185" spans="1:20" s="55" customFormat="1" ht="15" customHeight="1" x14ac:dyDescent="0.2">
      <c r="A185" s="293">
        <v>185</v>
      </c>
      <c r="B185" s="82"/>
      <c r="C185" s="166"/>
      <c r="D185" s="251"/>
      <c r="E185" s="251"/>
      <c r="F185" s="275" t="s">
        <v>210</v>
      </c>
      <c r="G185" s="179"/>
      <c r="H185" s="236"/>
      <c r="I185" s="236"/>
      <c r="J185" s="236"/>
      <c r="K185" s="236"/>
      <c r="L185" s="236"/>
      <c r="M185" s="236"/>
      <c r="N185" s="145"/>
      <c r="O185" s="145"/>
      <c r="P185" s="145"/>
      <c r="Q185" s="145"/>
      <c r="R185" s="145"/>
      <c r="S185" s="73"/>
      <c r="T185" s="254"/>
    </row>
    <row r="186" spans="1:20" s="55" customFormat="1" ht="15" customHeight="1" x14ac:dyDescent="0.2">
      <c r="A186" s="293">
        <v>186</v>
      </c>
      <c r="B186" s="82"/>
      <c r="C186" s="166"/>
      <c r="D186" s="251"/>
      <c r="E186" s="251"/>
      <c r="F186" s="275" t="s">
        <v>210</v>
      </c>
      <c r="G186" s="179"/>
      <c r="H186" s="236"/>
      <c r="I186" s="236"/>
      <c r="J186" s="236"/>
      <c r="K186" s="236"/>
      <c r="L186" s="236"/>
      <c r="M186" s="236"/>
      <c r="N186" s="145"/>
      <c r="O186" s="145"/>
      <c r="P186" s="145"/>
      <c r="Q186" s="145"/>
      <c r="R186" s="145"/>
      <c r="S186" s="73"/>
      <c r="T186" s="254"/>
    </row>
    <row r="187" spans="1:20" s="55" customFormat="1" ht="15" customHeight="1" x14ac:dyDescent="0.2">
      <c r="A187" s="293">
        <v>187</v>
      </c>
      <c r="B187" s="82"/>
      <c r="C187" s="166"/>
      <c r="D187" s="251"/>
      <c r="E187" s="251"/>
      <c r="F187" s="275" t="s">
        <v>210</v>
      </c>
      <c r="G187" s="142"/>
      <c r="H187" s="236"/>
      <c r="I187" s="236"/>
      <c r="J187" s="236"/>
      <c r="K187" s="236"/>
      <c r="L187" s="236"/>
      <c r="M187" s="236"/>
      <c r="N187" s="145"/>
      <c r="O187" s="145"/>
      <c r="P187" s="145"/>
      <c r="Q187" s="145"/>
      <c r="R187" s="145"/>
      <c r="S187" s="73"/>
      <c r="T187" s="254"/>
    </row>
    <row r="188" spans="1:20" s="8" customFormat="1" ht="15" customHeight="1" x14ac:dyDescent="0.2">
      <c r="A188" s="293">
        <v>188</v>
      </c>
      <c r="B188" s="82"/>
      <c r="C188" s="166"/>
      <c r="D188" s="251"/>
      <c r="E188" s="251"/>
      <c r="F188" s="215" t="s">
        <v>507</v>
      </c>
      <c r="G188" s="215"/>
      <c r="H188" s="229"/>
      <c r="I188" s="229"/>
      <c r="J188" s="218"/>
      <c r="K188" s="225"/>
      <c r="L188" s="225"/>
      <c r="M188" s="225"/>
      <c r="N188" s="145"/>
      <c r="O188" s="145"/>
      <c r="P188" s="145"/>
      <c r="Q188" s="145"/>
      <c r="R188" s="145"/>
      <c r="S188" s="73"/>
      <c r="T188" s="254"/>
    </row>
    <row r="189" spans="1:20" s="55" customFormat="1" ht="15" customHeight="1" thickBot="1" x14ac:dyDescent="0.25">
      <c r="A189" s="293">
        <v>189</v>
      </c>
      <c r="B189" s="82"/>
      <c r="C189" s="166"/>
      <c r="D189" s="251"/>
      <c r="E189" s="251"/>
      <c r="F189" s="286" t="s">
        <v>521</v>
      </c>
      <c r="G189" s="291"/>
      <c r="H189" s="236"/>
      <c r="I189" s="236"/>
      <c r="J189" s="236"/>
      <c r="K189" s="236"/>
      <c r="L189" s="236"/>
      <c r="M189" s="236"/>
      <c r="N189" s="145"/>
      <c r="O189" s="145"/>
      <c r="P189" s="145"/>
      <c r="Q189" s="145"/>
      <c r="R189" s="145"/>
      <c r="S189" s="73"/>
      <c r="T189" s="254"/>
    </row>
    <row r="190" spans="1:20" s="55" customFormat="1" ht="15" customHeight="1" thickBot="1" x14ac:dyDescent="0.25">
      <c r="A190" s="293">
        <v>190</v>
      </c>
      <c r="B190" s="82"/>
      <c r="C190" s="166"/>
      <c r="D190" s="192"/>
      <c r="E190" s="199" t="s">
        <v>467</v>
      </c>
      <c r="F190" s="199"/>
      <c r="G190" s="192"/>
      <c r="H190" s="237">
        <f t="shared" ref="H190:M190" si="46">SUM(H183:H187,H189)</f>
        <v>0</v>
      </c>
      <c r="I190" s="237">
        <f t="shared" si="46"/>
        <v>0</v>
      </c>
      <c r="J190" s="237">
        <f t="shared" si="46"/>
        <v>0</v>
      </c>
      <c r="K190" s="237">
        <f t="shared" si="46"/>
        <v>0</v>
      </c>
      <c r="L190" s="237">
        <f t="shared" si="46"/>
        <v>0</v>
      </c>
      <c r="M190" s="237">
        <f t="shared" si="46"/>
        <v>0</v>
      </c>
      <c r="N190" s="145"/>
      <c r="O190" s="145"/>
      <c r="P190" s="145"/>
      <c r="Q190" s="145"/>
      <c r="R190" s="145"/>
      <c r="S190" s="73"/>
      <c r="T190" s="254" t="s">
        <v>491</v>
      </c>
    </row>
    <row r="191" spans="1:20" ht="15" customHeight="1" thickBot="1" x14ac:dyDescent="0.25">
      <c r="A191" s="293">
        <v>191</v>
      </c>
      <c r="B191" s="36"/>
      <c r="C191" s="172"/>
      <c r="D191" s="139" t="s">
        <v>206</v>
      </c>
      <c r="E191" s="195"/>
      <c r="F191" s="189" t="s">
        <v>435</v>
      </c>
      <c r="G191" s="191"/>
      <c r="H191" s="236"/>
      <c r="I191" s="236"/>
      <c r="J191" s="236"/>
      <c r="K191" s="236"/>
      <c r="L191" s="236"/>
      <c r="M191" s="236"/>
      <c r="N191" s="145"/>
      <c r="O191" s="145"/>
      <c r="P191" s="145"/>
      <c r="Q191" s="145"/>
      <c r="R191" s="145"/>
      <c r="S191" s="73"/>
      <c r="T191" s="254"/>
    </row>
    <row r="192" spans="1:20" ht="15" customHeight="1" thickBot="1" x14ac:dyDescent="0.25">
      <c r="A192" s="293">
        <v>192</v>
      </c>
      <c r="B192" s="36"/>
      <c r="C192" s="172"/>
      <c r="D192" s="179"/>
      <c r="E192" s="126" t="s">
        <v>426</v>
      </c>
      <c r="F192" s="126"/>
      <c r="G192" s="179"/>
      <c r="H192" s="237">
        <f t="shared" ref="H192:M192" si="47">H190-H191</f>
        <v>0</v>
      </c>
      <c r="I192" s="237">
        <f t="shared" si="47"/>
        <v>0</v>
      </c>
      <c r="J192" s="237">
        <f t="shared" si="47"/>
        <v>0</v>
      </c>
      <c r="K192" s="237">
        <f t="shared" si="47"/>
        <v>0</v>
      </c>
      <c r="L192" s="237">
        <f t="shared" si="47"/>
        <v>0</v>
      </c>
      <c r="M192" s="237">
        <f t="shared" si="47"/>
        <v>0</v>
      </c>
      <c r="N192" s="145"/>
      <c r="O192" s="145"/>
      <c r="P192" s="145"/>
      <c r="Q192" s="145"/>
      <c r="R192" s="145"/>
      <c r="S192" s="73"/>
      <c r="T192" s="254"/>
    </row>
    <row r="193" spans="1:20" ht="15" customHeight="1" x14ac:dyDescent="0.2">
      <c r="A193" s="293">
        <v>193</v>
      </c>
      <c r="B193" s="36"/>
      <c r="C193" s="172"/>
      <c r="D193" s="179"/>
      <c r="E193" s="126"/>
      <c r="F193" s="126"/>
      <c r="G193" s="179"/>
      <c r="H193" s="253"/>
      <c r="I193" s="253"/>
      <c r="J193" s="253"/>
      <c r="K193" s="253"/>
      <c r="L193" s="253"/>
      <c r="M193" s="253"/>
      <c r="N193" s="145"/>
      <c r="O193" s="145"/>
      <c r="P193" s="145"/>
      <c r="Q193" s="145"/>
      <c r="R193" s="145"/>
      <c r="S193" s="73"/>
      <c r="T193" s="254"/>
    </row>
    <row r="194" spans="1:20" s="55" customFormat="1" ht="30" customHeight="1" x14ac:dyDescent="0.3">
      <c r="A194" s="293">
        <v>194</v>
      </c>
      <c r="B194" s="82"/>
      <c r="C194" s="211" t="s">
        <v>369</v>
      </c>
      <c r="D194" s="208"/>
      <c r="E194" s="208"/>
      <c r="F194" s="179"/>
      <c r="G194" s="179"/>
      <c r="H194" s="231"/>
      <c r="I194" s="231"/>
      <c r="J194" s="231"/>
      <c r="K194" s="231"/>
      <c r="L194" s="231"/>
      <c r="M194" s="231"/>
      <c r="N194" s="145"/>
      <c r="O194" s="145"/>
      <c r="P194" s="145"/>
      <c r="Q194" s="145"/>
      <c r="R194" s="145"/>
      <c r="S194" s="73"/>
      <c r="T194" s="254"/>
    </row>
    <row r="195" spans="1:20" ht="15.75" x14ac:dyDescent="0.25">
      <c r="A195" s="293">
        <v>195</v>
      </c>
      <c r="B195" s="82"/>
      <c r="C195" s="193"/>
      <c r="D195" s="160" t="s">
        <v>10</v>
      </c>
      <c r="E195" s="193"/>
      <c r="F195" s="199"/>
      <c r="G195" s="179"/>
      <c r="H195" s="219"/>
      <c r="I195" s="219"/>
      <c r="J195" s="219"/>
      <c r="K195" s="219" t="s">
        <v>7</v>
      </c>
      <c r="L195" s="219"/>
      <c r="M195" s="219"/>
      <c r="N195" s="145"/>
      <c r="O195" s="145"/>
      <c r="P195" s="145"/>
      <c r="Q195" s="145"/>
      <c r="R195" s="145"/>
      <c r="S195" s="73"/>
      <c r="T195" s="254"/>
    </row>
    <row r="196" spans="1:20" x14ac:dyDescent="0.2">
      <c r="A196" s="293">
        <v>196</v>
      </c>
      <c r="B196" s="82"/>
      <c r="C196" s="166"/>
      <c r="D196" s="179"/>
      <c r="E196" s="179"/>
      <c r="F196" s="142" t="s">
        <v>459</v>
      </c>
      <c r="G196" s="167"/>
      <c r="H196" s="219"/>
      <c r="I196" s="219"/>
      <c r="J196" s="219"/>
      <c r="K196" s="219"/>
      <c r="L196" s="219"/>
      <c r="M196" s="219"/>
      <c r="N196" s="145"/>
      <c r="O196" s="145"/>
      <c r="P196" s="145"/>
      <c r="Q196" s="145"/>
      <c r="R196" s="145"/>
      <c r="S196" s="73"/>
      <c r="T196" s="254"/>
    </row>
    <row r="197" spans="1:20" ht="15" customHeight="1" x14ac:dyDescent="0.2">
      <c r="A197" s="293">
        <v>197</v>
      </c>
      <c r="B197" s="82"/>
      <c r="C197" s="166"/>
      <c r="D197" s="179"/>
      <c r="E197" s="179"/>
      <c r="F197" s="275" t="s">
        <v>210</v>
      </c>
      <c r="G197" s="183"/>
      <c r="H197" s="236"/>
      <c r="I197" s="236"/>
      <c r="J197" s="236"/>
      <c r="K197" s="236"/>
      <c r="L197" s="236"/>
      <c r="M197" s="236"/>
      <c r="N197" s="145"/>
      <c r="O197" s="145"/>
      <c r="P197" s="145"/>
      <c r="Q197" s="145"/>
      <c r="R197" s="145"/>
      <c r="S197" s="73"/>
      <c r="T197" s="254"/>
    </row>
    <row r="198" spans="1:20" ht="15" customHeight="1" x14ac:dyDescent="0.2">
      <c r="A198" s="293">
        <v>198</v>
      </c>
      <c r="B198" s="82"/>
      <c r="C198" s="166"/>
      <c r="D198" s="179"/>
      <c r="E198" s="179"/>
      <c r="F198" s="275" t="s">
        <v>210</v>
      </c>
      <c r="G198" s="183"/>
      <c r="H198" s="236"/>
      <c r="I198" s="236"/>
      <c r="J198" s="236"/>
      <c r="K198" s="236"/>
      <c r="L198" s="236"/>
      <c r="M198" s="236"/>
      <c r="N198" s="145"/>
      <c r="O198" s="145"/>
      <c r="P198" s="145"/>
      <c r="Q198" s="145"/>
      <c r="R198" s="145"/>
      <c r="S198" s="73"/>
      <c r="T198" s="254"/>
    </row>
    <row r="199" spans="1:20" ht="15" customHeight="1" x14ac:dyDescent="0.2">
      <c r="A199" s="293">
        <v>199</v>
      </c>
      <c r="B199" s="82"/>
      <c r="C199" s="166"/>
      <c r="D199" s="179"/>
      <c r="E199" s="179"/>
      <c r="F199" s="275" t="s">
        <v>210</v>
      </c>
      <c r="G199" s="179"/>
      <c r="H199" s="236"/>
      <c r="I199" s="236"/>
      <c r="J199" s="236"/>
      <c r="K199" s="236"/>
      <c r="L199" s="236"/>
      <c r="M199" s="236"/>
      <c r="N199" s="145"/>
      <c r="O199" s="145"/>
      <c r="P199" s="145"/>
      <c r="Q199" s="145"/>
      <c r="R199" s="145"/>
      <c r="S199" s="73"/>
      <c r="T199" s="254"/>
    </row>
    <row r="200" spans="1:20" ht="15" customHeight="1" x14ac:dyDescent="0.2">
      <c r="A200" s="293">
        <v>200</v>
      </c>
      <c r="B200" s="82"/>
      <c r="C200" s="166"/>
      <c r="D200" s="179"/>
      <c r="E200" s="179"/>
      <c r="F200" s="275" t="s">
        <v>210</v>
      </c>
      <c r="G200" s="179"/>
      <c r="H200" s="236"/>
      <c r="I200" s="236"/>
      <c r="J200" s="236"/>
      <c r="K200" s="236"/>
      <c r="L200" s="236"/>
      <c r="M200" s="236"/>
      <c r="N200" s="145"/>
      <c r="O200" s="145"/>
      <c r="P200" s="145"/>
      <c r="Q200" s="145"/>
      <c r="R200" s="145"/>
      <c r="S200" s="73"/>
      <c r="T200" s="254"/>
    </row>
    <row r="201" spans="1:20" ht="15" customHeight="1" x14ac:dyDescent="0.2">
      <c r="A201" s="293">
        <v>201</v>
      </c>
      <c r="B201" s="82"/>
      <c r="C201" s="166"/>
      <c r="D201" s="179"/>
      <c r="E201" s="179"/>
      <c r="F201" s="275" t="s">
        <v>210</v>
      </c>
      <c r="G201" s="142"/>
      <c r="H201" s="236"/>
      <c r="I201" s="236"/>
      <c r="J201" s="236"/>
      <c r="K201" s="236"/>
      <c r="L201" s="236"/>
      <c r="M201" s="236"/>
      <c r="N201" s="145"/>
      <c r="O201" s="145"/>
      <c r="P201" s="145"/>
      <c r="Q201" s="145"/>
      <c r="R201" s="145"/>
      <c r="S201" s="73"/>
      <c r="T201" s="254"/>
    </row>
    <row r="202" spans="1:20" ht="15" customHeight="1" x14ac:dyDescent="0.2">
      <c r="A202" s="293">
        <v>202</v>
      </c>
      <c r="B202" s="82"/>
      <c r="C202" s="166"/>
      <c r="D202" s="179"/>
      <c r="E202" s="179"/>
      <c r="F202" s="216" t="s">
        <v>507</v>
      </c>
      <c r="G202" s="179"/>
      <c r="H202" s="219"/>
      <c r="I202" s="219"/>
      <c r="J202" s="219"/>
      <c r="K202" s="219"/>
      <c r="L202" s="219"/>
      <c r="M202" s="219"/>
      <c r="N202" s="145"/>
      <c r="O202" s="145"/>
      <c r="P202" s="145"/>
      <c r="Q202" s="145"/>
      <c r="R202" s="145"/>
      <c r="S202" s="73"/>
      <c r="T202" s="254"/>
    </row>
    <row r="203" spans="1:20" ht="15" customHeight="1" thickBot="1" x14ac:dyDescent="0.25">
      <c r="A203" s="293">
        <v>203</v>
      </c>
      <c r="B203" s="82"/>
      <c r="C203" s="166"/>
      <c r="D203" s="179"/>
      <c r="E203" s="179"/>
      <c r="F203" s="286" t="s">
        <v>522</v>
      </c>
      <c r="G203" s="251"/>
      <c r="H203" s="236"/>
      <c r="I203" s="236"/>
      <c r="J203" s="236"/>
      <c r="K203" s="236"/>
      <c r="L203" s="236"/>
      <c r="M203" s="236"/>
      <c r="N203" s="145"/>
      <c r="O203" s="145"/>
      <c r="P203" s="145"/>
      <c r="Q203" s="145"/>
      <c r="R203" s="145"/>
      <c r="S203" s="73"/>
      <c r="T203" s="254"/>
    </row>
    <row r="204" spans="1:20" ht="15" customHeight="1" thickBot="1" x14ac:dyDescent="0.25">
      <c r="A204" s="293">
        <v>204</v>
      </c>
      <c r="B204" s="82"/>
      <c r="C204" s="166"/>
      <c r="D204" s="131"/>
      <c r="E204" s="131" t="s">
        <v>10</v>
      </c>
      <c r="F204" s="131"/>
      <c r="G204" s="179"/>
      <c r="H204" s="237">
        <f t="shared" ref="H204:M204" si="48">SUM(H197:H201,H203)</f>
        <v>0</v>
      </c>
      <c r="I204" s="237">
        <f t="shared" si="48"/>
        <v>0</v>
      </c>
      <c r="J204" s="237">
        <f t="shared" si="48"/>
        <v>0</v>
      </c>
      <c r="K204" s="237">
        <f t="shared" si="48"/>
        <v>0</v>
      </c>
      <c r="L204" s="237">
        <f t="shared" si="48"/>
        <v>0</v>
      </c>
      <c r="M204" s="237">
        <f t="shared" si="48"/>
        <v>0</v>
      </c>
      <c r="N204" s="145"/>
      <c r="O204" s="145"/>
      <c r="P204" s="145"/>
      <c r="Q204" s="145"/>
      <c r="R204" s="145"/>
      <c r="S204" s="73"/>
      <c r="T204" s="254"/>
    </row>
    <row r="205" spans="1:20" ht="21" customHeight="1" x14ac:dyDescent="0.25">
      <c r="A205" s="293">
        <v>205</v>
      </c>
      <c r="B205" s="82"/>
      <c r="C205" s="192"/>
      <c r="D205" s="159" t="s">
        <v>11</v>
      </c>
      <c r="E205" s="192"/>
      <c r="F205" s="192"/>
      <c r="G205" s="179"/>
      <c r="H205" s="219"/>
      <c r="I205" s="219"/>
      <c r="J205" s="219"/>
      <c r="K205" s="219"/>
      <c r="L205" s="219"/>
      <c r="M205" s="219"/>
      <c r="N205" s="145"/>
      <c r="O205" s="145"/>
      <c r="P205" s="145"/>
      <c r="Q205" s="145"/>
      <c r="R205" s="145"/>
      <c r="S205" s="73"/>
      <c r="T205" s="254"/>
    </row>
    <row r="206" spans="1:20" ht="15" customHeight="1" x14ac:dyDescent="0.2">
      <c r="A206" s="293">
        <v>206</v>
      </c>
      <c r="B206" s="82"/>
      <c r="C206" s="166"/>
      <c r="D206" s="180"/>
      <c r="E206" s="180"/>
      <c r="F206" s="142" t="s">
        <v>459</v>
      </c>
      <c r="G206" s="167"/>
      <c r="H206" s="219"/>
      <c r="I206" s="219"/>
      <c r="J206" s="219"/>
      <c r="K206" s="219"/>
      <c r="L206" s="219"/>
      <c r="M206" s="219"/>
      <c r="N206" s="145"/>
      <c r="O206" s="145"/>
      <c r="P206" s="145"/>
      <c r="Q206" s="145"/>
      <c r="R206" s="145"/>
      <c r="S206" s="73"/>
      <c r="T206" s="254"/>
    </row>
    <row r="207" spans="1:20" ht="15" customHeight="1" x14ac:dyDescent="0.2">
      <c r="A207" s="293">
        <v>207</v>
      </c>
      <c r="B207" s="82"/>
      <c r="C207" s="166"/>
      <c r="D207" s="180"/>
      <c r="E207" s="180"/>
      <c r="F207" s="275" t="s">
        <v>210</v>
      </c>
      <c r="G207" s="183"/>
      <c r="H207" s="236"/>
      <c r="I207" s="236"/>
      <c r="J207" s="236"/>
      <c r="K207" s="236"/>
      <c r="L207" s="236"/>
      <c r="M207" s="236"/>
      <c r="N207" s="145"/>
      <c r="O207" s="145"/>
      <c r="P207" s="145"/>
      <c r="Q207" s="145"/>
      <c r="R207" s="145"/>
      <c r="S207" s="73"/>
      <c r="T207" s="254"/>
    </row>
    <row r="208" spans="1:20" ht="15" customHeight="1" x14ac:dyDescent="0.2">
      <c r="A208" s="293">
        <v>208</v>
      </c>
      <c r="B208" s="82"/>
      <c r="C208" s="166"/>
      <c r="D208" s="180"/>
      <c r="E208" s="180"/>
      <c r="F208" s="275" t="s">
        <v>210</v>
      </c>
      <c r="G208" s="183"/>
      <c r="H208" s="236"/>
      <c r="I208" s="236"/>
      <c r="J208" s="236"/>
      <c r="K208" s="236"/>
      <c r="L208" s="236"/>
      <c r="M208" s="236"/>
      <c r="N208" s="145"/>
      <c r="O208" s="145"/>
      <c r="P208" s="145"/>
      <c r="Q208" s="145"/>
      <c r="R208" s="145"/>
      <c r="S208" s="73"/>
      <c r="T208" s="254"/>
    </row>
    <row r="209" spans="1:20" ht="15" customHeight="1" x14ac:dyDescent="0.2">
      <c r="A209" s="293">
        <v>209</v>
      </c>
      <c r="B209" s="82"/>
      <c r="C209" s="166"/>
      <c r="D209" s="180"/>
      <c r="E209" s="180"/>
      <c r="F209" s="275" t="s">
        <v>210</v>
      </c>
      <c r="G209" s="179"/>
      <c r="H209" s="236"/>
      <c r="I209" s="236"/>
      <c r="J209" s="236"/>
      <c r="K209" s="236"/>
      <c r="L209" s="236"/>
      <c r="M209" s="236"/>
      <c r="N209" s="145"/>
      <c r="O209" s="145"/>
      <c r="P209" s="145"/>
      <c r="Q209" s="145"/>
      <c r="R209" s="145"/>
      <c r="S209" s="73"/>
      <c r="T209" s="254"/>
    </row>
    <row r="210" spans="1:20" ht="15" customHeight="1" x14ac:dyDescent="0.2">
      <c r="A210" s="293">
        <v>210</v>
      </c>
      <c r="B210" s="82"/>
      <c r="C210" s="166"/>
      <c r="D210" s="180"/>
      <c r="E210" s="180"/>
      <c r="F210" s="275" t="s">
        <v>210</v>
      </c>
      <c r="G210" s="179"/>
      <c r="H210" s="236"/>
      <c r="I210" s="236"/>
      <c r="J210" s="236"/>
      <c r="K210" s="236"/>
      <c r="L210" s="236"/>
      <c r="M210" s="236"/>
      <c r="N210" s="145"/>
      <c r="O210" s="145"/>
      <c r="P210" s="145"/>
      <c r="Q210" s="145"/>
      <c r="R210" s="145"/>
      <c r="S210" s="73"/>
      <c r="T210" s="254"/>
    </row>
    <row r="211" spans="1:20" ht="15" customHeight="1" x14ac:dyDescent="0.2">
      <c r="A211" s="293">
        <v>211</v>
      </c>
      <c r="B211" s="82"/>
      <c r="C211" s="166"/>
      <c r="D211" s="180"/>
      <c r="E211" s="180"/>
      <c r="F211" s="275" t="s">
        <v>210</v>
      </c>
      <c r="G211" s="142"/>
      <c r="H211" s="236"/>
      <c r="I211" s="236"/>
      <c r="J211" s="236"/>
      <c r="K211" s="236"/>
      <c r="L211" s="236"/>
      <c r="M211" s="236"/>
      <c r="N211" s="145"/>
      <c r="O211" s="145"/>
      <c r="P211" s="145"/>
      <c r="Q211" s="145"/>
      <c r="R211" s="145"/>
      <c r="S211" s="73"/>
      <c r="T211" s="254"/>
    </row>
    <row r="212" spans="1:20" ht="15" customHeight="1" x14ac:dyDescent="0.2">
      <c r="A212" s="293">
        <v>212</v>
      </c>
      <c r="B212" s="82"/>
      <c r="C212" s="166"/>
      <c r="D212" s="180"/>
      <c r="E212" s="180"/>
      <c r="F212" s="216" t="s">
        <v>507</v>
      </c>
      <c r="G212" s="179"/>
      <c r="H212" s="219"/>
      <c r="I212" s="219"/>
      <c r="J212" s="219"/>
      <c r="K212" s="219"/>
      <c r="L212" s="219"/>
      <c r="M212" s="219"/>
      <c r="N212" s="145"/>
      <c r="O212" s="145"/>
      <c r="P212" s="145"/>
      <c r="Q212" s="145"/>
      <c r="R212" s="145"/>
      <c r="S212" s="73"/>
      <c r="T212" s="254"/>
    </row>
    <row r="213" spans="1:20" ht="15" customHeight="1" thickBot="1" x14ac:dyDescent="0.25">
      <c r="A213" s="293">
        <v>213</v>
      </c>
      <c r="B213" s="82"/>
      <c r="C213" s="166"/>
      <c r="D213" s="180"/>
      <c r="E213" s="180"/>
      <c r="F213" s="284" t="s">
        <v>523</v>
      </c>
      <c r="G213" s="251"/>
      <c r="H213" s="236"/>
      <c r="I213" s="236"/>
      <c r="J213" s="236"/>
      <c r="K213" s="236"/>
      <c r="L213" s="236"/>
      <c r="M213" s="236"/>
      <c r="N213" s="145"/>
      <c r="O213" s="145"/>
      <c r="P213" s="145"/>
      <c r="Q213" s="145"/>
      <c r="R213" s="145"/>
      <c r="S213" s="73"/>
      <c r="T213" s="254"/>
    </row>
    <row r="214" spans="1:20" ht="15" customHeight="1" thickBot="1" x14ac:dyDescent="0.25">
      <c r="A214" s="293">
        <v>214</v>
      </c>
      <c r="B214" s="82"/>
      <c r="C214" s="166"/>
      <c r="D214" s="192"/>
      <c r="E214" s="192" t="s">
        <v>11</v>
      </c>
      <c r="F214" s="192"/>
      <c r="G214" s="179"/>
      <c r="H214" s="237">
        <f t="shared" ref="H214:M214" si="49">SUM(H207:H211,H213)</f>
        <v>0</v>
      </c>
      <c r="I214" s="237">
        <f t="shared" si="49"/>
        <v>0</v>
      </c>
      <c r="J214" s="237">
        <f t="shared" si="49"/>
        <v>0</v>
      </c>
      <c r="K214" s="237">
        <f t="shared" si="49"/>
        <v>0</v>
      </c>
      <c r="L214" s="237">
        <f t="shared" si="49"/>
        <v>0</v>
      </c>
      <c r="M214" s="237">
        <f t="shared" si="49"/>
        <v>0</v>
      </c>
      <c r="N214" s="145"/>
      <c r="O214" s="145"/>
      <c r="P214" s="145"/>
      <c r="Q214" s="145"/>
      <c r="R214" s="145"/>
      <c r="S214" s="73"/>
      <c r="T214" s="254"/>
    </row>
    <row r="215" spans="1:20" ht="15" customHeight="1" thickBot="1" x14ac:dyDescent="0.25">
      <c r="A215" s="293">
        <v>215</v>
      </c>
      <c r="B215" s="82"/>
      <c r="C215" s="166"/>
      <c r="D215" s="179"/>
      <c r="E215" s="179"/>
      <c r="F215" s="192"/>
      <c r="G215" s="179"/>
      <c r="H215" s="182"/>
      <c r="I215" s="182"/>
      <c r="J215" s="182"/>
      <c r="K215" s="182"/>
      <c r="L215" s="182"/>
      <c r="M215" s="182"/>
      <c r="N215" s="145"/>
      <c r="O215" s="145"/>
      <c r="P215" s="145"/>
      <c r="Q215" s="145"/>
      <c r="R215" s="145"/>
      <c r="S215" s="73"/>
      <c r="T215" s="254"/>
    </row>
    <row r="216" spans="1:20" ht="15" customHeight="1" thickBot="1" x14ac:dyDescent="0.25">
      <c r="A216" s="293">
        <v>216</v>
      </c>
      <c r="B216" s="82"/>
      <c r="C216" s="166"/>
      <c r="D216" s="192"/>
      <c r="E216" s="290" t="s">
        <v>525</v>
      </c>
      <c r="F216" s="287"/>
      <c r="G216" s="179"/>
      <c r="H216" s="237">
        <f t="shared" ref="H216:M216" si="50">H204+H214</f>
        <v>0</v>
      </c>
      <c r="I216" s="237">
        <f t="shared" si="50"/>
        <v>0</v>
      </c>
      <c r="J216" s="237">
        <f t="shared" si="50"/>
        <v>0</v>
      </c>
      <c r="K216" s="237">
        <f t="shared" si="50"/>
        <v>0</v>
      </c>
      <c r="L216" s="237">
        <f t="shared" si="50"/>
        <v>0</v>
      </c>
      <c r="M216" s="237">
        <f t="shared" si="50"/>
        <v>0</v>
      </c>
      <c r="N216" s="145"/>
      <c r="O216" s="145"/>
      <c r="P216" s="145"/>
      <c r="Q216" s="145"/>
      <c r="R216" s="145"/>
      <c r="S216" s="73"/>
      <c r="T216" s="254" t="s">
        <v>492</v>
      </c>
    </row>
    <row r="217" spans="1:20" s="55" customFormat="1" x14ac:dyDescent="0.2">
      <c r="A217" s="122"/>
      <c r="B217" s="35"/>
      <c r="C217" s="35"/>
      <c r="D217" s="71"/>
      <c r="E217" s="71"/>
      <c r="F217" s="71"/>
      <c r="G217" s="71"/>
      <c r="H217" s="71"/>
      <c r="I217" s="71"/>
      <c r="J217" s="71"/>
      <c r="K217" s="71"/>
      <c r="L217" s="71"/>
      <c r="M217" s="71"/>
      <c r="N217" s="75"/>
      <c r="O217" s="75"/>
      <c r="P217" s="75"/>
      <c r="Q217" s="75"/>
      <c r="R217" s="75"/>
      <c r="S217" s="76"/>
      <c r="T217" s="254"/>
    </row>
    <row r="218" spans="1:20" x14ac:dyDescent="0.2">
      <c r="N218" s="161"/>
      <c r="O218" s="161"/>
      <c r="P218" s="161"/>
      <c r="Q218" s="161"/>
      <c r="R218" s="161"/>
      <c r="S218" s="161"/>
      <c r="T218" s="259"/>
    </row>
  </sheetData>
  <sheetProtection sheet="1" formatColumns="0" formatRows="0"/>
  <mergeCells count="4">
    <mergeCell ref="N2:R2"/>
    <mergeCell ref="N3:R3"/>
    <mergeCell ref="A5:R5"/>
    <mergeCell ref="H64:H65"/>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H46:R46">
      <formula1>OR(AND(ISNUMBER(H46),H46&gt;=0),AND(ISTEXT(H46),H46="N/A"))</formula1>
    </dataValidation>
  </dataValidations>
  <pageMargins left="0.70866141732283472" right="0.70866141732283472" top="0.74803149606299213" bottom="0.74803149606299213" header="0.31496062992125984" footer="0.31496062992125984"/>
  <pageSetup paperSize="9" scale="50" fitToHeight="0" orientation="landscape" cellComments="asDisplayed" r:id="rId1"/>
  <headerFooter>
    <oddHeader>&amp;CCommerce Commission Information Disclosure Template</oddHeader>
    <oddFooter>&amp;L&amp;F&amp;C&amp;P&amp;R&amp;A</oddFooter>
  </headerFooter>
  <rowBreaks count="4" manualBreakCount="4">
    <brk id="46" max="18" man="1"/>
    <brk id="91" max="18" man="1"/>
    <brk id="130" max="18" man="1"/>
    <brk id="16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R44"/>
  <sheetViews>
    <sheetView showGridLines="0" view="pageBreakPreview" zoomScaleNormal="100" zoomScaleSheetLayoutView="100" workbookViewId="0"/>
  </sheetViews>
  <sheetFormatPr defaultRowHeight="12.75" x14ac:dyDescent="0.2"/>
  <cols>
    <col min="1" max="2" width="4.140625" style="4" customWidth="1"/>
    <col min="3" max="3" width="4.7109375" style="64" customWidth="1"/>
    <col min="4" max="4" width="2" style="4" customWidth="1"/>
    <col min="5" max="5" width="38.7109375" style="64" customWidth="1"/>
    <col min="6" max="6" width="17.28515625" style="64" customWidth="1"/>
    <col min="7" max="17" width="16.140625" style="4" customWidth="1"/>
    <col min="18" max="18" width="2.7109375" style="4" customWidth="1"/>
    <col min="19" max="16384" width="9.140625" style="4"/>
  </cols>
  <sheetData>
    <row r="1" spans="1:18" x14ac:dyDescent="0.2">
      <c r="A1" s="89"/>
      <c r="B1" s="91"/>
      <c r="C1" s="90"/>
      <c r="D1" s="91"/>
      <c r="E1" s="90"/>
      <c r="F1" s="90"/>
      <c r="G1" s="91"/>
      <c r="H1" s="91"/>
      <c r="I1" s="91"/>
      <c r="J1" s="91"/>
      <c r="K1" s="91"/>
      <c r="L1" s="91"/>
      <c r="M1" s="91"/>
      <c r="N1" s="91"/>
      <c r="O1" s="91"/>
      <c r="P1" s="91"/>
      <c r="Q1" s="91"/>
      <c r="R1" s="92"/>
    </row>
    <row r="2" spans="1:18" ht="18" customHeight="1" x14ac:dyDescent="0.3">
      <c r="A2" s="93"/>
      <c r="B2" s="48"/>
      <c r="C2" s="85"/>
      <c r="D2" s="48"/>
      <c r="E2" s="85"/>
      <c r="F2" s="85"/>
      <c r="G2" s="48"/>
      <c r="H2" s="48"/>
      <c r="I2" s="48"/>
      <c r="J2" s="48"/>
      <c r="K2" s="48"/>
      <c r="L2" s="98" t="s">
        <v>3</v>
      </c>
      <c r="M2" s="299" t="str">
        <f>IF(NOT(ISBLANK(CoverSheet!$C$8)),CoverSheet!$C$8,"")</f>
        <v/>
      </c>
      <c r="N2" s="300"/>
      <c r="O2" s="300"/>
      <c r="P2" s="300"/>
      <c r="Q2" s="301"/>
      <c r="R2" s="49"/>
    </row>
    <row r="3" spans="1:18" ht="18" customHeight="1" x14ac:dyDescent="0.25">
      <c r="A3" s="93"/>
      <c r="B3" s="48"/>
      <c r="C3" s="85"/>
      <c r="D3" s="48"/>
      <c r="E3" s="85"/>
      <c r="F3" s="85"/>
      <c r="G3" s="48"/>
      <c r="H3" s="48"/>
      <c r="I3" s="48"/>
      <c r="J3" s="48"/>
      <c r="K3" s="48"/>
      <c r="L3" s="87" t="s">
        <v>203</v>
      </c>
      <c r="M3" s="302" t="str">
        <f>IF(ISNUMBER(CoverSheet!$C$12),TEXT(CoverSheet!$C$12,"_([$-1409]d mmmm yyyy;_(@")&amp;" –"&amp;TEXT(DATE(YEAR(CoverSheet!$C$12)+10,MONTH(CoverSheet!$C$12),DAY(CoverSheet!$C$12)-1),"_([$-1409]d mmmm yyyy;_(@"),"")</f>
        <v/>
      </c>
      <c r="N3" s="303"/>
      <c r="O3" s="303"/>
      <c r="P3" s="303"/>
      <c r="Q3" s="304"/>
      <c r="R3" s="49"/>
    </row>
    <row r="4" spans="1:18" ht="21" x14ac:dyDescent="0.35">
      <c r="A4" s="144" t="s">
        <v>358</v>
      </c>
      <c r="B4" s="99"/>
      <c r="C4" s="85"/>
      <c r="D4" s="48"/>
      <c r="E4" s="85"/>
      <c r="F4" s="85"/>
      <c r="G4" s="48"/>
      <c r="H4" s="48"/>
      <c r="I4" s="48"/>
      <c r="J4" s="48"/>
      <c r="K4" s="48"/>
      <c r="L4" s="48"/>
      <c r="M4" s="48"/>
      <c r="N4" s="48"/>
      <c r="O4" s="48"/>
      <c r="P4" s="48"/>
      <c r="Q4" s="48"/>
      <c r="R4" s="49"/>
    </row>
    <row r="5" spans="1:18" ht="61.5" customHeight="1" x14ac:dyDescent="0.2">
      <c r="A5" s="305" t="s">
        <v>411</v>
      </c>
      <c r="B5" s="306"/>
      <c r="C5" s="306"/>
      <c r="D5" s="306"/>
      <c r="E5" s="306"/>
      <c r="F5" s="306"/>
      <c r="G5" s="306"/>
      <c r="H5" s="306"/>
      <c r="I5" s="306"/>
      <c r="J5" s="306"/>
      <c r="K5" s="306"/>
      <c r="L5" s="306"/>
      <c r="M5" s="306"/>
      <c r="N5" s="306"/>
      <c r="O5" s="306"/>
      <c r="P5" s="306"/>
      <c r="Q5" s="306"/>
      <c r="R5" s="49"/>
    </row>
    <row r="6" spans="1:18" x14ac:dyDescent="0.2">
      <c r="A6" s="222" t="s">
        <v>485</v>
      </c>
      <c r="B6" s="133"/>
      <c r="C6" s="34"/>
      <c r="D6" s="34"/>
      <c r="E6" s="85"/>
      <c r="F6" s="85"/>
      <c r="G6" s="48"/>
      <c r="H6" s="48"/>
      <c r="I6" s="48"/>
      <c r="J6" s="48"/>
      <c r="K6" s="48"/>
      <c r="L6" s="48"/>
      <c r="M6" s="48"/>
      <c r="N6" s="48"/>
      <c r="O6" s="48"/>
      <c r="P6" s="48"/>
      <c r="Q6" s="48"/>
      <c r="R6" s="49"/>
    </row>
    <row r="7" spans="1:18" ht="24" customHeight="1" x14ac:dyDescent="0.2">
      <c r="A7" s="121">
        <v>7</v>
      </c>
      <c r="B7" s="82"/>
      <c r="C7" s="81"/>
      <c r="D7" s="81"/>
      <c r="E7" s="81"/>
      <c r="F7" s="81"/>
      <c r="G7" s="120" t="s">
        <v>370</v>
      </c>
      <c r="H7" s="120" t="s">
        <v>371</v>
      </c>
      <c r="I7" s="120" t="s">
        <v>372</v>
      </c>
      <c r="J7" s="120" t="s">
        <v>373</v>
      </c>
      <c r="K7" s="120" t="s">
        <v>374</v>
      </c>
      <c r="L7" s="120" t="s">
        <v>375</v>
      </c>
      <c r="M7" s="120" t="s">
        <v>377</v>
      </c>
      <c r="N7" s="120" t="s">
        <v>378</v>
      </c>
      <c r="O7" s="120" t="s">
        <v>379</v>
      </c>
      <c r="P7" s="120" t="s">
        <v>380</v>
      </c>
      <c r="Q7" s="120" t="s">
        <v>381</v>
      </c>
      <c r="R7" s="42"/>
    </row>
    <row r="8" spans="1:18" ht="15.75" x14ac:dyDescent="0.25">
      <c r="A8" s="121">
        <v>8</v>
      </c>
      <c r="B8" s="82"/>
      <c r="C8" s="112"/>
      <c r="D8" s="66"/>
      <c r="E8" s="66"/>
      <c r="F8" s="88" t="str">
        <f>IF(ISNUMBER(CoverSheet!$C$12),"for year ended","")</f>
        <v/>
      </c>
      <c r="G8" s="114" t="str">
        <f>IF(ISNUMBER(CoverSheet!$C$12),DATE(YEAR(CoverSheet!$C$12),MONTH(CoverSheet!$C$12),DAY(CoverSheet!$C$12))-1,"")</f>
        <v/>
      </c>
      <c r="H8" s="114" t="str">
        <f>IF(ISNUMBER(CoverSheet!$C$12),DATE(YEAR(CoverSheet!$C$12)+1,MONTH(CoverSheet!$C$12),DAY(CoverSheet!$C$12))-1,"")</f>
        <v/>
      </c>
      <c r="I8" s="114" t="str">
        <f>IF(ISNUMBER(CoverSheet!$C$12),DATE(YEAR(CoverSheet!$C$12)+2,MONTH(CoverSheet!$C$12),DAY(CoverSheet!$C$12))-1,"")</f>
        <v/>
      </c>
      <c r="J8" s="114" t="str">
        <f>IF(ISNUMBER(CoverSheet!$C$12),DATE(YEAR(CoverSheet!$C$12)+3,MONTH(CoverSheet!$C$12),DAY(CoverSheet!$C$12))-1,"")</f>
        <v/>
      </c>
      <c r="K8" s="114" t="str">
        <f>IF(ISNUMBER(CoverSheet!$C$12),DATE(YEAR(CoverSheet!$C$12)+4,MONTH(CoverSheet!$C$12),DAY(CoverSheet!$C$12))-1,"")</f>
        <v/>
      </c>
      <c r="L8" s="114" t="str">
        <f>IF(ISNUMBER(CoverSheet!$C$12),DATE(YEAR(CoverSheet!$C$12)+5,MONTH(CoverSheet!$C$12),DAY(CoverSheet!$C$12))-1,"")</f>
        <v/>
      </c>
      <c r="M8" s="114" t="str">
        <f>IF(ISNUMBER(CoverSheet!$C$12),DATE(YEAR(CoverSheet!$C$12)+6,MONTH(CoverSheet!$C$12),DAY(CoverSheet!$C$12))-1,"")</f>
        <v/>
      </c>
      <c r="N8" s="114" t="str">
        <f>IF(ISNUMBER(CoverSheet!$C$12),DATE(YEAR(CoverSheet!$C$12)+7,MONTH(CoverSheet!$C$12),DAY(CoverSheet!$C$12))-1,"")</f>
        <v/>
      </c>
      <c r="O8" s="114" t="str">
        <f>IF(ISNUMBER(CoverSheet!$C$12),DATE(YEAR(CoverSheet!$C$12)+8,MONTH(CoverSheet!$C$12),DAY(CoverSheet!$C$12))-1,"")</f>
        <v/>
      </c>
      <c r="P8" s="114" t="str">
        <f>IF(ISNUMBER(CoverSheet!$C$12),DATE(YEAR(CoverSheet!$C$12)+9,MONTH(CoverSheet!$C$12),DAY(CoverSheet!$C$12))-1,"")</f>
        <v/>
      </c>
      <c r="Q8" s="114" t="str">
        <f>IF(ISNUMBER(CoverSheet!$C$12),DATE(YEAR(CoverSheet!$C$12)+10,MONTH(CoverSheet!$C$12),DAY(CoverSheet!$C$12))-1,"")</f>
        <v/>
      </c>
      <c r="R8" s="70"/>
    </row>
    <row r="9" spans="1:18" ht="18.75" x14ac:dyDescent="0.3">
      <c r="A9" s="121">
        <v>9</v>
      </c>
      <c r="B9" s="82"/>
      <c r="C9" s="111" t="s">
        <v>438</v>
      </c>
      <c r="D9" s="66"/>
      <c r="E9" s="66"/>
      <c r="F9" s="109"/>
      <c r="G9" s="128" t="s">
        <v>434</v>
      </c>
      <c r="H9" s="114"/>
      <c r="I9" s="114"/>
      <c r="J9" s="114"/>
      <c r="K9" s="114"/>
      <c r="L9" s="114"/>
      <c r="M9" s="114"/>
      <c r="N9" s="114"/>
      <c r="O9" s="114"/>
      <c r="P9" s="114"/>
      <c r="Q9" s="119"/>
      <c r="R9" s="70"/>
    </row>
    <row r="10" spans="1:18" s="64" customFormat="1" ht="15" customHeight="1" x14ac:dyDescent="0.2">
      <c r="A10" s="121">
        <v>10</v>
      </c>
      <c r="B10" s="82"/>
      <c r="C10" s="66"/>
      <c r="D10" s="43"/>
      <c r="E10" s="56" t="s">
        <v>34</v>
      </c>
      <c r="F10" s="66"/>
      <c r="G10" s="240"/>
      <c r="H10" s="240"/>
      <c r="I10" s="240"/>
      <c r="J10" s="240"/>
      <c r="K10" s="240"/>
      <c r="L10" s="240"/>
      <c r="M10" s="240"/>
      <c r="N10" s="240"/>
      <c r="O10" s="240"/>
      <c r="P10" s="240"/>
      <c r="Q10" s="240"/>
      <c r="R10" s="70"/>
    </row>
    <row r="11" spans="1:18" s="64" customFormat="1" ht="15" customHeight="1" x14ac:dyDescent="0.2">
      <c r="A11" s="121">
        <v>11</v>
      </c>
      <c r="B11" s="82"/>
      <c r="C11" s="66"/>
      <c r="D11" s="43"/>
      <c r="E11" s="125" t="s">
        <v>35</v>
      </c>
      <c r="F11" s="66"/>
      <c r="G11" s="240"/>
      <c r="H11" s="240"/>
      <c r="I11" s="240"/>
      <c r="J11" s="240"/>
      <c r="K11" s="240"/>
      <c r="L11" s="240"/>
      <c r="M11" s="240"/>
      <c r="N11" s="240"/>
      <c r="O11" s="240"/>
      <c r="P11" s="240"/>
      <c r="Q11" s="240"/>
      <c r="R11" s="70"/>
    </row>
    <row r="12" spans="1:18" s="64" customFormat="1" ht="15" customHeight="1" thickBot="1" x14ac:dyDescent="0.25">
      <c r="A12" s="121">
        <v>12</v>
      </c>
      <c r="B12" s="82"/>
      <c r="C12" s="66"/>
      <c r="D12" s="43"/>
      <c r="E12" s="125" t="s">
        <v>47</v>
      </c>
      <c r="F12" s="66"/>
      <c r="G12" s="240"/>
      <c r="H12" s="240"/>
      <c r="I12" s="240"/>
      <c r="J12" s="240"/>
      <c r="K12" s="240"/>
      <c r="L12" s="240"/>
      <c r="M12" s="240"/>
      <c r="N12" s="240"/>
      <c r="O12" s="240"/>
      <c r="P12" s="240"/>
      <c r="Q12" s="240"/>
      <c r="R12" s="70"/>
    </row>
    <row r="13" spans="1:18" s="110" customFormat="1" ht="15" customHeight="1" thickBot="1" x14ac:dyDescent="0.25">
      <c r="A13" s="121">
        <v>13</v>
      </c>
      <c r="B13" s="82"/>
      <c r="C13" s="66"/>
      <c r="D13" s="131" t="s">
        <v>432</v>
      </c>
      <c r="E13" s="131"/>
      <c r="F13" s="66"/>
      <c r="G13" s="238">
        <f>SUM(G10:G12)</f>
        <v>0</v>
      </c>
      <c r="H13" s="238">
        <f t="shared" ref="H13:Q13" si="0">SUM(H10:H12)</f>
        <v>0</v>
      </c>
      <c r="I13" s="238">
        <f t="shared" si="0"/>
        <v>0</v>
      </c>
      <c r="J13" s="238">
        <f t="shared" si="0"/>
        <v>0</v>
      </c>
      <c r="K13" s="238">
        <f t="shared" si="0"/>
        <v>0</v>
      </c>
      <c r="L13" s="238">
        <f t="shared" si="0"/>
        <v>0</v>
      </c>
      <c r="M13" s="238">
        <f t="shared" si="0"/>
        <v>0</v>
      </c>
      <c r="N13" s="238">
        <f t="shared" si="0"/>
        <v>0</v>
      </c>
      <c r="O13" s="238">
        <f t="shared" si="0"/>
        <v>0</v>
      </c>
      <c r="P13" s="238">
        <f t="shared" si="0"/>
        <v>0</v>
      </c>
      <c r="Q13" s="238">
        <f t="shared" si="0"/>
        <v>0</v>
      </c>
      <c r="R13" s="70"/>
    </row>
    <row r="14" spans="1:18" s="64" customFormat="1" ht="15" customHeight="1" x14ac:dyDescent="0.2">
      <c r="A14" s="121">
        <v>14</v>
      </c>
      <c r="B14" s="82"/>
      <c r="C14" s="66"/>
      <c r="D14" s="43"/>
      <c r="E14" s="125" t="s">
        <v>214</v>
      </c>
      <c r="F14" s="66"/>
      <c r="G14" s="240"/>
      <c r="H14" s="240"/>
      <c r="I14" s="240"/>
      <c r="J14" s="240"/>
      <c r="K14" s="240"/>
      <c r="L14" s="240"/>
      <c r="M14" s="240"/>
      <c r="N14" s="240"/>
      <c r="O14" s="240"/>
      <c r="P14" s="240"/>
      <c r="Q14" s="240"/>
      <c r="R14" s="70"/>
    </row>
    <row r="15" spans="1:18" s="64" customFormat="1" ht="15" customHeight="1" thickBot="1" x14ac:dyDescent="0.25">
      <c r="A15" s="121">
        <v>15</v>
      </c>
      <c r="B15" s="82"/>
      <c r="C15" s="66"/>
      <c r="D15" s="43"/>
      <c r="E15" s="125" t="s">
        <v>14</v>
      </c>
      <c r="F15" s="66"/>
      <c r="G15" s="240"/>
      <c r="H15" s="240"/>
      <c r="I15" s="240"/>
      <c r="J15" s="240"/>
      <c r="K15" s="240"/>
      <c r="L15" s="240"/>
      <c r="M15" s="240"/>
      <c r="N15" s="240"/>
      <c r="O15" s="240"/>
      <c r="P15" s="240"/>
      <c r="Q15" s="240"/>
      <c r="R15" s="70"/>
    </row>
    <row r="16" spans="1:18" s="110" customFormat="1" ht="15" customHeight="1" thickBot="1" x14ac:dyDescent="0.25">
      <c r="A16" s="121">
        <v>16</v>
      </c>
      <c r="B16" s="82"/>
      <c r="C16" s="66"/>
      <c r="D16" s="131" t="s">
        <v>433</v>
      </c>
      <c r="E16" s="131"/>
      <c r="F16" s="66"/>
      <c r="G16" s="238">
        <f>SUM(G14:G15)</f>
        <v>0</v>
      </c>
      <c r="H16" s="238">
        <f t="shared" ref="H16:Q16" si="1">SUM(H14:H15)</f>
        <v>0</v>
      </c>
      <c r="I16" s="238">
        <f t="shared" si="1"/>
        <v>0</v>
      </c>
      <c r="J16" s="238">
        <f t="shared" si="1"/>
        <v>0</v>
      </c>
      <c r="K16" s="238">
        <f t="shared" si="1"/>
        <v>0</v>
      </c>
      <c r="L16" s="238">
        <f t="shared" si="1"/>
        <v>0</v>
      </c>
      <c r="M16" s="238">
        <f t="shared" si="1"/>
        <v>0</v>
      </c>
      <c r="N16" s="238">
        <f t="shared" si="1"/>
        <v>0</v>
      </c>
      <c r="O16" s="238">
        <f t="shared" si="1"/>
        <v>0</v>
      </c>
      <c r="P16" s="238">
        <f t="shared" si="1"/>
        <v>0</v>
      </c>
      <c r="Q16" s="238">
        <f t="shared" si="1"/>
        <v>0</v>
      </c>
      <c r="R16" s="70"/>
    </row>
    <row r="17" spans="1:18" s="64" customFormat="1" ht="15" customHeight="1" thickBot="1" x14ac:dyDescent="0.25">
      <c r="A17" s="121">
        <v>17</v>
      </c>
      <c r="B17" s="82"/>
      <c r="C17" s="66"/>
      <c r="D17" s="131" t="s">
        <v>207</v>
      </c>
      <c r="E17" s="66"/>
      <c r="F17" s="66"/>
      <c r="G17" s="238">
        <f>G13+G16</f>
        <v>0</v>
      </c>
      <c r="H17" s="238">
        <f t="shared" ref="H17:Q17" si="2">H13+H16</f>
        <v>0</v>
      </c>
      <c r="I17" s="238">
        <f t="shared" si="2"/>
        <v>0</v>
      </c>
      <c r="J17" s="238">
        <f t="shared" si="2"/>
        <v>0</v>
      </c>
      <c r="K17" s="238">
        <f t="shared" si="2"/>
        <v>0</v>
      </c>
      <c r="L17" s="238">
        <f t="shared" si="2"/>
        <v>0</v>
      </c>
      <c r="M17" s="238">
        <f t="shared" si="2"/>
        <v>0</v>
      </c>
      <c r="N17" s="238">
        <f t="shared" si="2"/>
        <v>0</v>
      </c>
      <c r="O17" s="238">
        <f t="shared" si="2"/>
        <v>0</v>
      </c>
      <c r="P17" s="238">
        <f t="shared" si="2"/>
        <v>0</v>
      </c>
      <c r="Q17" s="238">
        <f t="shared" si="2"/>
        <v>0</v>
      </c>
      <c r="R17" s="70"/>
    </row>
    <row r="18" spans="1:18" ht="24" customHeight="1" x14ac:dyDescent="0.2">
      <c r="A18" s="121">
        <v>18</v>
      </c>
      <c r="B18" s="82"/>
      <c r="C18" s="81"/>
      <c r="D18" s="81"/>
      <c r="E18" s="81"/>
      <c r="F18" s="81"/>
      <c r="G18" s="120" t="s">
        <v>370</v>
      </c>
      <c r="H18" s="120" t="s">
        <v>371</v>
      </c>
      <c r="I18" s="120" t="s">
        <v>372</v>
      </c>
      <c r="J18" s="120" t="s">
        <v>373</v>
      </c>
      <c r="K18" s="120" t="s">
        <v>374</v>
      </c>
      <c r="L18" s="120" t="s">
        <v>375</v>
      </c>
      <c r="M18" s="120" t="s">
        <v>377</v>
      </c>
      <c r="N18" s="120" t="s">
        <v>378</v>
      </c>
      <c r="O18" s="120" t="s">
        <v>379</v>
      </c>
      <c r="P18" s="120" t="s">
        <v>380</v>
      </c>
      <c r="Q18" s="120" t="s">
        <v>381</v>
      </c>
      <c r="R18" s="42"/>
    </row>
    <row r="19" spans="1:18" ht="15.75" x14ac:dyDescent="0.25">
      <c r="A19" s="121">
        <v>19</v>
      </c>
      <c r="B19" s="82"/>
      <c r="C19" s="112"/>
      <c r="D19" s="66"/>
      <c r="E19" s="66"/>
      <c r="F19" s="88" t="str">
        <f>IF(ISNUMBER(CoverSheet!$C$12),"for year ended","")</f>
        <v/>
      </c>
      <c r="G19" s="114" t="str">
        <f>IF(ISNUMBER(CoverSheet!$C$12),DATE(YEAR(CoverSheet!$C$12),MONTH(CoverSheet!$C$12),DAY(CoverSheet!$C$12))-1,"")</f>
        <v/>
      </c>
      <c r="H19" s="114" t="str">
        <f>IF(ISNUMBER(CoverSheet!$C$12),DATE(YEAR(CoverSheet!$C$12)+1,MONTH(CoverSheet!$C$12),DAY(CoverSheet!$C$12))-1,"")</f>
        <v/>
      </c>
      <c r="I19" s="114" t="str">
        <f>IF(ISNUMBER(CoverSheet!$C$12),DATE(YEAR(CoverSheet!$C$12)+2,MONTH(CoverSheet!$C$12),DAY(CoverSheet!$C$12))-1,"")</f>
        <v/>
      </c>
      <c r="J19" s="114" t="str">
        <f>IF(ISNUMBER(CoverSheet!$C$12),DATE(YEAR(CoverSheet!$C$12)+3,MONTH(CoverSheet!$C$12),DAY(CoverSheet!$C$12))-1,"")</f>
        <v/>
      </c>
      <c r="K19" s="114" t="str">
        <f>IF(ISNUMBER(CoverSheet!$C$12),DATE(YEAR(CoverSheet!$C$12)+4,MONTH(CoverSheet!$C$12),DAY(CoverSheet!$C$12))-1,"")</f>
        <v/>
      </c>
      <c r="L19" s="114" t="str">
        <f>IF(ISNUMBER(CoverSheet!$C$12),DATE(YEAR(CoverSheet!$C$12)+5,MONTH(CoverSheet!$C$12),DAY(CoverSheet!$C$12))-1,"")</f>
        <v/>
      </c>
      <c r="M19" s="114" t="str">
        <f>IF(ISNUMBER(CoverSheet!$C$12),DATE(YEAR(CoverSheet!$C$12)+6,MONTH(CoverSheet!$C$12),DAY(CoverSheet!$C$12))-1,"")</f>
        <v/>
      </c>
      <c r="N19" s="114" t="str">
        <f>IF(ISNUMBER(CoverSheet!$C$12),DATE(YEAR(CoverSheet!$C$12)+7,MONTH(CoverSheet!$C$12),DAY(CoverSheet!$C$12))-1,"")</f>
        <v/>
      </c>
      <c r="O19" s="114" t="str">
        <f>IF(ISNUMBER(CoverSheet!$C$12),DATE(YEAR(CoverSheet!$C$12)+8,MONTH(CoverSheet!$C$12),DAY(CoverSheet!$C$12))-1,"")</f>
        <v/>
      </c>
      <c r="P19" s="114" t="str">
        <f>IF(ISNUMBER(CoverSheet!$C$12),DATE(YEAR(CoverSheet!$C$12)+9,MONTH(CoverSheet!$C$12),DAY(CoverSheet!$C$12))-1,"")</f>
        <v/>
      </c>
      <c r="Q19" s="114" t="str">
        <f>IF(ISNUMBER(CoverSheet!$C$12),DATE(YEAR(CoverSheet!$C$12)+10,MONTH(CoverSheet!$C$12),DAY(CoverSheet!$C$12))-1,"")</f>
        <v/>
      </c>
      <c r="R19" s="70"/>
    </row>
    <row r="20" spans="1:18" ht="18.75" customHeight="1" x14ac:dyDescent="0.25">
      <c r="A20" s="121">
        <v>20</v>
      </c>
      <c r="B20" s="82"/>
      <c r="C20" s="66"/>
      <c r="D20" s="112"/>
      <c r="E20" s="66"/>
      <c r="F20" s="66"/>
      <c r="G20" s="128" t="s">
        <v>408</v>
      </c>
      <c r="H20" s="140"/>
      <c r="I20" s="140"/>
      <c r="J20" s="140"/>
      <c r="K20" s="140"/>
      <c r="L20" s="140"/>
      <c r="M20" s="140"/>
      <c r="N20" s="140"/>
      <c r="O20" s="140"/>
      <c r="P20" s="140"/>
      <c r="Q20" s="140"/>
      <c r="R20" s="70"/>
    </row>
    <row r="21" spans="1:18" s="64" customFormat="1" ht="15" customHeight="1" x14ac:dyDescent="0.2">
      <c r="A21" s="121">
        <v>21</v>
      </c>
      <c r="B21" s="82"/>
      <c r="C21" s="66"/>
      <c r="D21" s="43"/>
      <c r="E21" s="125" t="s">
        <v>34</v>
      </c>
      <c r="F21" s="66"/>
      <c r="G21" s="240"/>
      <c r="H21" s="240"/>
      <c r="I21" s="240"/>
      <c r="J21" s="240"/>
      <c r="K21" s="240"/>
      <c r="L21" s="240"/>
      <c r="M21" s="240"/>
      <c r="N21" s="240"/>
      <c r="O21" s="240"/>
      <c r="P21" s="240"/>
      <c r="Q21" s="240"/>
      <c r="R21" s="70"/>
    </row>
    <row r="22" spans="1:18" s="64" customFormat="1" ht="15" customHeight="1" x14ac:dyDescent="0.2">
      <c r="A22" s="121">
        <v>22</v>
      </c>
      <c r="B22" s="82"/>
      <c r="C22" s="66"/>
      <c r="D22" s="43"/>
      <c r="E22" s="125" t="s">
        <v>35</v>
      </c>
      <c r="F22" s="66"/>
      <c r="G22" s="240"/>
      <c r="H22" s="240"/>
      <c r="I22" s="240"/>
      <c r="J22" s="240"/>
      <c r="K22" s="240"/>
      <c r="L22" s="240"/>
      <c r="M22" s="240"/>
      <c r="N22" s="240"/>
      <c r="O22" s="240"/>
      <c r="P22" s="240"/>
      <c r="Q22" s="240"/>
      <c r="R22" s="70"/>
    </row>
    <row r="23" spans="1:18" s="64" customFormat="1" ht="15" customHeight="1" thickBot="1" x14ac:dyDescent="0.25">
      <c r="A23" s="121">
        <v>23</v>
      </c>
      <c r="B23" s="82"/>
      <c r="C23" s="66"/>
      <c r="D23" s="43"/>
      <c r="E23" s="125" t="s">
        <v>47</v>
      </c>
      <c r="F23" s="66"/>
      <c r="G23" s="240"/>
      <c r="H23" s="240"/>
      <c r="I23" s="240"/>
      <c r="J23" s="240"/>
      <c r="K23" s="240"/>
      <c r="L23" s="240"/>
      <c r="M23" s="240"/>
      <c r="N23" s="240"/>
      <c r="O23" s="240"/>
      <c r="P23" s="240"/>
      <c r="Q23" s="240"/>
      <c r="R23" s="70"/>
    </row>
    <row r="24" spans="1:18" s="110" customFormat="1" ht="15" customHeight="1" thickBot="1" x14ac:dyDescent="0.25">
      <c r="A24" s="121">
        <v>24</v>
      </c>
      <c r="B24" s="82"/>
      <c r="C24" s="66"/>
      <c r="D24" s="131" t="s">
        <v>432</v>
      </c>
      <c r="E24" s="131"/>
      <c r="F24" s="66"/>
      <c r="G24" s="238">
        <f t="shared" ref="G24:Q24" si="3">SUM(G21:G23)</f>
        <v>0</v>
      </c>
      <c r="H24" s="238">
        <f t="shared" si="3"/>
        <v>0</v>
      </c>
      <c r="I24" s="238">
        <f t="shared" si="3"/>
        <v>0</v>
      </c>
      <c r="J24" s="238">
        <f t="shared" si="3"/>
        <v>0</v>
      </c>
      <c r="K24" s="238">
        <f t="shared" si="3"/>
        <v>0</v>
      </c>
      <c r="L24" s="238">
        <f t="shared" si="3"/>
        <v>0</v>
      </c>
      <c r="M24" s="238">
        <f t="shared" si="3"/>
        <v>0</v>
      </c>
      <c r="N24" s="238">
        <f t="shared" si="3"/>
        <v>0</v>
      </c>
      <c r="O24" s="238">
        <f t="shared" si="3"/>
        <v>0</v>
      </c>
      <c r="P24" s="238">
        <f t="shared" si="3"/>
        <v>0</v>
      </c>
      <c r="Q24" s="238">
        <f t="shared" si="3"/>
        <v>0</v>
      </c>
      <c r="R24" s="70"/>
    </row>
    <row r="25" spans="1:18" s="64" customFormat="1" ht="15" customHeight="1" x14ac:dyDescent="0.2">
      <c r="A25" s="121">
        <v>25</v>
      </c>
      <c r="B25" s="82"/>
      <c r="C25" s="66"/>
      <c r="D25" s="43"/>
      <c r="E25" s="125" t="s">
        <v>214</v>
      </c>
      <c r="F25" s="66"/>
      <c r="G25" s="240"/>
      <c r="H25" s="240"/>
      <c r="I25" s="240"/>
      <c r="J25" s="240"/>
      <c r="K25" s="240"/>
      <c r="L25" s="240"/>
      <c r="M25" s="240"/>
      <c r="N25" s="240"/>
      <c r="O25" s="240"/>
      <c r="P25" s="240"/>
      <c r="Q25" s="240"/>
      <c r="R25" s="70"/>
    </row>
    <row r="26" spans="1:18" s="64" customFormat="1" ht="15" customHeight="1" thickBot="1" x14ac:dyDescent="0.25">
      <c r="A26" s="121">
        <v>26</v>
      </c>
      <c r="B26" s="82"/>
      <c r="C26" s="66"/>
      <c r="D26" s="43"/>
      <c r="E26" s="125" t="s">
        <v>14</v>
      </c>
      <c r="F26" s="66"/>
      <c r="G26" s="240"/>
      <c r="H26" s="240"/>
      <c r="I26" s="240"/>
      <c r="J26" s="240"/>
      <c r="K26" s="240"/>
      <c r="L26" s="240"/>
      <c r="M26" s="240"/>
      <c r="N26" s="240"/>
      <c r="O26" s="240"/>
      <c r="P26" s="240"/>
      <c r="Q26" s="240"/>
      <c r="R26" s="70"/>
    </row>
    <row r="27" spans="1:18" s="110" customFormat="1" ht="15" customHeight="1" thickBot="1" x14ac:dyDescent="0.25">
      <c r="A27" s="121">
        <v>27</v>
      </c>
      <c r="B27" s="82"/>
      <c r="C27" s="66"/>
      <c r="D27" s="131" t="s">
        <v>433</v>
      </c>
      <c r="E27" s="131"/>
      <c r="F27" s="66"/>
      <c r="G27" s="238">
        <f t="shared" ref="G27:Q27" si="4">SUM(G25:G26)</f>
        <v>0</v>
      </c>
      <c r="H27" s="238">
        <f t="shared" si="4"/>
        <v>0</v>
      </c>
      <c r="I27" s="238">
        <f t="shared" si="4"/>
        <v>0</v>
      </c>
      <c r="J27" s="238">
        <f t="shared" si="4"/>
        <v>0</v>
      </c>
      <c r="K27" s="238">
        <f t="shared" si="4"/>
        <v>0</v>
      </c>
      <c r="L27" s="238">
        <f t="shared" si="4"/>
        <v>0</v>
      </c>
      <c r="M27" s="238">
        <f t="shared" si="4"/>
        <v>0</v>
      </c>
      <c r="N27" s="238">
        <f t="shared" si="4"/>
        <v>0</v>
      </c>
      <c r="O27" s="238">
        <f t="shared" si="4"/>
        <v>0</v>
      </c>
      <c r="P27" s="238">
        <f t="shared" si="4"/>
        <v>0</v>
      </c>
      <c r="Q27" s="238">
        <f t="shared" si="4"/>
        <v>0</v>
      </c>
      <c r="R27" s="70"/>
    </row>
    <row r="28" spans="1:18" s="64" customFormat="1" ht="15" customHeight="1" thickBot="1" x14ac:dyDescent="0.25">
      <c r="A28" s="121">
        <v>28</v>
      </c>
      <c r="B28" s="82"/>
      <c r="C28" s="81"/>
      <c r="D28" s="104" t="s">
        <v>207</v>
      </c>
      <c r="E28" s="81"/>
      <c r="F28" s="81"/>
      <c r="G28" s="238">
        <f>G24+G27</f>
        <v>0</v>
      </c>
      <c r="H28" s="238">
        <f t="shared" ref="H28:Q28" si="5">H24+H27</f>
        <v>0</v>
      </c>
      <c r="I28" s="238">
        <f t="shared" si="5"/>
        <v>0</v>
      </c>
      <c r="J28" s="238">
        <f t="shared" si="5"/>
        <v>0</v>
      </c>
      <c r="K28" s="238">
        <f t="shared" si="5"/>
        <v>0</v>
      </c>
      <c r="L28" s="238">
        <f t="shared" si="5"/>
        <v>0</v>
      </c>
      <c r="M28" s="238">
        <f t="shared" si="5"/>
        <v>0</v>
      </c>
      <c r="N28" s="238">
        <f t="shared" si="5"/>
        <v>0</v>
      </c>
      <c r="O28" s="238">
        <f t="shared" si="5"/>
        <v>0</v>
      </c>
      <c r="P28" s="238">
        <f t="shared" si="5"/>
        <v>0</v>
      </c>
      <c r="Q28" s="238">
        <f t="shared" si="5"/>
        <v>0</v>
      </c>
      <c r="R28" s="42"/>
    </row>
    <row r="29" spans="1:18" s="8" customFormat="1" ht="30" customHeight="1" x14ac:dyDescent="0.25">
      <c r="A29" s="121">
        <v>29</v>
      </c>
      <c r="B29" s="82"/>
      <c r="C29" s="112" t="s">
        <v>233</v>
      </c>
      <c r="D29" s="112"/>
      <c r="E29" s="39"/>
      <c r="F29" s="39"/>
      <c r="G29" s="37"/>
      <c r="H29" s="37"/>
      <c r="I29" s="38"/>
      <c r="J29" s="38"/>
      <c r="K29" s="38"/>
      <c r="L29" s="37"/>
      <c r="M29" s="40"/>
      <c r="N29" s="37"/>
      <c r="O29" s="37"/>
      <c r="P29" s="66"/>
      <c r="Q29" s="66"/>
      <c r="R29" s="70"/>
    </row>
    <row r="30" spans="1:18" ht="15" customHeight="1" x14ac:dyDescent="0.2">
      <c r="A30" s="121">
        <v>30</v>
      </c>
      <c r="B30" s="82"/>
      <c r="C30" s="66"/>
      <c r="D30" s="44"/>
      <c r="E30" s="125" t="s">
        <v>211</v>
      </c>
      <c r="F30" s="66"/>
      <c r="G30" s="240"/>
      <c r="H30" s="240"/>
      <c r="I30" s="240"/>
      <c r="J30" s="240"/>
      <c r="K30" s="240"/>
      <c r="L30" s="240"/>
      <c r="M30" s="240"/>
      <c r="N30" s="240"/>
      <c r="O30" s="240"/>
      <c r="P30" s="240"/>
      <c r="Q30" s="240"/>
      <c r="R30" s="70"/>
    </row>
    <row r="31" spans="1:18" ht="15" customHeight="1" x14ac:dyDescent="0.2">
      <c r="A31" s="121"/>
      <c r="B31" s="82"/>
      <c r="C31" s="66"/>
      <c r="D31" s="44"/>
      <c r="E31" s="124" t="s">
        <v>234</v>
      </c>
      <c r="F31" s="66"/>
      <c r="G31" s="240"/>
      <c r="H31" s="240"/>
      <c r="I31" s="240"/>
      <c r="J31" s="240"/>
      <c r="K31" s="240"/>
      <c r="L31" s="240"/>
      <c r="M31" s="240"/>
      <c r="N31" s="240"/>
      <c r="O31" s="240"/>
      <c r="P31" s="240"/>
      <c r="Q31" s="240"/>
      <c r="R31" s="70"/>
    </row>
    <row r="32" spans="1:18" ht="15" customHeight="1" x14ac:dyDescent="0.2">
      <c r="A32" s="121">
        <v>32</v>
      </c>
      <c r="B32" s="82"/>
      <c r="C32" s="66"/>
      <c r="D32" s="44"/>
      <c r="E32" s="66"/>
      <c r="F32" s="66"/>
      <c r="G32" s="66"/>
      <c r="H32" s="66"/>
      <c r="I32" s="66"/>
      <c r="J32" s="66"/>
      <c r="K32" s="66"/>
      <c r="L32" s="66"/>
      <c r="M32" s="66"/>
      <c r="N32" s="66"/>
      <c r="O32" s="66"/>
      <c r="P32" s="66"/>
      <c r="Q32" s="66"/>
      <c r="R32" s="70"/>
    </row>
    <row r="33" spans="1:18" ht="24" customHeight="1" x14ac:dyDescent="0.2">
      <c r="A33" s="121">
        <v>33</v>
      </c>
      <c r="B33" s="82"/>
      <c r="C33" s="81"/>
      <c r="D33" s="81"/>
      <c r="E33" s="81"/>
      <c r="F33" s="81"/>
      <c r="G33" s="120" t="s">
        <v>370</v>
      </c>
      <c r="H33" s="120" t="s">
        <v>371</v>
      </c>
      <c r="I33" s="120" t="s">
        <v>372</v>
      </c>
      <c r="J33" s="120" t="s">
        <v>373</v>
      </c>
      <c r="K33" s="120" t="s">
        <v>374</v>
      </c>
      <c r="L33" s="120" t="s">
        <v>375</v>
      </c>
      <c r="M33" s="120" t="s">
        <v>377</v>
      </c>
      <c r="N33" s="120" t="s">
        <v>378</v>
      </c>
      <c r="O33" s="120" t="s">
        <v>379</v>
      </c>
      <c r="P33" s="120" t="s">
        <v>380</v>
      </c>
      <c r="Q33" s="120" t="s">
        <v>381</v>
      </c>
      <c r="R33" s="42"/>
    </row>
    <row r="34" spans="1:18" ht="15.75" x14ac:dyDescent="0.25">
      <c r="A34" s="121">
        <v>34</v>
      </c>
      <c r="B34" s="82"/>
      <c r="C34" s="112"/>
      <c r="D34" s="66"/>
      <c r="E34" s="66"/>
      <c r="F34" s="88" t="str">
        <f>IF(ISNUMBER(CoverSheet!$C$12),"for year ended","")</f>
        <v/>
      </c>
      <c r="G34" s="114" t="str">
        <f>IF(ISNUMBER(CoverSheet!$C$12),DATE(YEAR(CoverSheet!$C$12),MONTH(CoverSheet!$C$12),DAY(CoverSheet!$C$12))-1,"")</f>
        <v/>
      </c>
      <c r="H34" s="114" t="str">
        <f>IF(ISNUMBER(CoverSheet!$C$12),DATE(YEAR(CoverSheet!$C$12)+1,MONTH(CoverSheet!$C$12),DAY(CoverSheet!$C$12))-1,"")</f>
        <v/>
      </c>
      <c r="I34" s="114" t="str">
        <f>IF(ISNUMBER(CoverSheet!$C$12),DATE(YEAR(CoverSheet!$C$12)+2,MONTH(CoverSheet!$C$12),DAY(CoverSheet!$C$12))-1,"")</f>
        <v/>
      </c>
      <c r="J34" s="114" t="str">
        <f>IF(ISNUMBER(CoverSheet!$C$12),DATE(YEAR(CoverSheet!$C$12)+3,MONTH(CoverSheet!$C$12),DAY(CoverSheet!$C$12))-1,"")</f>
        <v/>
      </c>
      <c r="K34" s="114" t="str">
        <f>IF(ISNUMBER(CoverSheet!$C$12),DATE(YEAR(CoverSheet!$C$12)+4,MONTH(CoverSheet!$C$12),DAY(CoverSheet!$C$12))-1,"")</f>
        <v/>
      </c>
      <c r="L34" s="114" t="str">
        <f>IF(ISNUMBER(CoverSheet!$C$12),DATE(YEAR(CoverSheet!$C$12)+5,MONTH(CoverSheet!$C$12),DAY(CoverSheet!$C$12))-1,"")</f>
        <v/>
      </c>
      <c r="M34" s="114" t="str">
        <f>IF(ISNUMBER(CoverSheet!$C$12),DATE(YEAR(CoverSheet!$C$12)+6,MONTH(CoverSheet!$C$12),DAY(CoverSheet!$C$12))-1,"")</f>
        <v/>
      </c>
      <c r="N34" s="114" t="str">
        <f>IF(ISNUMBER(CoverSheet!$C$12),DATE(YEAR(CoverSheet!$C$12)+7,MONTH(CoverSheet!$C$12),DAY(CoverSheet!$C$12))-1,"")</f>
        <v/>
      </c>
      <c r="O34" s="114" t="str">
        <f>IF(ISNUMBER(CoverSheet!$C$12),DATE(YEAR(CoverSheet!$C$12)+8,MONTH(CoverSheet!$C$12),DAY(CoverSheet!$C$12))-1,"")</f>
        <v/>
      </c>
      <c r="P34" s="114" t="str">
        <f>IF(ISNUMBER(CoverSheet!$C$12),DATE(YEAR(CoverSheet!$C$12)+9,MONTH(CoverSheet!$C$12),DAY(CoverSheet!$C$12))-1,"")</f>
        <v/>
      </c>
      <c r="Q34" s="114" t="str">
        <f>IF(ISNUMBER(CoverSheet!$C$12),DATE(YEAR(CoverSheet!$C$12)+10,MONTH(CoverSheet!$C$12),DAY(CoverSheet!$C$12))-1,"")</f>
        <v/>
      </c>
      <c r="R34" s="70"/>
    </row>
    <row r="35" spans="1:18" ht="25.5" customHeight="1" x14ac:dyDescent="0.25">
      <c r="A35" s="121">
        <v>35</v>
      </c>
      <c r="B35" s="82"/>
      <c r="C35" s="129" t="s">
        <v>224</v>
      </c>
      <c r="D35" s="129"/>
      <c r="E35" s="66"/>
      <c r="F35" s="66"/>
      <c r="G35" s="130" t="s">
        <v>409</v>
      </c>
      <c r="H35" s="140"/>
      <c r="I35" s="140"/>
      <c r="J35" s="140"/>
      <c r="K35" s="140"/>
      <c r="L35" s="140"/>
      <c r="M35" s="140"/>
      <c r="N35" s="140"/>
      <c r="O35" s="140"/>
      <c r="P35" s="140"/>
      <c r="Q35" s="140"/>
      <c r="R35" s="70"/>
    </row>
    <row r="36" spans="1:18" s="64" customFormat="1" ht="15" customHeight="1" x14ac:dyDescent="0.2">
      <c r="A36" s="121">
        <v>36</v>
      </c>
      <c r="B36" s="82"/>
      <c r="C36" s="66"/>
      <c r="D36" s="43"/>
      <c r="E36" s="125" t="s">
        <v>34</v>
      </c>
      <c r="F36" s="66"/>
      <c r="G36" s="239">
        <f t="shared" ref="G36:Q36" si="6">G10-G21</f>
        <v>0</v>
      </c>
      <c r="H36" s="239">
        <f t="shared" si="6"/>
        <v>0</v>
      </c>
      <c r="I36" s="239">
        <f t="shared" si="6"/>
        <v>0</v>
      </c>
      <c r="J36" s="239">
        <f t="shared" si="6"/>
        <v>0</v>
      </c>
      <c r="K36" s="239">
        <f t="shared" si="6"/>
        <v>0</v>
      </c>
      <c r="L36" s="239">
        <f t="shared" si="6"/>
        <v>0</v>
      </c>
      <c r="M36" s="239">
        <f t="shared" si="6"/>
        <v>0</v>
      </c>
      <c r="N36" s="239">
        <f t="shared" si="6"/>
        <v>0</v>
      </c>
      <c r="O36" s="239">
        <f t="shared" si="6"/>
        <v>0</v>
      </c>
      <c r="P36" s="239">
        <f t="shared" si="6"/>
        <v>0</v>
      </c>
      <c r="Q36" s="239">
        <f t="shared" si="6"/>
        <v>0</v>
      </c>
      <c r="R36" s="70"/>
    </row>
    <row r="37" spans="1:18" s="64" customFormat="1" ht="15" customHeight="1" x14ac:dyDescent="0.2">
      <c r="A37" s="121">
        <v>37</v>
      </c>
      <c r="B37" s="82"/>
      <c r="C37" s="66"/>
      <c r="D37" s="43"/>
      <c r="E37" s="125" t="s">
        <v>35</v>
      </c>
      <c r="F37" s="66"/>
      <c r="G37" s="239">
        <f t="shared" ref="G37:Q37" si="7">G11-G22</f>
        <v>0</v>
      </c>
      <c r="H37" s="239">
        <f t="shared" si="7"/>
        <v>0</v>
      </c>
      <c r="I37" s="239">
        <f t="shared" si="7"/>
        <v>0</v>
      </c>
      <c r="J37" s="239">
        <f t="shared" si="7"/>
        <v>0</v>
      </c>
      <c r="K37" s="239">
        <f t="shared" si="7"/>
        <v>0</v>
      </c>
      <c r="L37" s="239">
        <f t="shared" si="7"/>
        <v>0</v>
      </c>
      <c r="M37" s="239">
        <f t="shared" si="7"/>
        <v>0</v>
      </c>
      <c r="N37" s="239">
        <f t="shared" si="7"/>
        <v>0</v>
      </c>
      <c r="O37" s="239">
        <f t="shared" si="7"/>
        <v>0</v>
      </c>
      <c r="P37" s="239">
        <f t="shared" si="7"/>
        <v>0</v>
      </c>
      <c r="Q37" s="239">
        <f t="shared" si="7"/>
        <v>0</v>
      </c>
      <c r="R37" s="70"/>
    </row>
    <row r="38" spans="1:18" s="64" customFormat="1" ht="15" customHeight="1" thickBot="1" x14ac:dyDescent="0.25">
      <c r="A38" s="121">
        <v>38</v>
      </c>
      <c r="B38" s="82"/>
      <c r="C38" s="66"/>
      <c r="D38" s="43"/>
      <c r="E38" s="125" t="s">
        <v>47</v>
      </c>
      <c r="F38" s="66"/>
      <c r="G38" s="239">
        <f t="shared" ref="G38:Q38" si="8">G12-G23</f>
        <v>0</v>
      </c>
      <c r="H38" s="239">
        <f t="shared" si="8"/>
        <v>0</v>
      </c>
      <c r="I38" s="239">
        <f t="shared" si="8"/>
        <v>0</v>
      </c>
      <c r="J38" s="239">
        <f t="shared" si="8"/>
        <v>0</v>
      </c>
      <c r="K38" s="239">
        <f t="shared" si="8"/>
        <v>0</v>
      </c>
      <c r="L38" s="239">
        <f t="shared" si="8"/>
        <v>0</v>
      </c>
      <c r="M38" s="239">
        <f t="shared" si="8"/>
        <v>0</v>
      </c>
      <c r="N38" s="239">
        <f t="shared" si="8"/>
        <v>0</v>
      </c>
      <c r="O38" s="239">
        <f t="shared" si="8"/>
        <v>0</v>
      </c>
      <c r="P38" s="239">
        <f t="shared" si="8"/>
        <v>0</v>
      </c>
      <c r="Q38" s="239">
        <f t="shared" si="8"/>
        <v>0</v>
      </c>
      <c r="R38" s="70"/>
    </row>
    <row r="39" spans="1:18" s="110" customFormat="1" ht="15" customHeight="1" thickBot="1" x14ac:dyDescent="0.25">
      <c r="A39" s="121">
        <v>39</v>
      </c>
      <c r="B39" s="82"/>
      <c r="C39" s="66"/>
      <c r="D39" s="131" t="s">
        <v>432</v>
      </c>
      <c r="E39" s="131"/>
      <c r="F39" s="66"/>
      <c r="G39" s="238">
        <f>G13-G24</f>
        <v>0</v>
      </c>
      <c r="H39" s="238">
        <f t="shared" ref="H39:Q39" si="9">H13-H24</f>
        <v>0</v>
      </c>
      <c r="I39" s="238">
        <f t="shared" si="9"/>
        <v>0</v>
      </c>
      <c r="J39" s="238">
        <f t="shared" si="9"/>
        <v>0</v>
      </c>
      <c r="K39" s="238">
        <f t="shared" si="9"/>
        <v>0</v>
      </c>
      <c r="L39" s="238">
        <f t="shared" si="9"/>
        <v>0</v>
      </c>
      <c r="M39" s="238">
        <f t="shared" si="9"/>
        <v>0</v>
      </c>
      <c r="N39" s="238">
        <f t="shared" si="9"/>
        <v>0</v>
      </c>
      <c r="O39" s="238">
        <f t="shared" si="9"/>
        <v>0</v>
      </c>
      <c r="P39" s="238">
        <f t="shared" si="9"/>
        <v>0</v>
      </c>
      <c r="Q39" s="238">
        <f t="shared" si="9"/>
        <v>0</v>
      </c>
      <c r="R39" s="70"/>
    </row>
    <row r="40" spans="1:18" s="64" customFormat="1" ht="15" customHeight="1" x14ac:dyDescent="0.2">
      <c r="A40" s="121">
        <v>40</v>
      </c>
      <c r="B40" s="82"/>
      <c r="C40" s="66"/>
      <c r="D40" s="43"/>
      <c r="E40" s="125" t="s">
        <v>214</v>
      </c>
      <c r="F40" s="66"/>
      <c r="G40" s="239">
        <f>G14-G25</f>
        <v>0</v>
      </c>
      <c r="H40" s="239">
        <f t="shared" ref="H40:Q40" si="10">H14-H25</f>
        <v>0</v>
      </c>
      <c r="I40" s="239">
        <f t="shared" si="10"/>
        <v>0</v>
      </c>
      <c r="J40" s="239">
        <f t="shared" si="10"/>
        <v>0</v>
      </c>
      <c r="K40" s="239">
        <f t="shared" si="10"/>
        <v>0</v>
      </c>
      <c r="L40" s="239">
        <f t="shared" si="10"/>
        <v>0</v>
      </c>
      <c r="M40" s="239">
        <f t="shared" si="10"/>
        <v>0</v>
      </c>
      <c r="N40" s="239">
        <f t="shared" si="10"/>
        <v>0</v>
      </c>
      <c r="O40" s="239">
        <f t="shared" si="10"/>
        <v>0</v>
      </c>
      <c r="P40" s="239">
        <f t="shared" si="10"/>
        <v>0</v>
      </c>
      <c r="Q40" s="239">
        <f t="shared" si="10"/>
        <v>0</v>
      </c>
      <c r="R40" s="70"/>
    </row>
    <row r="41" spans="1:18" s="64" customFormat="1" ht="15" customHeight="1" thickBot="1" x14ac:dyDescent="0.25">
      <c r="A41" s="121">
        <v>41</v>
      </c>
      <c r="B41" s="82"/>
      <c r="C41" s="66"/>
      <c r="D41" s="43"/>
      <c r="E41" s="125" t="s">
        <v>14</v>
      </c>
      <c r="F41" s="66"/>
      <c r="G41" s="239">
        <f t="shared" ref="G41:Q41" si="11">G15-G26</f>
        <v>0</v>
      </c>
      <c r="H41" s="239">
        <f t="shared" si="11"/>
        <v>0</v>
      </c>
      <c r="I41" s="239">
        <f t="shared" si="11"/>
        <v>0</v>
      </c>
      <c r="J41" s="239">
        <f t="shared" si="11"/>
        <v>0</v>
      </c>
      <c r="K41" s="239">
        <f t="shared" si="11"/>
        <v>0</v>
      </c>
      <c r="L41" s="239">
        <f t="shared" si="11"/>
        <v>0</v>
      </c>
      <c r="M41" s="239">
        <f t="shared" si="11"/>
        <v>0</v>
      </c>
      <c r="N41" s="239">
        <f t="shared" si="11"/>
        <v>0</v>
      </c>
      <c r="O41" s="239">
        <f t="shared" si="11"/>
        <v>0</v>
      </c>
      <c r="P41" s="239">
        <f t="shared" si="11"/>
        <v>0</v>
      </c>
      <c r="Q41" s="239">
        <f t="shared" si="11"/>
        <v>0</v>
      </c>
      <c r="R41" s="70"/>
    </row>
    <row r="42" spans="1:18" s="110" customFormat="1" ht="15" customHeight="1" thickBot="1" x14ac:dyDescent="0.25">
      <c r="A42" s="121">
        <v>42</v>
      </c>
      <c r="B42" s="82"/>
      <c r="C42" s="66"/>
      <c r="D42" s="131" t="s">
        <v>433</v>
      </c>
      <c r="E42" s="131"/>
      <c r="F42" s="66"/>
      <c r="G42" s="238">
        <f>G16-G27</f>
        <v>0</v>
      </c>
      <c r="H42" s="238">
        <f t="shared" ref="H42:Q42" si="12">H16-H27</f>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70"/>
    </row>
    <row r="43" spans="1:18" s="64" customFormat="1" ht="15" customHeight="1" thickBot="1" x14ac:dyDescent="0.25">
      <c r="A43" s="121">
        <v>43</v>
      </c>
      <c r="B43" s="82"/>
      <c r="C43" s="66"/>
      <c r="D43" s="131" t="s">
        <v>207</v>
      </c>
      <c r="E43" s="66"/>
      <c r="F43" s="66"/>
      <c r="G43" s="238">
        <f>G39+G42</f>
        <v>0</v>
      </c>
      <c r="H43" s="238">
        <f t="shared" ref="H43:Q43" si="13">H39+H42</f>
        <v>0</v>
      </c>
      <c r="I43" s="238">
        <f t="shared" si="13"/>
        <v>0</v>
      </c>
      <c r="J43" s="238">
        <f t="shared" si="13"/>
        <v>0</v>
      </c>
      <c r="K43" s="238">
        <f t="shared" si="13"/>
        <v>0</v>
      </c>
      <c r="L43" s="238">
        <f t="shared" si="13"/>
        <v>0</v>
      </c>
      <c r="M43" s="238">
        <f t="shared" si="13"/>
        <v>0</v>
      </c>
      <c r="N43" s="238">
        <f t="shared" si="13"/>
        <v>0</v>
      </c>
      <c r="O43" s="238">
        <f t="shared" si="13"/>
        <v>0</v>
      </c>
      <c r="P43" s="238">
        <f t="shared" si="13"/>
        <v>0</v>
      </c>
      <c r="Q43" s="238">
        <f t="shared" si="13"/>
        <v>0</v>
      </c>
      <c r="R43" s="70"/>
    </row>
    <row r="44" spans="1:18" s="64" customFormat="1" x14ac:dyDescent="0.2">
      <c r="A44" s="122"/>
      <c r="B44" s="35"/>
      <c r="C44" s="45"/>
      <c r="D44" s="45"/>
      <c r="E44" s="45"/>
      <c r="F44" s="45"/>
      <c r="G44" s="45"/>
      <c r="H44" s="45"/>
      <c r="I44" s="45"/>
      <c r="J44" s="45"/>
      <c r="K44" s="45"/>
      <c r="L44" s="45"/>
      <c r="M44" s="45"/>
      <c r="N44" s="45"/>
      <c r="O44" s="45"/>
      <c r="P44" s="45"/>
      <c r="Q44" s="45"/>
      <c r="R44" s="51"/>
    </row>
  </sheetData>
  <sheetProtection sheet="1" formatColumns="0" formatRows="0"/>
  <mergeCells count="3">
    <mergeCell ref="M2:Q2"/>
    <mergeCell ref="M3:Q3"/>
    <mergeCell ref="A5:Q5"/>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G30:Q31">
      <formula1>OR(AND(ISNUMBER(G30),G30&gt;=0),AND(ISTEXT(G30),G30="N/A"))</formula1>
    </dataValidation>
  </dataValidations>
  <pageMargins left="0.70866141732283472" right="0.70866141732283472" top="0.74803149606299213" bottom="0.74803149606299213" header="0.31496062992125984" footer="0.31496062992125984"/>
  <pageSetup paperSize="9" scale="58" orientation="landscape" cellComments="asDisplayed" r:id="rId1"/>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N37"/>
  <sheetViews>
    <sheetView showGridLines="0" view="pageBreakPreview" zoomScaleNormal="100" zoomScaleSheetLayoutView="100" workbookViewId="0"/>
  </sheetViews>
  <sheetFormatPr defaultRowHeight="12.75" x14ac:dyDescent="0.2"/>
  <cols>
    <col min="1" max="1" width="4.140625" style="55" customWidth="1"/>
    <col min="2" max="2" width="4.140625" style="97" customWidth="1"/>
    <col min="3" max="3" width="25.140625" style="55" customWidth="1"/>
    <col min="4" max="4" width="28.85546875" style="55" customWidth="1"/>
    <col min="5" max="5" width="27.140625" style="55" customWidth="1"/>
    <col min="6" max="6" width="6.140625" style="55" customWidth="1"/>
    <col min="7" max="7" width="15.28515625" style="55" customWidth="1"/>
    <col min="8" max="8" width="15.28515625" style="64" customWidth="1"/>
    <col min="9" max="11" width="15.28515625" style="55" customWidth="1"/>
    <col min="12" max="12" width="15.28515625" style="110" customWidth="1"/>
    <col min="13" max="13" width="15.28515625" style="5" customWidth="1"/>
    <col min="14" max="14" width="2.7109375" style="55" customWidth="1"/>
    <col min="15" max="16384" width="9.140625" style="55"/>
  </cols>
  <sheetData>
    <row r="1" spans="1:14" s="7" customFormat="1" x14ac:dyDescent="0.2">
      <c r="A1" s="67"/>
      <c r="B1" s="90"/>
      <c r="C1" s="90"/>
      <c r="D1" s="90"/>
      <c r="E1" s="90"/>
      <c r="F1" s="90"/>
      <c r="G1" s="53"/>
      <c r="H1" s="53"/>
      <c r="I1" s="53"/>
      <c r="J1" s="53"/>
      <c r="K1" s="53"/>
      <c r="L1" s="53"/>
      <c r="M1" s="90"/>
      <c r="N1" s="46"/>
    </row>
    <row r="2" spans="1:14" s="7" customFormat="1" ht="18" customHeight="1" x14ac:dyDescent="0.3">
      <c r="A2" s="69"/>
      <c r="B2" s="85"/>
      <c r="C2" s="85"/>
      <c r="D2" s="85"/>
      <c r="E2" s="85"/>
      <c r="F2" s="54"/>
      <c r="G2" s="77"/>
      <c r="H2" s="77"/>
      <c r="I2" s="98" t="s">
        <v>3</v>
      </c>
      <c r="J2" s="308" t="str">
        <f>IF(NOT(ISBLANK(CoverSheet!$C$8)),CoverSheet!$C$8,"")</f>
        <v/>
      </c>
      <c r="K2" s="308"/>
      <c r="L2" s="308"/>
      <c r="M2" s="308"/>
      <c r="N2" s="47"/>
    </row>
    <row r="3" spans="1:14" s="7" customFormat="1" ht="18" customHeight="1" x14ac:dyDescent="0.25">
      <c r="A3" s="69"/>
      <c r="B3" s="85"/>
      <c r="C3" s="85"/>
      <c r="D3" s="85"/>
      <c r="E3" s="85"/>
      <c r="F3" s="54"/>
      <c r="G3" s="77"/>
      <c r="H3" s="77"/>
      <c r="I3" s="98" t="s">
        <v>203</v>
      </c>
      <c r="J3" s="309" t="str">
        <f>IF(ISNUMBER(CoverSheet!$C$12),TEXT(CoverSheet!$C$12,"_([$-1409]d mmmm yyyy;_(@")&amp;" –"&amp;TEXT(DATE(YEAR(CoverSheet!$C$12)+10,MONTH(CoverSheet!$C$12),DAY(CoverSheet!$C$12)-1),"_([$-1409]d mmmm yyyy;_(@"),"")</f>
        <v/>
      </c>
      <c r="K3" s="309"/>
      <c r="L3" s="309"/>
      <c r="M3" s="309"/>
      <c r="N3" s="47"/>
    </row>
    <row r="4" spans="1:14" s="7" customFormat="1" ht="21" x14ac:dyDescent="0.35">
      <c r="A4" s="144" t="s">
        <v>364</v>
      </c>
      <c r="B4" s="99"/>
      <c r="C4" s="85"/>
      <c r="D4" s="85"/>
      <c r="E4" s="85"/>
      <c r="F4" s="85"/>
      <c r="G4" s="54"/>
      <c r="H4" s="54"/>
      <c r="I4" s="54"/>
      <c r="J4" s="54"/>
      <c r="K4" s="54"/>
      <c r="L4" s="54"/>
      <c r="M4" s="85"/>
      <c r="N4" s="47"/>
    </row>
    <row r="5" spans="1:14" s="65" customFormat="1" ht="36.75" customHeight="1" x14ac:dyDescent="0.2">
      <c r="A5" s="311" t="s">
        <v>475</v>
      </c>
      <c r="B5" s="312"/>
      <c r="C5" s="312"/>
      <c r="D5" s="312"/>
      <c r="E5" s="312"/>
      <c r="F5" s="312"/>
      <c r="G5" s="312"/>
      <c r="H5" s="312"/>
      <c r="I5" s="312"/>
      <c r="J5" s="312"/>
      <c r="K5" s="312"/>
      <c r="L5" s="312"/>
      <c r="M5" s="312"/>
      <c r="N5" s="47"/>
    </row>
    <row r="6" spans="1:14" x14ac:dyDescent="0.2">
      <c r="A6" s="222" t="s">
        <v>485</v>
      </c>
      <c r="B6" s="34"/>
      <c r="C6" s="34"/>
      <c r="D6" s="34"/>
      <c r="E6" s="85"/>
      <c r="F6" s="85"/>
      <c r="G6" s="54"/>
      <c r="H6" s="54"/>
      <c r="I6" s="54"/>
      <c r="J6" s="54"/>
      <c r="K6" s="54"/>
      <c r="L6" s="54"/>
      <c r="M6" s="85"/>
      <c r="N6" s="47"/>
    </row>
    <row r="7" spans="1:14" ht="23.25" customHeight="1" x14ac:dyDescent="0.2">
      <c r="A7" s="121">
        <v>7</v>
      </c>
      <c r="B7" s="82"/>
      <c r="C7" s="66"/>
      <c r="D7" s="66"/>
      <c r="E7" s="66"/>
      <c r="F7" s="72"/>
      <c r="G7" s="310" t="s">
        <v>429</v>
      </c>
      <c r="H7" s="310"/>
      <c r="I7" s="310"/>
      <c r="J7" s="310"/>
      <c r="K7" s="310"/>
      <c r="L7" s="310"/>
      <c r="M7" s="310"/>
      <c r="N7" s="70"/>
    </row>
    <row r="8" spans="1:14" ht="57.75" customHeight="1" x14ac:dyDescent="0.2">
      <c r="A8" s="121">
        <v>8</v>
      </c>
      <c r="B8" s="82"/>
      <c r="C8" s="61" t="s">
        <v>223</v>
      </c>
      <c r="D8" s="61" t="s">
        <v>208</v>
      </c>
      <c r="E8" s="61" t="s">
        <v>222</v>
      </c>
      <c r="F8" s="103" t="s">
        <v>45</v>
      </c>
      <c r="G8" s="136" t="s">
        <v>218</v>
      </c>
      <c r="H8" s="136" t="s">
        <v>219</v>
      </c>
      <c r="I8" s="136" t="s">
        <v>220</v>
      </c>
      <c r="J8" s="136" t="s">
        <v>235</v>
      </c>
      <c r="K8" s="136" t="s">
        <v>221</v>
      </c>
      <c r="L8" s="103" t="s">
        <v>44</v>
      </c>
      <c r="M8" s="136" t="s">
        <v>431</v>
      </c>
      <c r="N8" s="70"/>
    </row>
    <row r="9" spans="1:14" ht="15" customHeight="1" x14ac:dyDescent="0.2">
      <c r="A9" s="121">
        <v>9</v>
      </c>
      <c r="B9" s="82"/>
      <c r="C9" s="50" t="s">
        <v>38</v>
      </c>
      <c r="D9" s="115" t="s">
        <v>17</v>
      </c>
      <c r="E9" s="115" t="s">
        <v>383</v>
      </c>
      <c r="F9" s="52" t="s">
        <v>20</v>
      </c>
      <c r="G9" s="260"/>
      <c r="H9" s="260"/>
      <c r="I9" s="260"/>
      <c r="J9" s="260"/>
      <c r="K9" s="260"/>
      <c r="L9" s="276" t="s">
        <v>367</v>
      </c>
      <c r="M9" s="249"/>
      <c r="N9" s="42"/>
    </row>
    <row r="10" spans="1:14" ht="15" customHeight="1" x14ac:dyDescent="0.2">
      <c r="A10" s="121">
        <v>10</v>
      </c>
      <c r="B10" s="82"/>
      <c r="C10" s="50" t="s">
        <v>38</v>
      </c>
      <c r="D10" s="115" t="s">
        <v>17</v>
      </c>
      <c r="E10" s="115" t="s">
        <v>384</v>
      </c>
      <c r="F10" s="52" t="s">
        <v>20</v>
      </c>
      <c r="G10" s="260"/>
      <c r="H10" s="260"/>
      <c r="I10" s="260"/>
      <c r="J10" s="260"/>
      <c r="K10" s="260"/>
      <c r="L10" s="276" t="s">
        <v>367</v>
      </c>
      <c r="M10" s="249"/>
      <c r="N10" s="42"/>
    </row>
    <row r="11" spans="1:14" ht="15" customHeight="1" x14ac:dyDescent="0.2">
      <c r="A11" s="121">
        <v>11</v>
      </c>
      <c r="B11" s="82"/>
      <c r="C11" s="50" t="s">
        <v>38</v>
      </c>
      <c r="D11" s="115" t="s">
        <v>17</v>
      </c>
      <c r="E11" s="115" t="s">
        <v>385</v>
      </c>
      <c r="F11" s="52" t="s">
        <v>20</v>
      </c>
      <c r="G11" s="260"/>
      <c r="H11" s="260"/>
      <c r="I11" s="260"/>
      <c r="J11" s="260"/>
      <c r="K11" s="260"/>
      <c r="L11" s="276" t="s">
        <v>367</v>
      </c>
      <c r="M11" s="249"/>
      <c r="N11" s="42"/>
    </row>
    <row r="12" spans="1:14" ht="15" customHeight="1" x14ac:dyDescent="0.2">
      <c r="A12" s="121">
        <v>12</v>
      </c>
      <c r="B12" s="82"/>
      <c r="C12" s="50" t="s">
        <v>38</v>
      </c>
      <c r="D12" s="115" t="s">
        <v>15</v>
      </c>
      <c r="E12" s="115" t="s">
        <v>386</v>
      </c>
      <c r="F12" s="52" t="s">
        <v>20</v>
      </c>
      <c r="G12" s="260"/>
      <c r="H12" s="260"/>
      <c r="I12" s="260"/>
      <c r="J12" s="260"/>
      <c r="K12" s="260"/>
      <c r="L12" s="276" t="s">
        <v>367</v>
      </c>
      <c r="M12" s="249"/>
      <c r="N12" s="42"/>
    </row>
    <row r="13" spans="1:14" ht="15" customHeight="1" x14ac:dyDescent="0.2">
      <c r="A13" s="121">
        <v>13</v>
      </c>
      <c r="B13" s="82"/>
      <c r="C13" s="50" t="s">
        <v>38</v>
      </c>
      <c r="D13" s="115" t="s">
        <v>15</v>
      </c>
      <c r="E13" s="115" t="s">
        <v>387</v>
      </c>
      <c r="F13" s="52" t="s">
        <v>20</v>
      </c>
      <c r="G13" s="260"/>
      <c r="H13" s="260"/>
      <c r="I13" s="260"/>
      <c r="J13" s="260"/>
      <c r="K13" s="260"/>
      <c r="L13" s="276" t="s">
        <v>367</v>
      </c>
      <c r="M13" s="249"/>
      <c r="N13" s="42"/>
    </row>
    <row r="14" spans="1:14" ht="15" customHeight="1" x14ac:dyDescent="0.2">
      <c r="A14" s="121">
        <v>14</v>
      </c>
      <c r="B14" s="82"/>
      <c r="C14" s="50" t="s">
        <v>38</v>
      </c>
      <c r="D14" s="115" t="s">
        <v>15</v>
      </c>
      <c r="E14" s="115" t="s">
        <v>388</v>
      </c>
      <c r="F14" s="52" t="s">
        <v>20</v>
      </c>
      <c r="G14" s="260"/>
      <c r="H14" s="260"/>
      <c r="I14" s="260"/>
      <c r="J14" s="260"/>
      <c r="K14" s="260"/>
      <c r="L14" s="276" t="s">
        <v>367</v>
      </c>
      <c r="M14" s="249"/>
      <c r="N14" s="42"/>
    </row>
    <row r="15" spans="1:14" ht="15" customHeight="1" x14ac:dyDescent="0.2">
      <c r="A15" s="121">
        <v>15</v>
      </c>
      <c r="B15" s="82"/>
      <c r="C15" s="50" t="s">
        <v>38</v>
      </c>
      <c r="D15" s="50" t="s">
        <v>26</v>
      </c>
      <c r="E15" s="50" t="s">
        <v>27</v>
      </c>
      <c r="F15" s="52" t="s">
        <v>21</v>
      </c>
      <c r="G15" s="260"/>
      <c r="H15" s="260"/>
      <c r="I15" s="260"/>
      <c r="J15" s="260"/>
      <c r="K15" s="260"/>
      <c r="L15" s="276" t="s">
        <v>367</v>
      </c>
      <c r="M15" s="249"/>
      <c r="N15" s="42"/>
    </row>
    <row r="16" spans="1:14" ht="15" customHeight="1" x14ac:dyDescent="0.2">
      <c r="A16" s="121">
        <v>16</v>
      </c>
      <c r="B16" s="82"/>
      <c r="C16" s="50" t="s">
        <v>38</v>
      </c>
      <c r="D16" s="115" t="s">
        <v>212</v>
      </c>
      <c r="E16" s="115" t="s">
        <v>414</v>
      </c>
      <c r="F16" s="52" t="s">
        <v>21</v>
      </c>
      <c r="G16" s="260"/>
      <c r="H16" s="260"/>
      <c r="I16" s="260"/>
      <c r="J16" s="260"/>
      <c r="K16" s="260"/>
      <c r="L16" s="276" t="s">
        <v>367</v>
      </c>
      <c r="M16" s="249"/>
      <c r="N16" s="42"/>
    </row>
    <row r="17" spans="1:14" ht="15" customHeight="1" x14ac:dyDescent="0.2">
      <c r="A17" s="121">
        <v>17</v>
      </c>
      <c r="B17" s="82"/>
      <c r="C17" s="50" t="s">
        <v>38</v>
      </c>
      <c r="D17" s="50" t="s">
        <v>16</v>
      </c>
      <c r="E17" s="50" t="s">
        <v>40</v>
      </c>
      <c r="F17" s="52" t="s">
        <v>21</v>
      </c>
      <c r="G17" s="260"/>
      <c r="H17" s="260"/>
      <c r="I17" s="260"/>
      <c r="J17" s="260"/>
      <c r="K17" s="260"/>
      <c r="L17" s="276" t="s">
        <v>367</v>
      </c>
      <c r="M17" s="249"/>
      <c r="N17" s="42"/>
    </row>
    <row r="18" spans="1:14" ht="15" customHeight="1" x14ac:dyDescent="0.2">
      <c r="A18" s="121">
        <v>18</v>
      </c>
      <c r="B18" s="82"/>
      <c r="C18" s="50" t="s">
        <v>39</v>
      </c>
      <c r="D18" s="50" t="str">
        <f t="shared" ref="D18:D24" si="0">D9</f>
        <v>Main pipe</v>
      </c>
      <c r="E18" s="115" t="s">
        <v>389</v>
      </c>
      <c r="F18" s="52" t="s">
        <v>20</v>
      </c>
      <c r="G18" s="260"/>
      <c r="H18" s="260"/>
      <c r="I18" s="260"/>
      <c r="J18" s="260"/>
      <c r="K18" s="260"/>
      <c r="L18" s="276" t="s">
        <v>367</v>
      </c>
      <c r="M18" s="249"/>
      <c r="N18" s="42"/>
    </row>
    <row r="19" spans="1:14" ht="15" customHeight="1" x14ac:dyDescent="0.2">
      <c r="A19" s="121">
        <v>19</v>
      </c>
      <c r="B19" s="82"/>
      <c r="C19" s="50" t="s">
        <v>39</v>
      </c>
      <c r="D19" s="50" t="str">
        <f t="shared" si="0"/>
        <v>Main pipe</v>
      </c>
      <c r="E19" s="115" t="s">
        <v>390</v>
      </c>
      <c r="F19" s="52" t="s">
        <v>20</v>
      </c>
      <c r="G19" s="260"/>
      <c r="H19" s="260"/>
      <c r="I19" s="260"/>
      <c r="J19" s="260"/>
      <c r="K19" s="260"/>
      <c r="L19" s="276" t="s">
        <v>367</v>
      </c>
      <c r="M19" s="249"/>
      <c r="N19" s="42"/>
    </row>
    <row r="20" spans="1:14" ht="15" customHeight="1" x14ac:dyDescent="0.2">
      <c r="A20" s="121">
        <v>20</v>
      </c>
      <c r="B20" s="82"/>
      <c r="C20" s="50" t="s">
        <v>39</v>
      </c>
      <c r="D20" s="50" t="str">
        <f t="shared" si="0"/>
        <v>Main pipe</v>
      </c>
      <c r="E20" s="115" t="s">
        <v>391</v>
      </c>
      <c r="F20" s="52" t="s">
        <v>20</v>
      </c>
      <c r="G20" s="260"/>
      <c r="H20" s="260"/>
      <c r="I20" s="260"/>
      <c r="J20" s="260"/>
      <c r="K20" s="260"/>
      <c r="L20" s="276" t="s">
        <v>367</v>
      </c>
      <c r="M20" s="249"/>
      <c r="N20" s="42"/>
    </row>
    <row r="21" spans="1:14" ht="15" customHeight="1" x14ac:dyDescent="0.2">
      <c r="A21" s="121">
        <v>21</v>
      </c>
      <c r="B21" s="82"/>
      <c r="C21" s="50" t="s">
        <v>39</v>
      </c>
      <c r="D21" s="50" t="str">
        <f t="shared" si="0"/>
        <v>Service pipe</v>
      </c>
      <c r="E21" s="115" t="s">
        <v>392</v>
      </c>
      <c r="F21" s="52" t="s">
        <v>20</v>
      </c>
      <c r="G21" s="260"/>
      <c r="H21" s="260"/>
      <c r="I21" s="260"/>
      <c r="J21" s="260"/>
      <c r="K21" s="260"/>
      <c r="L21" s="276" t="s">
        <v>367</v>
      </c>
      <c r="M21" s="249"/>
      <c r="N21" s="42"/>
    </row>
    <row r="22" spans="1:14" ht="15" customHeight="1" x14ac:dyDescent="0.2">
      <c r="A22" s="121">
        <v>22</v>
      </c>
      <c r="B22" s="82"/>
      <c r="C22" s="50" t="s">
        <v>39</v>
      </c>
      <c r="D22" s="50" t="str">
        <f t="shared" si="0"/>
        <v>Service pipe</v>
      </c>
      <c r="E22" s="115" t="s">
        <v>393</v>
      </c>
      <c r="F22" s="52" t="s">
        <v>20</v>
      </c>
      <c r="G22" s="260"/>
      <c r="H22" s="260"/>
      <c r="I22" s="260"/>
      <c r="J22" s="260"/>
      <c r="K22" s="260"/>
      <c r="L22" s="276" t="s">
        <v>367</v>
      </c>
      <c r="M22" s="249"/>
      <c r="N22" s="42"/>
    </row>
    <row r="23" spans="1:14" ht="15" customHeight="1" x14ac:dyDescent="0.2">
      <c r="A23" s="121">
        <v>23</v>
      </c>
      <c r="B23" s="82"/>
      <c r="C23" s="50" t="s">
        <v>39</v>
      </c>
      <c r="D23" s="50" t="str">
        <f t="shared" si="0"/>
        <v>Service pipe</v>
      </c>
      <c r="E23" s="115" t="s">
        <v>394</v>
      </c>
      <c r="F23" s="52" t="s">
        <v>20</v>
      </c>
      <c r="G23" s="260"/>
      <c r="H23" s="260"/>
      <c r="I23" s="260"/>
      <c r="J23" s="260"/>
      <c r="K23" s="260"/>
      <c r="L23" s="276" t="s">
        <v>367</v>
      </c>
      <c r="M23" s="249"/>
      <c r="N23" s="42"/>
    </row>
    <row r="24" spans="1:14" ht="15" customHeight="1" x14ac:dyDescent="0.2">
      <c r="A24" s="121">
        <v>24</v>
      </c>
      <c r="B24" s="82"/>
      <c r="C24" s="50" t="s">
        <v>39</v>
      </c>
      <c r="D24" s="50" t="str">
        <f t="shared" si="0"/>
        <v>Stations</v>
      </c>
      <c r="E24" s="50" t="s">
        <v>28</v>
      </c>
      <c r="F24" s="52" t="s">
        <v>21</v>
      </c>
      <c r="G24" s="260"/>
      <c r="H24" s="260"/>
      <c r="I24" s="260"/>
      <c r="J24" s="260"/>
      <c r="K24" s="260"/>
      <c r="L24" s="276" t="s">
        <v>367</v>
      </c>
      <c r="M24" s="249"/>
      <c r="N24" s="42"/>
    </row>
    <row r="25" spans="1:14" ht="15" customHeight="1" x14ac:dyDescent="0.2">
      <c r="A25" s="121">
        <v>25</v>
      </c>
      <c r="B25" s="82"/>
      <c r="C25" s="50" t="s">
        <v>39</v>
      </c>
      <c r="D25" s="115" t="s">
        <v>212</v>
      </c>
      <c r="E25" s="115" t="s">
        <v>412</v>
      </c>
      <c r="F25" s="52" t="s">
        <v>21</v>
      </c>
      <c r="G25" s="260"/>
      <c r="H25" s="260"/>
      <c r="I25" s="260"/>
      <c r="J25" s="260"/>
      <c r="K25" s="260"/>
      <c r="L25" s="276" t="s">
        <v>367</v>
      </c>
      <c r="M25" s="249"/>
      <c r="N25" s="42"/>
    </row>
    <row r="26" spans="1:14" ht="15" customHeight="1" x14ac:dyDescent="0.2">
      <c r="A26" s="121">
        <v>26</v>
      </c>
      <c r="B26" s="82"/>
      <c r="C26" s="50" t="s">
        <v>39</v>
      </c>
      <c r="D26" s="50" t="s">
        <v>16</v>
      </c>
      <c r="E26" s="50" t="s">
        <v>22</v>
      </c>
      <c r="F26" s="52" t="s">
        <v>21</v>
      </c>
      <c r="G26" s="260"/>
      <c r="H26" s="260"/>
      <c r="I26" s="260"/>
      <c r="J26" s="260"/>
      <c r="K26" s="260"/>
      <c r="L26" s="276" t="s">
        <v>367</v>
      </c>
      <c r="M26" s="249"/>
      <c r="N26" s="42"/>
    </row>
    <row r="27" spans="1:14" ht="15" customHeight="1" x14ac:dyDescent="0.2">
      <c r="A27" s="121">
        <v>27</v>
      </c>
      <c r="B27" s="82"/>
      <c r="C27" s="50" t="s">
        <v>12</v>
      </c>
      <c r="D27" s="50" t="str">
        <f t="shared" ref="D27:D32" si="1">D9</f>
        <v>Main pipe</v>
      </c>
      <c r="E27" s="115" t="s">
        <v>395</v>
      </c>
      <c r="F27" s="52" t="s">
        <v>20</v>
      </c>
      <c r="G27" s="260"/>
      <c r="H27" s="260"/>
      <c r="I27" s="260"/>
      <c r="J27" s="260"/>
      <c r="K27" s="260"/>
      <c r="L27" s="276" t="s">
        <v>367</v>
      </c>
      <c r="M27" s="249"/>
      <c r="N27" s="42"/>
    </row>
    <row r="28" spans="1:14" ht="15" customHeight="1" x14ac:dyDescent="0.2">
      <c r="A28" s="121">
        <v>28</v>
      </c>
      <c r="B28" s="82"/>
      <c r="C28" s="50" t="s">
        <v>12</v>
      </c>
      <c r="D28" s="50" t="str">
        <f t="shared" si="1"/>
        <v>Main pipe</v>
      </c>
      <c r="E28" s="115" t="s">
        <v>396</v>
      </c>
      <c r="F28" s="52" t="s">
        <v>20</v>
      </c>
      <c r="G28" s="260"/>
      <c r="H28" s="260"/>
      <c r="I28" s="260"/>
      <c r="J28" s="260"/>
      <c r="K28" s="260"/>
      <c r="L28" s="276" t="s">
        <v>367</v>
      </c>
      <c r="M28" s="249"/>
      <c r="N28" s="42"/>
    </row>
    <row r="29" spans="1:14" ht="15" customHeight="1" x14ac:dyDescent="0.2">
      <c r="A29" s="121">
        <v>29</v>
      </c>
      <c r="B29" s="82"/>
      <c r="C29" s="50" t="s">
        <v>12</v>
      </c>
      <c r="D29" s="50" t="str">
        <f t="shared" si="1"/>
        <v>Main pipe</v>
      </c>
      <c r="E29" s="115" t="s">
        <v>397</v>
      </c>
      <c r="F29" s="52" t="s">
        <v>20</v>
      </c>
      <c r="G29" s="260"/>
      <c r="H29" s="260"/>
      <c r="I29" s="260"/>
      <c r="J29" s="260"/>
      <c r="K29" s="260"/>
      <c r="L29" s="276" t="s">
        <v>367</v>
      </c>
      <c r="M29" s="249"/>
      <c r="N29" s="42"/>
    </row>
    <row r="30" spans="1:14" ht="15" customHeight="1" x14ac:dyDescent="0.2">
      <c r="A30" s="121">
        <v>30</v>
      </c>
      <c r="B30" s="82"/>
      <c r="C30" s="50" t="s">
        <v>12</v>
      </c>
      <c r="D30" s="50" t="str">
        <f t="shared" si="1"/>
        <v>Service pipe</v>
      </c>
      <c r="E30" s="115" t="s">
        <v>398</v>
      </c>
      <c r="F30" s="52" t="s">
        <v>20</v>
      </c>
      <c r="G30" s="260"/>
      <c r="H30" s="260"/>
      <c r="I30" s="260"/>
      <c r="J30" s="260"/>
      <c r="K30" s="260"/>
      <c r="L30" s="276" t="s">
        <v>367</v>
      </c>
      <c r="M30" s="249"/>
      <c r="N30" s="42"/>
    </row>
    <row r="31" spans="1:14" ht="15" customHeight="1" x14ac:dyDescent="0.2">
      <c r="A31" s="121">
        <v>31</v>
      </c>
      <c r="B31" s="82"/>
      <c r="C31" s="50" t="s">
        <v>12</v>
      </c>
      <c r="D31" s="50" t="str">
        <f t="shared" si="1"/>
        <v>Service pipe</v>
      </c>
      <c r="E31" s="115" t="s">
        <v>399</v>
      </c>
      <c r="F31" s="52" t="s">
        <v>20</v>
      </c>
      <c r="G31" s="260"/>
      <c r="H31" s="260"/>
      <c r="I31" s="260"/>
      <c r="J31" s="260"/>
      <c r="K31" s="260"/>
      <c r="L31" s="276" t="s">
        <v>367</v>
      </c>
      <c r="M31" s="249"/>
      <c r="N31" s="42"/>
    </row>
    <row r="32" spans="1:14" ht="15" customHeight="1" x14ac:dyDescent="0.2">
      <c r="A32" s="121">
        <v>32</v>
      </c>
      <c r="B32" s="82"/>
      <c r="C32" s="50" t="s">
        <v>12</v>
      </c>
      <c r="D32" s="50" t="str">
        <f t="shared" si="1"/>
        <v>Service pipe</v>
      </c>
      <c r="E32" s="115" t="s">
        <v>400</v>
      </c>
      <c r="F32" s="52" t="s">
        <v>20</v>
      </c>
      <c r="G32" s="260"/>
      <c r="H32" s="260"/>
      <c r="I32" s="260"/>
      <c r="J32" s="260"/>
      <c r="K32" s="260"/>
      <c r="L32" s="276" t="s">
        <v>367</v>
      </c>
      <c r="M32" s="249"/>
      <c r="N32" s="42"/>
    </row>
    <row r="33" spans="1:14" ht="15" customHeight="1" x14ac:dyDescent="0.2">
      <c r="A33" s="121">
        <v>33</v>
      </c>
      <c r="B33" s="82"/>
      <c r="C33" s="50" t="s">
        <v>12</v>
      </c>
      <c r="D33" s="115" t="s">
        <v>212</v>
      </c>
      <c r="E33" s="115" t="s">
        <v>413</v>
      </c>
      <c r="F33" s="52" t="s">
        <v>21</v>
      </c>
      <c r="G33" s="260"/>
      <c r="H33" s="260"/>
      <c r="I33" s="260"/>
      <c r="J33" s="260"/>
      <c r="K33" s="260"/>
      <c r="L33" s="276" t="s">
        <v>367</v>
      </c>
      <c r="M33" s="249"/>
      <c r="N33" s="42"/>
    </row>
    <row r="34" spans="1:14" ht="15" customHeight="1" x14ac:dyDescent="0.2">
      <c r="A34" s="121">
        <v>34</v>
      </c>
      <c r="B34" s="82"/>
      <c r="C34" s="50" t="s">
        <v>12</v>
      </c>
      <c r="D34" s="50" t="s">
        <v>16</v>
      </c>
      <c r="E34" s="50" t="s">
        <v>23</v>
      </c>
      <c r="F34" s="52" t="s">
        <v>21</v>
      </c>
      <c r="G34" s="260"/>
      <c r="H34" s="260"/>
      <c r="I34" s="260"/>
      <c r="J34" s="260"/>
      <c r="K34" s="260"/>
      <c r="L34" s="276" t="s">
        <v>367</v>
      </c>
      <c r="M34" s="249"/>
      <c r="N34" s="42"/>
    </row>
    <row r="35" spans="1:14" ht="15" customHeight="1" x14ac:dyDescent="0.2">
      <c r="A35" s="121">
        <v>35</v>
      </c>
      <c r="B35" s="82"/>
      <c r="C35" s="118" t="s">
        <v>376</v>
      </c>
      <c r="D35" s="294" t="s">
        <v>18</v>
      </c>
      <c r="E35" s="50" t="s">
        <v>30</v>
      </c>
      <c r="F35" s="52" t="s">
        <v>21</v>
      </c>
      <c r="G35" s="260"/>
      <c r="H35" s="260"/>
      <c r="I35" s="260"/>
      <c r="J35" s="260"/>
      <c r="K35" s="260"/>
      <c r="L35" s="276" t="s">
        <v>367</v>
      </c>
      <c r="M35" s="249"/>
      <c r="N35" s="42"/>
    </row>
    <row r="36" spans="1:14" ht="15" customHeight="1" x14ac:dyDescent="0.2">
      <c r="A36" s="121">
        <v>36</v>
      </c>
      <c r="B36" s="82"/>
      <c r="C36" s="118" t="s">
        <v>376</v>
      </c>
      <c r="D36" s="50" t="s">
        <v>19</v>
      </c>
      <c r="E36" s="50" t="s">
        <v>24</v>
      </c>
      <c r="F36" s="52" t="s">
        <v>21</v>
      </c>
      <c r="G36" s="260"/>
      <c r="H36" s="260"/>
      <c r="I36" s="260"/>
      <c r="J36" s="260"/>
      <c r="K36" s="260"/>
      <c r="L36" s="276" t="s">
        <v>367</v>
      </c>
      <c r="M36" s="249"/>
      <c r="N36" s="42"/>
    </row>
    <row r="37" spans="1:14" x14ac:dyDescent="0.2">
      <c r="A37" s="122"/>
      <c r="B37" s="35"/>
      <c r="C37" s="71"/>
      <c r="D37" s="71"/>
      <c r="E37" s="71"/>
      <c r="F37" s="71"/>
      <c r="G37" s="45"/>
      <c r="H37" s="45"/>
      <c r="I37" s="45"/>
      <c r="J37" s="45"/>
      <c r="K37" s="45"/>
      <c r="L37" s="45"/>
      <c r="M37" s="71"/>
      <c r="N37" s="51"/>
    </row>
  </sheetData>
  <sheetProtection sheet="1" formatColumns="0" formatRows="0"/>
  <mergeCells count="4">
    <mergeCell ref="J2:M2"/>
    <mergeCell ref="J3:M3"/>
    <mergeCell ref="G7:M7"/>
    <mergeCell ref="A5:M5"/>
  </mergeCells>
  <conditionalFormatting sqref="G9:K9">
    <cfRule type="expression" priority="116" stopIfTrue="1">
      <formula>SUM($G$9:$K$9)=0%</formula>
    </cfRule>
    <cfRule type="expression" dxfId="27" priority="117" stopIfTrue="1">
      <formula>SUM($G$9:$K$9)&lt;&gt;100%</formula>
    </cfRule>
  </conditionalFormatting>
  <conditionalFormatting sqref="G10:K10">
    <cfRule type="expression" priority="114" stopIfTrue="1">
      <formula>SUM($G$10:$K$10)=0%</formula>
    </cfRule>
    <cfRule type="expression" dxfId="26" priority="115" stopIfTrue="1">
      <formula>SUM($G$10:$K$10)&lt;&gt;100%</formula>
    </cfRule>
  </conditionalFormatting>
  <conditionalFormatting sqref="G11:K11">
    <cfRule type="expression" priority="110" stopIfTrue="1">
      <formula>SUM($G$11:$K$11)=0%</formula>
    </cfRule>
    <cfRule type="expression" dxfId="25" priority="111" stopIfTrue="1">
      <formula>SUM($G$11:$K$11)&lt;&gt;100%</formula>
    </cfRule>
  </conditionalFormatting>
  <conditionalFormatting sqref="G12:K12">
    <cfRule type="expression" priority="103" stopIfTrue="1">
      <formula>SUM($G$12:$K$12)=0%</formula>
    </cfRule>
    <cfRule type="expression" dxfId="24" priority="106" stopIfTrue="1">
      <formula>SUM($G$12:$K$12)&lt;&gt;100%</formula>
    </cfRule>
  </conditionalFormatting>
  <conditionalFormatting sqref="G13:K13">
    <cfRule type="expression" priority="104" stopIfTrue="1">
      <formula>SUM($G$13:$K$13)=0%</formula>
    </cfRule>
    <cfRule type="expression" dxfId="23" priority="105" stopIfTrue="1">
      <formula>SUM($G$13:$K$13)&lt;&gt;100%</formula>
    </cfRule>
  </conditionalFormatting>
  <conditionalFormatting sqref="G14:K14">
    <cfRule type="expression" priority="101" stopIfTrue="1">
      <formula>SUM($G$14:$K$14)=0%</formula>
    </cfRule>
    <cfRule type="expression" dxfId="22" priority="102" stopIfTrue="1">
      <formula>SUM($G$14:$K$14)&lt;&gt;100%</formula>
    </cfRule>
  </conditionalFormatting>
  <conditionalFormatting sqref="G15:K15">
    <cfRule type="expression" priority="99" stopIfTrue="1">
      <formula>SUM($G$15:$K$15)=0%</formula>
    </cfRule>
    <cfRule type="expression" dxfId="21" priority="100" stopIfTrue="1">
      <formula>SUM($G$15:$K$15)&lt;&gt;100%</formula>
    </cfRule>
  </conditionalFormatting>
  <conditionalFormatting sqref="G16:K16">
    <cfRule type="expression" priority="97" stopIfTrue="1">
      <formula>SUM($G$16:$K$16)=0%</formula>
    </cfRule>
    <cfRule type="expression" dxfId="20" priority="98" stopIfTrue="1">
      <formula>SUM($G$16:$K$16)&lt;&gt;100%</formula>
    </cfRule>
  </conditionalFormatting>
  <conditionalFormatting sqref="G17:K17">
    <cfRule type="expression" priority="95" stopIfTrue="1">
      <formula>SUM($G$17:$K$17)=0%</formula>
    </cfRule>
    <cfRule type="expression" dxfId="19" priority="96" stopIfTrue="1">
      <formula>SUM($G$17:$K$17)&lt;&gt;100%</formula>
    </cfRule>
  </conditionalFormatting>
  <conditionalFormatting sqref="G18:K18">
    <cfRule type="expression" priority="93" stopIfTrue="1">
      <formula>SUM($G$18:$K$18)=0%</formula>
    </cfRule>
    <cfRule type="expression" dxfId="18" priority="94" stopIfTrue="1">
      <formula>SUM($G$18:$K$18)&lt;&gt;100%</formula>
    </cfRule>
  </conditionalFormatting>
  <conditionalFormatting sqref="G19:K19">
    <cfRule type="expression" priority="91" stopIfTrue="1">
      <formula>SUM($G$19:$K$19)=0%</formula>
    </cfRule>
    <cfRule type="expression" dxfId="17" priority="92" stopIfTrue="1">
      <formula>SUM($G$19:$K$20)&lt;&gt;100%</formula>
    </cfRule>
  </conditionalFormatting>
  <conditionalFormatting sqref="G20:K20">
    <cfRule type="expression" priority="89" stopIfTrue="1">
      <formula>SUM($G$20:$K$20)=0%</formula>
    </cfRule>
    <cfRule type="expression" dxfId="16" priority="90" stopIfTrue="1">
      <formula>SUM($G$20:$K$20)&lt;&gt;100%</formula>
    </cfRule>
  </conditionalFormatting>
  <conditionalFormatting sqref="G21:K21">
    <cfRule type="expression" priority="87" stopIfTrue="1">
      <formula>SUM($G$21:$K$21)=0%</formula>
    </cfRule>
    <cfRule type="expression" dxfId="15" priority="88" stopIfTrue="1">
      <formula>SUM($G$21:$K$21)&lt;&gt;100%</formula>
    </cfRule>
  </conditionalFormatting>
  <conditionalFormatting sqref="G22:K22">
    <cfRule type="expression" priority="85" stopIfTrue="1">
      <formula>SUM($G$22:$K$22)=0%</formula>
    </cfRule>
    <cfRule type="expression" dxfId="14" priority="86" stopIfTrue="1">
      <formula>SUM($G$22:$K$22)&lt;&gt;100%</formula>
    </cfRule>
  </conditionalFormatting>
  <conditionalFormatting sqref="G23:K23">
    <cfRule type="expression" priority="83" stopIfTrue="1">
      <formula>SUM($G$23:$K$23)=0%</formula>
    </cfRule>
    <cfRule type="expression" dxfId="13" priority="84" stopIfTrue="1">
      <formula>SUM($G$23:$K$23)&lt;&gt;100%</formula>
    </cfRule>
  </conditionalFormatting>
  <conditionalFormatting sqref="G24:K24">
    <cfRule type="expression" priority="81" stopIfTrue="1">
      <formula>SUM($G$24:$K$24)=0%</formula>
    </cfRule>
    <cfRule type="expression" dxfId="12" priority="82" stopIfTrue="1">
      <formula>SUM($G$24:$K$24)&lt;&gt;100%</formula>
    </cfRule>
  </conditionalFormatting>
  <conditionalFormatting sqref="G25:K25">
    <cfRule type="expression" priority="79" stopIfTrue="1">
      <formula>SUM($G$25:$K$25)=0%</formula>
    </cfRule>
    <cfRule type="expression" dxfId="11" priority="80" stopIfTrue="1">
      <formula>SUM($G$25:$K$25)&lt;&gt;100%</formula>
    </cfRule>
  </conditionalFormatting>
  <conditionalFormatting sqref="G26:K26">
    <cfRule type="expression" priority="77" stopIfTrue="1">
      <formula>SUM($G$26:$K$26)=0%</formula>
    </cfRule>
    <cfRule type="expression" dxfId="10" priority="78" stopIfTrue="1">
      <formula>SUM($G$26:$K$26)&lt;&gt;100%</formula>
    </cfRule>
  </conditionalFormatting>
  <conditionalFormatting sqref="G27:K27">
    <cfRule type="expression" priority="75" stopIfTrue="1">
      <formula>SUM($G$27:$K$27)=0%</formula>
    </cfRule>
    <cfRule type="expression" dxfId="9" priority="76" stopIfTrue="1">
      <formula>SUM($G$27:$K$27)&lt;&gt;100%</formula>
    </cfRule>
  </conditionalFormatting>
  <conditionalFormatting sqref="G28:K28">
    <cfRule type="expression" priority="73" stopIfTrue="1">
      <formula>SUM($G$28:$K$28)=0%</formula>
    </cfRule>
    <cfRule type="expression" dxfId="8" priority="74" stopIfTrue="1">
      <formula>SUM($G$28:$K$28)&lt;&gt;100%</formula>
    </cfRule>
  </conditionalFormatting>
  <conditionalFormatting sqref="G29:K29">
    <cfRule type="expression" priority="71" stopIfTrue="1">
      <formula>SUM($G$29:$K$29)=0%</formula>
    </cfRule>
    <cfRule type="expression" dxfId="7" priority="72" stopIfTrue="1">
      <formula>SUM($G$29:$K$29)&lt;&gt;100%</formula>
    </cfRule>
  </conditionalFormatting>
  <conditionalFormatting sqref="G30:K30">
    <cfRule type="expression" priority="69" stopIfTrue="1">
      <formula>SUM($G$30:$K$30)=0%</formula>
    </cfRule>
    <cfRule type="expression" dxfId="6" priority="70" stopIfTrue="1">
      <formula>SUM($G$30:$K$30)&lt;&gt;100%</formula>
    </cfRule>
  </conditionalFormatting>
  <conditionalFormatting sqref="G31:K31">
    <cfRule type="expression" priority="67" stopIfTrue="1">
      <formula>SUM($G$31:$K$31)=0%</formula>
    </cfRule>
    <cfRule type="expression" dxfId="5" priority="68" stopIfTrue="1">
      <formula>SUM($G$31:$K$31)&lt;&gt;100%</formula>
    </cfRule>
  </conditionalFormatting>
  <conditionalFormatting sqref="G32:K32">
    <cfRule type="expression" priority="65" stopIfTrue="1">
      <formula>SUM($G$32:$K$32)=0%</formula>
    </cfRule>
    <cfRule type="expression" dxfId="4" priority="66" stopIfTrue="1">
      <formula>SUM($G$32:$K$32)&lt;&gt;100%</formula>
    </cfRule>
  </conditionalFormatting>
  <conditionalFormatting sqref="G33:K33">
    <cfRule type="expression" priority="63" stopIfTrue="1">
      <formula>SUM($G$33:$K$33)=0%</formula>
    </cfRule>
    <cfRule type="expression" dxfId="3" priority="64" stopIfTrue="1">
      <formula>SUM($G$33:$K$33)&lt;&gt;100%</formula>
    </cfRule>
  </conditionalFormatting>
  <conditionalFormatting sqref="G34:K34">
    <cfRule type="expression" priority="61" stopIfTrue="1">
      <formula>SUM($G$34:$K$34)=0%</formula>
    </cfRule>
    <cfRule type="expression" dxfId="2" priority="62" stopIfTrue="1">
      <formula>SUM($G$34:$K$34)&lt;&gt;100%</formula>
    </cfRule>
  </conditionalFormatting>
  <conditionalFormatting sqref="G35:K35">
    <cfRule type="expression" priority="59" stopIfTrue="1">
      <formula>SUM($G$35:$K$35)=0%</formula>
    </cfRule>
    <cfRule type="expression" dxfId="1" priority="60" stopIfTrue="1">
      <formula>SUM($G$35:$K$35)&lt;&gt;100%</formula>
    </cfRule>
  </conditionalFormatting>
  <conditionalFormatting sqref="G36:K36">
    <cfRule type="expression" priority="57" stopIfTrue="1">
      <formula>SUM($G$36:$K$36)=0%</formula>
    </cfRule>
    <cfRule type="expression" dxfId="0" priority="58" stopIfTrue="1">
      <formula>SUM($G$36:$K$37)&lt;&gt;100%</formula>
    </cfRule>
  </conditionalFormatting>
  <dataValidations count="1">
    <dataValidation type="list" allowBlank="1" showInputMessage="1" showErrorMessage="1" prompt="Please select from available drop-down options" sqref="L9:L36">
      <formula1>"1,2,3,4,N/A,[Select one]"</formula1>
    </dataValidation>
  </dataValidations>
  <pageMargins left="0.70866141732283472" right="0.70866141732283472" top="0.74803149606299213" bottom="0.74803149606299213" header="0.31496062992125984" footer="0.31496062992125984"/>
  <pageSetup paperSize="9" scale="71" orientation="landscape" cellComments="asDisplayed" r:id="rId1"/>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S43"/>
  <sheetViews>
    <sheetView showGridLines="0" view="pageBreakPreview" zoomScaleNormal="100" zoomScaleSheetLayoutView="100" workbookViewId="0"/>
  </sheetViews>
  <sheetFormatPr defaultRowHeight="12.75" x14ac:dyDescent="0.2"/>
  <cols>
    <col min="1" max="1" width="4.5703125" customWidth="1"/>
    <col min="2" max="2" width="4.140625" style="97" customWidth="1"/>
    <col min="3" max="3" width="2.5703125" style="6" customWidth="1"/>
    <col min="4" max="4" width="14.28515625" customWidth="1"/>
    <col min="5" max="5" width="15.5703125" style="6" customWidth="1"/>
    <col min="6" max="6" width="19.85546875" style="55" customWidth="1"/>
    <col min="7" max="9" width="15.85546875" style="55" customWidth="1"/>
    <col min="10" max="10" width="15.85546875" style="6" customWidth="1"/>
    <col min="11" max="11" width="7.85546875" style="6" customWidth="1"/>
    <col min="12" max="17" width="14.42578125" customWidth="1"/>
    <col min="18" max="18" width="50.85546875" customWidth="1"/>
    <col min="19" max="19" width="2.7109375" customWidth="1"/>
  </cols>
  <sheetData>
    <row r="1" spans="1:19" x14ac:dyDescent="0.2">
      <c r="A1" s="67"/>
      <c r="B1" s="90"/>
      <c r="C1" s="90"/>
      <c r="D1" s="90"/>
      <c r="E1" s="90"/>
      <c r="F1" s="90"/>
      <c r="G1" s="90"/>
      <c r="H1" s="90"/>
      <c r="I1" s="90"/>
      <c r="J1" s="90"/>
      <c r="K1" s="90"/>
      <c r="L1" s="90"/>
      <c r="M1" s="90"/>
      <c r="N1" s="90"/>
      <c r="O1" s="90"/>
      <c r="P1" s="90"/>
      <c r="Q1" s="90"/>
      <c r="R1" s="90"/>
      <c r="S1" s="58"/>
    </row>
    <row r="2" spans="1:19" ht="18" customHeight="1" x14ac:dyDescent="0.3">
      <c r="A2" s="69"/>
      <c r="B2" s="85"/>
      <c r="C2" s="85"/>
      <c r="D2" s="85"/>
      <c r="E2" s="85"/>
      <c r="F2" s="85"/>
      <c r="G2" s="85"/>
      <c r="H2" s="85"/>
      <c r="I2" s="85"/>
      <c r="J2" s="85"/>
      <c r="K2" s="85"/>
      <c r="L2" s="85"/>
      <c r="M2" s="85"/>
      <c r="N2" s="85"/>
      <c r="O2" s="85"/>
      <c r="P2" s="98" t="s">
        <v>3</v>
      </c>
      <c r="Q2" s="318" t="str">
        <f>IF(NOT(ISBLANK(CoverSheet!$C$8)),CoverSheet!$C$8,"")</f>
        <v/>
      </c>
      <c r="R2" s="319"/>
      <c r="S2" s="59"/>
    </row>
    <row r="3" spans="1:19" ht="18" customHeight="1" x14ac:dyDescent="0.25">
      <c r="A3" s="69"/>
      <c r="B3" s="85"/>
      <c r="C3" s="85"/>
      <c r="D3" s="85"/>
      <c r="E3" s="85"/>
      <c r="F3" s="85"/>
      <c r="G3" s="85"/>
      <c r="H3" s="85"/>
      <c r="I3" s="85"/>
      <c r="J3" s="85"/>
      <c r="K3" s="85"/>
      <c r="L3" s="85"/>
      <c r="M3" s="85"/>
      <c r="N3" s="85"/>
      <c r="O3" s="85"/>
      <c r="P3" s="98" t="s">
        <v>203</v>
      </c>
      <c r="Q3" s="320" t="str">
        <f>IF(ISNUMBER(CoverSheet!$C$12),TEXT(CoverSheet!$C$12,"_([$-1409]d mmmm yyyy;_(@")&amp;" –"&amp;TEXT(DATE(YEAR(CoverSheet!$C$12)+10,MONTH(CoverSheet!$C$12),DAY(CoverSheet!$C$12)-1),"_([$-1409]d mmmm yyyy;_(@"),"")</f>
        <v/>
      </c>
      <c r="R3" s="321"/>
      <c r="S3" s="59"/>
    </row>
    <row r="4" spans="1:19" ht="21" x14ac:dyDescent="0.35">
      <c r="A4" s="144" t="s">
        <v>359</v>
      </c>
      <c r="B4" s="99"/>
      <c r="C4" s="85"/>
      <c r="D4" s="85"/>
      <c r="E4" s="85"/>
      <c r="F4" s="85"/>
      <c r="G4" s="85"/>
      <c r="H4" s="85"/>
      <c r="I4" s="85"/>
      <c r="J4" s="85"/>
      <c r="K4" s="85"/>
      <c r="L4" s="85"/>
      <c r="M4" s="85"/>
      <c r="N4" s="85"/>
      <c r="O4" s="85"/>
      <c r="P4" s="85"/>
      <c r="Q4" s="85"/>
      <c r="R4" s="85"/>
      <c r="S4" s="59"/>
    </row>
    <row r="5" spans="1:19" s="84" customFormat="1" ht="30" customHeight="1" x14ac:dyDescent="0.2">
      <c r="A5" s="311" t="s">
        <v>366</v>
      </c>
      <c r="B5" s="312"/>
      <c r="C5" s="312"/>
      <c r="D5" s="312"/>
      <c r="E5" s="312"/>
      <c r="F5" s="312"/>
      <c r="G5" s="312"/>
      <c r="H5" s="312"/>
      <c r="I5" s="312"/>
      <c r="J5" s="312"/>
      <c r="K5" s="312"/>
      <c r="L5" s="312"/>
      <c r="M5" s="312"/>
      <c r="N5" s="312"/>
      <c r="O5" s="312"/>
      <c r="P5" s="312"/>
      <c r="Q5" s="312"/>
      <c r="R5" s="312"/>
      <c r="S5" s="59"/>
    </row>
    <row r="6" spans="1:19" x14ac:dyDescent="0.2">
      <c r="A6" s="222" t="s">
        <v>485</v>
      </c>
      <c r="B6" s="34"/>
      <c r="C6" s="34"/>
      <c r="D6" s="34"/>
      <c r="E6" s="85"/>
      <c r="F6" s="85"/>
      <c r="G6" s="85"/>
      <c r="H6" s="85"/>
      <c r="I6" s="85"/>
      <c r="J6" s="85"/>
      <c r="K6" s="85"/>
      <c r="L6" s="85"/>
      <c r="M6" s="85"/>
      <c r="N6" s="85"/>
      <c r="O6" s="85"/>
      <c r="P6" s="85"/>
      <c r="Q6" s="85"/>
      <c r="R6" s="85"/>
      <c r="S6" s="59"/>
    </row>
    <row r="7" spans="1:19" ht="30" customHeight="1" x14ac:dyDescent="0.25">
      <c r="A7" s="121">
        <v>7</v>
      </c>
      <c r="B7" s="82"/>
      <c r="C7" s="134" t="s">
        <v>360</v>
      </c>
      <c r="D7" s="81"/>
      <c r="E7" s="81"/>
      <c r="F7" s="81"/>
      <c r="G7" s="81"/>
      <c r="H7" s="81"/>
      <c r="I7" s="81"/>
      <c r="J7" s="81"/>
      <c r="K7" s="81"/>
      <c r="L7" s="81"/>
      <c r="M7" s="81"/>
      <c r="N7" s="81"/>
      <c r="O7" s="81"/>
      <c r="P7" s="81"/>
      <c r="Q7" s="81"/>
      <c r="R7" s="81"/>
      <c r="S7" s="73"/>
    </row>
    <row r="8" spans="1:19" s="97" customFormat="1" ht="23.25" customHeight="1" x14ac:dyDescent="0.25">
      <c r="A8" s="121">
        <v>8</v>
      </c>
      <c r="B8" s="82"/>
      <c r="C8" s="57"/>
      <c r="D8" s="81"/>
      <c r="E8" s="81"/>
      <c r="F8" s="81"/>
      <c r="G8" s="81"/>
      <c r="H8" s="81"/>
      <c r="I8" s="81"/>
      <c r="J8" s="81"/>
      <c r="K8" s="81"/>
      <c r="L8" s="100" t="s">
        <v>382</v>
      </c>
      <c r="M8" s="45"/>
      <c r="N8" s="45"/>
      <c r="O8" s="45"/>
      <c r="P8" s="45"/>
      <c r="Q8" s="45"/>
      <c r="R8" s="81"/>
      <c r="S8" s="73"/>
    </row>
    <row r="9" spans="1:19" ht="60" customHeight="1" x14ac:dyDescent="0.2">
      <c r="A9" s="121">
        <v>9</v>
      </c>
      <c r="B9" s="82"/>
      <c r="C9" s="81"/>
      <c r="D9" s="138"/>
      <c r="E9" s="138"/>
      <c r="F9" s="138"/>
      <c r="G9" s="137" t="s">
        <v>226</v>
      </c>
      <c r="H9" s="137" t="s">
        <v>227</v>
      </c>
      <c r="I9" s="137" t="s">
        <v>228</v>
      </c>
      <c r="J9" s="137" t="s">
        <v>229</v>
      </c>
      <c r="K9" s="81"/>
      <c r="L9" s="120" t="s">
        <v>204</v>
      </c>
      <c r="M9" s="120" t="s">
        <v>371</v>
      </c>
      <c r="N9" s="120" t="s">
        <v>372</v>
      </c>
      <c r="O9" s="120" t="s">
        <v>373</v>
      </c>
      <c r="P9" s="120" t="s">
        <v>374</v>
      </c>
      <c r="Q9" s="120" t="s">
        <v>375</v>
      </c>
      <c r="R9" s="81"/>
      <c r="S9" s="73"/>
    </row>
    <row r="10" spans="1:19" x14ac:dyDescent="0.2">
      <c r="A10" s="121">
        <v>10</v>
      </c>
      <c r="B10" s="82"/>
      <c r="C10" s="81"/>
      <c r="D10" s="137" t="s">
        <v>37</v>
      </c>
      <c r="E10" s="137" t="s">
        <v>42</v>
      </c>
      <c r="F10" s="137" t="s">
        <v>25</v>
      </c>
      <c r="G10" s="137" t="s">
        <v>436</v>
      </c>
      <c r="H10" s="137" t="s">
        <v>436</v>
      </c>
      <c r="I10" s="137" t="s">
        <v>437</v>
      </c>
      <c r="J10" s="137" t="s">
        <v>437</v>
      </c>
      <c r="K10" s="63" t="s">
        <v>225</v>
      </c>
      <c r="L10" s="114" t="str">
        <f>IF(ISNUMBER(CoverSheet!$C$12),"y/e "&amp;TEXT(DATE(YEAR(CoverSheet!$C$12),MONTH(CoverSheet!$C$12),DAY(CoverSheet!$C$12))-1,"[$-1409]d mmm yy;@"),"")</f>
        <v/>
      </c>
      <c r="M10" s="114" t="str">
        <f>IF(ISNUMBER(CoverSheet!$C$12),"y/e "&amp;TEXT(DATE(YEAR(CoverSheet!$C$12)+1,MONTH(CoverSheet!$C$12),DAY(CoverSheet!$C$12))-1,"[$-1409]d mmm yy;@"),"")</f>
        <v/>
      </c>
      <c r="N10" s="114" t="str">
        <f>IF(ISNUMBER(CoverSheet!$C$12),"y/e "&amp;TEXT(DATE(YEAR(CoverSheet!$C$12)+2,MONTH(CoverSheet!$C$12),DAY(CoverSheet!$C$12))-1,"[$-1409]d mmm yy;@"),"")</f>
        <v/>
      </c>
      <c r="O10" s="114" t="str">
        <f>IF(ISNUMBER(CoverSheet!$C$12),"y/e "&amp;TEXT(DATE(YEAR(CoverSheet!$C$12)+3,MONTH(CoverSheet!$C$12),DAY(CoverSheet!$C$12))-1,"[$-1409]d mmm yy;@"),"")</f>
        <v/>
      </c>
      <c r="P10" s="114" t="str">
        <f>IF(ISNUMBER(CoverSheet!$C$12),"y/e "&amp;TEXT(DATE(YEAR(CoverSheet!$C$12)+4,MONTH(CoverSheet!$C$12),DAY(CoverSheet!$C$12))-1,"[$-1409]d mmm yy;@"),"")</f>
        <v/>
      </c>
      <c r="Q10" s="114" t="str">
        <f>IF(ISNUMBER(CoverSheet!$C$12),"y/e "&amp;TEXT(DATE(YEAR(CoverSheet!$C$12)+5,MONTH(CoverSheet!$C$12),DAY(CoverSheet!$C$12))-1,"[$-1409]d mmm yy;@"),"")</f>
        <v/>
      </c>
      <c r="R10" s="63" t="s">
        <v>36</v>
      </c>
      <c r="S10" s="73"/>
    </row>
    <row r="11" spans="1:19" ht="15" customHeight="1" x14ac:dyDescent="0.2">
      <c r="A11" s="121">
        <v>11</v>
      </c>
      <c r="B11" s="82"/>
      <c r="C11" s="81"/>
      <c r="D11" s="316"/>
      <c r="E11" s="316"/>
      <c r="F11" s="316"/>
      <c r="G11" s="313"/>
      <c r="H11" s="313"/>
      <c r="I11" s="313"/>
      <c r="J11" s="313"/>
      <c r="K11" s="94" t="s">
        <v>230</v>
      </c>
      <c r="L11" s="250"/>
      <c r="M11" s="250"/>
      <c r="N11" s="250"/>
      <c r="O11" s="250"/>
      <c r="P11" s="250"/>
      <c r="Q11" s="250"/>
      <c r="R11" s="322"/>
      <c r="S11" s="73"/>
    </row>
    <row r="12" spans="1:19" ht="15" customHeight="1" x14ac:dyDescent="0.2">
      <c r="A12" s="121">
        <v>12</v>
      </c>
      <c r="B12" s="82"/>
      <c r="C12" s="81"/>
      <c r="D12" s="317"/>
      <c r="E12" s="317"/>
      <c r="F12" s="317"/>
      <c r="G12" s="314"/>
      <c r="H12" s="314"/>
      <c r="I12" s="314"/>
      <c r="J12" s="315"/>
      <c r="K12" s="94" t="s">
        <v>231</v>
      </c>
      <c r="L12" s="250"/>
      <c r="M12" s="250"/>
      <c r="N12" s="250"/>
      <c r="O12" s="250"/>
      <c r="P12" s="250"/>
      <c r="Q12" s="250"/>
      <c r="R12" s="323"/>
      <c r="S12" s="73"/>
    </row>
    <row r="13" spans="1:19" ht="15" customHeight="1" x14ac:dyDescent="0.2">
      <c r="A13" s="121">
        <v>13</v>
      </c>
      <c r="B13" s="82"/>
      <c r="C13" s="81"/>
      <c r="D13" s="316"/>
      <c r="E13" s="316"/>
      <c r="F13" s="316"/>
      <c r="G13" s="313"/>
      <c r="H13" s="313"/>
      <c r="I13" s="313"/>
      <c r="J13" s="313"/>
      <c r="K13" s="94" t="s">
        <v>230</v>
      </c>
      <c r="L13" s="250"/>
      <c r="M13" s="250"/>
      <c r="N13" s="250"/>
      <c r="O13" s="250"/>
      <c r="P13" s="250"/>
      <c r="Q13" s="250"/>
      <c r="R13" s="322"/>
      <c r="S13" s="73"/>
    </row>
    <row r="14" spans="1:19" ht="15" customHeight="1" x14ac:dyDescent="0.2">
      <c r="A14" s="121">
        <v>14</v>
      </c>
      <c r="B14" s="82"/>
      <c r="C14" s="81"/>
      <c r="D14" s="317"/>
      <c r="E14" s="317"/>
      <c r="F14" s="317"/>
      <c r="G14" s="314"/>
      <c r="H14" s="314"/>
      <c r="I14" s="314"/>
      <c r="J14" s="315"/>
      <c r="K14" s="94" t="s">
        <v>231</v>
      </c>
      <c r="L14" s="250"/>
      <c r="M14" s="250"/>
      <c r="N14" s="250"/>
      <c r="O14" s="250"/>
      <c r="P14" s="250"/>
      <c r="Q14" s="250"/>
      <c r="R14" s="323"/>
      <c r="S14" s="73"/>
    </row>
    <row r="15" spans="1:19" ht="15" customHeight="1" x14ac:dyDescent="0.2">
      <c r="A15" s="121">
        <v>15</v>
      </c>
      <c r="B15" s="82"/>
      <c r="C15" s="81"/>
      <c r="D15" s="316"/>
      <c r="E15" s="316"/>
      <c r="F15" s="316"/>
      <c r="G15" s="313"/>
      <c r="H15" s="313"/>
      <c r="I15" s="313"/>
      <c r="J15" s="313"/>
      <c r="K15" s="94" t="s">
        <v>230</v>
      </c>
      <c r="L15" s="250"/>
      <c r="M15" s="250"/>
      <c r="N15" s="250"/>
      <c r="O15" s="250"/>
      <c r="P15" s="250"/>
      <c r="Q15" s="250"/>
      <c r="R15" s="322"/>
      <c r="S15" s="73"/>
    </row>
    <row r="16" spans="1:19" ht="15" customHeight="1" x14ac:dyDescent="0.2">
      <c r="A16" s="121">
        <v>16</v>
      </c>
      <c r="B16" s="82"/>
      <c r="C16" s="81"/>
      <c r="D16" s="317"/>
      <c r="E16" s="317"/>
      <c r="F16" s="317"/>
      <c r="G16" s="314"/>
      <c r="H16" s="314"/>
      <c r="I16" s="314"/>
      <c r="J16" s="315"/>
      <c r="K16" s="94" t="s">
        <v>231</v>
      </c>
      <c r="L16" s="250"/>
      <c r="M16" s="250"/>
      <c r="N16" s="250"/>
      <c r="O16" s="250"/>
      <c r="P16" s="250"/>
      <c r="Q16" s="250"/>
      <c r="R16" s="323"/>
      <c r="S16" s="73"/>
    </row>
    <row r="17" spans="1:19" ht="15" customHeight="1" x14ac:dyDescent="0.2">
      <c r="A17" s="121">
        <v>17</v>
      </c>
      <c r="B17" s="82"/>
      <c r="C17" s="81"/>
      <c r="D17" s="316"/>
      <c r="E17" s="316"/>
      <c r="F17" s="316"/>
      <c r="G17" s="313"/>
      <c r="H17" s="313"/>
      <c r="I17" s="313"/>
      <c r="J17" s="313"/>
      <c r="K17" s="94" t="s">
        <v>230</v>
      </c>
      <c r="L17" s="250"/>
      <c r="M17" s="250"/>
      <c r="N17" s="250"/>
      <c r="O17" s="250"/>
      <c r="P17" s="250"/>
      <c r="Q17" s="250"/>
      <c r="R17" s="322"/>
      <c r="S17" s="73"/>
    </row>
    <row r="18" spans="1:19" ht="15" customHeight="1" x14ac:dyDescent="0.2">
      <c r="A18" s="121">
        <v>18</v>
      </c>
      <c r="B18" s="82"/>
      <c r="C18" s="81"/>
      <c r="D18" s="317"/>
      <c r="E18" s="317"/>
      <c r="F18" s="317"/>
      <c r="G18" s="314"/>
      <c r="H18" s="314"/>
      <c r="I18" s="314"/>
      <c r="J18" s="315"/>
      <c r="K18" s="94" t="s">
        <v>231</v>
      </c>
      <c r="L18" s="250"/>
      <c r="M18" s="250"/>
      <c r="N18" s="250"/>
      <c r="O18" s="250"/>
      <c r="P18" s="250"/>
      <c r="Q18" s="250"/>
      <c r="R18" s="323"/>
      <c r="S18" s="73"/>
    </row>
    <row r="19" spans="1:19" ht="15" customHeight="1" x14ac:dyDescent="0.2">
      <c r="A19" s="121">
        <v>19</v>
      </c>
      <c r="B19" s="82"/>
      <c r="C19" s="81"/>
      <c r="D19" s="316"/>
      <c r="E19" s="316"/>
      <c r="F19" s="316"/>
      <c r="G19" s="313"/>
      <c r="H19" s="313"/>
      <c r="I19" s="313"/>
      <c r="J19" s="313"/>
      <c r="K19" s="94" t="s">
        <v>230</v>
      </c>
      <c r="L19" s="250"/>
      <c r="M19" s="250"/>
      <c r="N19" s="250"/>
      <c r="O19" s="250"/>
      <c r="P19" s="250"/>
      <c r="Q19" s="250"/>
      <c r="R19" s="322"/>
      <c r="S19" s="73"/>
    </row>
    <row r="20" spans="1:19" ht="15" customHeight="1" x14ac:dyDescent="0.2">
      <c r="A20" s="121">
        <v>20</v>
      </c>
      <c r="B20" s="82"/>
      <c r="C20" s="81"/>
      <c r="D20" s="317"/>
      <c r="E20" s="317"/>
      <c r="F20" s="317"/>
      <c r="G20" s="314"/>
      <c r="H20" s="314"/>
      <c r="I20" s="314"/>
      <c r="J20" s="315"/>
      <c r="K20" s="94" t="s">
        <v>231</v>
      </c>
      <c r="L20" s="250"/>
      <c r="M20" s="250"/>
      <c r="N20" s="250"/>
      <c r="O20" s="250"/>
      <c r="P20" s="250"/>
      <c r="Q20" s="250"/>
      <c r="R20" s="323"/>
      <c r="S20" s="73"/>
    </row>
    <row r="21" spans="1:19" ht="15" customHeight="1" x14ac:dyDescent="0.2">
      <c r="A21" s="121">
        <v>21</v>
      </c>
      <c r="B21" s="82"/>
      <c r="C21" s="81"/>
      <c r="D21" s="316"/>
      <c r="E21" s="316"/>
      <c r="F21" s="316"/>
      <c r="G21" s="313"/>
      <c r="H21" s="313"/>
      <c r="I21" s="313"/>
      <c r="J21" s="313"/>
      <c r="K21" s="94" t="s">
        <v>230</v>
      </c>
      <c r="L21" s="250"/>
      <c r="M21" s="250"/>
      <c r="N21" s="250"/>
      <c r="O21" s="250"/>
      <c r="P21" s="250"/>
      <c r="Q21" s="250"/>
      <c r="R21" s="322"/>
      <c r="S21" s="73"/>
    </row>
    <row r="22" spans="1:19" ht="15" customHeight="1" x14ac:dyDescent="0.2">
      <c r="A22" s="121">
        <v>22</v>
      </c>
      <c r="B22" s="82"/>
      <c r="C22" s="81"/>
      <c r="D22" s="317"/>
      <c r="E22" s="317"/>
      <c r="F22" s="317"/>
      <c r="G22" s="314"/>
      <c r="H22" s="314"/>
      <c r="I22" s="314"/>
      <c r="J22" s="315"/>
      <c r="K22" s="94" t="s">
        <v>231</v>
      </c>
      <c r="L22" s="250"/>
      <c r="M22" s="250"/>
      <c r="N22" s="250"/>
      <c r="O22" s="250"/>
      <c r="P22" s="250"/>
      <c r="Q22" s="250"/>
      <c r="R22" s="323"/>
      <c r="S22" s="73"/>
    </row>
    <row r="23" spans="1:19" ht="15" customHeight="1" x14ac:dyDescent="0.2">
      <c r="A23" s="121">
        <v>23</v>
      </c>
      <c r="B23" s="82"/>
      <c r="C23" s="81"/>
      <c r="D23" s="316"/>
      <c r="E23" s="316"/>
      <c r="F23" s="316"/>
      <c r="G23" s="313"/>
      <c r="H23" s="313"/>
      <c r="I23" s="313"/>
      <c r="J23" s="313"/>
      <c r="K23" s="94" t="s">
        <v>230</v>
      </c>
      <c r="L23" s="250"/>
      <c r="M23" s="250"/>
      <c r="N23" s="250"/>
      <c r="O23" s="250"/>
      <c r="P23" s="250"/>
      <c r="Q23" s="250"/>
      <c r="R23" s="322"/>
      <c r="S23" s="73"/>
    </row>
    <row r="24" spans="1:19" ht="15" customHeight="1" x14ac:dyDescent="0.2">
      <c r="A24" s="121">
        <v>24</v>
      </c>
      <c r="B24" s="82"/>
      <c r="C24" s="81"/>
      <c r="D24" s="317"/>
      <c r="E24" s="317"/>
      <c r="F24" s="317"/>
      <c r="G24" s="314"/>
      <c r="H24" s="314"/>
      <c r="I24" s="314"/>
      <c r="J24" s="315"/>
      <c r="K24" s="94" t="s">
        <v>231</v>
      </c>
      <c r="L24" s="250"/>
      <c r="M24" s="250"/>
      <c r="N24" s="250"/>
      <c r="O24" s="250"/>
      <c r="P24" s="250"/>
      <c r="Q24" s="250"/>
      <c r="R24" s="323"/>
      <c r="S24" s="73"/>
    </row>
    <row r="25" spans="1:19" ht="15" customHeight="1" x14ac:dyDescent="0.2">
      <c r="A25" s="121">
        <v>25</v>
      </c>
      <c r="B25" s="82"/>
      <c r="C25" s="81"/>
      <c r="D25" s="316"/>
      <c r="E25" s="316"/>
      <c r="F25" s="316"/>
      <c r="G25" s="313"/>
      <c r="H25" s="313"/>
      <c r="I25" s="313"/>
      <c r="J25" s="313"/>
      <c r="K25" s="94" t="s">
        <v>230</v>
      </c>
      <c r="L25" s="250"/>
      <c r="M25" s="250"/>
      <c r="N25" s="250"/>
      <c r="O25" s="250"/>
      <c r="P25" s="250"/>
      <c r="Q25" s="250"/>
      <c r="R25" s="322"/>
      <c r="S25" s="73"/>
    </row>
    <row r="26" spans="1:19" ht="15" customHeight="1" x14ac:dyDescent="0.2">
      <c r="A26" s="121">
        <v>26</v>
      </c>
      <c r="B26" s="82"/>
      <c r="C26" s="81"/>
      <c r="D26" s="317"/>
      <c r="E26" s="317"/>
      <c r="F26" s="317"/>
      <c r="G26" s="314"/>
      <c r="H26" s="314"/>
      <c r="I26" s="314"/>
      <c r="J26" s="315"/>
      <c r="K26" s="94" t="s">
        <v>231</v>
      </c>
      <c r="L26" s="250"/>
      <c r="M26" s="250"/>
      <c r="N26" s="250"/>
      <c r="O26" s="250"/>
      <c r="P26" s="250"/>
      <c r="Q26" s="250"/>
      <c r="R26" s="323"/>
      <c r="S26" s="73"/>
    </row>
    <row r="27" spans="1:19" ht="15" customHeight="1" x14ac:dyDescent="0.2">
      <c r="A27" s="121">
        <v>27</v>
      </c>
      <c r="B27" s="82"/>
      <c r="C27" s="81"/>
      <c r="D27" s="316"/>
      <c r="E27" s="316"/>
      <c r="F27" s="316"/>
      <c r="G27" s="313"/>
      <c r="H27" s="313"/>
      <c r="I27" s="313"/>
      <c r="J27" s="313"/>
      <c r="K27" s="94" t="s">
        <v>230</v>
      </c>
      <c r="L27" s="250"/>
      <c r="M27" s="250"/>
      <c r="N27" s="250"/>
      <c r="O27" s="250"/>
      <c r="P27" s="250"/>
      <c r="Q27" s="250"/>
      <c r="R27" s="322"/>
      <c r="S27" s="73"/>
    </row>
    <row r="28" spans="1:19" ht="15" customHeight="1" x14ac:dyDescent="0.2">
      <c r="A28" s="121">
        <v>28</v>
      </c>
      <c r="B28" s="82"/>
      <c r="C28" s="81"/>
      <c r="D28" s="317"/>
      <c r="E28" s="317"/>
      <c r="F28" s="317"/>
      <c r="G28" s="314"/>
      <c r="H28" s="314"/>
      <c r="I28" s="314"/>
      <c r="J28" s="315"/>
      <c r="K28" s="94" t="s">
        <v>231</v>
      </c>
      <c r="L28" s="250"/>
      <c r="M28" s="250"/>
      <c r="N28" s="250"/>
      <c r="O28" s="250"/>
      <c r="P28" s="250"/>
      <c r="Q28" s="250"/>
      <c r="R28" s="323"/>
      <c r="S28" s="73"/>
    </row>
    <row r="29" spans="1:19" ht="15" customHeight="1" x14ac:dyDescent="0.2">
      <c r="A29" s="121">
        <v>29</v>
      </c>
      <c r="B29" s="82"/>
      <c r="C29" s="81"/>
      <c r="D29" s="316"/>
      <c r="E29" s="316"/>
      <c r="F29" s="316"/>
      <c r="G29" s="313"/>
      <c r="H29" s="313"/>
      <c r="I29" s="313"/>
      <c r="J29" s="313"/>
      <c r="K29" s="94" t="s">
        <v>230</v>
      </c>
      <c r="L29" s="250"/>
      <c r="M29" s="250"/>
      <c r="N29" s="250"/>
      <c r="O29" s="250"/>
      <c r="P29" s="250"/>
      <c r="Q29" s="250"/>
      <c r="R29" s="322"/>
      <c r="S29" s="73"/>
    </row>
    <row r="30" spans="1:19" ht="15" customHeight="1" x14ac:dyDescent="0.2">
      <c r="A30" s="121">
        <v>30</v>
      </c>
      <c r="B30" s="82"/>
      <c r="C30" s="81"/>
      <c r="D30" s="317"/>
      <c r="E30" s="317"/>
      <c r="F30" s="317"/>
      <c r="G30" s="314"/>
      <c r="H30" s="314"/>
      <c r="I30" s="314"/>
      <c r="J30" s="315"/>
      <c r="K30" s="94" t="s">
        <v>231</v>
      </c>
      <c r="L30" s="250"/>
      <c r="M30" s="250"/>
      <c r="N30" s="250"/>
      <c r="O30" s="250"/>
      <c r="P30" s="250"/>
      <c r="Q30" s="250"/>
      <c r="R30" s="323"/>
      <c r="S30" s="73"/>
    </row>
    <row r="31" spans="1:19" ht="12.75" customHeight="1" x14ac:dyDescent="0.2">
      <c r="A31" s="121">
        <v>31</v>
      </c>
      <c r="B31" s="82"/>
      <c r="C31" s="81"/>
      <c r="D31" s="60" t="s">
        <v>43</v>
      </c>
      <c r="E31" s="60"/>
      <c r="F31" s="60"/>
      <c r="G31" s="60"/>
      <c r="H31" s="60"/>
      <c r="I31" s="60"/>
      <c r="J31" s="60"/>
      <c r="K31" s="60"/>
      <c r="L31" s="60"/>
      <c r="M31" s="60"/>
      <c r="N31" s="60"/>
      <c r="O31" s="60"/>
      <c r="P31" s="60"/>
      <c r="Q31" s="60"/>
      <c r="R31" s="81"/>
      <c r="S31" s="73"/>
    </row>
    <row r="32" spans="1:19" x14ac:dyDescent="0.2">
      <c r="A32" s="121">
        <v>32</v>
      </c>
      <c r="B32" s="82"/>
      <c r="C32" s="81"/>
      <c r="D32" s="81"/>
      <c r="E32" s="81"/>
      <c r="F32" s="81"/>
      <c r="G32" s="81"/>
      <c r="H32" s="81"/>
      <c r="I32" s="81"/>
      <c r="J32" s="81"/>
      <c r="K32" s="81"/>
      <c r="L32" s="81"/>
      <c r="M32" s="81"/>
      <c r="N32" s="81"/>
      <c r="O32" s="81"/>
      <c r="P32" s="81"/>
      <c r="Q32" s="81"/>
      <c r="R32" s="81"/>
      <c r="S32" s="73"/>
    </row>
    <row r="33" spans="1:19" x14ac:dyDescent="0.2">
      <c r="A33" s="121">
        <v>33</v>
      </c>
      <c r="B33" s="82"/>
      <c r="C33" s="81"/>
      <c r="D33" s="337" t="s">
        <v>362</v>
      </c>
      <c r="E33" s="337"/>
      <c r="F33" s="81"/>
      <c r="G33" s="81"/>
      <c r="H33" s="81"/>
      <c r="I33" s="81"/>
      <c r="J33" s="81"/>
      <c r="K33" s="81"/>
      <c r="L33" s="81"/>
      <c r="M33" s="81"/>
      <c r="N33" s="81"/>
      <c r="O33" s="81"/>
      <c r="P33" s="81"/>
      <c r="Q33" s="81"/>
      <c r="R33" s="81"/>
      <c r="S33" s="42"/>
    </row>
    <row r="34" spans="1:19" ht="27.75" customHeight="1" x14ac:dyDescent="0.2">
      <c r="A34" s="121">
        <v>34</v>
      </c>
      <c r="B34" s="82"/>
      <c r="C34" s="81"/>
      <c r="D34" s="324"/>
      <c r="E34" s="325"/>
      <c r="F34" s="325"/>
      <c r="G34" s="325"/>
      <c r="H34" s="325"/>
      <c r="I34" s="325"/>
      <c r="J34" s="325"/>
      <c r="K34" s="325"/>
      <c r="L34" s="325"/>
      <c r="M34" s="325"/>
      <c r="N34" s="325"/>
      <c r="O34" s="325"/>
      <c r="P34" s="325"/>
      <c r="Q34" s="325"/>
      <c r="R34" s="326"/>
      <c r="S34" s="42"/>
    </row>
    <row r="35" spans="1:19" x14ac:dyDescent="0.2">
      <c r="A35" s="121">
        <v>35</v>
      </c>
      <c r="B35" s="82"/>
      <c r="C35" s="81"/>
      <c r="D35" s="81"/>
      <c r="E35" s="81"/>
      <c r="F35" s="81"/>
      <c r="G35" s="81"/>
      <c r="H35" s="81"/>
      <c r="I35" s="81"/>
      <c r="J35" s="81"/>
      <c r="K35" s="81"/>
      <c r="L35" s="81"/>
      <c r="M35" s="81"/>
      <c r="N35" s="81"/>
      <c r="O35" s="81"/>
      <c r="P35" s="81"/>
      <c r="Q35" s="81"/>
      <c r="R35" s="81"/>
      <c r="S35" s="42"/>
    </row>
    <row r="36" spans="1:19" ht="12.75" customHeight="1" x14ac:dyDescent="0.2">
      <c r="A36" s="121">
        <v>36</v>
      </c>
      <c r="B36" s="82"/>
      <c r="C36" s="81"/>
      <c r="D36" s="327" t="s">
        <v>363</v>
      </c>
      <c r="E36" s="327"/>
      <c r="F36" s="81"/>
      <c r="G36" s="81"/>
      <c r="H36" s="81"/>
      <c r="I36" s="81"/>
      <c r="J36" s="81"/>
      <c r="K36" s="81"/>
      <c r="L36" s="81"/>
      <c r="M36" s="81"/>
      <c r="N36" s="81"/>
      <c r="O36" s="81"/>
      <c r="P36" s="81"/>
      <c r="Q36" s="81"/>
      <c r="R36" s="81"/>
      <c r="S36" s="42"/>
    </row>
    <row r="37" spans="1:19" s="84" customFormat="1" x14ac:dyDescent="0.2">
      <c r="A37" s="121">
        <v>37</v>
      </c>
      <c r="B37" s="82"/>
      <c r="C37" s="81"/>
      <c r="D37" s="328"/>
      <c r="E37" s="329"/>
      <c r="F37" s="329"/>
      <c r="G37" s="329"/>
      <c r="H37" s="329"/>
      <c r="I37" s="329"/>
      <c r="J37" s="329"/>
      <c r="K37" s="329"/>
      <c r="L37" s="329"/>
      <c r="M37" s="329"/>
      <c r="N37" s="329"/>
      <c r="O37" s="329"/>
      <c r="P37" s="329"/>
      <c r="Q37" s="329"/>
      <c r="R37" s="330"/>
      <c r="S37" s="42"/>
    </row>
    <row r="38" spans="1:19" s="84" customFormat="1" x14ac:dyDescent="0.2">
      <c r="A38" s="121">
        <v>38</v>
      </c>
      <c r="B38" s="82"/>
      <c r="C38" s="81"/>
      <c r="D38" s="331"/>
      <c r="E38" s="332"/>
      <c r="F38" s="332"/>
      <c r="G38" s="332"/>
      <c r="H38" s="332"/>
      <c r="I38" s="332"/>
      <c r="J38" s="332"/>
      <c r="K38" s="332"/>
      <c r="L38" s="332"/>
      <c r="M38" s="332"/>
      <c r="N38" s="332"/>
      <c r="O38" s="332"/>
      <c r="P38" s="332"/>
      <c r="Q38" s="332"/>
      <c r="R38" s="333"/>
      <c r="S38" s="42"/>
    </row>
    <row r="39" spans="1:19" s="84" customFormat="1" x14ac:dyDescent="0.2">
      <c r="A39" s="121">
        <v>39</v>
      </c>
      <c r="B39" s="82"/>
      <c r="C39" s="81"/>
      <c r="D39" s="331"/>
      <c r="E39" s="332"/>
      <c r="F39" s="332"/>
      <c r="G39" s="332"/>
      <c r="H39" s="332"/>
      <c r="I39" s="332"/>
      <c r="J39" s="332"/>
      <c r="K39" s="332"/>
      <c r="L39" s="332"/>
      <c r="M39" s="332"/>
      <c r="N39" s="332"/>
      <c r="O39" s="332"/>
      <c r="P39" s="332"/>
      <c r="Q39" s="332"/>
      <c r="R39" s="333"/>
      <c r="S39" s="42"/>
    </row>
    <row r="40" spans="1:19" x14ac:dyDescent="0.2">
      <c r="A40" s="121">
        <v>40</v>
      </c>
      <c r="B40" s="82"/>
      <c r="C40" s="81"/>
      <c r="D40" s="331"/>
      <c r="E40" s="332"/>
      <c r="F40" s="332"/>
      <c r="G40" s="332"/>
      <c r="H40" s="332"/>
      <c r="I40" s="332"/>
      <c r="J40" s="332"/>
      <c r="K40" s="332"/>
      <c r="L40" s="332"/>
      <c r="M40" s="332"/>
      <c r="N40" s="332"/>
      <c r="O40" s="332"/>
      <c r="P40" s="332"/>
      <c r="Q40" s="332"/>
      <c r="R40" s="333"/>
      <c r="S40" s="42"/>
    </row>
    <row r="41" spans="1:19" x14ac:dyDescent="0.2">
      <c r="A41" s="121">
        <v>41</v>
      </c>
      <c r="B41" s="82"/>
      <c r="C41" s="81"/>
      <c r="D41" s="331"/>
      <c r="E41" s="332"/>
      <c r="F41" s="332"/>
      <c r="G41" s="332"/>
      <c r="H41" s="332"/>
      <c r="I41" s="332"/>
      <c r="J41" s="332"/>
      <c r="K41" s="332"/>
      <c r="L41" s="332"/>
      <c r="M41" s="332"/>
      <c r="N41" s="332"/>
      <c r="O41" s="332"/>
      <c r="P41" s="332"/>
      <c r="Q41" s="332"/>
      <c r="R41" s="333"/>
      <c r="S41" s="42"/>
    </row>
    <row r="42" spans="1:19" x14ac:dyDescent="0.2">
      <c r="A42" s="121">
        <v>42</v>
      </c>
      <c r="B42" s="82"/>
      <c r="C42" s="81"/>
      <c r="D42" s="334"/>
      <c r="E42" s="335"/>
      <c r="F42" s="335"/>
      <c r="G42" s="335"/>
      <c r="H42" s="335"/>
      <c r="I42" s="335"/>
      <c r="J42" s="335"/>
      <c r="K42" s="335"/>
      <c r="L42" s="335"/>
      <c r="M42" s="335"/>
      <c r="N42" s="335"/>
      <c r="O42" s="335"/>
      <c r="P42" s="335"/>
      <c r="Q42" s="335"/>
      <c r="R42" s="336"/>
      <c r="S42" s="42"/>
    </row>
    <row r="43" spans="1:19" x14ac:dyDescent="0.2">
      <c r="A43" s="122"/>
      <c r="B43" s="35"/>
      <c r="C43" s="45"/>
      <c r="D43" s="45"/>
      <c r="E43" s="45"/>
      <c r="F43" s="45"/>
      <c r="G43" s="45"/>
      <c r="H43" s="45"/>
      <c r="I43" s="45"/>
      <c r="J43" s="45"/>
      <c r="K43" s="45"/>
      <c r="L43" s="45"/>
      <c r="M43" s="45"/>
      <c r="N43" s="45"/>
      <c r="O43" s="45"/>
      <c r="P43" s="45"/>
      <c r="Q43" s="45"/>
      <c r="R43" s="45"/>
      <c r="S43" s="51"/>
    </row>
  </sheetData>
  <sheetProtection sheet="1" formatColumns="0" formatRows="0"/>
  <mergeCells count="87">
    <mergeCell ref="D34:R34"/>
    <mergeCell ref="D36:E36"/>
    <mergeCell ref="D37:R42"/>
    <mergeCell ref="R25:R26"/>
    <mergeCell ref="R27:R28"/>
    <mergeCell ref="R29:R30"/>
    <mergeCell ref="D33:E33"/>
    <mergeCell ref="I25:I26"/>
    <mergeCell ref="D25:D26"/>
    <mergeCell ref="E25:E26"/>
    <mergeCell ref="H25:H26"/>
    <mergeCell ref="D27:D28"/>
    <mergeCell ref="E27:E28"/>
    <mergeCell ref="D29:D30"/>
    <mergeCell ref="I27:I28"/>
    <mergeCell ref="J27:J28"/>
    <mergeCell ref="R23:R24"/>
    <mergeCell ref="R21:R22"/>
    <mergeCell ref="R19:R20"/>
    <mergeCell ref="F15:F16"/>
    <mergeCell ref="D21:D22"/>
    <mergeCell ref="E21:E22"/>
    <mergeCell ref="D17:D18"/>
    <mergeCell ref="E17:E18"/>
    <mergeCell ref="F17:F18"/>
    <mergeCell ref="G17:G18"/>
    <mergeCell ref="D19:D20"/>
    <mergeCell ref="E19:E20"/>
    <mergeCell ref="F19:F20"/>
    <mergeCell ref="G19:G20"/>
    <mergeCell ref="H19:H20"/>
    <mergeCell ref="I19:I20"/>
    <mergeCell ref="Q2:R2"/>
    <mergeCell ref="Q3:R3"/>
    <mergeCell ref="R13:R14"/>
    <mergeCell ref="R11:R12"/>
    <mergeCell ref="R17:R18"/>
    <mergeCell ref="R15:R16"/>
    <mergeCell ref="A5:R5"/>
    <mergeCell ref="D15:D16"/>
    <mergeCell ref="E15:E16"/>
    <mergeCell ref="G11:G12"/>
    <mergeCell ref="J11:J12"/>
    <mergeCell ref="D13:D14"/>
    <mergeCell ref="E13:E14"/>
    <mergeCell ref="F13:F14"/>
    <mergeCell ref="D11:D12"/>
    <mergeCell ref="E11:E12"/>
    <mergeCell ref="F11:F12"/>
    <mergeCell ref="H11:H12"/>
    <mergeCell ref="I11:I12"/>
    <mergeCell ref="J17:J18"/>
    <mergeCell ref="G13:G14"/>
    <mergeCell ref="H13:H14"/>
    <mergeCell ref="I13:I14"/>
    <mergeCell ref="G15:G16"/>
    <mergeCell ref="H15:H16"/>
    <mergeCell ref="I15:I16"/>
    <mergeCell ref="J13:J14"/>
    <mergeCell ref="J15:J16"/>
    <mergeCell ref="H17:H18"/>
    <mergeCell ref="I17:I18"/>
    <mergeCell ref="H27:H28"/>
    <mergeCell ref="D23:D24"/>
    <mergeCell ref="E23:E24"/>
    <mergeCell ref="J19:J20"/>
    <mergeCell ref="I21:I22"/>
    <mergeCell ref="H23:H24"/>
    <mergeCell ref="F23:F24"/>
    <mergeCell ref="G23:G24"/>
    <mergeCell ref="G21:G22"/>
    <mergeCell ref="I29:I30"/>
    <mergeCell ref="J29:J30"/>
    <mergeCell ref="H29:H30"/>
    <mergeCell ref="E29:E30"/>
    <mergeCell ref="J21:J22"/>
    <mergeCell ref="I23:I24"/>
    <mergeCell ref="J23:J24"/>
    <mergeCell ref="F25:F26"/>
    <mergeCell ref="G25:G26"/>
    <mergeCell ref="J25:J26"/>
    <mergeCell ref="H21:H22"/>
    <mergeCell ref="F21:F22"/>
    <mergeCell ref="F29:F30"/>
    <mergeCell ref="G29:G30"/>
    <mergeCell ref="F27:F28"/>
    <mergeCell ref="G27:G28"/>
  </mergeCells>
  <dataValidations count="2">
    <dataValidation allowBlank="1" showInputMessage="1" showErrorMessage="1" prompt="Please enter text" sqref="D37:R42"/>
    <dataValidation allowBlank="1" showInputMessage="1" showErrorMessage="1" prompt="Please enter text" sqref="R11:R30 D34:R34"/>
  </dataValidations>
  <pageMargins left="0.70866141732283472" right="0.70866141732283472" top="0.74803149606299213" bottom="0.74803149606299213" header="0.31496062992125984" footer="0.31496062992125984"/>
  <pageSetup paperSize="9" scale="53" orientation="landscape" cellComments="asDisplayed" r:id="rId1"/>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L28"/>
  <sheetViews>
    <sheetView showGridLines="0" view="pageBreakPreview" zoomScaleNormal="100" zoomScaleSheetLayoutView="100" workbookViewId="0"/>
  </sheetViews>
  <sheetFormatPr defaultRowHeight="12.75" x14ac:dyDescent="0.2"/>
  <cols>
    <col min="1" max="1" width="4.140625" style="64" customWidth="1"/>
    <col min="2" max="2" width="4.140625" style="97" customWidth="1"/>
    <col min="3" max="3" width="4.140625" style="101" customWidth="1"/>
    <col min="4" max="4" width="2.5703125" style="64" customWidth="1"/>
    <col min="5" max="5" width="57.140625" style="64" customWidth="1"/>
    <col min="6" max="11" width="16.140625" style="64" customWidth="1"/>
    <col min="12" max="12" width="2.7109375" style="64" customWidth="1"/>
    <col min="13" max="16384" width="9.140625" style="64"/>
  </cols>
  <sheetData>
    <row r="1" spans="1:12" x14ac:dyDescent="0.2">
      <c r="A1" s="67"/>
      <c r="B1" s="90"/>
      <c r="C1" s="90"/>
      <c r="D1" s="90"/>
      <c r="E1" s="90"/>
      <c r="F1" s="90"/>
      <c r="G1" s="90"/>
      <c r="H1" s="90"/>
      <c r="I1" s="90"/>
      <c r="J1" s="90"/>
      <c r="K1" s="90"/>
      <c r="L1" s="68"/>
    </row>
    <row r="2" spans="1:12" ht="18" customHeight="1" x14ac:dyDescent="0.3">
      <c r="A2" s="69"/>
      <c r="B2" s="85"/>
      <c r="C2" s="85"/>
      <c r="D2" s="85"/>
      <c r="E2" s="85"/>
      <c r="F2" s="85"/>
      <c r="G2" s="98" t="s">
        <v>3</v>
      </c>
      <c r="H2" s="338" t="str">
        <f>IF(NOT(ISBLANK(CoverSheet!$C$8)),CoverSheet!$C$8,"")</f>
        <v/>
      </c>
      <c r="I2" s="338"/>
      <c r="J2" s="338"/>
      <c r="K2" s="338"/>
      <c r="L2" s="83"/>
    </row>
    <row r="3" spans="1:12" ht="18" customHeight="1" x14ac:dyDescent="0.25">
      <c r="A3" s="69"/>
      <c r="B3" s="85"/>
      <c r="C3" s="85"/>
      <c r="D3" s="85"/>
      <c r="E3" s="85"/>
      <c r="F3" s="85"/>
      <c r="G3" s="98" t="s">
        <v>203</v>
      </c>
      <c r="H3" s="339" t="str">
        <f>IF(ISNUMBER(CoverSheet!$C$12),TEXT(CoverSheet!$C$12,"_([$-1409]d mmmm yyyy;_(@")&amp;" –"&amp;TEXT(DATE(YEAR(CoverSheet!$C$12)+10,MONTH(CoverSheet!$C$12),DAY(CoverSheet!$C$12)-1),"_([$-1409]d mmmm yyyy;_(@"),"")</f>
        <v/>
      </c>
      <c r="I3" s="340"/>
      <c r="J3" s="340"/>
      <c r="K3" s="341"/>
      <c r="L3" s="83"/>
    </row>
    <row r="4" spans="1:12" ht="21" x14ac:dyDescent="0.35">
      <c r="A4" s="144" t="s">
        <v>361</v>
      </c>
      <c r="B4" s="99"/>
      <c r="C4" s="99"/>
      <c r="D4" s="85"/>
      <c r="E4" s="85"/>
      <c r="F4" s="85"/>
      <c r="G4" s="85"/>
      <c r="H4" s="85"/>
      <c r="I4" s="85"/>
      <c r="J4" s="85"/>
      <c r="K4" s="85"/>
      <c r="L4" s="83"/>
    </row>
    <row r="5" spans="1:12" s="84" customFormat="1" ht="49.5" customHeight="1" x14ac:dyDescent="0.2">
      <c r="A5" s="311" t="s">
        <v>430</v>
      </c>
      <c r="B5" s="312"/>
      <c r="C5" s="312"/>
      <c r="D5" s="312"/>
      <c r="E5" s="312"/>
      <c r="F5" s="312"/>
      <c r="G5" s="312"/>
      <c r="H5" s="312"/>
      <c r="I5" s="312"/>
      <c r="J5" s="312"/>
      <c r="K5" s="85"/>
      <c r="L5" s="83"/>
    </row>
    <row r="6" spans="1:12" x14ac:dyDescent="0.2">
      <c r="A6" s="222" t="s">
        <v>485</v>
      </c>
      <c r="B6" s="34"/>
      <c r="C6" s="34"/>
      <c r="D6" s="34"/>
      <c r="E6" s="34"/>
      <c r="F6" s="85"/>
      <c r="G6" s="85"/>
      <c r="H6" s="85"/>
      <c r="I6" s="85"/>
      <c r="J6" s="85"/>
      <c r="K6" s="85"/>
      <c r="L6" s="83"/>
    </row>
    <row r="7" spans="1:12" ht="23.1" customHeight="1" x14ac:dyDescent="0.3">
      <c r="A7" s="121">
        <v>7</v>
      </c>
      <c r="B7" s="82"/>
      <c r="C7" s="111" t="s">
        <v>416</v>
      </c>
      <c r="D7" s="111"/>
      <c r="E7" s="81"/>
      <c r="F7" s="81"/>
      <c r="G7" s="81"/>
      <c r="H7" s="81"/>
      <c r="I7" s="81"/>
      <c r="J7" s="81"/>
      <c r="K7" s="81"/>
      <c r="L7" s="42"/>
    </row>
    <row r="8" spans="1:12" x14ac:dyDescent="0.2">
      <c r="A8" s="121">
        <v>8</v>
      </c>
      <c r="B8" s="82"/>
      <c r="C8" s="82"/>
      <c r="D8" s="86" t="s">
        <v>406</v>
      </c>
      <c r="E8" s="86"/>
      <c r="F8" s="81"/>
      <c r="G8" s="81"/>
      <c r="H8" s="81"/>
      <c r="I8" s="81"/>
      <c r="J8" s="81"/>
      <c r="K8" s="81"/>
      <c r="L8" s="42"/>
    </row>
    <row r="9" spans="1:12" x14ac:dyDescent="0.2">
      <c r="A9" s="121">
        <v>9</v>
      </c>
      <c r="B9" s="82"/>
      <c r="C9" s="82"/>
      <c r="D9" s="81"/>
      <c r="E9" s="106"/>
      <c r="F9" s="120" t="s">
        <v>370</v>
      </c>
      <c r="G9" s="120" t="s">
        <v>371</v>
      </c>
      <c r="H9" s="120" t="s">
        <v>372</v>
      </c>
      <c r="I9" s="120" t="s">
        <v>373</v>
      </c>
      <c r="J9" s="120" t="s">
        <v>374</v>
      </c>
      <c r="K9" s="120" t="s">
        <v>375</v>
      </c>
      <c r="L9" s="42"/>
    </row>
    <row r="10" spans="1:12" s="110" customFormat="1" ht="12.75" customHeight="1" x14ac:dyDescent="0.2">
      <c r="A10" s="121">
        <v>10</v>
      </c>
      <c r="B10" s="82"/>
      <c r="C10" s="82"/>
      <c r="D10" s="81"/>
      <c r="E10" s="106" t="s">
        <v>402</v>
      </c>
      <c r="F10" s="114" t="str">
        <f>IF(ISNUMBER(CoverSheet!$C$12),DATE(YEAR(CoverSheet!$C$12),MONTH(CoverSheet!$C$12),DAY(CoverSheet!$C$12))-1,"")</f>
        <v/>
      </c>
      <c r="G10" s="114" t="str">
        <f>IF(ISNUMBER(CoverSheet!$C$12),DATE(YEAR(CoverSheet!$C$12)+1,MONTH(CoverSheet!$C$12),DAY(CoverSheet!$C$12))-1,"")</f>
        <v/>
      </c>
      <c r="H10" s="114" t="str">
        <f>IF(ISNUMBER(CoverSheet!$C$12),DATE(YEAR(CoverSheet!$C$12)+2,MONTH(CoverSheet!$C$12),DAY(CoverSheet!$C$12))-1,"")</f>
        <v/>
      </c>
      <c r="I10" s="114" t="str">
        <f>IF(ISNUMBER(CoverSheet!$C$12),DATE(YEAR(CoverSheet!$C$12)+3,MONTH(CoverSheet!$C$12),DAY(CoverSheet!$C$12))-1,"")</f>
        <v/>
      </c>
      <c r="J10" s="114" t="str">
        <f>IF(ISNUMBER(CoverSheet!$C$12),DATE(YEAR(CoverSheet!$C$12)+4,MONTH(CoverSheet!$C$12),DAY(CoverSheet!$C$12))-1,"")</f>
        <v/>
      </c>
      <c r="K10" s="114" t="str">
        <f>IF(ISNUMBER(CoverSheet!$C$12),DATE(YEAR(CoverSheet!$C$12)+5,MONTH(CoverSheet!$C$12),DAY(CoverSheet!$C$12))-1,"")</f>
        <v/>
      </c>
      <c r="L10" s="42"/>
    </row>
    <row r="11" spans="1:12" ht="15" customHeight="1" x14ac:dyDescent="0.2">
      <c r="A11" s="121">
        <v>11</v>
      </c>
      <c r="B11" s="82"/>
      <c r="C11" s="82"/>
      <c r="D11" s="81"/>
      <c r="E11" s="277" t="s">
        <v>403</v>
      </c>
      <c r="F11" s="240"/>
      <c r="G11" s="240"/>
      <c r="H11" s="240"/>
      <c r="I11" s="240"/>
      <c r="J11" s="240"/>
      <c r="K11" s="240"/>
      <c r="L11" s="42"/>
    </row>
    <row r="12" spans="1:12" ht="15" customHeight="1" x14ac:dyDescent="0.2">
      <c r="A12" s="121">
        <v>12</v>
      </c>
      <c r="B12" s="82"/>
      <c r="C12" s="82"/>
      <c r="D12" s="81"/>
      <c r="E12" s="277" t="s">
        <v>403</v>
      </c>
      <c r="F12" s="240"/>
      <c r="G12" s="240"/>
      <c r="H12" s="240"/>
      <c r="I12" s="240"/>
      <c r="J12" s="240"/>
      <c r="K12" s="240"/>
      <c r="L12" s="42"/>
    </row>
    <row r="13" spans="1:12" ht="15" customHeight="1" x14ac:dyDescent="0.2">
      <c r="A13" s="121">
        <v>13</v>
      </c>
      <c r="B13" s="82"/>
      <c r="C13" s="82"/>
      <c r="D13" s="81"/>
      <c r="E13" s="277" t="s">
        <v>403</v>
      </c>
      <c r="F13" s="240"/>
      <c r="G13" s="240"/>
      <c r="H13" s="240"/>
      <c r="I13" s="240"/>
      <c r="J13" s="240"/>
      <c r="K13" s="240"/>
      <c r="L13" s="42"/>
    </row>
    <row r="14" spans="1:12" ht="15" customHeight="1" x14ac:dyDescent="0.2">
      <c r="A14" s="121">
        <v>14</v>
      </c>
      <c r="B14" s="82"/>
      <c r="C14" s="82"/>
      <c r="D14" s="81"/>
      <c r="E14" s="277" t="s">
        <v>403</v>
      </c>
      <c r="F14" s="240"/>
      <c r="G14" s="240"/>
      <c r="H14" s="240"/>
      <c r="I14" s="240"/>
      <c r="J14" s="240"/>
      <c r="K14" s="240"/>
      <c r="L14" s="42"/>
    </row>
    <row r="15" spans="1:12" ht="15" customHeight="1" thickBot="1" x14ac:dyDescent="0.25">
      <c r="A15" s="121">
        <v>15</v>
      </c>
      <c r="B15" s="82"/>
      <c r="C15" s="82"/>
      <c r="D15" s="81"/>
      <c r="E15" s="277" t="s">
        <v>403</v>
      </c>
      <c r="F15" s="240"/>
      <c r="G15" s="240"/>
      <c r="H15" s="240"/>
      <c r="I15" s="240"/>
      <c r="J15" s="240"/>
      <c r="K15" s="240"/>
      <c r="L15" s="42"/>
    </row>
    <row r="16" spans="1:12" ht="15" customHeight="1" thickBot="1" x14ac:dyDescent="0.25">
      <c r="A16" s="121">
        <v>16</v>
      </c>
      <c r="B16" s="82"/>
      <c r="C16" s="82"/>
      <c r="D16" s="86" t="s">
        <v>8</v>
      </c>
      <c r="E16" s="86"/>
      <c r="F16" s="238">
        <f t="shared" ref="F16:K16" si="0">SUM(F11:F15)</f>
        <v>0</v>
      </c>
      <c r="G16" s="238">
        <f t="shared" si="0"/>
        <v>0</v>
      </c>
      <c r="H16" s="238">
        <f t="shared" si="0"/>
        <v>0</v>
      </c>
      <c r="I16" s="238">
        <f t="shared" si="0"/>
        <v>0</v>
      </c>
      <c r="J16" s="238">
        <f t="shared" si="0"/>
        <v>0</v>
      </c>
      <c r="K16" s="238">
        <f t="shared" si="0"/>
        <v>0</v>
      </c>
      <c r="L16" s="42"/>
    </row>
    <row r="17" spans="1:12" s="110" customFormat="1" ht="15" customHeight="1" x14ac:dyDescent="0.2">
      <c r="A17" s="121">
        <v>17</v>
      </c>
      <c r="B17" s="82"/>
      <c r="C17" s="82"/>
      <c r="D17" s="86"/>
      <c r="E17" s="86"/>
      <c r="F17" s="135"/>
      <c r="G17" s="135"/>
      <c r="H17" s="135"/>
      <c r="I17" s="135"/>
      <c r="J17" s="135"/>
      <c r="K17" s="135"/>
      <c r="L17" s="42"/>
    </row>
    <row r="18" spans="1:12" ht="30" customHeight="1" x14ac:dyDescent="0.3">
      <c r="A18" s="121">
        <v>18</v>
      </c>
      <c r="B18" s="36"/>
      <c r="C18" s="111" t="s">
        <v>368</v>
      </c>
      <c r="D18" s="111"/>
      <c r="E18" s="81"/>
      <c r="F18" s="120" t="s">
        <v>370</v>
      </c>
      <c r="G18" s="120" t="s">
        <v>371</v>
      </c>
      <c r="H18" s="120" t="s">
        <v>372</v>
      </c>
      <c r="I18" s="120" t="s">
        <v>373</v>
      </c>
      <c r="J18" s="120" t="s">
        <v>374</v>
      </c>
      <c r="K18" s="120" t="s">
        <v>375</v>
      </c>
      <c r="L18" s="42"/>
    </row>
    <row r="19" spans="1:12" ht="12.75" customHeight="1" x14ac:dyDescent="0.2">
      <c r="A19" s="121">
        <v>19</v>
      </c>
      <c r="B19" s="36"/>
      <c r="C19" s="36"/>
      <c r="D19" s="81"/>
      <c r="E19" s="81"/>
      <c r="F19" s="114" t="str">
        <f>IF(ISNUMBER(CoverSheet!$C$12),DATE(YEAR(CoverSheet!$C$12),MONTH(CoverSheet!$C$12),DAY(CoverSheet!$C$12))-1,"")</f>
        <v/>
      </c>
      <c r="G19" s="114" t="str">
        <f>IF(ISNUMBER(CoverSheet!$C$12),DATE(YEAR(CoverSheet!$C$12)+1,MONTH(CoverSheet!$C$12),DAY(CoverSheet!$C$12))-1,"")</f>
        <v/>
      </c>
      <c r="H19" s="114" t="str">
        <f>IF(ISNUMBER(CoverSheet!$C$12),DATE(YEAR(CoverSheet!$C$12)+2,MONTH(CoverSheet!$C$12),DAY(CoverSheet!$C$12))-1,"")</f>
        <v/>
      </c>
      <c r="I19" s="114" t="str">
        <f>IF(ISNUMBER(CoverSheet!$C$12),DATE(YEAR(CoverSheet!$C$12)+3,MONTH(CoverSheet!$C$12),DAY(CoverSheet!$C$12))-1,"")</f>
        <v/>
      </c>
      <c r="J19" s="114" t="str">
        <f>IF(ISNUMBER(CoverSheet!$C$12),DATE(YEAR(CoverSheet!$C$12)+4,MONTH(CoverSheet!$C$12),DAY(CoverSheet!$C$12))-1,"")</f>
        <v/>
      </c>
      <c r="K19" s="114" t="str">
        <f>IF(ISNUMBER(CoverSheet!$C$12),DATE(YEAR(CoverSheet!$C$12)+5,MONTH(CoverSheet!$C$12),DAY(CoverSheet!$C$12))-1,"")</f>
        <v/>
      </c>
      <c r="L19" s="42"/>
    </row>
    <row r="20" spans="1:12" ht="15" customHeight="1" x14ac:dyDescent="0.2">
      <c r="A20" s="121">
        <v>20</v>
      </c>
      <c r="B20" s="36"/>
      <c r="C20" s="36"/>
      <c r="D20" s="81"/>
      <c r="E20" s="295" t="s">
        <v>517</v>
      </c>
      <c r="F20" s="240"/>
      <c r="G20" s="240"/>
      <c r="H20" s="240"/>
      <c r="I20" s="240"/>
      <c r="J20" s="240"/>
      <c r="K20" s="240"/>
      <c r="L20" s="42"/>
    </row>
    <row r="21" spans="1:12" ht="15" customHeight="1" x14ac:dyDescent="0.2">
      <c r="A21" s="121">
        <v>21</v>
      </c>
      <c r="B21" s="36"/>
      <c r="C21" s="36"/>
      <c r="D21" s="81"/>
      <c r="E21" s="295" t="s">
        <v>513</v>
      </c>
      <c r="F21" s="240"/>
      <c r="G21" s="240"/>
      <c r="H21" s="240"/>
      <c r="I21" s="240"/>
      <c r="J21" s="240"/>
      <c r="K21" s="240"/>
      <c r="L21" s="42"/>
    </row>
    <row r="22" spans="1:12" ht="15" customHeight="1" x14ac:dyDescent="0.2">
      <c r="A22" s="121">
        <v>22</v>
      </c>
      <c r="B22" s="36"/>
      <c r="C22" s="36"/>
      <c r="D22" s="81"/>
      <c r="E22" s="295" t="s">
        <v>514</v>
      </c>
      <c r="F22" s="240"/>
      <c r="G22" s="240"/>
      <c r="H22" s="240"/>
      <c r="I22" s="240"/>
      <c r="J22" s="240"/>
      <c r="K22" s="240"/>
      <c r="L22" s="42"/>
    </row>
    <row r="23" spans="1:12" ht="15" customHeight="1" x14ac:dyDescent="0.2">
      <c r="A23" s="121">
        <v>23</v>
      </c>
      <c r="B23" s="36"/>
      <c r="C23" s="36"/>
      <c r="D23" s="81"/>
      <c r="E23" s="295" t="s">
        <v>41</v>
      </c>
      <c r="F23" s="240"/>
      <c r="G23" s="240"/>
      <c r="H23" s="240"/>
      <c r="I23" s="240"/>
      <c r="J23" s="240"/>
      <c r="K23" s="240"/>
      <c r="L23" s="42"/>
    </row>
    <row r="24" spans="1:12" ht="15" customHeight="1" x14ac:dyDescent="0.2">
      <c r="A24" s="121">
        <v>24</v>
      </c>
      <c r="B24" s="36"/>
      <c r="C24" s="36"/>
      <c r="D24" s="81"/>
      <c r="E24" s="295" t="s">
        <v>515</v>
      </c>
      <c r="F24" s="240"/>
      <c r="G24" s="240"/>
      <c r="H24" s="240"/>
      <c r="I24" s="240"/>
      <c r="J24" s="240"/>
      <c r="K24" s="240"/>
      <c r="L24" s="42"/>
    </row>
    <row r="25" spans="1:12" ht="15" customHeight="1" x14ac:dyDescent="0.2">
      <c r="A25" s="121">
        <v>25</v>
      </c>
      <c r="B25" s="36"/>
      <c r="C25" s="36"/>
      <c r="D25" s="81"/>
      <c r="E25" s="295" t="s">
        <v>516</v>
      </c>
      <c r="F25" s="241">
        <f>IF(ISNUMBER(CoverSheet!$C$12),F24/(DATE(YEAR(CoverSheet!$C$12),MONTH(CoverSheet!$C$12),DAY(CoverSheet!$C$12))-DATE(YEAR(CoverSheet!$C$12)-1,MONTH(CoverSheet!$C$12),DAY(CoverSheet!$C$12))),0)</f>
        <v>0</v>
      </c>
      <c r="G25" s="241">
        <f>IF(ISNUMBER(CoverSheet!$C$12),G24/(DATE(YEAR(CoverSheet!$C$12)+1,MONTH(CoverSheet!$C$12),DAY(CoverSheet!$C$12))-DATE(YEAR(CoverSheet!$C$12),MONTH(CoverSheet!$C$12),DAY(CoverSheet!$C$12))),0)</f>
        <v>0</v>
      </c>
      <c r="H25" s="241">
        <f>IF(ISNUMBER(CoverSheet!$C$12),H24/(DATE(YEAR(CoverSheet!$C$12)+2,MONTH(CoverSheet!$C$12),DAY(CoverSheet!$C$12))-DATE(YEAR(CoverSheet!$C$12)+1,MONTH(CoverSheet!$C$12),DAY(CoverSheet!$C$12))),0)</f>
        <v>0</v>
      </c>
      <c r="I25" s="241">
        <f>IF(ISNUMBER(CoverSheet!$C$12),I24/(DATE(YEAR(CoverSheet!$C$12)+3,MONTH(CoverSheet!$C$12),DAY(CoverSheet!$C$12))-DATE(YEAR(CoverSheet!$C$12)+2,MONTH(CoverSheet!$C$12),DAY(CoverSheet!$C$12))),0)</f>
        <v>0</v>
      </c>
      <c r="J25" s="241">
        <f>IF(ISNUMBER(CoverSheet!$C$12),J24/(DATE(YEAR(CoverSheet!$C$12)+4,MONTH(CoverSheet!$C$12),DAY(CoverSheet!$C$12))-DATE(YEAR(CoverSheet!$C$12)+3,MONTH(CoverSheet!$C$12),DAY(CoverSheet!$C$12))),0)</f>
        <v>0</v>
      </c>
      <c r="K25" s="241">
        <f>IF(ISNUMBER(CoverSheet!$C$12),K24/(DATE(YEAR(CoverSheet!$C$12)+5,MONTH(CoverSheet!$C$12),DAY(CoverSheet!$C$12))-DATE(YEAR(CoverSheet!$C$12)+4,MONTH(CoverSheet!$C$12),DAY(CoverSheet!$C$12))),0)</f>
        <v>0</v>
      </c>
      <c r="L25" s="42"/>
    </row>
    <row r="26" spans="1:12" ht="15" customHeight="1" x14ac:dyDescent="0.2">
      <c r="A26" s="121">
        <v>26</v>
      </c>
      <c r="B26" s="36"/>
      <c r="C26" s="36"/>
      <c r="D26" s="81"/>
      <c r="E26" s="81"/>
      <c r="F26" s="81"/>
      <c r="G26" s="81"/>
      <c r="H26" s="81"/>
      <c r="I26" s="81"/>
      <c r="J26" s="81"/>
      <c r="K26" s="81"/>
      <c r="L26" s="42"/>
    </row>
    <row r="27" spans="1:12" ht="15" customHeight="1" x14ac:dyDescent="0.2">
      <c r="A27" s="121">
        <v>27</v>
      </c>
      <c r="B27" s="36"/>
      <c r="C27" s="36"/>
      <c r="D27" s="81"/>
      <c r="E27" s="116" t="s">
        <v>5</v>
      </c>
      <c r="F27" s="296">
        <f t="shared" ref="F27:K27" si="1">IF(F22&gt;0,F24/(F22*12),0)</f>
        <v>0</v>
      </c>
      <c r="G27" s="296">
        <f t="shared" si="1"/>
        <v>0</v>
      </c>
      <c r="H27" s="296">
        <f t="shared" si="1"/>
        <v>0</v>
      </c>
      <c r="I27" s="296">
        <f t="shared" si="1"/>
        <v>0</v>
      </c>
      <c r="J27" s="296">
        <f t="shared" si="1"/>
        <v>0</v>
      </c>
      <c r="K27" s="296">
        <f t="shared" si="1"/>
        <v>0</v>
      </c>
      <c r="L27" s="42"/>
    </row>
    <row r="28" spans="1:12" ht="15" customHeight="1" x14ac:dyDescent="0.2">
      <c r="A28" s="123"/>
      <c r="B28" s="41"/>
      <c r="C28" s="41"/>
      <c r="D28" s="95"/>
      <c r="E28" s="95"/>
      <c r="F28" s="95"/>
      <c r="G28" s="95"/>
      <c r="H28" s="95"/>
      <c r="I28" s="95"/>
      <c r="J28" s="95"/>
      <c r="K28" s="95"/>
      <c r="L28" s="96"/>
    </row>
  </sheetData>
  <sheetProtection sheet="1" formatColumns="0" formatRows="0"/>
  <mergeCells count="3">
    <mergeCell ref="H2:K2"/>
    <mergeCell ref="H3:K3"/>
    <mergeCell ref="A5:J5"/>
  </mergeCells>
  <dataValidations disablePrompts="1" count="1">
    <dataValidation allowBlank="1" showInputMessage="1" showErrorMessage="1" prompt="Please enter text" sqref="E11:E15"/>
  </dataValidations>
  <pageMargins left="0.70866141732283472" right="0.70866141732283472" top="0.74803149606299213" bottom="0.74803149606299213" header="0.31496062992125984" footer="0.31496062992125984"/>
  <pageSetup paperSize="9" scale="78" orientation="landscape" cellComments="asDisplayed" r:id="rId1"/>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249977111117893"/>
  </sheetPr>
  <dimension ref="A1:V96"/>
  <sheetViews>
    <sheetView showGridLines="0" view="pageBreakPreview" zoomScaleNormal="100" zoomScaleSheetLayoutView="100" workbookViewId="0"/>
  </sheetViews>
  <sheetFormatPr defaultRowHeight="12.75" x14ac:dyDescent="0.2"/>
  <cols>
    <col min="1" max="1" width="17.7109375" style="55" customWidth="1"/>
    <col min="2" max="2" width="19.7109375" style="55" customWidth="1"/>
    <col min="3" max="3" width="31.85546875" style="55" customWidth="1"/>
    <col min="4" max="4" width="9" style="55" customWidth="1"/>
    <col min="5" max="6" width="31.7109375" style="55" customWidth="1"/>
    <col min="7" max="9" width="52.7109375" style="55" customWidth="1"/>
    <col min="10" max="10" width="2.7109375" style="110" customWidth="1"/>
    <col min="11" max="11" width="3.85546875" style="110" customWidth="1"/>
    <col min="12" max="12" width="18.5703125" style="110" customWidth="1"/>
    <col min="13" max="13" width="20" style="110" customWidth="1"/>
    <col min="14" max="14" width="31.85546875" style="110" customWidth="1"/>
    <col min="15" max="19" width="38.7109375" style="55" customWidth="1"/>
    <col min="20" max="20" width="2.7109375" style="55" customWidth="1"/>
    <col min="23" max="16384" width="9.140625" style="55"/>
  </cols>
  <sheetData>
    <row r="1" spans="1:22" x14ac:dyDescent="0.2">
      <c r="A1" s="89"/>
      <c r="B1" s="90"/>
      <c r="C1" s="91"/>
      <c r="D1" s="91"/>
      <c r="E1" s="91"/>
      <c r="F1" s="91"/>
      <c r="G1" s="91"/>
      <c r="H1" s="91"/>
      <c r="I1" s="91"/>
      <c r="J1" s="92"/>
      <c r="L1" s="89"/>
      <c r="M1" s="90"/>
      <c r="N1" s="91"/>
      <c r="O1" s="90"/>
      <c r="P1" s="91"/>
      <c r="Q1" s="91"/>
      <c r="R1" s="91"/>
      <c r="S1" s="91"/>
      <c r="T1" s="92"/>
    </row>
    <row r="2" spans="1:22" ht="18" customHeight="1" x14ac:dyDescent="0.3">
      <c r="A2" s="93"/>
      <c r="B2" s="85"/>
      <c r="C2" s="48"/>
      <c r="D2" s="85"/>
      <c r="E2" s="48"/>
      <c r="F2" s="48"/>
      <c r="G2" s="98" t="s">
        <v>3</v>
      </c>
      <c r="H2" s="344" t="str">
        <f>IF(NOT(ISBLANK(CoverSheet!$C$8)),CoverSheet!$C$8,"")</f>
        <v/>
      </c>
      <c r="I2" s="345"/>
      <c r="J2" s="49"/>
      <c r="L2" s="93"/>
      <c r="M2" s="85"/>
      <c r="N2" s="48"/>
      <c r="O2" s="85"/>
      <c r="P2" s="48"/>
      <c r="Q2" s="98" t="s">
        <v>3</v>
      </c>
      <c r="R2" s="344" t="str">
        <f>IF(NOT(ISBLANK(CoverSheet!$C$8)),CoverSheet!$C$8,"")</f>
        <v/>
      </c>
      <c r="S2" s="349"/>
      <c r="T2" s="49"/>
    </row>
    <row r="3" spans="1:22" ht="18" customHeight="1" x14ac:dyDescent="0.25">
      <c r="A3" s="93"/>
      <c r="B3" s="85"/>
      <c r="C3" s="48"/>
      <c r="D3" s="85"/>
      <c r="E3" s="48"/>
      <c r="F3" s="48"/>
      <c r="G3" s="98" t="s">
        <v>203</v>
      </c>
      <c r="H3" s="346" t="str">
        <f>IF(ISNUMBER(CoverSheet!$C$12),TEXT(CoverSheet!$C$12,"_([$-1409]d mmmm yyyy;_(@")&amp;" –"&amp;TEXT(DATE(YEAR(CoverSheet!$C$12)+10,MONTH(CoverSheet!$C$12),DAY(CoverSheet!$C$12)-1),"_([$-1409]d mmmm yyyy;_(@"),"")</f>
        <v/>
      </c>
      <c r="I3" s="347"/>
      <c r="J3" s="49"/>
      <c r="L3" s="93"/>
      <c r="M3" s="85"/>
      <c r="N3" s="48"/>
      <c r="O3" s="85"/>
      <c r="P3" s="48"/>
      <c r="Q3" s="98" t="s">
        <v>203</v>
      </c>
      <c r="R3" s="346" t="str">
        <f>IF(ISNUMBER(CoverSheet!$C$12),TEXT(CoverSheet!$C$12,"_([$-1409]d mmmm yyyy;_(@")&amp;" –"&amp;TEXT(DATE(YEAR(CoverSheet!$C$12)+10,MONTH(CoverSheet!$C$12),DAY(CoverSheet!$C$12)-1),"_([$-1409]d mmmm yyyy;_(@"),"")</f>
        <v/>
      </c>
      <c r="S3" s="347"/>
      <c r="T3" s="49"/>
    </row>
    <row r="4" spans="1:22" ht="18" customHeight="1" x14ac:dyDescent="0.35">
      <c r="A4" s="113"/>
      <c r="B4" s="85"/>
      <c r="C4" s="48"/>
      <c r="D4" s="85"/>
      <c r="E4" s="48"/>
      <c r="F4" s="48"/>
      <c r="G4" s="98" t="s">
        <v>50</v>
      </c>
      <c r="H4" s="348"/>
      <c r="I4" s="348"/>
      <c r="J4" s="49"/>
      <c r="L4" s="113"/>
      <c r="M4" s="85"/>
      <c r="N4" s="48"/>
      <c r="O4" s="85"/>
      <c r="P4" s="48"/>
      <c r="Q4" s="98" t="s">
        <v>50</v>
      </c>
      <c r="R4" s="309" t="str">
        <f>IF($H$4&lt;&gt;"",$H$4,"")</f>
        <v/>
      </c>
      <c r="S4" s="309"/>
      <c r="T4" s="49"/>
    </row>
    <row r="5" spans="1:22" s="110" customFormat="1" ht="21" x14ac:dyDescent="0.35">
      <c r="A5" s="144" t="s">
        <v>365</v>
      </c>
      <c r="B5" s="85"/>
      <c r="C5" s="48"/>
      <c r="D5" s="85"/>
      <c r="E5" s="48"/>
      <c r="F5" s="48"/>
      <c r="G5" s="98"/>
      <c r="H5" s="98"/>
      <c r="I5" s="98"/>
      <c r="J5" s="49"/>
      <c r="L5" s="144" t="s">
        <v>460</v>
      </c>
      <c r="M5" s="85"/>
      <c r="N5" s="48"/>
      <c r="O5" s="85"/>
      <c r="P5" s="48"/>
      <c r="Q5" s="48"/>
      <c r="R5" s="48"/>
      <c r="S5" s="48"/>
      <c r="T5" s="49"/>
      <c r="U5"/>
      <c r="V5"/>
    </row>
    <row r="6" spans="1:22" s="84" customFormat="1" ht="20.25" customHeight="1" x14ac:dyDescent="0.3">
      <c r="A6" s="311" t="s">
        <v>478</v>
      </c>
      <c r="B6" s="312"/>
      <c r="C6" s="312"/>
      <c r="D6" s="312"/>
      <c r="E6" s="312"/>
      <c r="F6" s="312"/>
      <c r="G6" s="312"/>
      <c r="H6" s="48"/>
      <c r="I6" s="80"/>
      <c r="J6" s="49"/>
      <c r="K6" s="110"/>
      <c r="L6" s="146"/>
      <c r="M6" s="141"/>
      <c r="N6" s="141"/>
      <c r="O6" s="141"/>
      <c r="P6" s="141"/>
      <c r="Q6" s="141"/>
      <c r="R6" s="141"/>
      <c r="S6" s="141"/>
      <c r="T6" s="49"/>
      <c r="U6"/>
      <c r="V6"/>
    </row>
    <row r="7" spans="1:22" x14ac:dyDescent="0.2">
      <c r="A7" s="62"/>
      <c r="B7" s="85"/>
      <c r="C7" s="48"/>
      <c r="D7" s="48"/>
      <c r="E7" s="48"/>
      <c r="F7" s="48"/>
      <c r="G7" s="48"/>
      <c r="H7" s="48"/>
      <c r="I7" s="48"/>
      <c r="J7" s="49"/>
      <c r="L7" s="62"/>
      <c r="M7" s="85"/>
      <c r="N7" s="48"/>
      <c r="O7" s="85"/>
      <c r="P7" s="48"/>
      <c r="Q7" s="48"/>
      <c r="R7" s="48"/>
      <c r="S7" s="48"/>
      <c r="T7" s="49"/>
    </row>
    <row r="8" spans="1:22" s="149" customFormat="1" ht="21.75" customHeight="1" x14ac:dyDescent="0.2">
      <c r="A8" s="147" t="s">
        <v>51</v>
      </c>
      <c r="B8" s="147" t="s">
        <v>52</v>
      </c>
      <c r="C8" s="147" t="s">
        <v>53</v>
      </c>
      <c r="D8" s="147" t="s">
        <v>64</v>
      </c>
      <c r="E8" s="147" t="s">
        <v>63</v>
      </c>
      <c r="F8" s="147" t="s">
        <v>62</v>
      </c>
      <c r="G8" s="147" t="s">
        <v>59</v>
      </c>
      <c r="H8" s="147" t="s">
        <v>60</v>
      </c>
      <c r="I8" s="147" t="s">
        <v>61</v>
      </c>
      <c r="J8" s="148"/>
      <c r="L8" s="147" t="s">
        <v>51</v>
      </c>
      <c r="M8" s="147" t="s">
        <v>52</v>
      </c>
      <c r="N8" s="147" t="s">
        <v>53</v>
      </c>
      <c r="O8" s="147" t="s">
        <v>54</v>
      </c>
      <c r="P8" s="147" t="s">
        <v>55</v>
      </c>
      <c r="Q8" s="147" t="s">
        <v>56</v>
      </c>
      <c r="R8" s="147" t="s">
        <v>57</v>
      </c>
      <c r="S8" s="147" t="s">
        <v>58</v>
      </c>
      <c r="T8" s="148"/>
      <c r="U8"/>
      <c r="V8"/>
    </row>
    <row r="9" spans="1:22" s="156" customFormat="1" ht="265.5" customHeight="1" x14ac:dyDescent="0.25">
      <c r="A9" s="153">
        <v>3</v>
      </c>
      <c r="B9" s="154" t="s">
        <v>65</v>
      </c>
      <c r="C9" s="154" t="s">
        <v>66</v>
      </c>
      <c r="D9" s="278"/>
      <c r="E9" s="273"/>
      <c r="F9" s="273"/>
      <c r="G9" s="154" t="s">
        <v>442</v>
      </c>
      <c r="H9" s="154" t="s">
        <v>71</v>
      </c>
      <c r="I9" s="154" t="s">
        <v>72</v>
      </c>
      <c r="J9" s="155"/>
      <c r="L9" s="153">
        <v>3</v>
      </c>
      <c r="M9" s="154" t="s">
        <v>65</v>
      </c>
      <c r="N9" s="154" t="s">
        <v>66</v>
      </c>
      <c r="O9" s="154" t="s">
        <v>67</v>
      </c>
      <c r="P9" s="154" t="s">
        <v>68</v>
      </c>
      <c r="Q9" s="154" t="s">
        <v>69</v>
      </c>
      <c r="R9" s="154" t="s">
        <v>70</v>
      </c>
      <c r="S9" s="154" t="s">
        <v>142</v>
      </c>
      <c r="T9" s="155"/>
      <c r="U9"/>
      <c r="V9"/>
    </row>
    <row r="10" spans="1:22" s="156" customFormat="1" ht="265.5" customHeight="1" x14ac:dyDescent="0.25">
      <c r="A10" s="153">
        <v>10</v>
      </c>
      <c r="B10" s="154" t="s">
        <v>236</v>
      </c>
      <c r="C10" s="154" t="s">
        <v>237</v>
      </c>
      <c r="D10" s="278"/>
      <c r="E10" s="273"/>
      <c r="F10" s="273"/>
      <c r="G10" s="154" t="s">
        <v>443</v>
      </c>
      <c r="H10" s="154" t="s">
        <v>242</v>
      </c>
      <c r="I10" s="154" t="s">
        <v>243</v>
      </c>
      <c r="J10" s="155"/>
      <c r="L10" s="153">
        <v>10</v>
      </c>
      <c r="M10" s="154" t="s">
        <v>236</v>
      </c>
      <c r="N10" s="154" t="s">
        <v>237</v>
      </c>
      <c r="O10" s="154" t="s">
        <v>238</v>
      </c>
      <c r="P10" s="154" t="s">
        <v>239</v>
      </c>
      <c r="Q10" s="154" t="s">
        <v>240</v>
      </c>
      <c r="R10" s="154" t="s">
        <v>241</v>
      </c>
      <c r="S10" s="154" t="s">
        <v>142</v>
      </c>
      <c r="T10" s="155"/>
      <c r="U10"/>
      <c r="V10"/>
    </row>
    <row r="11" spans="1:22" s="156" customFormat="1" ht="177.75" customHeight="1" x14ac:dyDescent="0.25">
      <c r="A11" s="153">
        <v>11</v>
      </c>
      <c r="B11" s="154" t="s">
        <v>236</v>
      </c>
      <c r="C11" s="154" t="s">
        <v>244</v>
      </c>
      <c r="D11" s="278"/>
      <c r="E11" s="273"/>
      <c r="F11" s="273"/>
      <c r="G11" s="154" t="s">
        <v>444</v>
      </c>
      <c r="H11" s="154" t="s">
        <v>249</v>
      </c>
      <c r="I11" s="154" t="s">
        <v>250</v>
      </c>
      <c r="J11" s="155"/>
      <c r="L11" s="153">
        <v>11</v>
      </c>
      <c r="M11" s="154" t="s">
        <v>236</v>
      </c>
      <c r="N11" s="154" t="s">
        <v>244</v>
      </c>
      <c r="O11" s="154" t="s">
        <v>245</v>
      </c>
      <c r="P11" s="154" t="s">
        <v>246</v>
      </c>
      <c r="Q11" s="154" t="s">
        <v>247</v>
      </c>
      <c r="R11" s="154" t="s">
        <v>248</v>
      </c>
      <c r="S11" s="154" t="s">
        <v>142</v>
      </c>
      <c r="T11" s="155"/>
      <c r="U11"/>
      <c r="V11"/>
    </row>
    <row r="12" spans="1:22" s="156" customFormat="1" ht="189.75" customHeight="1" x14ac:dyDescent="0.25">
      <c r="A12" s="153">
        <v>26</v>
      </c>
      <c r="B12" s="154" t="s">
        <v>73</v>
      </c>
      <c r="C12" s="154" t="s">
        <v>74</v>
      </c>
      <c r="D12" s="278"/>
      <c r="E12" s="273"/>
      <c r="F12" s="273"/>
      <c r="G12" s="154" t="s">
        <v>79</v>
      </c>
      <c r="H12" s="154" t="s">
        <v>80</v>
      </c>
      <c r="I12" s="154" t="s">
        <v>81</v>
      </c>
      <c r="J12" s="157"/>
      <c r="L12" s="153">
        <v>26</v>
      </c>
      <c r="M12" s="154" t="s">
        <v>73</v>
      </c>
      <c r="N12" s="154" t="s">
        <v>74</v>
      </c>
      <c r="O12" s="154" t="s">
        <v>75</v>
      </c>
      <c r="P12" s="154" t="s">
        <v>76</v>
      </c>
      <c r="Q12" s="154" t="s">
        <v>77</v>
      </c>
      <c r="R12" s="154" t="s">
        <v>78</v>
      </c>
      <c r="S12" s="154" t="s">
        <v>142</v>
      </c>
      <c r="T12" s="157"/>
      <c r="U12"/>
      <c r="V12"/>
    </row>
    <row r="13" spans="1:22" s="110" customFormat="1" x14ac:dyDescent="0.2">
      <c r="U13"/>
      <c r="V13"/>
    </row>
    <row r="14" spans="1:22" s="110" customFormat="1" x14ac:dyDescent="0.2">
      <c r="A14" s="89"/>
      <c r="B14" s="90"/>
      <c r="C14" s="91"/>
      <c r="D14" s="91"/>
      <c r="E14" s="91"/>
      <c r="F14" s="91"/>
      <c r="G14" s="91"/>
      <c r="H14" s="91"/>
      <c r="I14" s="91"/>
      <c r="J14" s="92"/>
      <c r="L14" s="89"/>
      <c r="M14" s="90"/>
      <c r="N14" s="91"/>
      <c r="O14" s="90"/>
      <c r="P14" s="91"/>
      <c r="Q14" s="91"/>
      <c r="R14" s="91"/>
      <c r="S14" s="91"/>
      <c r="T14" s="92"/>
      <c r="U14"/>
      <c r="V14"/>
    </row>
    <row r="15" spans="1:22" s="110" customFormat="1" ht="18" customHeight="1" x14ac:dyDescent="0.3">
      <c r="A15" s="93"/>
      <c r="B15" s="85"/>
      <c r="C15" s="48"/>
      <c r="D15" s="85"/>
      <c r="E15" s="48"/>
      <c r="F15" s="48"/>
      <c r="G15" s="98" t="s">
        <v>3</v>
      </c>
      <c r="H15" s="343" t="str">
        <f>IF(NOT(ISBLANK(CoverSheet!$C$8)),CoverSheet!$C$8,"")</f>
        <v/>
      </c>
      <c r="I15" s="343"/>
      <c r="J15" s="49"/>
      <c r="L15" s="93"/>
      <c r="M15" s="85"/>
      <c r="N15" s="48"/>
      <c r="O15" s="85"/>
      <c r="P15" s="48"/>
      <c r="Q15" s="98" t="s">
        <v>3</v>
      </c>
      <c r="R15" s="343" t="str">
        <f>IF(NOT(ISBLANK(CoverSheet!$C$8)),CoverSheet!$C$8,"")</f>
        <v/>
      </c>
      <c r="S15" s="343"/>
      <c r="T15" s="49"/>
      <c r="U15"/>
      <c r="V15"/>
    </row>
    <row r="16" spans="1:22" s="110" customFormat="1" ht="18" customHeight="1" x14ac:dyDescent="0.25">
      <c r="A16" s="93"/>
      <c r="B16" s="85"/>
      <c r="C16" s="48"/>
      <c r="D16" s="85"/>
      <c r="E16" s="48"/>
      <c r="F16" s="48"/>
      <c r="G16" s="98" t="s">
        <v>203</v>
      </c>
      <c r="H16" s="342" t="str">
        <f>IF(ISNUMBER(CoverSheet!$C$12),TEXT(CoverSheet!$C$12,"_([$-1409]d mmmm yyyy;_(@")&amp;" –"&amp;TEXT(DATE(YEAR(CoverSheet!$C$12)+10,MONTH(CoverSheet!$C$12),DAY(CoverSheet!$C$12)-1),"_([$-1409]d mmmm yyyy;_(@"),"")</f>
        <v/>
      </c>
      <c r="I16" s="342"/>
      <c r="J16" s="49"/>
      <c r="L16" s="93"/>
      <c r="M16" s="85"/>
      <c r="N16" s="48"/>
      <c r="O16" s="85"/>
      <c r="P16" s="48"/>
      <c r="Q16" s="98" t="s">
        <v>203</v>
      </c>
      <c r="R16" s="342" t="str">
        <f>IF(ISNUMBER(CoverSheet!$C$12),TEXT(CoverSheet!$C$12,"_([$-1409]d mmmm yyyy;_(@")&amp;" –"&amp;TEXT(DATE(YEAR(CoverSheet!$C$12)+10,MONTH(CoverSheet!$C$12),DAY(CoverSheet!$C$12)-1),"_([$-1409]d mmmm yyyy;_(@"),"")</f>
        <v/>
      </c>
      <c r="S16" s="342"/>
      <c r="T16" s="49"/>
      <c r="U16"/>
      <c r="V16"/>
    </row>
    <row r="17" spans="1:22" s="110" customFormat="1" ht="18" customHeight="1" x14ac:dyDescent="0.35">
      <c r="A17" s="113"/>
      <c r="B17" s="85"/>
      <c r="C17" s="48"/>
      <c r="D17" s="85"/>
      <c r="E17" s="48"/>
      <c r="F17" s="48"/>
      <c r="G17" s="98" t="s">
        <v>50</v>
      </c>
      <c r="H17" s="309" t="str">
        <f>IF($H$4&lt;&gt;"",$H$4,"")</f>
        <v/>
      </c>
      <c r="I17" s="309"/>
      <c r="J17" s="49"/>
      <c r="L17" s="113"/>
      <c r="M17" s="85"/>
      <c r="N17" s="48"/>
      <c r="O17" s="85"/>
      <c r="P17" s="48"/>
      <c r="Q17" s="98" t="s">
        <v>50</v>
      </c>
      <c r="R17" s="309" t="str">
        <f>IF($H$4&lt;&gt;"",$H$4,"")</f>
        <v/>
      </c>
      <c r="S17" s="309"/>
      <c r="T17" s="49"/>
      <c r="U17"/>
      <c r="V17"/>
    </row>
    <row r="18" spans="1:22" s="110" customFormat="1" ht="21" x14ac:dyDescent="0.35">
      <c r="A18" s="144" t="s">
        <v>460</v>
      </c>
      <c r="B18" s="85"/>
      <c r="C18" s="48"/>
      <c r="D18" s="85"/>
      <c r="E18" s="48"/>
      <c r="F18" s="48"/>
      <c r="G18" s="98"/>
      <c r="H18" s="98"/>
      <c r="I18" s="98"/>
      <c r="J18" s="49"/>
      <c r="L18" s="144" t="s">
        <v>460</v>
      </c>
      <c r="M18" s="85"/>
      <c r="N18" s="48"/>
      <c r="O18" s="85"/>
      <c r="P18" s="48"/>
      <c r="Q18" s="48"/>
      <c r="R18" s="48"/>
      <c r="S18" s="48"/>
      <c r="T18" s="49"/>
      <c r="U18"/>
      <c r="V18"/>
    </row>
    <row r="19" spans="1:22" s="110" customFormat="1" x14ac:dyDescent="0.2">
      <c r="A19" s="62"/>
      <c r="B19" s="85"/>
      <c r="C19" s="48"/>
      <c r="D19" s="48"/>
      <c r="E19" s="48"/>
      <c r="F19" s="48"/>
      <c r="G19" s="48"/>
      <c r="H19" s="48"/>
      <c r="I19" s="48"/>
      <c r="J19" s="49"/>
      <c r="L19" s="62"/>
      <c r="M19" s="85"/>
      <c r="N19" s="48"/>
      <c r="O19" s="85"/>
      <c r="P19" s="48"/>
      <c r="Q19" s="48"/>
      <c r="R19" s="48"/>
      <c r="S19" s="48"/>
      <c r="T19" s="49"/>
      <c r="U19"/>
      <c r="V19"/>
    </row>
    <row r="20" spans="1:22" s="151" customFormat="1" ht="21.75" customHeight="1" x14ac:dyDescent="0.25">
      <c r="A20" s="152" t="s">
        <v>51</v>
      </c>
      <c r="B20" s="152" t="s">
        <v>52</v>
      </c>
      <c r="C20" s="152" t="s">
        <v>53</v>
      </c>
      <c r="D20" s="152" t="s">
        <v>64</v>
      </c>
      <c r="E20" s="152" t="s">
        <v>63</v>
      </c>
      <c r="F20" s="152" t="s">
        <v>62</v>
      </c>
      <c r="G20" s="152" t="s">
        <v>59</v>
      </c>
      <c r="H20" s="152" t="s">
        <v>60</v>
      </c>
      <c r="I20" s="152" t="s">
        <v>61</v>
      </c>
      <c r="J20" s="150"/>
      <c r="L20" s="152" t="s">
        <v>51</v>
      </c>
      <c r="M20" s="152" t="s">
        <v>52</v>
      </c>
      <c r="N20" s="152" t="s">
        <v>53</v>
      </c>
      <c r="O20" s="152" t="s">
        <v>54</v>
      </c>
      <c r="P20" s="152" t="s">
        <v>55</v>
      </c>
      <c r="Q20" s="152" t="s">
        <v>56</v>
      </c>
      <c r="R20" s="152" t="s">
        <v>57</v>
      </c>
      <c r="S20" s="152" t="s">
        <v>58</v>
      </c>
      <c r="T20" s="150"/>
      <c r="U20"/>
      <c r="V20"/>
    </row>
    <row r="21" spans="1:22" s="156" customFormat="1" ht="173.25" customHeight="1" x14ac:dyDescent="0.25">
      <c r="A21" s="153">
        <v>27</v>
      </c>
      <c r="B21" s="154" t="s">
        <v>82</v>
      </c>
      <c r="C21" s="154" t="s">
        <v>251</v>
      </c>
      <c r="D21" s="278"/>
      <c r="E21" s="273"/>
      <c r="F21" s="273"/>
      <c r="G21" s="154" t="s">
        <v>256</v>
      </c>
      <c r="H21" s="154" t="s">
        <v>257</v>
      </c>
      <c r="I21" s="154" t="s">
        <v>258</v>
      </c>
      <c r="J21" s="157"/>
      <c r="L21" s="153">
        <v>27</v>
      </c>
      <c r="M21" s="154" t="s">
        <v>82</v>
      </c>
      <c r="N21" s="154" t="s">
        <v>251</v>
      </c>
      <c r="O21" s="154" t="s">
        <v>252</v>
      </c>
      <c r="P21" s="154" t="s">
        <v>253</v>
      </c>
      <c r="Q21" s="154" t="s">
        <v>254</v>
      </c>
      <c r="R21" s="154" t="s">
        <v>255</v>
      </c>
      <c r="S21" s="154" t="s">
        <v>142</v>
      </c>
      <c r="T21" s="155"/>
      <c r="U21"/>
      <c r="V21"/>
    </row>
    <row r="22" spans="1:22" s="156" customFormat="1" ht="168.75" customHeight="1" x14ac:dyDescent="0.25">
      <c r="A22" s="153">
        <v>29</v>
      </c>
      <c r="B22" s="154" t="s">
        <v>82</v>
      </c>
      <c r="C22" s="154" t="s">
        <v>83</v>
      </c>
      <c r="D22" s="278"/>
      <c r="E22" s="273"/>
      <c r="F22" s="273"/>
      <c r="G22" s="154" t="s">
        <v>88</v>
      </c>
      <c r="H22" s="154" t="s">
        <v>89</v>
      </c>
      <c r="I22" s="154" t="s">
        <v>90</v>
      </c>
      <c r="J22" s="157"/>
      <c r="L22" s="153">
        <v>29</v>
      </c>
      <c r="M22" s="154" t="s">
        <v>82</v>
      </c>
      <c r="N22" s="154" t="s">
        <v>83</v>
      </c>
      <c r="O22" s="154" t="s">
        <v>84</v>
      </c>
      <c r="P22" s="154" t="s">
        <v>85</v>
      </c>
      <c r="Q22" s="154" t="s">
        <v>86</v>
      </c>
      <c r="R22" s="154" t="s">
        <v>87</v>
      </c>
      <c r="S22" s="154" t="s">
        <v>142</v>
      </c>
      <c r="T22" s="155"/>
      <c r="U22"/>
      <c r="V22"/>
    </row>
    <row r="23" spans="1:22" s="156" customFormat="1" ht="204" customHeight="1" x14ac:dyDescent="0.25">
      <c r="A23" s="153">
        <v>31</v>
      </c>
      <c r="B23" s="154" t="s">
        <v>73</v>
      </c>
      <c r="C23" s="154" t="s">
        <v>91</v>
      </c>
      <c r="D23" s="278"/>
      <c r="E23" s="273"/>
      <c r="F23" s="273"/>
      <c r="G23" s="154" t="s">
        <v>96</v>
      </c>
      <c r="H23" s="154" t="s">
        <v>97</v>
      </c>
      <c r="I23" s="154" t="s">
        <v>98</v>
      </c>
      <c r="J23" s="155"/>
      <c r="L23" s="153">
        <v>31</v>
      </c>
      <c r="M23" s="154" t="s">
        <v>73</v>
      </c>
      <c r="N23" s="154" t="s">
        <v>91</v>
      </c>
      <c r="O23" s="154" t="s">
        <v>92</v>
      </c>
      <c r="P23" s="154" t="s">
        <v>93</v>
      </c>
      <c r="Q23" s="154" t="s">
        <v>94</v>
      </c>
      <c r="R23" s="154" t="s">
        <v>95</v>
      </c>
      <c r="S23" s="154" t="s">
        <v>142</v>
      </c>
      <c r="T23" s="155"/>
      <c r="U23"/>
      <c r="V23"/>
    </row>
    <row r="24" spans="1:22" s="156" customFormat="1" ht="294" customHeight="1" x14ac:dyDescent="0.25">
      <c r="A24" s="153">
        <v>33</v>
      </c>
      <c r="B24" s="154" t="s">
        <v>259</v>
      </c>
      <c r="C24" s="154" t="s">
        <v>260</v>
      </c>
      <c r="D24" s="278"/>
      <c r="E24" s="273"/>
      <c r="F24" s="273"/>
      <c r="G24" s="154" t="s">
        <v>265</v>
      </c>
      <c r="H24" s="154" t="s">
        <v>266</v>
      </c>
      <c r="I24" s="154" t="s">
        <v>267</v>
      </c>
      <c r="J24" s="157"/>
      <c r="L24" s="153">
        <v>33</v>
      </c>
      <c r="M24" s="154" t="s">
        <v>259</v>
      </c>
      <c r="N24" s="154" t="s">
        <v>260</v>
      </c>
      <c r="O24" s="154" t="s">
        <v>261</v>
      </c>
      <c r="P24" s="154" t="s">
        <v>262</v>
      </c>
      <c r="Q24" s="154" t="s">
        <v>263</v>
      </c>
      <c r="R24" s="154" t="s">
        <v>264</v>
      </c>
      <c r="S24" s="154" t="s">
        <v>142</v>
      </c>
      <c r="T24" s="157"/>
      <c r="U24"/>
      <c r="V24"/>
    </row>
    <row r="25" spans="1:22" s="110" customFormat="1" x14ac:dyDescent="0.2">
      <c r="U25"/>
      <c r="V25"/>
    </row>
    <row r="26" spans="1:22" s="110" customFormat="1" x14ac:dyDescent="0.2">
      <c r="A26" s="89"/>
      <c r="B26" s="90"/>
      <c r="C26" s="91"/>
      <c r="D26" s="91"/>
      <c r="E26" s="91"/>
      <c r="F26" s="91"/>
      <c r="G26" s="91"/>
      <c r="H26" s="91"/>
      <c r="I26" s="91"/>
      <c r="J26" s="92"/>
      <c r="L26" s="89"/>
      <c r="M26" s="90"/>
      <c r="N26" s="91"/>
      <c r="O26" s="90"/>
      <c r="P26" s="91"/>
      <c r="Q26" s="91"/>
      <c r="R26" s="91"/>
      <c r="S26" s="91"/>
      <c r="T26" s="92"/>
      <c r="U26"/>
      <c r="V26"/>
    </row>
    <row r="27" spans="1:22" s="110" customFormat="1" ht="18" customHeight="1" x14ac:dyDescent="0.3">
      <c r="A27" s="93"/>
      <c r="B27" s="85"/>
      <c r="C27" s="48"/>
      <c r="D27" s="85"/>
      <c r="E27" s="48"/>
      <c r="F27" s="48"/>
      <c r="G27" s="98" t="s">
        <v>3</v>
      </c>
      <c r="H27" s="343" t="str">
        <f>IF(NOT(ISBLANK(CoverSheet!$C$8)),CoverSheet!$C$8,"")</f>
        <v/>
      </c>
      <c r="I27" s="343"/>
      <c r="J27" s="49"/>
      <c r="L27" s="93"/>
      <c r="M27" s="85"/>
      <c r="N27" s="48"/>
      <c r="O27" s="85"/>
      <c r="P27" s="48"/>
      <c r="Q27" s="98" t="s">
        <v>3</v>
      </c>
      <c r="R27" s="343" t="str">
        <f>IF(NOT(ISBLANK(CoverSheet!$C$8)),CoverSheet!$C$8,"")</f>
        <v/>
      </c>
      <c r="S27" s="343"/>
      <c r="T27" s="49"/>
      <c r="U27"/>
      <c r="V27"/>
    </row>
    <row r="28" spans="1:22" s="110" customFormat="1" ht="18" customHeight="1" x14ac:dyDescent="0.25">
      <c r="A28" s="93"/>
      <c r="B28" s="85"/>
      <c r="C28" s="48"/>
      <c r="D28" s="85"/>
      <c r="E28" s="48"/>
      <c r="F28" s="48"/>
      <c r="G28" s="98" t="s">
        <v>203</v>
      </c>
      <c r="H28" s="342" t="str">
        <f>IF(ISNUMBER(CoverSheet!$C$12),TEXT(CoverSheet!$C$12,"_([$-1409]d mmmm yyyy;_(@")&amp;" –"&amp;TEXT(DATE(YEAR(CoverSheet!$C$12)+10,MONTH(CoverSheet!$C$12),DAY(CoverSheet!$C$12)-1),"_([$-1409]d mmmm yyyy;_(@"),"")</f>
        <v/>
      </c>
      <c r="I28" s="342"/>
      <c r="J28" s="49"/>
      <c r="L28" s="93"/>
      <c r="M28" s="85"/>
      <c r="N28" s="48"/>
      <c r="O28" s="85"/>
      <c r="P28" s="48"/>
      <c r="Q28" s="98" t="s">
        <v>203</v>
      </c>
      <c r="R28" s="342" t="str">
        <f>IF(ISNUMBER(CoverSheet!$C$12),TEXT(CoverSheet!$C$12,"_([$-1409]d mmmm yyyy;_(@")&amp;" –"&amp;TEXT(DATE(YEAR(CoverSheet!$C$12)+10,MONTH(CoverSheet!$C$12),DAY(CoverSheet!$C$12)-1),"_([$-1409]d mmmm yyyy;_(@"),"")</f>
        <v/>
      </c>
      <c r="S28" s="342"/>
      <c r="T28" s="49"/>
      <c r="U28"/>
      <c r="V28"/>
    </row>
    <row r="29" spans="1:22" s="110" customFormat="1" ht="18" customHeight="1" x14ac:dyDescent="0.35">
      <c r="A29" s="113"/>
      <c r="B29" s="85"/>
      <c r="C29" s="48"/>
      <c r="D29" s="85"/>
      <c r="E29" s="48"/>
      <c r="F29" s="48"/>
      <c r="G29" s="98" t="s">
        <v>50</v>
      </c>
      <c r="H29" s="309" t="str">
        <f>IF($H$4&lt;&gt;"",$H$4,"")</f>
        <v/>
      </c>
      <c r="I29" s="309"/>
      <c r="J29" s="49"/>
      <c r="L29" s="113"/>
      <c r="M29" s="85"/>
      <c r="N29" s="48"/>
      <c r="O29" s="85"/>
      <c r="P29" s="48"/>
      <c r="Q29" s="98" t="s">
        <v>50</v>
      </c>
      <c r="R29" s="309" t="str">
        <f>IF($H$4&lt;&gt;"",$H$4,"")</f>
        <v/>
      </c>
      <c r="S29" s="309"/>
      <c r="T29" s="49"/>
      <c r="U29"/>
      <c r="V29"/>
    </row>
    <row r="30" spans="1:22" s="110" customFormat="1" ht="21" x14ac:dyDescent="0.35">
      <c r="A30" s="144" t="s">
        <v>460</v>
      </c>
      <c r="B30" s="85"/>
      <c r="C30" s="48"/>
      <c r="D30" s="85"/>
      <c r="E30" s="48"/>
      <c r="F30" s="48"/>
      <c r="G30" s="98"/>
      <c r="H30" s="98"/>
      <c r="I30" s="98"/>
      <c r="J30" s="49"/>
      <c r="L30" s="144" t="s">
        <v>460</v>
      </c>
      <c r="M30" s="85"/>
      <c r="N30" s="48"/>
      <c r="O30" s="85"/>
      <c r="P30" s="48"/>
      <c r="Q30" s="48"/>
      <c r="R30" s="48"/>
      <c r="S30" s="48"/>
      <c r="T30" s="49"/>
      <c r="U30"/>
      <c r="V30"/>
    </row>
    <row r="31" spans="1:22" s="110" customFormat="1" x14ac:dyDescent="0.2">
      <c r="A31" s="62"/>
      <c r="B31" s="85"/>
      <c r="C31" s="48"/>
      <c r="D31" s="48"/>
      <c r="E31" s="48"/>
      <c r="F31" s="48"/>
      <c r="G31" s="48"/>
      <c r="H31" s="48"/>
      <c r="I31" s="48"/>
      <c r="J31" s="49"/>
      <c r="L31" s="62"/>
      <c r="M31" s="85"/>
      <c r="N31" s="48"/>
      <c r="O31" s="85"/>
      <c r="P31" s="48"/>
      <c r="Q31" s="48"/>
      <c r="R31" s="48"/>
      <c r="S31" s="48"/>
      <c r="T31" s="49"/>
      <c r="U31"/>
      <c r="V31"/>
    </row>
    <row r="32" spans="1:22" s="151" customFormat="1" ht="21.75" customHeight="1" x14ac:dyDescent="0.25">
      <c r="A32" s="152" t="s">
        <v>51</v>
      </c>
      <c r="B32" s="152" t="s">
        <v>52</v>
      </c>
      <c r="C32" s="152" t="s">
        <v>53</v>
      </c>
      <c r="D32" s="152" t="s">
        <v>64</v>
      </c>
      <c r="E32" s="152" t="s">
        <v>63</v>
      </c>
      <c r="F32" s="152" t="s">
        <v>62</v>
      </c>
      <c r="G32" s="152" t="s">
        <v>59</v>
      </c>
      <c r="H32" s="152" t="s">
        <v>60</v>
      </c>
      <c r="I32" s="152" t="s">
        <v>61</v>
      </c>
      <c r="J32" s="150"/>
      <c r="L32" s="152" t="s">
        <v>51</v>
      </c>
      <c r="M32" s="152" t="s">
        <v>52</v>
      </c>
      <c r="N32" s="152" t="s">
        <v>53</v>
      </c>
      <c r="O32" s="152" t="s">
        <v>54</v>
      </c>
      <c r="P32" s="152" t="s">
        <v>55</v>
      </c>
      <c r="Q32" s="152" t="s">
        <v>56</v>
      </c>
      <c r="R32" s="152" t="s">
        <v>57</v>
      </c>
      <c r="S32" s="152" t="s">
        <v>58</v>
      </c>
      <c r="T32" s="150"/>
      <c r="U32"/>
      <c r="V32"/>
    </row>
    <row r="33" spans="1:22" s="156" customFormat="1" ht="216.75" customHeight="1" x14ac:dyDescent="0.25">
      <c r="A33" s="153">
        <v>37</v>
      </c>
      <c r="B33" s="154" t="s">
        <v>99</v>
      </c>
      <c r="C33" s="154" t="s">
        <v>100</v>
      </c>
      <c r="D33" s="278"/>
      <c r="E33" s="273"/>
      <c r="F33" s="273"/>
      <c r="G33" s="154" t="s">
        <v>445</v>
      </c>
      <c r="H33" s="154" t="s">
        <v>105</v>
      </c>
      <c r="I33" s="154" t="s">
        <v>106</v>
      </c>
      <c r="J33" s="155"/>
      <c r="L33" s="153">
        <v>37</v>
      </c>
      <c r="M33" s="154" t="s">
        <v>99</v>
      </c>
      <c r="N33" s="154" t="s">
        <v>100</v>
      </c>
      <c r="O33" s="154" t="s">
        <v>101</v>
      </c>
      <c r="P33" s="154" t="s">
        <v>102</v>
      </c>
      <c r="Q33" s="154" t="s">
        <v>103</v>
      </c>
      <c r="R33" s="154" t="s">
        <v>104</v>
      </c>
      <c r="S33" s="154" t="s">
        <v>142</v>
      </c>
      <c r="T33" s="155"/>
      <c r="U33"/>
      <c r="V33"/>
    </row>
    <row r="34" spans="1:22" s="156" customFormat="1" ht="191.25" customHeight="1" x14ac:dyDescent="0.25">
      <c r="A34" s="153">
        <v>40</v>
      </c>
      <c r="B34" s="154" t="s">
        <v>99</v>
      </c>
      <c r="C34" s="154" t="s">
        <v>107</v>
      </c>
      <c r="D34" s="278"/>
      <c r="E34" s="273"/>
      <c r="F34" s="273"/>
      <c r="G34" s="154" t="s">
        <v>112</v>
      </c>
      <c r="H34" s="154" t="s">
        <v>113</v>
      </c>
      <c r="I34" s="154" t="s">
        <v>114</v>
      </c>
      <c r="J34" s="155"/>
      <c r="L34" s="153">
        <v>40</v>
      </c>
      <c r="M34" s="154" t="s">
        <v>99</v>
      </c>
      <c r="N34" s="154" t="s">
        <v>107</v>
      </c>
      <c r="O34" s="154" t="s">
        <v>108</v>
      </c>
      <c r="P34" s="154" t="s">
        <v>109</v>
      </c>
      <c r="Q34" s="154" t="s">
        <v>110</v>
      </c>
      <c r="R34" s="154" t="s">
        <v>111</v>
      </c>
      <c r="S34" s="154" t="s">
        <v>142</v>
      </c>
      <c r="T34" s="155"/>
      <c r="U34"/>
      <c r="V34"/>
    </row>
    <row r="35" spans="1:22" s="156" customFormat="1" ht="186.75" customHeight="1" x14ac:dyDescent="0.25">
      <c r="A35" s="153">
        <v>42</v>
      </c>
      <c r="B35" s="154" t="s">
        <v>99</v>
      </c>
      <c r="C35" s="154" t="s">
        <v>115</v>
      </c>
      <c r="D35" s="278"/>
      <c r="E35" s="273"/>
      <c r="F35" s="273"/>
      <c r="G35" s="154" t="s">
        <v>446</v>
      </c>
      <c r="H35" s="154" t="s">
        <v>120</v>
      </c>
      <c r="I35" s="154" t="s">
        <v>121</v>
      </c>
      <c r="J35" s="155"/>
      <c r="L35" s="153">
        <v>42</v>
      </c>
      <c r="M35" s="154" t="s">
        <v>99</v>
      </c>
      <c r="N35" s="154" t="s">
        <v>115</v>
      </c>
      <c r="O35" s="154" t="s">
        <v>116</v>
      </c>
      <c r="P35" s="154" t="s">
        <v>117</v>
      </c>
      <c r="Q35" s="154" t="s">
        <v>118</v>
      </c>
      <c r="R35" s="154" t="s">
        <v>119</v>
      </c>
      <c r="S35" s="154" t="s">
        <v>142</v>
      </c>
      <c r="T35" s="155"/>
      <c r="U35"/>
      <c r="V35"/>
    </row>
    <row r="36" spans="1:22" s="156" customFormat="1" ht="301.5" customHeight="1" x14ac:dyDescent="0.25">
      <c r="A36" s="153">
        <v>45</v>
      </c>
      <c r="B36" s="154" t="s">
        <v>268</v>
      </c>
      <c r="C36" s="154" t="s">
        <v>269</v>
      </c>
      <c r="D36" s="278"/>
      <c r="E36" s="273"/>
      <c r="F36" s="273"/>
      <c r="G36" s="154" t="s">
        <v>447</v>
      </c>
      <c r="H36" s="154" t="s">
        <v>274</v>
      </c>
      <c r="I36" s="154" t="s">
        <v>275</v>
      </c>
      <c r="J36" s="157"/>
      <c r="L36" s="153">
        <v>45</v>
      </c>
      <c r="M36" s="154" t="s">
        <v>268</v>
      </c>
      <c r="N36" s="154" t="s">
        <v>269</v>
      </c>
      <c r="O36" s="154" t="s">
        <v>270</v>
      </c>
      <c r="P36" s="154" t="s">
        <v>271</v>
      </c>
      <c r="Q36" s="154" t="s">
        <v>272</v>
      </c>
      <c r="R36" s="154" t="s">
        <v>273</v>
      </c>
      <c r="S36" s="154" t="s">
        <v>142</v>
      </c>
      <c r="T36" s="157"/>
      <c r="U36"/>
      <c r="V36"/>
    </row>
    <row r="37" spans="1:22" s="110" customFormat="1" x14ac:dyDescent="0.2">
      <c r="U37"/>
      <c r="V37"/>
    </row>
    <row r="38" spans="1:22" s="110" customFormat="1" x14ac:dyDescent="0.2">
      <c r="A38" s="89"/>
      <c r="B38" s="90"/>
      <c r="C38" s="91"/>
      <c r="D38" s="91"/>
      <c r="E38" s="91"/>
      <c r="F38" s="91"/>
      <c r="G38" s="91"/>
      <c r="H38" s="91"/>
      <c r="I38" s="91"/>
      <c r="J38" s="92"/>
      <c r="L38" s="89"/>
      <c r="M38" s="90"/>
      <c r="N38" s="91"/>
      <c r="O38" s="90"/>
      <c r="P38" s="91"/>
      <c r="Q38" s="91"/>
      <c r="R38" s="91"/>
      <c r="S38" s="91"/>
      <c r="T38" s="92"/>
      <c r="U38"/>
      <c r="V38"/>
    </row>
    <row r="39" spans="1:22" s="110" customFormat="1" ht="18" customHeight="1" x14ac:dyDescent="0.3">
      <c r="A39" s="93"/>
      <c r="B39" s="85"/>
      <c r="C39" s="48"/>
      <c r="D39" s="85"/>
      <c r="E39" s="48"/>
      <c r="F39" s="48"/>
      <c r="G39" s="98" t="s">
        <v>3</v>
      </c>
      <c r="H39" s="343" t="str">
        <f>IF(NOT(ISBLANK(CoverSheet!$C$8)),CoverSheet!$C$8,"")</f>
        <v/>
      </c>
      <c r="I39" s="343"/>
      <c r="J39" s="49"/>
      <c r="L39" s="93"/>
      <c r="M39" s="85"/>
      <c r="N39" s="48"/>
      <c r="O39" s="85"/>
      <c r="P39" s="48"/>
      <c r="Q39" s="98" t="s">
        <v>3</v>
      </c>
      <c r="R39" s="343" t="str">
        <f>IF(NOT(ISBLANK(CoverSheet!$C$8)),CoverSheet!$C$8,"")</f>
        <v/>
      </c>
      <c r="S39" s="343"/>
      <c r="T39" s="49"/>
      <c r="U39"/>
      <c r="V39"/>
    </row>
    <row r="40" spans="1:22" s="110" customFormat="1" ht="18" customHeight="1" x14ac:dyDescent="0.25">
      <c r="A40" s="93"/>
      <c r="B40" s="85"/>
      <c r="C40" s="48"/>
      <c r="D40" s="85"/>
      <c r="E40" s="48"/>
      <c r="F40" s="48"/>
      <c r="G40" s="98" t="s">
        <v>203</v>
      </c>
      <c r="H40" s="342" t="str">
        <f>IF(ISNUMBER(CoverSheet!$C$12),TEXT(CoverSheet!$C$12,"_([$-1409]d mmmm yyyy;_(@")&amp;" –"&amp;TEXT(DATE(YEAR(CoverSheet!$C$12)+10,MONTH(CoverSheet!$C$12),DAY(CoverSheet!$C$12)-1),"_([$-1409]d mmmm yyyy;_(@"),"")</f>
        <v/>
      </c>
      <c r="I40" s="342"/>
      <c r="J40" s="49"/>
      <c r="L40" s="93"/>
      <c r="M40" s="85"/>
      <c r="N40" s="48"/>
      <c r="O40" s="85"/>
      <c r="P40" s="48"/>
      <c r="Q40" s="98" t="s">
        <v>203</v>
      </c>
      <c r="R40" s="342" t="str">
        <f>IF(ISNUMBER(CoverSheet!$C$12),TEXT(CoverSheet!$C$12,"_([$-1409]d mmmm yyyy;_(@")&amp;" –"&amp;TEXT(DATE(YEAR(CoverSheet!$C$12)+10,MONTH(CoverSheet!$C$12),DAY(CoverSheet!$C$12)-1),"_([$-1409]d mmmm yyyy;_(@"),"")</f>
        <v/>
      </c>
      <c r="S40" s="342"/>
      <c r="T40" s="49"/>
      <c r="U40"/>
      <c r="V40"/>
    </row>
    <row r="41" spans="1:22" s="110" customFormat="1" ht="18" customHeight="1" x14ac:dyDescent="0.35">
      <c r="A41" s="113"/>
      <c r="B41" s="85"/>
      <c r="C41" s="48"/>
      <c r="D41" s="85"/>
      <c r="E41" s="48"/>
      <c r="F41" s="48"/>
      <c r="G41" s="98" t="s">
        <v>50</v>
      </c>
      <c r="H41" s="309" t="str">
        <f>IF($H$4&lt;&gt;"",$H$4,"")</f>
        <v/>
      </c>
      <c r="I41" s="309"/>
      <c r="J41" s="49"/>
      <c r="L41" s="113"/>
      <c r="M41" s="85"/>
      <c r="N41" s="48"/>
      <c r="O41" s="85"/>
      <c r="P41" s="48"/>
      <c r="Q41" s="98" t="s">
        <v>50</v>
      </c>
      <c r="R41" s="309" t="str">
        <f>IF($H$4&lt;&gt;"",$H$4,"")</f>
        <v/>
      </c>
      <c r="S41" s="309"/>
      <c r="T41" s="49"/>
      <c r="U41"/>
      <c r="V41"/>
    </row>
    <row r="42" spans="1:22" s="110" customFormat="1" ht="21" x14ac:dyDescent="0.35">
      <c r="A42" s="144" t="s">
        <v>460</v>
      </c>
      <c r="B42" s="85"/>
      <c r="C42" s="48"/>
      <c r="D42" s="85"/>
      <c r="E42" s="48"/>
      <c r="F42" s="48"/>
      <c r="G42" s="98"/>
      <c r="H42" s="98"/>
      <c r="I42" s="98"/>
      <c r="J42" s="49"/>
      <c r="L42" s="144" t="s">
        <v>460</v>
      </c>
      <c r="M42" s="85"/>
      <c r="N42" s="48"/>
      <c r="O42" s="85"/>
      <c r="P42" s="48"/>
      <c r="Q42" s="48"/>
      <c r="R42" s="48"/>
      <c r="S42" s="48"/>
      <c r="T42" s="49"/>
      <c r="U42"/>
      <c r="V42"/>
    </row>
    <row r="43" spans="1:22" s="110" customFormat="1" x14ac:dyDescent="0.2">
      <c r="A43" s="62"/>
      <c r="B43" s="85"/>
      <c r="C43" s="48"/>
      <c r="D43" s="48"/>
      <c r="E43" s="48"/>
      <c r="F43" s="48"/>
      <c r="G43" s="48"/>
      <c r="H43" s="48"/>
      <c r="I43" s="48"/>
      <c r="J43" s="49"/>
      <c r="L43" s="62"/>
      <c r="M43" s="85"/>
      <c r="N43" s="48"/>
      <c r="O43" s="85"/>
      <c r="P43" s="48"/>
      <c r="Q43" s="48"/>
      <c r="R43" s="48"/>
      <c r="S43" s="48"/>
      <c r="T43" s="49"/>
      <c r="U43"/>
      <c r="V43"/>
    </row>
    <row r="44" spans="1:22" s="151" customFormat="1" ht="21.75" customHeight="1" x14ac:dyDescent="0.25">
      <c r="A44" s="152" t="s">
        <v>51</v>
      </c>
      <c r="B44" s="152" t="s">
        <v>52</v>
      </c>
      <c r="C44" s="152" t="s">
        <v>53</v>
      </c>
      <c r="D44" s="152" t="s">
        <v>64</v>
      </c>
      <c r="E44" s="152" t="s">
        <v>63</v>
      </c>
      <c r="F44" s="152" t="s">
        <v>62</v>
      </c>
      <c r="G44" s="152" t="s">
        <v>59</v>
      </c>
      <c r="H44" s="152" t="s">
        <v>60</v>
      </c>
      <c r="I44" s="152" t="s">
        <v>61</v>
      </c>
      <c r="J44" s="150"/>
      <c r="L44" s="152" t="s">
        <v>51</v>
      </c>
      <c r="M44" s="152" t="s">
        <v>52</v>
      </c>
      <c r="N44" s="152" t="s">
        <v>53</v>
      </c>
      <c r="O44" s="152" t="s">
        <v>54</v>
      </c>
      <c r="P44" s="152" t="s">
        <v>55</v>
      </c>
      <c r="Q44" s="152" t="s">
        <v>56</v>
      </c>
      <c r="R44" s="152" t="s">
        <v>57</v>
      </c>
      <c r="S44" s="152" t="s">
        <v>58</v>
      </c>
      <c r="T44" s="150"/>
      <c r="U44"/>
      <c r="V44"/>
    </row>
    <row r="45" spans="1:22" s="156" customFormat="1" ht="302.25" customHeight="1" x14ac:dyDescent="0.25">
      <c r="A45" s="153">
        <v>48</v>
      </c>
      <c r="B45" s="154" t="s">
        <v>122</v>
      </c>
      <c r="C45" s="154" t="s">
        <v>123</v>
      </c>
      <c r="D45" s="278"/>
      <c r="E45" s="273"/>
      <c r="F45" s="273"/>
      <c r="G45" s="154" t="s">
        <v>128</v>
      </c>
      <c r="H45" s="154" t="s">
        <v>129</v>
      </c>
      <c r="I45" s="154" t="s">
        <v>130</v>
      </c>
      <c r="J45" s="155"/>
      <c r="L45" s="153">
        <v>48</v>
      </c>
      <c r="M45" s="154" t="s">
        <v>122</v>
      </c>
      <c r="N45" s="154" t="s">
        <v>123</v>
      </c>
      <c r="O45" s="154" t="s">
        <v>124</v>
      </c>
      <c r="P45" s="154" t="s">
        <v>125</v>
      </c>
      <c r="Q45" s="154" t="s">
        <v>126</v>
      </c>
      <c r="R45" s="154" t="s">
        <v>127</v>
      </c>
      <c r="S45" s="154" t="s">
        <v>142</v>
      </c>
      <c r="T45" s="155"/>
      <c r="U45"/>
      <c r="V45"/>
    </row>
    <row r="46" spans="1:22" s="156" customFormat="1" ht="249.75" customHeight="1" x14ac:dyDescent="0.25">
      <c r="A46" s="153">
        <v>49</v>
      </c>
      <c r="B46" s="154" t="s">
        <v>122</v>
      </c>
      <c r="C46" s="154" t="s">
        <v>131</v>
      </c>
      <c r="D46" s="278"/>
      <c r="E46" s="273"/>
      <c r="F46" s="273"/>
      <c r="G46" s="154" t="s">
        <v>448</v>
      </c>
      <c r="H46" s="154" t="s">
        <v>129</v>
      </c>
      <c r="I46" s="154" t="s">
        <v>136</v>
      </c>
      <c r="J46" s="155"/>
      <c r="L46" s="153">
        <v>49</v>
      </c>
      <c r="M46" s="154" t="s">
        <v>122</v>
      </c>
      <c r="N46" s="154" t="s">
        <v>131</v>
      </c>
      <c r="O46" s="154" t="s">
        <v>132</v>
      </c>
      <c r="P46" s="154" t="s">
        <v>133</v>
      </c>
      <c r="Q46" s="154" t="s">
        <v>134</v>
      </c>
      <c r="R46" s="154" t="s">
        <v>135</v>
      </c>
      <c r="S46" s="154" t="s">
        <v>142</v>
      </c>
      <c r="T46" s="155"/>
      <c r="U46"/>
      <c r="V46"/>
    </row>
    <row r="47" spans="1:22" s="156" customFormat="1" ht="291" customHeight="1" x14ac:dyDescent="0.25">
      <c r="A47" s="153">
        <v>50</v>
      </c>
      <c r="B47" s="154" t="s">
        <v>122</v>
      </c>
      <c r="C47" s="154" t="s">
        <v>137</v>
      </c>
      <c r="D47" s="278"/>
      <c r="E47" s="273"/>
      <c r="F47" s="273"/>
      <c r="G47" s="154" t="s">
        <v>143</v>
      </c>
      <c r="H47" s="154" t="s">
        <v>144</v>
      </c>
      <c r="I47" s="154" t="s">
        <v>145</v>
      </c>
      <c r="J47" s="155"/>
      <c r="L47" s="153">
        <v>50</v>
      </c>
      <c r="M47" s="154" t="s">
        <v>122</v>
      </c>
      <c r="N47" s="154" t="s">
        <v>137</v>
      </c>
      <c r="O47" s="154" t="s">
        <v>138</v>
      </c>
      <c r="P47" s="154" t="s">
        <v>139</v>
      </c>
      <c r="Q47" s="154" t="s">
        <v>140</v>
      </c>
      <c r="R47" s="154" t="s">
        <v>141</v>
      </c>
      <c r="S47" s="154" t="s">
        <v>142</v>
      </c>
      <c r="T47" s="155"/>
      <c r="U47"/>
      <c r="V47"/>
    </row>
    <row r="48" spans="1:22" s="156" customFormat="1" ht="204.75" customHeight="1" x14ac:dyDescent="0.25">
      <c r="A48" s="153">
        <v>53</v>
      </c>
      <c r="B48" s="154" t="s">
        <v>276</v>
      </c>
      <c r="C48" s="154" t="s">
        <v>277</v>
      </c>
      <c r="D48" s="278"/>
      <c r="E48" s="273"/>
      <c r="F48" s="273"/>
      <c r="G48" s="154" t="s">
        <v>282</v>
      </c>
      <c r="H48" s="154" t="s">
        <v>283</v>
      </c>
      <c r="I48" s="154" t="s">
        <v>284</v>
      </c>
      <c r="J48" s="157"/>
      <c r="L48" s="153">
        <v>53</v>
      </c>
      <c r="M48" s="154" t="s">
        <v>276</v>
      </c>
      <c r="N48" s="154" t="s">
        <v>277</v>
      </c>
      <c r="O48" s="154" t="s">
        <v>278</v>
      </c>
      <c r="P48" s="154" t="s">
        <v>279</v>
      </c>
      <c r="Q48" s="154" t="s">
        <v>280</v>
      </c>
      <c r="R48" s="154" t="s">
        <v>281</v>
      </c>
      <c r="S48" s="154" t="s">
        <v>142</v>
      </c>
      <c r="T48" s="157"/>
      <c r="U48"/>
      <c r="V48"/>
    </row>
    <row r="49" spans="1:22" s="110" customFormat="1" x14ac:dyDescent="0.2">
      <c r="U49"/>
      <c r="V49"/>
    </row>
    <row r="50" spans="1:22" s="110" customFormat="1" x14ac:dyDescent="0.2">
      <c r="A50" s="89"/>
      <c r="B50" s="90"/>
      <c r="C50" s="91"/>
      <c r="D50" s="91"/>
      <c r="E50" s="91"/>
      <c r="F50" s="91"/>
      <c r="G50" s="91"/>
      <c r="H50" s="91"/>
      <c r="I50" s="91"/>
      <c r="J50" s="92"/>
      <c r="L50" s="89"/>
      <c r="M50" s="90"/>
      <c r="N50" s="91"/>
      <c r="O50" s="90"/>
      <c r="P50" s="91"/>
      <c r="Q50" s="91"/>
      <c r="R50" s="91"/>
      <c r="S50" s="91"/>
      <c r="T50" s="92"/>
      <c r="U50"/>
      <c r="V50"/>
    </row>
    <row r="51" spans="1:22" s="110" customFormat="1" ht="18" customHeight="1" x14ac:dyDescent="0.3">
      <c r="A51" s="93"/>
      <c r="B51" s="85"/>
      <c r="C51" s="48"/>
      <c r="D51" s="85"/>
      <c r="E51" s="48"/>
      <c r="F51" s="48"/>
      <c r="G51" s="98" t="s">
        <v>3</v>
      </c>
      <c r="H51" s="343" t="str">
        <f>IF(NOT(ISBLANK(CoverSheet!$C$8)),CoverSheet!$C$8,"")</f>
        <v/>
      </c>
      <c r="I51" s="343"/>
      <c r="J51" s="49"/>
      <c r="L51" s="93"/>
      <c r="M51" s="85"/>
      <c r="N51" s="48"/>
      <c r="O51" s="85"/>
      <c r="P51" s="48"/>
      <c r="Q51" s="98" t="s">
        <v>3</v>
      </c>
      <c r="R51" s="343" t="str">
        <f>IF(NOT(ISBLANK(CoverSheet!$C$8)),CoverSheet!$C$8,"")</f>
        <v/>
      </c>
      <c r="S51" s="343"/>
      <c r="T51" s="49"/>
      <c r="U51"/>
      <c r="V51"/>
    </row>
    <row r="52" spans="1:22" s="110" customFormat="1" ht="18" customHeight="1" x14ac:dyDescent="0.25">
      <c r="A52" s="93"/>
      <c r="B52" s="85"/>
      <c r="C52" s="48"/>
      <c r="D52" s="85"/>
      <c r="E52" s="48"/>
      <c r="F52" s="48"/>
      <c r="G52" s="98" t="s">
        <v>203</v>
      </c>
      <c r="H52" s="342" t="str">
        <f>IF(ISNUMBER(CoverSheet!$C$12),TEXT(CoverSheet!$C$12,"_([$-1409]d mmmm yyyy;_(@")&amp;" –"&amp;TEXT(DATE(YEAR(CoverSheet!$C$12)+10,MONTH(CoverSheet!$C$12),DAY(CoverSheet!$C$12)-1),"_([$-1409]d mmmm yyyy;_(@"),"")</f>
        <v/>
      </c>
      <c r="I52" s="342"/>
      <c r="J52" s="49"/>
      <c r="L52" s="93"/>
      <c r="M52" s="85"/>
      <c r="N52" s="48"/>
      <c r="O52" s="85"/>
      <c r="P52" s="48"/>
      <c r="Q52" s="98" t="s">
        <v>203</v>
      </c>
      <c r="R52" s="342" t="str">
        <f>IF(ISNUMBER(CoverSheet!$C$12),TEXT(CoverSheet!$C$12,"_([$-1409]d mmmm yyyy;_(@")&amp;" –"&amp;TEXT(DATE(YEAR(CoverSheet!$C$12)+10,MONTH(CoverSheet!$C$12),DAY(CoverSheet!$C$12)-1),"_([$-1409]d mmmm yyyy;_(@"),"")</f>
        <v/>
      </c>
      <c r="S52" s="342"/>
      <c r="T52" s="49"/>
      <c r="U52"/>
      <c r="V52"/>
    </row>
    <row r="53" spans="1:22" s="110" customFormat="1" ht="18" customHeight="1" x14ac:dyDescent="0.35">
      <c r="A53" s="113"/>
      <c r="B53" s="85"/>
      <c r="C53" s="48"/>
      <c r="D53" s="85"/>
      <c r="E53" s="48"/>
      <c r="F53" s="48"/>
      <c r="G53" s="98" t="s">
        <v>50</v>
      </c>
      <c r="H53" s="309" t="str">
        <f>IF($H$4&lt;&gt;"",$H$4,"")</f>
        <v/>
      </c>
      <c r="I53" s="309"/>
      <c r="J53" s="49"/>
      <c r="L53" s="113"/>
      <c r="M53" s="85"/>
      <c r="N53" s="48"/>
      <c r="O53" s="85"/>
      <c r="P53" s="48"/>
      <c r="Q53" s="98" t="s">
        <v>50</v>
      </c>
      <c r="R53" s="309" t="str">
        <f>IF($H$4&lt;&gt;"",$H$4,"")</f>
        <v/>
      </c>
      <c r="S53" s="309"/>
      <c r="T53" s="49"/>
      <c r="U53"/>
      <c r="V53"/>
    </row>
    <row r="54" spans="1:22" s="110" customFormat="1" ht="21" x14ac:dyDescent="0.35">
      <c r="A54" s="144" t="s">
        <v>460</v>
      </c>
      <c r="B54" s="85"/>
      <c r="C54" s="48"/>
      <c r="D54" s="85"/>
      <c r="E54" s="48"/>
      <c r="F54" s="48"/>
      <c r="G54" s="98"/>
      <c r="H54" s="98"/>
      <c r="I54" s="98"/>
      <c r="J54" s="49"/>
      <c r="L54" s="144" t="s">
        <v>460</v>
      </c>
      <c r="M54" s="85"/>
      <c r="N54" s="48"/>
      <c r="O54" s="85"/>
      <c r="P54" s="48"/>
      <c r="Q54" s="48"/>
      <c r="R54" s="48"/>
      <c r="S54" s="48"/>
      <c r="T54" s="49"/>
      <c r="U54"/>
      <c r="V54"/>
    </row>
    <row r="55" spans="1:22" s="110" customFormat="1" x14ac:dyDescent="0.2">
      <c r="A55" s="62"/>
      <c r="B55" s="85"/>
      <c r="C55" s="48"/>
      <c r="D55" s="48"/>
      <c r="E55" s="48"/>
      <c r="F55" s="48"/>
      <c r="G55" s="48"/>
      <c r="H55" s="48"/>
      <c r="I55" s="48"/>
      <c r="J55" s="49"/>
      <c r="L55" s="62"/>
      <c r="M55" s="85"/>
      <c r="N55" s="48"/>
      <c r="O55" s="85"/>
      <c r="P55" s="48"/>
      <c r="Q55" s="48"/>
      <c r="R55" s="48"/>
      <c r="S55" s="48"/>
      <c r="T55" s="49"/>
      <c r="U55"/>
      <c r="V55"/>
    </row>
    <row r="56" spans="1:22" s="151" customFormat="1" ht="21.75" customHeight="1" x14ac:dyDescent="0.25">
      <c r="A56" s="152" t="s">
        <v>51</v>
      </c>
      <c r="B56" s="152" t="s">
        <v>52</v>
      </c>
      <c r="C56" s="152" t="s">
        <v>53</v>
      </c>
      <c r="D56" s="152" t="s">
        <v>64</v>
      </c>
      <c r="E56" s="152" t="s">
        <v>63</v>
      </c>
      <c r="F56" s="152" t="s">
        <v>62</v>
      </c>
      <c r="G56" s="152" t="s">
        <v>59</v>
      </c>
      <c r="H56" s="152" t="s">
        <v>60</v>
      </c>
      <c r="I56" s="152" t="s">
        <v>61</v>
      </c>
      <c r="J56" s="150"/>
      <c r="L56" s="152" t="s">
        <v>51</v>
      </c>
      <c r="M56" s="152" t="s">
        <v>52</v>
      </c>
      <c r="N56" s="152" t="s">
        <v>53</v>
      </c>
      <c r="O56" s="152" t="s">
        <v>54</v>
      </c>
      <c r="P56" s="152" t="s">
        <v>55</v>
      </c>
      <c r="Q56" s="152" t="s">
        <v>56</v>
      </c>
      <c r="R56" s="152" t="s">
        <v>57</v>
      </c>
      <c r="S56" s="152" t="s">
        <v>58</v>
      </c>
      <c r="T56" s="150"/>
      <c r="U56"/>
      <c r="V56"/>
    </row>
    <row r="57" spans="1:22" s="156" customFormat="1" ht="177.75" customHeight="1" x14ac:dyDescent="0.25">
      <c r="A57" s="153">
        <v>59</v>
      </c>
      <c r="B57" s="154" t="s">
        <v>285</v>
      </c>
      <c r="C57" s="154" t="s">
        <v>286</v>
      </c>
      <c r="D57" s="278"/>
      <c r="E57" s="273"/>
      <c r="F57" s="273"/>
      <c r="G57" s="154" t="s">
        <v>449</v>
      </c>
      <c r="H57" s="154" t="s">
        <v>291</v>
      </c>
      <c r="I57" s="154" t="s">
        <v>292</v>
      </c>
      <c r="J57" s="155"/>
      <c r="L57" s="153">
        <v>59</v>
      </c>
      <c r="M57" s="154" t="s">
        <v>285</v>
      </c>
      <c r="N57" s="154" t="s">
        <v>286</v>
      </c>
      <c r="O57" s="154" t="s">
        <v>287</v>
      </c>
      <c r="P57" s="154" t="s">
        <v>288</v>
      </c>
      <c r="Q57" s="154" t="s">
        <v>289</v>
      </c>
      <c r="R57" s="154" t="s">
        <v>290</v>
      </c>
      <c r="S57" s="154" t="s">
        <v>142</v>
      </c>
      <c r="T57" s="155"/>
      <c r="U57"/>
      <c r="V57"/>
    </row>
    <row r="58" spans="1:22" s="156" customFormat="1" ht="361.5" customHeight="1" x14ac:dyDescent="0.25">
      <c r="A58" s="153">
        <v>62</v>
      </c>
      <c r="B58" s="154" t="s">
        <v>146</v>
      </c>
      <c r="C58" s="154" t="s">
        <v>147</v>
      </c>
      <c r="D58" s="278"/>
      <c r="E58" s="273"/>
      <c r="F58" s="273"/>
      <c r="G58" s="154" t="s">
        <v>152</v>
      </c>
      <c r="H58" s="154" t="s">
        <v>153</v>
      </c>
      <c r="I58" s="154" t="s">
        <v>154</v>
      </c>
      <c r="J58" s="155"/>
      <c r="L58" s="153">
        <v>62</v>
      </c>
      <c r="M58" s="154" t="s">
        <v>146</v>
      </c>
      <c r="N58" s="154" t="s">
        <v>147</v>
      </c>
      <c r="O58" s="154" t="s">
        <v>148</v>
      </c>
      <c r="P58" s="154" t="s">
        <v>149</v>
      </c>
      <c r="Q58" s="154" t="s">
        <v>150</v>
      </c>
      <c r="R58" s="154" t="s">
        <v>151</v>
      </c>
      <c r="S58" s="154" t="s">
        <v>142</v>
      </c>
      <c r="T58" s="155"/>
      <c r="U58"/>
      <c r="V58"/>
    </row>
    <row r="59" spans="1:22" s="156" customFormat="1" ht="176.25" customHeight="1" x14ac:dyDescent="0.25">
      <c r="A59" s="153">
        <v>63</v>
      </c>
      <c r="B59" s="154" t="s">
        <v>146</v>
      </c>
      <c r="C59" s="154" t="s">
        <v>293</v>
      </c>
      <c r="D59" s="278"/>
      <c r="E59" s="273"/>
      <c r="F59" s="273"/>
      <c r="G59" s="154" t="s">
        <v>450</v>
      </c>
      <c r="H59" s="154" t="s">
        <v>298</v>
      </c>
      <c r="I59" s="154" t="s">
        <v>299</v>
      </c>
      <c r="J59" s="155"/>
      <c r="L59" s="153">
        <v>63</v>
      </c>
      <c r="M59" s="154" t="s">
        <v>146</v>
      </c>
      <c r="N59" s="154" t="s">
        <v>293</v>
      </c>
      <c r="O59" s="154" t="s">
        <v>294</v>
      </c>
      <c r="P59" s="154" t="s">
        <v>295</v>
      </c>
      <c r="Q59" s="154" t="s">
        <v>296</v>
      </c>
      <c r="R59" s="154" t="s">
        <v>297</v>
      </c>
      <c r="S59" s="154" t="s">
        <v>142</v>
      </c>
      <c r="T59" s="155"/>
      <c r="U59"/>
      <c r="V59"/>
    </row>
    <row r="60" spans="1:22" s="156" customFormat="1" ht="154.5" customHeight="1" x14ac:dyDescent="0.25">
      <c r="A60" s="153">
        <v>64</v>
      </c>
      <c r="B60" s="154" t="s">
        <v>146</v>
      </c>
      <c r="C60" s="154" t="s">
        <v>155</v>
      </c>
      <c r="D60" s="278"/>
      <c r="E60" s="273"/>
      <c r="F60" s="273"/>
      <c r="G60" s="154" t="s">
        <v>160</v>
      </c>
      <c r="H60" s="154" t="s">
        <v>161</v>
      </c>
      <c r="I60" s="154" t="s">
        <v>162</v>
      </c>
      <c r="J60" s="157"/>
      <c r="L60" s="153">
        <v>64</v>
      </c>
      <c r="M60" s="154" t="s">
        <v>146</v>
      </c>
      <c r="N60" s="154" t="s">
        <v>155</v>
      </c>
      <c r="O60" s="154" t="s">
        <v>156</v>
      </c>
      <c r="P60" s="154" t="s">
        <v>157</v>
      </c>
      <c r="Q60" s="154" t="s">
        <v>158</v>
      </c>
      <c r="R60" s="154" t="s">
        <v>159</v>
      </c>
      <c r="S60" s="154" t="s">
        <v>142</v>
      </c>
      <c r="T60" s="157"/>
      <c r="U60"/>
      <c r="V60"/>
    </row>
    <row r="61" spans="1:22" s="110" customFormat="1" x14ac:dyDescent="0.2">
      <c r="U61"/>
      <c r="V61"/>
    </row>
    <row r="62" spans="1:22" s="110" customFormat="1" x14ac:dyDescent="0.2">
      <c r="A62" s="89"/>
      <c r="B62" s="90"/>
      <c r="C62" s="91"/>
      <c r="D62" s="91"/>
      <c r="E62" s="91"/>
      <c r="F62" s="91"/>
      <c r="G62" s="91"/>
      <c r="H62" s="91"/>
      <c r="I62" s="91"/>
      <c r="J62" s="92"/>
      <c r="L62" s="89"/>
      <c r="M62" s="90"/>
      <c r="N62" s="91"/>
      <c r="O62" s="90"/>
      <c r="P62" s="91"/>
      <c r="Q62" s="91"/>
      <c r="R62" s="91"/>
      <c r="S62" s="91"/>
      <c r="T62" s="92"/>
      <c r="U62"/>
      <c r="V62"/>
    </row>
    <row r="63" spans="1:22" s="110" customFormat="1" ht="18" customHeight="1" x14ac:dyDescent="0.3">
      <c r="A63" s="93"/>
      <c r="B63" s="85"/>
      <c r="C63" s="48"/>
      <c r="D63" s="85"/>
      <c r="E63" s="48"/>
      <c r="F63" s="48"/>
      <c r="G63" s="98" t="s">
        <v>3</v>
      </c>
      <c r="H63" s="343" t="str">
        <f>IF(NOT(ISBLANK(CoverSheet!$C$8)),CoverSheet!$C$8,"")</f>
        <v/>
      </c>
      <c r="I63" s="343"/>
      <c r="J63" s="49"/>
      <c r="L63" s="93"/>
      <c r="M63" s="85"/>
      <c r="N63" s="48"/>
      <c r="O63" s="85"/>
      <c r="P63" s="48"/>
      <c r="Q63" s="98" t="s">
        <v>3</v>
      </c>
      <c r="R63" s="343" t="str">
        <f>IF(NOT(ISBLANK(CoverSheet!$C$8)),CoverSheet!$C$8,"")</f>
        <v/>
      </c>
      <c r="S63" s="343"/>
      <c r="T63" s="49"/>
      <c r="U63"/>
      <c r="V63"/>
    </row>
    <row r="64" spans="1:22" s="110" customFormat="1" ht="18" customHeight="1" x14ac:dyDescent="0.25">
      <c r="A64" s="93"/>
      <c r="B64" s="85"/>
      <c r="C64" s="48"/>
      <c r="D64" s="85"/>
      <c r="E64" s="48"/>
      <c r="F64" s="48"/>
      <c r="G64" s="98" t="s">
        <v>203</v>
      </c>
      <c r="H64" s="342" t="str">
        <f>IF(ISNUMBER(CoverSheet!$C$12),TEXT(CoverSheet!$C$12,"_([$-1409]d mmmm yyyy;_(@")&amp;" –"&amp;TEXT(DATE(YEAR(CoverSheet!$C$12)+10,MONTH(CoverSheet!$C$12),DAY(CoverSheet!$C$12)-1),"_([$-1409]d mmmm yyyy;_(@"),"")</f>
        <v/>
      </c>
      <c r="I64" s="342"/>
      <c r="J64" s="49"/>
      <c r="L64" s="93"/>
      <c r="M64" s="85"/>
      <c r="N64" s="48"/>
      <c r="O64" s="85"/>
      <c r="P64" s="48"/>
      <c r="Q64" s="98" t="s">
        <v>203</v>
      </c>
      <c r="R64" s="342" t="str">
        <f>IF(ISNUMBER(CoverSheet!$C$12),TEXT(CoverSheet!$C$12,"_([$-1409]d mmmm yyyy;_(@")&amp;" –"&amp;TEXT(DATE(YEAR(CoverSheet!$C$12)+10,MONTH(CoverSheet!$C$12),DAY(CoverSheet!$C$12)-1),"_([$-1409]d mmmm yyyy;_(@"),"")</f>
        <v/>
      </c>
      <c r="S64" s="342"/>
      <c r="T64" s="49"/>
      <c r="U64"/>
      <c r="V64"/>
    </row>
    <row r="65" spans="1:22" s="110" customFormat="1" ht="18" customHeight="1" x14ac:dyDescent="0.35">
      <c r="A65" s="113"/>
      <c r="B65" s="85"/>
      <c r="C65" s="48"/>
      <c r="D65" s="85"/>
      <c r="E65" s="48"/>
      <c r="F65" s="48"/>
      <c r="G65" s="98" t="s">
        <v>50</v>
      </c>
      <c r="H65" s="309" t="str">
        <f>IF($H$4&lt;&gt;"",$H$4,"")</f>
        <v/>
      </c>
      <c r="I65" s="309"/>
      <c r="J65" s="49"/>
      <c r="L65" s="113"/>
      <c r="M65" s="85"/>
      <c r="N65" s="48"/>
      <c r="O65" s="85"/>
      <c r="P65" s="48"/>
      <c r="Q65" s="98" t="s">
        <v>50</v>
      </c>
      <c r="R65" s="309" t="str">
        <f>IF($H$4&lt;&gt;"",$H$4,"")</f>
        <v/>
      </c>
      <c r="S65" s="309"/>
      <c r="T65" s="49"/>
      <c r="U65"/>
      <c r="V65"/>
    </row>
    <row r="66" spans="1:22" s="110" customFormat="1" ht="21" x14ac:dyDescent="0.35">
      <c r="A66" s="144" t="s">
        <v>460</v>
      </c>
      <c r="B66" s="85"/>
      <c r="C66" s="48"/>
      <c r="D66" s="85"/>
      <c r="E66" s="48"/>
      <c r="F66" s="48"/>
      <c r="G66" s="98"/>
      <c r="H66" s="98"/>
      <c r="I66" s="98"/>
      <c r="J66" s="49"/>
      <c r="L66" s="144" t="s">
        <v>460</v>
      </c>
      <c r="M66" s="85"/>
      <c r="N66" s="48"/>
      <c r="O66" s="85"/>
      <c r="P66" s="48"/>
      <c r="Q66" s="48"/>
      <c r="R66" s="48"/>
      <c r="S66" s="48"/>
      <c r="T66" s="49"/>
      <c r="U66"/>
      <c r="V66"/>
    </row>
    <row r="67" spans="1:22" s="110" customFormat="1" x14ac:dyDescent="0.2">
      <c r="A67" s="62"/>
      <c r="B67" s="85"/>
      <c r="C67" s="48"/>
      <c r="D67" s="48"/>
      <c r="E67" s="48"/>
      <c r="F67" s="48"/>
      <c r="G67" s="48"/>
      <c r="H67" s="48"/>
      <c r="I67" s="48"/>
      <c r="J67" s="49"/>
      <c r="L67" s="62"/>
      <c r="M67" s="85"/>
      <c r="N67" s="48"/>
      <c r="O67" s="85"/>
      <c r="P67" s="48"/>
      <c r="Q67" s="48"/>
      <c r="R67" s="48"/>
      <c r="S67" s="48"/>
      <c r="T67" s="49"/>
      <c r="U67"/>
      <c r="V67"/>
    </row>
    <row r="68" spans="1:22" s="151" customFormat="1" ht="21.75" customHeight="1" x14ac:dyDescent="0.25">
      <c r="A68" s="152" t="s">
        <v>51</v>
      </c>
      <c r="B68" s="152" t="s">
        <v>52</v>
      </c>
      <c r="C68" s="152" t="s">
        <v>53</v>
      </c>
      <c r="D68" s="152" t="s">
        <v>64</v>
      </c>
      <c r="E68" s="152" t="s">
        <v>63</v>
      </c>
      <c r="F68" s="152" t="s">
        <v>62</v>
      </c>
      <c r="G68" s="152" t="s">
        <v>59</v>
      </c>
      <c r="H68" s="152" t="s">
        <v>60</v>
      </c>
      <c r="I68" s="152" t="s">
        <v>61</v>
      </c>
      <c r="J68" s="150"/>
      <c r="L68" s="152" t="s">
        <v>51</v>
      </c>
      <c r="M68" s="152" t="s">
        <v>52</v>
      </c>
      <c r="N68" s="152" t="s">
        <v>53</v>
      </c>
      <c r="O68" s="152" t="s">
        <v>54</v>
      </c>
      <c r="P68" s="152" t="s">
        <v>55</v>
      </c>
      <c r="Q68" s="152" t="s">
        <v>56</v>
      </c>
      <c r="R68" s="152" t="s">
        <v>57</v>
      </c>
      <c r="S68" s="152" t="s">
        <v>58</v>
      </c>
      <c r="T68" s="150"/>
      <c r="U68"/>
      <c r="V68"/>
    </row>
    <row r="69" spans="1:22" s="156" customFormat="1" ht="260.25" customHeight="1" x14ac:dyDescent="0.25">
      <c r="A69" s="153">
        <v>69</v>
      </c>
      <c r="B69" s="154" t="s">
        <v>300</v>
      </c>
      <c r="C69" s="154" t="s">
        <v>301</v>
      </c>
      <c r="D69" s="278"/>
      <c r="E69" s="273"/>
      <c r="F69" s="273"/>
      <c r="G69" s="154" t="s">
        <v>451</v>
      </c>
      <c r="H69" s="154" t="s">
        <v>306</v>
      </c>
      <c r="I69" s="154" t="s">
        <v>307</v>
      </c>
      <c r="J69" s="155"/>
      <c r="L69" s="153">
        <v>69</v>
      </c>
      <c r="M69" s="154" t="s">
        <v>300</v>
      </c>
      <c r="N69" s="154" t="s">
        <v>301</v>
      </c>
      <c r="O69" s="154" t="s">
        <v>302</v>
      </c>
      <c r="P69" s="154" t="s">
        <v>303</v>
      </c>
      <c r="Q69" s="154" t="s">
        <v>304</v>
      </c>
      <c r="R69" s="154" t="s">
        <v>305</v>
      </c>
      <c r="S69" s="154" t="s">
        <v>142</v>
      </c>
      <c r="T69" s="155"/>
      <c r="U69"/>
      <c r="V69"/>
    </row>
    <row r="70" spans="1:22" s="156" customFormat="1" ht="187.5" customHeight="1" x14ac:dyDescent="0.25">
      <c r="A70" s="153">
        <v>79</v>
      </c>
      <c r="B70" s="154" t="s">
        <v>163</v>
      </c>
      <c r="C70" s="154" t="s">
        <v>164</v>
      </c>
      <c r="D70" s="278"/>
      <c r="E70" s="273"/>
      <c r="F70" s="273"/>
      <c r="G70" s="154" t="s">
        <v>169</v>
      </c>
      <c r="H70" s="154" t="s">
        <v>170</v>
      </c>
      <c r="I70" s="154" t="s">
        <v>171</v>
      </c>
      <c r="J70" s="155"/>
      <c r="L70" s="153">
        <v>79</v>
      </c>
      <c r="M70" s="154" t="s">
        <v>163</v>
      </c>
      <c r="N70" s="154" t="s">
        <v>164</v>
      </c>
      <c r="O70" s="154" t="s">
        <v>165</v>
      </c>
      <c r="P70" s="154" t="s">
        <v>166</v>
      </c>
      <c r="Q70" s="154" t="s">
        <v>167</v>
      </c>
      <c r="R70" s="154" t="s">
        <v>168</v>
      </c>
      <c r="S70" s="154" t="s">
        <v>142</v>
      </c>
      <c r="T70" s="155"/>
      <c r="U70"/>
      <c r="V70"/>
    </row>
    <row r="71" spans="1:22" s="156" customFormat="1" ht="203.25" customHeight="1" x14ac:dyDescent="0.25">
      <c r="A71" s="153">
        <v>82</v>
      </c>
      <c r="B71" s="154" t="s">
        <v>172</v>
      </c>
      <c r="C71" s="154" t="s">
        <v>173</v>
      </c>
      <c r="D71" s="278"/>
      <c r="E71" s="273"/>
      <c r="F71" s="273"/>
      <c r="G71" s="154" t="s">
        <v>452</v>
      </c>
      <c r="H71" s="154" t="s">
        <v>178</v>
      </c>
      <c r="I71" s="154" t="s">
        <v>179</v>
      </c>
      <c r="J71" s="155"/>
      <c r="L71" s="153">
        <v>82</v>
      </c>
      <c r="M71" s="154" t="s">
        <v>172</v>
      </c>
      <c r="N71" s="154" t="s">
        <v>173</v>
      </c>
      <c r="O71" s="154" t="s">
        <v>174</v>
      </c>
      <c r="P71" s="154" t="s">
        <v>175</v>
      </c>
      <c r="Q71" s="154" t="s">
        <v>176</v>
      </c>
      <c r="R71" s="154" t="s">
        <v>177</v>
      </c>
      <c r="S71" s="154" t="s">
        <v>142</v>
      </c>
      <c r="T71" s="155"/>
      <c r="U71"/>
      <c r="V71"/>
    </row>
    <row r="72" spans="1:22" s="156" customFormat="1" ht="216" customHeight="1" x14ac:dyDescent="0.25">
      <c r="A72" s="153">
        <v>88</v>
      </c>
      <c r="B72" s="154" t="s">
        <v>308</v>
      </c>
      <c r="C72" s="154" t="s">
        <v>309</v>
      </c>
      <c r="D72" s="278"/>
      <c r="E72" s="273"/>
      <c r="F72" s="273"/>
      <c r="G72" s="154" t="s">
        <v>453</v>
      </c>
      <c r="H72" s="154" t="s">
        <v>314</v>
      </c>
      <c r="I72" s="154" t="s">
        <v>315</v>
      </c>
      <c r="J72" s="157"/>
      <c r="L72" s="153">
        <v>88</v>
      </c>
      <c r="M72" s="154" t="s">
        <v>308</v>
      </c>
      <c r="N72" s="154" t="s">
        <v>309</v>
      </c>
      <c r="O72" s="154" t="s">
        <v>310</v>
      </c>
      <c r="P72" s="154" t="s">
        <v>311</v>
      </c>
      <c r="Q72" s="154" t="s">
        <v>312</v>
      </c>
      <c r="R72" s="154" t="s">
        <v>313</v>
      </c>
      <c r="S72" s="154" t="s">
        <v>142</v>
      </c>
      <c r="T72" s="157"/>
      <c r="U72"/>
      <c r="V72"/>
    </row>
    <row r="73" spans="1:22" s="110" customFormat="1" x14ac:dyDescent="0.2">
      <c r="U73"/>
      <c r="V73"/>
    </row>
    <row r="74" spans="1:22" s="110" customFormat="1" x14ac:dyDescent="0.2">
      <c r="A74" s="89"/>
      <c r="B74" s="90"/>
      <c r="C74" s="91"/>
      <c r="D74" s="91"/>
      <c r="E74" s="91"/>
      <c r="F74" s="91"/>
      <c r="G74" s="91"/>
      <c r="H74" s="91"/>
      <c r="I74" s="91"/>
      <c r="J74" s="92"/>
      <c r="L74" s="89"/>
      <c r="M74" s="90"/>
      <c r="N74" s="91"/>
      <c r="O74" s="90"/>
      <c r="P74" s="91"/>
      <c r="Q74" s="91"/>
      <c r="R74" s="91"/>
      <c r="S74" s="91"/>
      <c r="T74" s="92"/>
      <c r="U74"/>
      <c r="V74"/>
    </row>
    <row r="75" spans="1:22" s="110" customFormat="1" ht="18" customHeight="1" x14ac:dyDescent="0.3">
      <c r="A75" s="93"/>
      <c r="B75" s="85"/>
      <c r="C75" s="48"/>
      <c r="D75" s="85"/>
      <c r="E75" s="48"/>
      <c r="F75" s="48"/>
      <c r="G75" s="98" t="s">
        <v>3</v>
      </c>
      <c r="H75" s="343" t="str">
        <f>IF(NOT(ISBLANK(CoverSheet!$C$8)),CoverSheet!$C$8,"")</f>
        <v/>
      </c>
      <c r="I75" s="343"/>
      <c r="J75" s="49"/>
      <c r="L75" s="93"/>
      <c r="M75" s="85"/>
      <c r="N75" s="48"/>
      <c r="O75" s="85"/>
      <c r="P75" s="48"/>
      <c r="Q75" s="98" t="s">
        <v>3</v>
      </c>
      <c r="R75" s="343" t="str">
        <f>IF(NOT(ISBLANK(CoverSheet!$C$8)),CoverSheet!$C$8,"")</f>
        <v/>
      </c>
      <c r="S75" s="343"/>
      <c r="T75" s="49"/>
      <c r="U75"/>
      <c r="V75"/>
    </row>
    <row r="76" spans="1:22" s="110" customFormat="1" ht="18" customHeight="1" x14ac:dyDescent="0.25">
      <c r="A76" s="93"/>
      <c r="B76" s="85"/>
      <c r="C76" s="48"/>
      <c r="D76" s="85"/>
      <c r="E76" s="48"/>
      <c r="F76" s="48"/>
      <c r="G76" s="98" t="s">
        <v>203</v>
      </c>
      <c r="H76" s="342" t="str">
        <f>IF(ISNUMBER(CoverSheet!$C$12),TEXT(CoverSheet!$C$12,"_([$-1409]d mmmm yyyy;_(@")&amp;" –"&amp;TEXT(DATE(YEAR(CoverSheet!$C$12)+10,MONTH(CoverSheet!$C$12),DAY(CoverSheet!$C$12)-1),"_([$-1409]d mmmm yyyy;_(@"),"")</f>
        <v/>
      </c>
      <c r="I76" s="342"/>
      <c r="J76" s="49"/>
      <c r="L76" s="93"/>
      <c r="M76" s="85"/>
      <c r="N76" s="48"/>
      <c r="O76" s="85"/>
      <c r="P76" s="48"/>
      <c r="Q76" s="98" t="s">
        <v>203</v>
      </c>
      <c r="R76" s="342" t="str">
        <f>IF(ISNUMBER(CoverSheet!$C$12),TEXT(CoverSheet!$C$12,"_([$-1409]d mmmm yyyy;_(@")&amp;" –"&amp;TEXT(DATE(YEAR(CoverSheet!$C$12)+10,MONTH(CoverSheet!$C$12),DAY(CoverSheet!$C$12)-1),"_([$-1409]d mmmm yyyy;_(@"),"")</f>
        <v/>
      </c>
      <c r="S76" s="342"/>
      <c r="T76" s="49"/>
      <c r="U76"/>
      <c r="V76"/>
    </row>
    <row r="77" spans="1:22" s="110" customFormat="1" ht="18" customHeight="1" x14ac:dyDescent="0.35">
      <c r="A77" s="113"/>
      <c r="B77" s="85"/>
      <c r="C77" s="48"/>
      <c r="D77" s="85"/>
      <c r="E77" s="48"/>
      <c r="F77" s="48"/>
      <c r="G77" s="98" t="s">
        <v>50</v>
      </c>
      <c r="H77" s="309" t="str">
        <f>IF($H$4&lt;&gt;"",$H$4,"")</f>
        <v/>
      </c>
      <c r="I77" s="309"/>
      <c r="J77" s="49"/>
      <c r="L77" s="113"/>
      <c r="M77" s="85"/>
      <c r="N77" s="48"/>
      <c r="O77" s="85"/>
      <c r="P77" s="48"/>
      <c r="Q77" s="98" t="s">
        <v>50</v>
      </c>
      <c r="R77" s="309" t="str">
        <f>IF($H$4&lt;&gt;"",$H$4,"")</f>
        <v/>
      </c>
      <c r="S77" s="309"/>
      <c r="T77" s="49"/>
      <c r="U77"/>
      <c r="V77"/>
    </row>
    <row r="78" spans="1:22" s="110" customFormat="1" ht="21" x14ac:dyDescent="0.35">
      <c r="A78" s="144" t="s">
        <v>460</v>
      </c>
      <c r="B78" s="85"/>
      <c r="C78" s="48"/>
      <c r="D78" s="85"/>
      <c r="E78" s="48"/>
      <c r="F78" s="48"/>
      <c r="G78" s="98"/>
      <c r="H78" s="98"/>
      <c r="I78" s="98"/>
      <c r="J78" s="49"/>
      <c r="L78" s="144" t="s">
        <v>460</v>
      </c>
      <c r="M78" s="85"/>
      <c r="N78" s="48"/>
      <c r="O78" s="85"/>
      <c r="P78" s="48"/>
      <c r="Q78" s="48"/>
      <c r="R78" s="48"/>
      <c r="S78" s="48"/>
      <c r="T78" s="49"/>
      <c r="U78"/>
      <c r="V78"/>
    </row>
    <row r="79" spans="1:22" s="110" customFormat="1" x14ac:dyDescent="0.2">
      <c r="A79" s="62"/>
      <c r="B79" s="85"/>
      <c r="C79" s="48"/>
      <c r="D79" s="48"/>
      <c r="E79" s="48"/>
      <c r="F79" s="48"/>
      <c r="G79" s="48"/>
      <c r="H79" s="48"/>
      <c r="I79" s="48"/>
      <c r="J79" s="49"/>
      <c r="L79" s="62"/>
      <c r="M79" s="85"/>
      <c r="N79" s="48"/>
      <c r="O79" s="85"/>
      <c r="P79" s="48"/>
      <c r="Q79" s="48"/>
      <c r="R79" s="48"/>
      <c r="S79" s="48"/>
      <c r="T79" s="49"/>
      <c r="U79"/>
      <c r="V79"/>
    </row>
    <row r="80" spans="1:22" s="151" customFormat="1" ht="21.75" customHeight="1" x14ac:dyDescent="0.25">
      <c r="A80" s="152" t="s">
        <v>51</v>
      </c>
      <c r="B80" s="152" t="s">
        <v>52</v>
      </c>
      <c r="C80" s="152" t="s">
        <v>53</v>
      </c>
      <c r="D80" s="152" t="s">
        <v>64</v>
      </c>
      <c r="E80" s="152" t="s">
        <v>63</v>
      </c>
      <c r="F80" s="152" t="s">
        <v>62</v>
      </c>
      <c r="G80" s="152" t="s">
        <v>59</v>
      </c>
      <c r="H80" s="152" t="s">
        <v>60</v>
      </c>
      <c r="I80" s="152" t="s">
        <v>61</v>
      </c>
      <c r="J80" s="150"/>
      <c r="L80" s="152" t="s">
        <v>51</v>
      </c>
      <c r="M80" s="152" t="s">
        <v>52</v>
      </c>
      <c r="N80" s="152" t="s">
        <v>53</v>
      </c>
      <c r="O80" s="152" t="s">
        <v>54</v>
      </c>
      <c r="P80" s="152" t="s">
        <v>55</v>
      </c>
      <c r="Q80" s="152" t="s">
        <v>56</v>
      </c>
      <c r="R80" s="152" t="s">
        <v>57</v>
      </c>
      <c r="S80" s="152" t="s">
        <v>58</v>
      </c>
      <c r="T80" s="150"/>
      <c r="U80"/>
      <c r="V80"/>
    </row>
    <row r="81" spans="1:22" s="156" customFormat="1" ht="211.5" customHeight="1" x14ac:dyDescent="0.25">
      <c r="A81" s="153">
        <v>91</v>
      </c>
      <c r="B81" s="154" t="s">
        <v>308</v>
      </c>
      <c r="C81" s="154" t="s">
        <v>180</v>
      </c>
      <c r="D81" s="278"/>
      <c r="E81" s="273"/>
      <c r="F81" s="273"/>
      <c r="G81" s="154" t="s">
        <v>454</v>
      </c>
      <c r="H81" s="154" t="s">
        <v>185</v>
      </c>
      <c r="I81" s="154" t="s">
        <v>186</v>
      </c>
      <c r="J81" s="155"/>
      <c r="L81" s="153">
        <v>91</v>
      </c>
      <c r="M81" s="154" t="s">
        <v>308</v>
      </c>
      <c r="N81" s="154" t="s">
        <v>180</v>
      </c>
      <c r="O81" s="154" t="s">
        <v>181</v>
      </c>
      <c r="P81" s="154" t="s">
        <v>182</v>
      </c>
      <c r="Q81" s="154" t="s">
        <v>183</v>
      </c>
      <c r="R81" s="154" t="s">
        <v>184</v>
      </c>
      <c r="S81" s="154" t="s">
        <v>142</v>
      </c>
      <c r="T81" s="155"/>
      <c r="U81"/>
      <c r="V81"/>
    </row>
    <row r="82" spans="1:22" s="156" customFormat="1" ht="277.5" customHeight="1" x14ac:dyDescent="0.25">
      <c r="A82" s="153">
        <v>95</v>
      </c>
      <c r="B82" s="154" t="s">
        <v>316</v>
      </c>
      <c r="C82" s="154" t="s">
        <v>317</v>
      </c>
      <c r="D82" s="278"/>
      <c r="E82" s="273"/>
      <c r="F82" s="273"/>
      <c r="G82" s="154" t="s">
        <v>322</v>
      </c>
      <c r="H82" s="154" t="s">
        <v>323</v>
      </c>
      <c r="I82" s="154" t="s">
        <v>324</v>
      </c>
      <c r="J82" s="155"/>
      <c r="L82" s="153">
        <v>95</v>
      </c>
      <c r="M82" s="154" t="s">
        <v>316</v>
      </c>
      <c r="N82" s="154" t="s">
        <v>317</v>
      </c>
      <c r="O82" s="154" t="s">
        <v>318</v>
      </c>
      <c r="P82" s="154" t="s">
        <v>319</v>
      </c>
      <c r="Q82" s="154" t="s">
        <v>320</v>
      </c>
      <c r="R82" s="154" t="s">
        <v>321</v>
      </c>
      <c r="S82" s="154" t="s">
        <v>142</v>
      </c>
      <c r="T82" s="157"/>
      <c r="U82"/>
      <c r="V82"/>
    </row>
    <row r="83" spans="1:22" s="156" customFormat="1" ht="272.25" customHeight="1" x14ac:dyDescent="0.25">
      <c r="A83" s="153">
        <v>99</v>
      </c>
      <c r="B83" s="154" t="s">
        <v>187</v>
      </c>
      <c r="C83" s="154" t="s">
        <v>188</v>
      </c>
      <c r="D83" s="278"/>
      <c r="E83" s="273"/>
      <c r="F83" s="273"/>
      <c r="G83" s="154" t="s">
        <v>193</v>
      </c>
      <c r="H83" s="154" t="s">
        <v>415</v>
      </c>
      <c r="I83" s="154" t="s">
        <v>194</v>
      </c>
      <c r="J83" s="155"/>
      <c r="L83" s="153">
        <v>99</v>
      </c>
      <c r="M83" s="154" t="s">
        <v>187</v>
      </c>
      <c r="N83" s="154" t="s">
        <v>188</v>
      </c>
      <c r="O83" s="154" t="s">
        <v>189</v>
      </c>
      <c r="P83" s="154" t="s">
        <v>190</v>
      </c>
      <c r="Q83" s="154" t="s">
        <v>191</v>
      </c>
      <c r="R83" s="154" t="s">
        <v>192</v>
      </c>
      <c r="S83" s="154" t="s">
        <v>142</v>
      </c>
      <c r="T83" s="157"/>
      <c r="U83"/>
      <c r="V83"/>
    </row>
    <row r="84" spans="1:22" s="156" customFormat="1" ht="194.25" customHeight="1" x14ac:dyDescent="0.25">
      <c r="A84" s="153">
        <v>105</v>
      </c>
      <c r="B84" s="154" t="s">
        <v>195</v>
      </c>
      <c r="C84" s="154" t="s">
        <v>196</v>
      </c>
      <c r="D84" s="278"/>
      <c r="E84" s="273"/>
      <c r="F84" s="273"/>
      <c r="G84" s="154" t="s">
        <v>455</v>
      </c>
      <c r="H84" s="154" t="s">
        <v>201</v>
      </c>
      <c r="I84" s="154" t="s">
        <v>202</v>
      </c>
      <c r="J84" s="157"/>
      <c r="L84" s="153">
        <v>105</v>
      </c>
      <c r="M84" s="154" t="s">
        <v>195</v>
      </c>
      <c r="N84" s="154" t="s">
        <v>196</v>
      </c>
      <c r="O84" s="154" t="s">
        <v>197</v>
      </c>
      <c r="P84" s="154" t="s">
        <v>198</v>
      </c>
      <c r="Q84" s="154" t="s">
        <v>199</v>
      </c>
      <c r="R84" s="154" t="s">
        <v>200</v>
      </c>
      <c r="S84" s="154" t="s">
        <v>142</v>
      </c>
      <c r="T84" s="157"/>
      <c r="U84"/>
      <c r="V84"/>
    </row>
    <row r="85" spans="1:22" s="110" customFormat="1" x14ac:dyDescent="0.2">
      <c r="U85"/>
      <c r="V85"/>
    </row>
    <row r="86" spans="1:22" s="110" customFormat="1" x14ac:dyDescent="0.2">
      <c r="A86" s="89"/>
      <c r="B86" s="90"/>
      <c r="C86" s="91"/>
      <c r="D86" s="91"/>
      <c r="E86" s="91"/>
      <c r="F86" s="91"/>
      <c r="G86" s="91"/>
      <c r="H86" s="91"/>
      <c r="I86" s="91"/>
      <c r="J86" s="92"/>
      <c r="L86" s="89"/>
      <c r="M86" s="90"/>
      <c r="N86" s="91"/>
      <c r="O86" s="90"/>
      <c r="P86" s="91"/>
      <c r="Q86" s="91"/>
      <c r="R86" s="91"/>
      <c r="S86" s="91"/>
      <c r="T86" s="92"/>
      <c r="U86"/>
      <c r="V86"/>
    </row>
    <row r="87" spans="1:22" s="110" customFormat="1" ht="18" customHeight="1" x14ac:dyDescent="0.3">
      <c r="A87" s="93"/>
      <c r="B87" s="85"/>
      <c r="C87" s="48"/>
      <c r="D87" s="85"/>
      <c r="E87" s="48"/>
      <c r="F87" s="48"/>
      <c r="G87" s="98" t="s">
        <v>3</v>
      </c>
      <c r="H87" s="343" t="str">
        <f>IF(NOT(ISBLANK(CoverSheet!$C$8)),CoverSheet!$C$8,"")</f>
        <v/>
      </c>
      <c r="I87" s="343"/>
      <c r="J87" s="49"/>
      <c r="L87" s="93"/>
      <c r="M87" s="85"/>
      <c r="N87" s="48"/>
      <c r="O87" s="85"/>
      <c r="P87" s="48"/>
      <c r="Q87" s="98" t="s">
        <v>3</v>
      </c>
      <c r="R87" s="343" t="str">
        <f>IF(NOT(ISBLANK(CoverSheet!$C$8)),CoverSheet!$C$8,"")</f>
        <v/>
      </c>
      <c r="S87" s="343"/>
      <c r="T87" s="49"/>
      <c r="U87"/>
      <c r="V87"/>
    </row>
    <row r="88" spans="1:22" s="110" customFormat="1" ht="18" customHeight="1" x14ac:dyDescent="0.25">
      <c r="A88" s="93"/>
      <c r="B88" s="85"/>
      <c r="C88" s="48"/>
      <c r="D88" s="85"/>
      <c r="E88" s="48"/>
      <c r="F88" s="48"/>
      <c r="G88" s="98" t="s">
        <v>203</v>
      </c>
      <c r="H88" s="342" t="str">
        <f>IF(ISNUMBER(CoverSheet!$C$12),TEXT(CoverSheet!$C$12,"_([$-1409]d mmmm yyyy;_(@")&amp;" –"&amp;TEXT(DATE(YEAR(CoverSheet!$C$12)+10,MONTH(CoverSheet!$C$12),DAY(CoverSheet!$C$12)-1),"_([$-1409]d mmmm yyyy;_(@"),"")</f>
        <v/>
      </c>
      <c r="I88" s="342"/>
      <c r="J88" s="49"/>
      <c r="L88" s="93"/>
      <c r="M88" s="85"/>
      <c r="N88" s="48"/>
      <c r="O88" s="85"/>
      <c r="P88" s="48"/>
      <c r="Q88" s="98" t="s">
        <v>203</v>
      </c>
      <c r="R88" s="342" t="str">
        <f>IF(ISNUMBER(CoverSheet!$C$12),TEXT(CoverSheet!$C$12,"_([$-1409]d mmmm yyyy;_(@")&amp;" –"&amp;TEXT(DATE(YEAR(CoverSheet!$C$12)+10,MONTH(CoverSheet!$C$12),DAY(CoverSheet!$C$12)-1),"_([$-1409]d mmmm yyyy;_(@"),"")</f>
        <v/>
      </c>
      <c r="S88" s="342"/>
      <c r="T88" s="49"/>
      <c r="U88"/>
      <c r="V88"/>
    </row>
    <row r="89" spans="1:22" s="110" customFormat="1" ht="18" customHeight="1" x14ac:dyDescent="0.35">
      <c r="A89" s="113"/>
      <c r="B89" s="85"/>
      <c r="C89" s="48"/>
      <c r="D89" s="85"/>
      <c r="E89" s="48"/>
      <c r="F89" s="48"/>
      <c r="G89" s="98" t="s">
        <v>50</v>
      </c>
      <c r="H89" s="309" t="str">
        <f>IF($H$4&lt;&gt;"",$H$4,"")</f>
        <v/>
      </c>
      <c r="I89" s="309"/>
      <c r="J89" s="49"/>
      <c r="L89" s="113"/>
      <c r="M89" s="85"/>
      <c r="N89" s="48"/>
      <c r="O89" s="85"/>
      <c r="P89" s="48"/>
      <c r="Q89" s="98" t="s">
        <v>50</v>
      </c>
      <c r="R89" s="309" t="str">
        <f>IF($H$4&lt;&gt;"",$H$4,"")</f>
        <v/>
      </c>
      <c r="S89" s="309"/>
      <c r="T89" s="49"/>
      <c r="U89"/>
      <c r="V89"/>
    </row>
    <row r="90" spans="1:22" s="110" customFormat="1" ht="21" x14ac:dyDescent="0.35">
      <c r="A90" s="144" t="s">
        <v>460</v>
      </c>
      <c r="B90" s="85"/>
      <c r="C90" s="48"/>
      <c r="D90" s="85"/>
      <c r="E90" s="48"/>
      <c r="F90" s="48"/>
      <c r="G90" s="98"/>
      <c r="H90" s="98"/>
      <c r="I90" s="98"/>
      <c r="J90" s="49"/>
      <c r="L90" s="144" t="s">
        <v>460</v>
      </c>
      <c r="M90" s="85"/>
      <c r="N90" s="48"/>
      <c r="O90" s="85"/>
      <c r="P90" s="48"/>
      <c r="Q90" s="48"/>
      <c r="R90" s="48"/>
      <c r="S90" s="48"/>
      <c r="T90" s="49"/>
      <c r="U90"/>
      <c r="V90"/>
    </row>
    <row r="91" spans="1:22" s="110" customFormat="1" x14ac:dyDescent="0.2">
      <c r="A91" s="62"/>
      <c r="B91" s="85"/>
      <c r="C91" s="48"/>
      <c r="D91" s="48"/>
      <c r="E91" s="48"/>
      <c r="F91" s="48"/>
      <c r="G91" s="48"/>
      <c r="H91" s="48"/>
      <c r="I91" s="48"/>
      <c r="J91" s="49"/>
      <c r="L91" s="62"/>
      <c r="M91" s="85"/>
      <c r="N91" s="48"/>
      <c r="O91" s="85"/>
      <c r="P91" s="48"/>
      <c r="Q91" s="48"/>
      <c r="R91" s="48"/>
      <c r="S91" s="48"/>
      <c r="T91" s="49"/>
      <c r="U91"/>
      <c r="V91"/>
    </row>
    <row r="92" spans="1:22" s="151" customFormat="1" ht="21.75" customHeight="1" x14ac:dyDescent="0.25">
      <c r="A92" s="152" t="s">
        <v>51</v>
      </c>
      <c r="B92" s="152" t="s">
        <v>52</v>
      </c>
      <c r="C92" s="152" t="s">
        <v>53</v>
      </c>
      <c r="D92" s="152" t="s">
        <v>64</v>
      </c>
      <c r="E92" s="152" t="s">
        <v>63</v>
      </c>
      <c r="F92" s="152" t="s">
        <v>62</v>
      </c>
      <c r="G92" s="152" t="s">
        <v>59</v>
      </c>
      <c r="H92" s="152" t="s">
        <v>60</v>
      </c>
      <c r="I92" s="152" t="s">
        <v>61</v>
      </c>
      <c r="J92" s="150"/>
      <c r="L92" s="152" t="s">
        <v>51</v>
      </c>
      <c r="M92" s="152" t="s">
        <v>52</v>
      </c>
      <c r="N92" s="152" t="s">
        <v>53</v>
      </c>
      <c r="O92" s="152" t="s">
        <v>54</v>
      </c>
      <c r="P92" s="152" t="s">
        <v>55</v>
      </c>
      <c r="Q92" s="152" t="s">
        <v>56</v>
      </c>
      <c r="R92" s="152" t="s">
        <v>57</v>
      </c>
      <c r="S92" s="152" t="s">
        <v>58</v>
      </c>
      <c r="T92" s="150"/>
      <c r="U92"/>
      <c r="V92"/>
    </row>
    <row r="93" spans="1:22" s="156" customFormat="1" ht="276" customHeight="1" x14ac:dyDescent="0.25">
      <c r="A93" s="153">
        <v>109</v>
      </c>
      <c r="B93" s="154" t="s">
        <v>325</v>
      </c>
      <c r="C93" s="154" t="s">
        <v>326</v>
      </c>
      <c r="D93" s="278"/>
      <c r="E93" s="273"/>
      <c r="F93" s="273"/>
      <c r="G93" s="154" t="s">
        <v>331</v>
      </c>
      <c r="H93" s="154" t="s">
        <v>332</v>
      </c>
      <c r="I93" s="154" t="s">
        <v>333</v>
      </c>
      <c r="J93" s="155"/>
      <c r="L93" s="153">
        <v>109</v>
      </c>
      <c r="M93" s="154" t="s">
        <v>325</v>
      </c>
      <c r="N93" s="154" t="s">
        <v>326</v>
      </c>
      <c r="O93" s="154" t="s">
        <v>327</v>
      </c>
      <c r="P93" s="154" t="s">
        <v>328</v>
      </c>
      <c r="Q93" s="154" t="s">
        <v>329</v>
      </c>
      <c r="R93" s="154" t="s">
        <v>330</v>
      </c>
      <c r="S93" s="154" t="s">
        <v>142</v>
      </c>
      <c r="T93" s="155"/>
      <c r="U93"/>
      <c r="V93"/>
    </row>
    <row r="94" spans="1:22" s="156" customFormat="1" ht="261" customHeight="1" x14ac:dyDescent="0.25">
      <c r="A94" s="153">
        <v>113</v>
      </c>
      <c r="B94" s="154" t="s">
        <v>334</v>
      </c>
      <c r="C94" s="154" t="s">
        <v>335</v>
      </c>
      <c r="D94" s="278"/>
      <c r="E94" s="273"/>
      <c r="F94" s="273"/>
      <c r="G94" s="154" t="s">
        <v>456</v>
      </c>
      <c r="H94" s="154" t="s">
        <v>340</v>
      </c>
      <c r="I94" s="154" t="s">
        <v>341</v>
      </c>
      <c r="J94" s="155"/>
      <c r="L94" s="153">
        <v>113</v>
      </c>
      <c r="M94" s="154" t="s">
        <v>334</v>
      </c>
      <c r="N94" s="154" t="s">
        <v>335</v>
      </c>
      <c r="O94" s="154" t="s">
        <v>336</v>
      </c>
      <c r="P94" s="154" t="s">
        <v>337</v>
      </c>
      <c r="Q94" s="154" t="s">
        <v>338</v>
      </c>
      <c r="R94" s="154" t="s">
        <v>339</v>
      </c>
      <c r="S94" s="154" t="s">
        <v>142</v>
      </c>
      <c r="T94" s="155"/>
      <c r="U94"/>
      <c r="V94"/>
    </row>
    <row r="95" spans="1:22" s="156" customFormat="1" ht="300.75" customHeight="1" x14ac:dyDescent="0.25">
      <c r="A95" s="153">
        <v>115</v>
      </c>
      <c r="B95" s="154" t="s">
        <v>334</v>
      </c>
      <c r="C95" s="154" t="s">
        <v>342</v>
      </c>
      <c r="D95" s="278"/>
      <c r="E95" s="273"/>
      <c r="F95" s="273"/>
      <c r="G95" s="154" t="s">
        <v>457</v>
      </c>
      <c r="H95" s="154" t="s">
        <v>347</v>
      </c>
      <c r="I95" s="154" t="s">
        <v>348</v>
      </c>
      <c r="J95" s="155"/>
      <c r="L95" s="153">
        <v>115</v>
      </c>
      <c r="M95" s="154" t="s">
        <v>334</v>
      </c>
      <c r="N95" s="154" t="s">
        <v>342</v>
      </c>
      <c r="O95" s="154" t="s">
        <v>343</v>
      </c>
      <c r="P95" s="154" t="s">
        <v>344</v>
      </c>
      <c r="Q95" s="154" t="s">
        <v>345</v>
      </c>
      <c r="R95" s="154" t="s">
        <v>346</v>
      </c>
      <c r="S95" s="154" t="s">
        <v>142</v>
      </c>
      <c r="T95" s="155"/>
      <c r="U95"/>
      <c r="V95"/>
    </row>
    <row r="96" spans="1:22" x14ac:dyDescent="0.2">
      <c r="A96" s="74"/>
      <c r="B96" s="75"/>
      <c r="C96" s="75"/>
      <c r="D96" s="75"/>
      <c r="E96" s="75"/>
      <c r="F96" s="75"/>
      <c r="G96" s="75"/>
      <c r="H96" s="75"/>
      <c r="I96" s="75"/>
      <c r="J96" s="76"/>
      <c r="L96" s="74"/>
      <c r="M96" s="75"/>
      <c r="N96" s="75"/>
      <c r="O96" s="75"/>
      <c r="P96" s="75"/>
      <c r="Q96" s="75"/>
      <c r="R96" s="75"/>
      <c r="S96" s="75"/>
      <c r="T96" s="76"/>
    </row>
  </sheetData>
  <sheetProtection sheet="1" formatColumns="0" formatRows="0"/>
  <mergeCells count="49">
    <mergeCell ref="H63:I63"/>
    <mergeCell ref="H64:I64"/>
    <mergeCell ref="H65:I65"/>
    <mergeCell ref="H53:I53"/>
    <mergeCell ref="H51:I51"/>
    <mergeCell ref="H52:I52"/>
    <mergeCell ref="R40:S40"/>
    <mergeCell ref="R41:S41"/>
    <mergeCell ref="R51:S51"/>
    <mergeCell ref="R52:S52"/>
    <mergeCell ref="H16:I16"/>
    <mergeCell ref="H17:I17"/>
    <mergeCell ref="H27:I27"/>
    <mergeCell ref="H28:I28"/>
    <mergeCell ref="H29:I29"/>
    <mergeCell ref="H39:I39"/>
    <mergeCell ref="H40:I40"/>
    <mergeCell ref="H41:I41"/>
    <mergeCell ref="A6:G6"/>
    <mergeCell ref="H2:I2"/>
    <mergeCell ref="H3:I3"/>
    <mergeCell ref="H4:I4"/>
    <mergeCell ref="R2:S2"/>
    <mergeCell ref="R3:S3"/>
    <mergeCell ref="R4:S4"/>
    <mergeCell ref="H88:I88"/>
    <mergeCell ref="H89:I89"/>
    <mergeCell ref="R15:S15"/>
    <mergeCell ref="R16:S16"/>
    <mergeCell ref="R17:S17"/>
    <mergeCell ref="R27:S27"/>
    <mergeCell ref="R28:S28"/>
    <mergeCell ref="R29:S29"/>
    <mergeCell ref="R39:S39"/>
    <mergeCell ref="R77:S77"/>
    <mergeCell ref="R87:S87"/>
    <mergeCell ref="R88:S88"/>
    <mergeCell ref="R89:S89"/>
    <mergeCell ref="R53:S53"/>
    <mergeCell ref="R63:S63"/>
    <mergeCell ref="H15:I15"/>
    <mergeCell ref="R64:S64"/>
    <mergeCell ref="R65:S65"/>
    <mergeCell ref="R75:S75"/>
    <mergeCell ref="R76:S76"/>
    <mergeCell ref="H87:I87"/>
    <mergeCell ref="H77:I77"/>
    <mergeCell ref="H75:I75"/>
    <mergeCell ref="H76:I76"/>
  </mergeCells>
  <pageMargins left="0.70866141732283472" right="0.70866141732283472" top="0.74803149606299213" bottom="0.74803149606299213" header="0.31496062992125989" footer="0.31496062992125989"/>
  <pageSetup paperSize="9" scale="40" fitToHeight="0" orientation="landscape" r:id="rId1"/>
  <headerFooter>
    <oddHeader>&amp;CCommerce Commission Information Disclosure Template</oddHeader>
    <oddFooter>&amp;L&amp;F&amp;C&amp;P&amp;R&amp;A</oddFooter>
  </headerFooter>
  <rowBreaks count="7" manualBreakCount="7">
    <brk id="12" max="22" man="1"/>
    <brk id="24" max="22" man="1"/>
    <brk id="36" max="22" man="1"/>
    <brk id="48" max="22" man="1"/>
    <brk id="61" max="22" man="1"/>
    <brk id="73" max="22" man="1"/>
    <brk id="84" max="22" man="1"/>
  </rowBreaks>
  <colBreaks count="1" manualBreakCount="1">
    <brk id="10"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CoverSheet</vt:lpstr>
      <vt:lpstr>TOC</vt:lpstr>
      <vt:lpstr>Instructions</vt:lpstr>
      <vt:lpstr>S11a.Capex Forecast</vt:lpstr>
      <vt:lpstr>S11b.Opex Forecast</vt:lpstr>
      <vt:lpstr>S12a.Asset Condition</vt:lpstr>
      <vt:lpstr>S12b.Forecast Utilisation</vt:lpstr>
      <vt:lpstr>S12c.Demand Forecast</vt:lpstr>
      <vt:lpstr>S13.AMMAT</vt:lpstr>
      <vt:lpstr>CoverSheet!Print_Area</vt:lpstr>
      <vt:lpstr>Instructions!Print_Area</vt:lpstr>
      <vt:lpstr>'S11a.Capex Forecast'!Print_Area</vt:lpstr>
      <vt:lpstr>'S11b.Opex Forecast'!Print_Area</vt:lpstr>
      <vt:lpstr>'S12a.Asset Condition'!Print_Area</vt:lpstr>
      <vt:lpstr>'S12b.Forecast Utilisation'!Print_Area</vt:lpstr>
      <vt:lpstr>'S12c.Demand Forecast'!Print_Area</vt:lpstr>
      <vt:lpstr>S13.AMMAT!Print_Area</vt:lpstr>
      <vt:lpstr>TOC!Print_Area</vt:lpstr>
      <vt:lpstr>'S11a.Capex Forecast'!Print_Titles</vt:lpstr>
      <vt:lpstr>'S12b.Forecast Utilisation'!Print_Titles</vt:lpstr>
      <vt:lpstr>'S12c.Demand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robertg</cp:lastModifiedBy>
  <cp:lastPrinted>2015-03-23T03:18:27Z</cp:lastPrinted>
  <dcterms:created xsi:type="dcterms:W3CDTF">2010-01-15T02:39:26Z</dcterms:created>
  <dcterms:modified xsi:type="dcterms:W3CDTF">2015-03-23T08:03:34Z</dcterms:modified>
</cp:coreProperties>
</file>