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210" windowWidth="13920" windowHeight="7845"/>
  </bookViews>
  <sheets>
    <sheet name="ToC OP1&gt;" sheetId="120" r:id="rId1"/>
    <sheet name="Scenario1a" sheetId="124" r:id="rId2"/>
    <sheet name="Scenario1a(i)" sheetId="174" r:id="rId3"/>
    <sheet name="Scenario2a" sheetId="127" r:id="rId4"/>
    <sheet name="Scenario2a(i)" sheetId="175" r:id="rId5"/>
    <sheet name="Scenario3a" sheetId="165" r:id="rId6"/>
    <sheet name="Scenario3a(i)" sheetId="176" r:id="rId7"/>
    <sheet name="Scenario4a" sheetId="177" r:id="rId8"/>
    <sheet name="Scenario4a(i)" sheetId="178" r:id="rId9"/>
    <sheet name="Scenario4b" sheetId="179" r:id="rId10"/>
    <sheet name="Scenario4b(i)" sheetId="180" r:id="rId11"/>
    <sheet name="Scenario4c" sheetId="183" r:id="rId12"/>
    <sheet name="Scenario4c(i)" sheetId="184" r:id="rId13"/>
    <sheet name="Scenario4d" sheetId="185" r:id="rId14"/>
    <sheet name="Scenario4d(i)" sheetId="186" r:id="rId15"/>
    <sheet name="Scenario5a" sheetId="181" r:id="rId16"/>
    <sheet name="Scenario5a(i)" sheetId="182" r:id="rId17"/>
    <sheet name="Scenario5b" sheetId="187" r:id="rId18"/>
    <sheet name="Scenario5b(i)" sheetId="188" r:id="rId19"/>
    <sheet name="Scenario6a" sheetId="189" r:id="rId20"/>
    <sheet name="Scenario6a(i)" sheetId="190" r:id="rId21"/>
    <sheet name="Scenario6b" sheetId="191" r:id="rId22"/>
    <sheet name="Scenario6b(i)" sheetId="192" r:id="rId23"/>
    <sheet name="Scenario6c" sheetId="194" r:id="rId24"/>
    <sheet name="Scenario6c(i)" sheetId="195" r:id="rId25"/>
    <sheet name="Scenario6d" sheetId="197" r:id="rId26"/>
    <sheet name="Scenario6d(i)" sheetId="196" r:id="rId27"/>
    <sheet name="Additional Scenario" sheetId="198" r:id="rId28"/>
    <sheet name="Comparison table" sheetId="10" state="hidden" r:id="rId29"/>
    <sheet name="Decision table 1" sheetId="41" state="hidden" r:id="rId30"/>
  </sheets>
  <definedNames>
    <definedName name="_xlnm.Print_Area" localSheetId="27">'Additional Scenario'!$A$1:$S$117</definedName>
    <definedName name="_xlnm.Print_Area" localSheetId="1">Scenario1a!$A$1:$X$117</definedName>
    <definedName name="_xlnm.Print_Area" localSheetId="2">'Scenario1a(i)'!$A$1:$X$117</definedName>
    <definedName name="_xlnm.Print_Area" localSheetId="3">Scenario2a!$A$1:$X$117</definedName>
    <definedName name="_xlnm.Print_Area" localSheetId="4">'Scenario2a(i)'!$A$1:$X$117</definedName>
    <definedName name="_xlnm.Print_Area" localSheetId="5">Scenario3a!$A$1:$X$117</definedName>
    <definedName name="_xlnm.Print_Area" localSheetId="6">'Scenario3a(i)'!$A$1:$X$117</definedName>
    <definedName name="_xlnm.Print_Area" localSheetId="7">Scenario4a!$A$1:$X$117</definedName>
    <definedName name="_xlnm.Print_Area" localSheetId="8">'Scenario4a(i)'!$A$1:$X$117</definedName>
    <definedName name="_xlnm.Print_Area" localSheetId="9">Scenario4b!$A$1:$X$117</definedName>
    <definedName name="_xlnm.Print_Area" localSheetId="10">'Scenario4b(i)'!$A$1:$X$117</definedName>
    <definedName name="_xlnm.Print_Area" localSheetId="11">Scenario4c!$A$1:$X$117</definedName>
    <definedName name="_xlnm.Print_Area" localSheetId="12">'Scenario4c(i)'!$A$1:$X$117</definedName>
    <definedName name="_xlnm.Print_Area" localSheetId="13">Scenario4d!$A$1:$X$117</definedName>
    <definedName name="_xlnm.Print_Area" localSheetId="14">'Scenario4d(i)'!$A$1:$X$117</definedName>
    <definedName name="_xlnm.Print_Area" localSheetId="15">Scenario5a!$A$1:$X$117</definedName>
    <definedName name="_xlnm.Print_Area" localSheetId="16">'Scenario5a(i)'!$A$1:$X$117</definedName>
    <definedName name="_xlnm.Print_Area" localSheetId="17">Scenario5b!$A$1:$X$117</definedName>
    <definedName name="_xlnm.Print_Area" localSheetId="18">'Scenario5b(i)'!$A$1:$X$117</definedName>
    <definedName name="_xlnm.Print_Area" localSheetId="19">Scenario6a!$A$1:$Y$117</definedName>
    <definedName name="_xlnm.Print_Area" localSheetId="20">'Scenario6a(i)'!$A$1:$Y$117</definedName>
    <definedName name="_xlnm.Print_Area" localSheetId="21">Scenario6b!$A$1:$Y$117</definedName>
    <definedName name="_xlnm.Print_Area" localSheetId="22">'Scenario6b(i)'!$A$1:$Y$117</definedName>
    <definedName name="_xlnm.Print_Area" localSheetId="23">Scenario6c!$A$1:$Y$117</definedName>
    <definedName name="_xlnm.Print_Area" localSheetId="24">'Scenario6c(i)'!$A$1:$Y$117</definedName>
    <definedName name="_xlnm.Print_Area" localSheetId="25">Scenario6d!$A$1:$Y$117</definedName>
    <definedName name="_xlnm.Print_Area" localSheetId="26">'Scenario6d(i)'!$A$1:$Y$117</definedName>
    <definedName name="_xlnm.Print_Area" localSheetId="0">'ToC OP1&gt;'!$A$1:$F$105</definedName>
    <definedName name="_xlnm.Print_Titles" localSheetId="28">'Comparison table'!$1:$2</definedName>
  </definedNames>
  <calcPr calcId="145621" concurrentCalc="0"/>
</workbook>
</file>

<file path=xl/calcChain.xml><?xml version="1.0" encoding="utf-8"?>
<calcChain xmlns="http://schemas.openxmlformats.org/spreadsheetml/2006/main">
  <c r="L12" i="124" l="1"/>
  <c r="I13" i="124"/>
  <c r="J13" i="124"/>
  <c r="K13" i="124"/>
  <c r="L13" i="124"/>
  <c r="L14" i="124"/>
  <c r="L41" i="124"/>
  <c r="M13" i="124"/>
  <c r="Q41" i="124"/>
  <c r="S41" i="124"/>
  <c r="T14" i="196"/>
  <c r="S14" i="196"/>
  <c r="R14" i="196"/>
  <c r="Q14" i="196"/>
  <c r="P14" i="196"/>
  <c r="O14" i="196"/>
  <c r="N14" i="196"/>
  <c r="M14" i="196"/>
  <c r="L14" i="196"/>
  <c r="K14" i="196"/>
  <c r="J14" i="196"/>
  <c r="I14" i="196"/>
  <c r="T13" i="196"/>
  <c r="S13" i="196"/>
  <c r="R13" i="196"/>
  <c r="Q13" i="196"/>
  <c r="P13" i="196"/>
  <c r="O13" i="196"/>
  <c r="N13" i="196"/>
  <c r="M13" i="196"/>
  <c r="L13" i="196"/>
  <c r="K13" i="196"/>
  <c r="J13" i="196"/>
  <c r="I13" i="196"/>
  <c r="T12" i="196"/>
  <c r="S12" i="196"/>
  <c r="R12" i="196"/>
  <c r="Q12" i="196"/>
  <c r="P12" i="196"/>
  <c r="M12" i="196"/>
  <c r="L12" i="196"/>
  <c r="K12" i="196"/>
  <c r="J12" i="196"/>
  <c r="I12" i="196"/>
  <c r="T14" i="197"/>
  <c r="S14" i="197"/>
  <c r="R14" i="197"/>
  <c r="Q14" i="197"/>
  <c r="P14" i="197"/>
  <c r="O14" i="197"/>
  <c r="N14" i="197"/>
  <c r="M14" i="197"/>
  <c r="L14" i="197"/>
  <c r="K14" i="197"/>
  <c r="J14" i="197"/>
  <c r="I14" i="197"/>
  <c r="T13" i="197"/>
  <c r="S13" i="197"/>
  <c r="R13" i="197"/>
  <c r="Q13" i="197"/>
  <c r="P13" i="197"/>
  <c r="O13" i="197"/>
  <c r="N13" i="197"/>
  <c r="M13" i="197"/>
  <c r="L13" i="197"/>
  <c r="K13" i="197"/>
  <c r="J13" i="197"/>
  <c r="I13" i="197"/>
  <c r="T12" i="197"/>
  <c r="S12" i="197"/>
  <c r="R12" i="197"/>
  <c r="Q12" i="197"/>
  <c r="P12" i="197"/>
  <c r="M12" i="197"/>
  <c r="L12" i="197"/>
  <c r="K12" i="197"/>
  <c r="J12" i="197"/>
  <c r="I12" i="197"/>
  <c r="T14" i="195"/>
  <c r="S14" i="195"/>
  <c r="R14" i="195"/>
  <c r="Q14" i="195"/>
  <c r="P14" i="195"/>
  <c r="O14" i="195"/>
  <c r="N14" i="195"/>
  <c r="M14" i="195"/>
  <c r="L14" i="195"/>
  <c r="K14" i="195"/>
  <c r="J14" i="195"/>
  <c r="I14" i="195"/>
  <c r="T13" i="195"/>
  <c r="S13" i="195"/>
  <c r="R13" i="195"/>
  <c r="Q13" i="195"/>
  <c r="P13" i="195"/>
  <c r="O13" i="195"/>
  <c r="N13" i="195"/>
  <c r="M13" i="195"/>
  <c r="L13" i="195"/>
  <c r="K13" i="195"/>
  <c r="J13" i="195"/>
  <c r="I13" i="195"/>
  <c r="T12" i="195"/>
  <c r="S12" i="195"/>
  <c r="R12" i="195"/>
  <c r="Q12" i="195"/>
  <c r="P12" i="195"/>
  <c r="M12" i="195"/>
  <c r="L12" i="195"/>
  <c r="K12" i="195"/>
  <c r="J12" i="195"/>
  <c r="I12" i="195"/>
  <c r="T14" i="194"/>
  <c r="S14" i="194"/>
  <c r="R14" i="194"/>
  <c r="Q14" i="194"/>
  <c r="P14" i="194"/>
  <c r="O14" i="194"/>
  <c r="N14" i="194"/>
  <c r="M14" i="194"/>
  <c r="L14" i="194"/>
  <c r="K14" i="194"/>
  <c r="J14" i="194"/>
  <c r="I14" i="194"/>
  <c r="T13" i="194"/>
  <c r="S13" i="194"/>
  <c r="R13" i="194"/>
  <c r="Q13" i="194"/>
  <c r="P13" i="194"/>
  <c r="O13" i="194"/>
  <c r="N13" i="194"/>
  <c r="M13" i="194"/>
  <c r="L13" i="194"/>
  <c r="K13" i="194"/>
  <c r="J13" i="194"/>
  <c r="I13" i="194"/>
  <c r="T12" i="194"/>
  <c r="S12" i="194"/>
  <c r="R12" i="194"/>
  <c r="Q12" i="194"/>
  <c r="P12" i="194"/>
  <c r="M12" i="194"/>
  <c r="L12" i="194"/>
  <c r="K12" i="194"/>
  <c r="J12" i="194"/>
  <c r="I12" i="194"/>
  <c r="T14" i="192"/>
  <c r="S14" i="192"/>
  <c r="R14" i="192"/>
  <c r="Q14" i="192"/>
  <c r="P14" i="192"/>
  <c r="O14" i="192"/>
  <c r="N14" i="192"/>
  <c r="M14" i="192"/>
  <c r="L14" i="192"/>
  <c r="K14" i="192"/>
  <c r="J14" i="192"/>
  <c r="I14" i="192"/>
  <c r="T13" i="192"/>
  <c r="S13" i="192"/>
  <c r="R13" i="192"/>
  <c r="Q13" i="192"/>
  <c r="P13" i="192"/>
  <c r="O13" i="192"/>
  <c r="N13" i="192"/>
  <c r="M13" i="192"/>
  <c r="L13" i="192"/>
  <c r="K13" i="192"/>
  <c r="J13" i="192"/>
  <c r="I13" i="192"/>
  <c r="T12" i="192"/>
  <c r="S12" i="192"/>
  <c r="R12" i="192"/>
  <c r="Q12" i="192"/>
  <c r="P12" i="192"/>
  <c r="M12" i="192"/>
  <c r="L12" i="192"/>
  <c r="K12" i="192"/>
  <c r="J12" i="192"/>
  <c r="I12" i="192"/>
  <c r="T14" i="191"/>
  <c r="S14" i="191"/>
  <c r="R14" i="191"/>
  <c r="Q14" i="191"/>
  <c r="P14" i="191"/>
  <c r="O14" i="191"/>
  <c r="N14" i="191"/>
  <c r="M14" i="191"/>
  <c r="L14" i="191"/>
  <c r="K14" i="191"/>
  <c r="J14" i="191"/>
  <c r="I14" i="191"/>
  <c r="T13" i="191"/>
  <c r="S13" i="191"/>
  <c r="R13" i="191"/>
  <c r="Q13" i="191"/>
  <c r="P13" i="191"/>
  <c r="O13" i="191"/>
  <c r="N13" i="191"/>
  <c r="M13" i="191"/>
  <c r="L13" i="191"/>
  <c r="K13" i="191"/>
  <c r="J13" i="191"/>
  <c r="I13" i="191"/>
  <c r="T12" i="191"/>
  <c r="S12" i="191"/>
  <c r="R12" i="191"/>
  <c r="Q12" i="191"/>
  <c r="P12" i="191"/>
  <c r="M12" i="191"/>
  <c r="L12" i="191"/>
  <c r="K12" i="191"/>
  <c r="J12" i="191"/>
  <c r="I12" i="191"/>
  <c r="T14" i="190"/>
  <c r="S14" i="190"/>
  <c r="R14" i="190"/>
  <c r="Q14" i="190"/>
  <c r="P14" i="190"/>
  <c r="O14" i="190"/>
  <c r="N14" i="190"/>
  <c r="M14" i="190"/>
  <c r="L14" i="190"/>
  <c r="K14" i="190"/>
  <c r="J14" i="190"/>
  <c r="I14" i="190"/>
  <c r="T13" i="190"/>
  <c r="S13" i="190"/>
  <c r="R13" i="190"/>
  <c r="Q13" i="190"/>
  <c r="P13" i="190"/>
  <c r="O13" i="190"/>
  <c r="N13" i="190"/>
  <c r="M13" i="190"/>
  <c r="L13" i="190"/>
  <c r="K13" i="190"/>
  <c r="J13" i="190"/>
  <c r="I13" i="190"/>
  <c r="T12" i="190"/>
  <c r="S12" i="190"/>
  <c r="R12" i="190"/>
  <c r="Q12" i="190"/>
  <c r="P12" i="190"/>
  <c r="M12" i="190"/>
  <c r="L12" i="190"/>
  <c r="K12" i="190"/>
  <c r="J12" i="190"/>
  <c r="I12" i="190"/>
  <c r="T14" i="189"/>
  <c r="S14" i="189"/>
  <c r="R14" i="189"/>
  <c r="Q14" i="189"/>
  <c r="P14" i="189"/>
  <c r="O14" i="189"/>
  <c r="T13" i="189"/>
  <c r="S13" i="189"/>
  <c r="R13" i="189"/>
  <c r="Q13" i="189"/>
  <c r="P13" i="189"/>
  <c r="O13" i="189"/>
  <c r="T12" i="189"/>
  <c r="S12" i="189"/>
  <c r="R12" i="189"/>
  <c r="Q12" i="189"/>
  <c r="P12" i="189"/>
  <c r="N14" i="189"/>
  <c r="M14" i="189"/>
  <c r="L14" i="189"/>
  <c r="K14" i="189"/>
  <c r="J14" i="189"/>
  <c r="I14" i="189"/>
  <c r="N13" i="189"/>
  <c r="M13" i="189"/>
  <c r="L13" i="189"/>
  <c r="K13" i="189"/>
  <c r="J13" i="189"/>
  <c r="I13" i="189"/>
  <c r="M12" i="189"/>
  <c r="L12" i="189"/>
  <c r="K12" i="189"/>
  <c r="J12" i="189"/>
  <c r="I12" i="189"/>
  <c r="L12" i="174"/>
  <c r="I13" i="174"/>
  <c r="J13" i="174"/>
  <c r="K13" i="174"/>
  <c r="L13" i="174"/>
  <c r="L14" i="174"/>
  <c r="L41" i="174"/>
  <c r="M13" i="174"/>
  <c r="R41" i="174"/>
  <c r="Q41" i="174"/>
  <c r="S54" i="174"/>
  <c r="K12" i="176"/>
  <c r="K38" i="176"/>
  <c r="I13" i="176"/>
  <c r="J13" i="176"/>
  <c r="K13" i="176"/>
  <c r="K14" i="176"/>
  <c r="K41" i="176"/>
  <c r="J12" i="176"/>
  <c r="J38" i="176"/>
  <c r="J14" i="176"/>
  <c r="J41" i="176"/>
  <c r="K51" i="176"/>
  <c r="Q12" i="165"/>
  <c r="M13" i="165"/>
  <c r="N13" i="165"/>
  <c r="O13" i="165"/>
  <c r="P13" i="165"/>
  <c r="Q13" i="165"/>
  <c r="Q14" i="165"/>
  <c r="Q41" i="165"/>
  <c r="S40" i="165"/>
  <c r="T40" i="165"/>
  <c r="R13" i="165"/>
  <c r="T41" i="165"/>
  <c r="S41" i="165"/>
  <c r="T51" i="165"/>
  <c r="P12" i="165"/>
  <c r="P39" i="165"/>
  <c r="P14" i="165"/>
  <c r="P41" i="165"/>
  <c r="O12" i="165"/>
  <c r="O39" i="165"/>
  <c r="O14" i="165"/>
  <c r="O41" i="165"/>
  <c r="P51" i="165"/>
  <c r="Q12" i="176"/>
  <c r="M13" i="176"/>
  <c r="N13" i="176"/>
  <c r="O13" i="176"/>
  <c r="P13" i="176"/>
  <c r="Q13" i="176"/>
  <c r="Q14" i="176"/>
  <c r="Q41" i="176"/>
  <c r="S40" i="176"/>
  <c r="T40" i="176"/>
  <c r="U40" i="176"/>
  <c r="V40" i="176"/>
  <c r="W40" i="176"/>
  <c r="R13" i="176"/>
  <c r="W41" i="176"/>
  <c r="V41" i="176"/>
  <c r="X54" i="176"/>
  <c r="I108" i="198"/>
  <c r="I109" i="198"/>
  <c r="I110" i="198"/>
  <c r="J108" i="198"/>
  <c r="J109" i="198"/>
  <c r="J110" i="198"/>
  <c r="K108" i="198"/>
  <c r="K109" i="198"/>
  <c r="K110" i="198"/>
  <c r="L108" i="198"/>
  <c r="L109" i="198"/>
  <c r="L110" i="198"/>
  <c r="M108" i="198"/>
  <c r="M109" i="198"/>
  <c r="M110" i="198"/>
  <c r="N108" i="198"/>
  <c r="N109" i="198"/>
  <c r="N110" i="198"/>
  <c r="O108" i="198"/>
  <c r="O109" i="198"/>
  <c r="O110" i="198"/>
  <c r="N41" i="198"/>
  <c r="Q41" i="198"/>
  <c r="W41" i="198"/>
  <c r="V41" i="198"/>
  <c r="U41" i="198"/>
  <c r="T41" i="198"/>
  <c r="X41" i="198"/>
  <c r="S41" i="198"/>
  <c r="I12" i="165"/>
  <c r="I13" i="165"/>
  <c r="I14" i="165"/>
  <c r="J12" i="165"/>
  <c r="J14" i="165"/>
  <c r="K12" i="165"/>
  <c r="K13" i="165"/>
  <c r="K14" i="165"/>
  <c r="L12" i="165"/>
  <c r="M12" i="165"/>
  <c r="N12" i="165"/>
  <c r="R12" i="165"/>
  <c r="L13" i="165"/>
  <c r="L14" i="165"/>
  <c r="M14" i="165"/>
  <c r="N14" i="165"/>
  <c r="R14" i="165"/>
  <c r="J13" i="165"/>
  <c r="N22" i="165"/>
  <c r="O22" i="165"/>
  <c r="P22" i="165"/>
  <c r="Q22" i="165"/>
  <c r="R22" i="165"/>
  <c r="S22" i="165"/>
  <c r="T22" i="165"/>
  <c r="U22" i="165"/>
  <c r="V22" i="165"/>
  <c r="W22" i="165"/>
  <c r="X22" i="165"/>
  <c r="J23" i="165"/>
  <c r="K23" i="165"/>
  <c r="L23" i="165"/>
  <c r="M23" i="165"/>
  <c r="N23" i="165"/>
  <c r="O23" i="165"/>
  <c r="P23" i="165"/>
  <c r="Q23" i="165"/>
  <c r="R23" i="165"/>
  <c r="S23" i="165"/>
  <c r="T23" i="165"/>
  <c r="U23" i="165"/>
  <c r="V23" i="165"/>
  <c r="W23" i="165"/>
  <c r="X23" i="165"/>
  <c r="X24" i="165"/>
  <c r="Q30" i="165"/>
  <c r="Q32" i="165"/>
  <c r="S31" i="165"/>
  <c r="V31" i="165"/>
  <c r="V32" i="165"/>
  <c r="X31" i="165"/>
  <c r="X32" i="165"/>
  <c r="X35" i="165"/>
  <c r="X36" i="165"/>
  <c r="V41" i="165"/>
  <c r="X40" i="165"/>
  <c r="X41" i="165"/>
  <c r="X44" i="165"/>
  <c r="X45" i="165"/>
  <c r="U40" i="165"/>
  <c r="V40" i="165"/>
  <c r="W40" i="165"/>
  <c r="W41" i="165"/>
  <c r="X47" i="165"/>
  <c r="X62" i="165"/>
  <c r="S50" i="165"/>
  <c r="S62" i="165"/>
  <c r="T75" i="165"/>
  <c r="U75" i="165"/>
  <c r="V75" i="165"/>
  <c r="W75" i="165"/>
  <c r="X75" i="165"/>
  <c r="T62" i="165"/>
  <c r="U76" i="165"/>
  <c r="V76" i="165"/>
  <c r="W76" i="165"/>
  <c r="X76" i="165"/>
  <c r="U41" i="165"/>
  <c r="U51" i="165"/>
  <c r="U62" i="165"/>
  <c r="V77" i="165"/>
  <c r="W77" i="165"/>
  <c r="X77" i="165"/>
  <c r="X78" i="165"/>
  <c r="X105" i="165"/>
  <c r="X108" i="165"/>
  <c r="X109" i="165"/>
  <c r="X110" i="165"/>
  <c r="X113" i="165"/>
  <c r="X114" i="165"/>
  <c r="X115" i="165"/>
  <c r="R62" i="198"/>
  <c r="S74" i="198"/>
  <c r="P40" i="198"/>
  <c r="Q40" i="198"/>
  <c r="P41" i="198"/>
  <c r="Q51" i="198"/>
  <c r="I38" i="198"/>
  <c r="I41" i="198"/>
  <c r="I50" i="198"/>
  <c r="I62" i="198"/>
  <c r="J65" i="198"/>
  <c r="K65" i="198"/>
  <c r="J62" i="198"/>
  <c r="K66" i="198"/>
  <c r="K78" i="198"/>
  <c r="L65" i="198"/>
  <c r="L66" i="198"/>
  <c r="L78" i="198"/>
  <c r="M65" i="198"/>
  <c r="M66" i="198"/>
  <c r="M78" i="198"/>
  <c r="N65" i="198"/>
  <c r="N66" i="198"/>
  <c r="N78" i="198"/>
  <c r="O66" i="198"/>
  <c r="O78" i="198"/>
  <c r="K39" i="198"/>
  <c r="K41" i="198"/>
  <c r="K50" i="198"/>
  <c r="K62" i="198"/>
  <c r="L67" i="198"/>
  <c r="M67" i="198"/>
  <c r="N67" i="198"/>
  <c r="O67" i="198"/>
  <c r="P67" i="198"/>
  <c r="L39" i="198"/>
  <c r="L41" i="198"/>
  <c r="L51" i="198"/>
  <c r="L62" i="198"/>
  <c r="M68" i="198"/>
  <c r="N68" i="198"/>
  <c r="O68" i="198"/>
  <c r="P68" i="198"/>
  <c r="M39" i="198"/>
  <c r="M41" i="198"/>
  <c r="M51" i="198"/>
  <c r="M62" i="198"/>
  <c r="N69" i="198"/>
  <c r="O69" i="198"/>
  <c r="P69" i="198"/>
  <c r="N39" i="198"/>
  <c r="N51" i="198"/>
  <c r="N62" i="198"/>
  <c r="O70" i="198"/>
  <c r="P70" i="198"/>
  <c r="O62" i="198"/>
  <c r="P71" i="198"/>
  <c r="P78" i="198"/>
  <c r="X40" i="198"/>
  <c r="X50" i="198"/>
  <c r="S40" i="198"/>
  <c r="S50" i="198"/>
  <c r="P50" i="198"/>
  <c r="R40" i="198"/>
  <c r="R41" i="198"/>
  <c r="T81" i="198"/>
  <c r="O39" i="198"/>
  <c r="O41" i="198"/>
  <c r="Q81" i="198"/>
  <c r="L82" i="198"/>
  <c r="J38" i="198"/>
  <c r="J41" i="198"/>
  <c r="L81" i="198"/>
  <c r="T40" i="198"/>
  <c r="U40" i="198"/>
  <c r="U51" i="198"/>
  <c r="U62" i="198"/>
  <c r="V77" i="198"/>
  <c r="W77" i="198"/>
  <c r="X77" i="198"/>
  <c r="T51" i="198"/>
  <c r="T62" i="198"/>
  <c r="U76" i="198"/>
  <c r="V76" i="198"/>
  <c r="W76" i="198"/>
  <c r="X76" i="198"/>
  <c r="S62" i="198"/>
  <c r="T75" i="198"/>
  <c r="U75" i="198"/>
  <c r="V75" i="198"/>
  <c r="W75" i="198"/>
  <c r="X75" i="198"/>
  <c r="T74" i="198"/>
  <c r="U74" i="198"/>
  <c r="V74" i="198"/>
  <c r="W74" i="198"/>
  <c r="Q62" i="198"/>
  <c r="R73" i="198"/>
  <c r="S73" i="198"/>
  <c r="T73" i="198"/>
  <c r="U73" i="198"/>
  <c r="V73" i="198"/>
  <c r="P62" i="198"/>
  <c r="Q72" i="198"/>
  <c r="R72" i="198"/>
  <c r="S72" i="198"/>
  <c r="T72" i="198"/>
  <c r="U72" i="198"/>
  <c r="Q71" i="198"/>
  <c r="R71" i="198"/>
  <c r="S71" i="198"/>
  <c r="T71" i="198"/>
  <c r="Q70" i="198"/>
  <c r="R70" i="198"/>
  <c r="S70" i="198"/>
  <c r="Q69" i="198"/>
  <c r="R69" i="198"/>
  <c r="Q68" i="198"/>
  <c r="X78" i="198"/>
  <c r="N30" i="198"/>
  <c r="N32" i="198"/>
  <c r="P31" i="198"/>
  <c r="V31" i="198"/>
  <c r="V32" i="198"/>
  <c r="X31" i="198"/>
  <c r="X32" i="198"/>
  <c r="X113" i="198"/>
  <c r="X35" i="198"/>
  <c r="X36" i="198"/>
  <c r="X44" i="198"/>
  <c r="X45" i="198"/>
  <c r="X105" i="198"/>
  <c r="X114" i="198"/>
  <c r="X115" i="198"/>
  <c r="X108" i="198"/>
  <c r="X109" i="198"/>
  <c r="X110" i="198"/>
  <c r="X62" i="198"/>
  <c r="V40" i="198"/>
  <c r="W40" i="198"/>
  <c r="X47" i="198"/>
  <c r="J23" i="198"/>
  <c r="K23" i="198"/>
  <c r="L23" i="198"/>
  <c r="M23" i="198"/>
  <c r="N23" i="198"/>
  <c r="O23" i="198"/>
  <c r="P23" i="198"/>
  <c r="Q23" i="198"/>
  <c r="R23" i="198"/>
  <c r="S23" i="198"/>
  <c r="T23" i="198"/>
  <c r="U23" i="198"/>
  <c r="V23" i="198"/>
  <c r="W23" i="198"/>
  <c r="X23" i="198"/>
  <c r="X24" i="198"/>
  <c r="J22" i="198"/>
  <c r="K22" i="198"/>
  <c r="L22" i="198"/>
  <c r="M22" i="198"/>
  <c r="N22" i="198"/>
  <c r="O22" i="198"/>
  <c r="P22" i="198"/>
  <c r="Q22" i="198"/>
  <c r="R22" i="198"/>
  <c r="S22" i="198"/>
  <c r="T22" i="198"/>
  <c r="U22" i="198"/>
  <c r="V22" i="198"/>
  <c r="W22" i="198"/>
  <c r="X22" i="198"/>
  <c r="R78" i="198"/>
  <c r="Q78" i="198"/>
  <c r="Q47" i="198"/>
  <c r="J47" i="198"/>
  <c r="W31" i="198"/>
  <c r="W32" i="198"/>
  <c r="W113" i="198"/>
  <c r="W35" i="198"/>
  <c r="W36" i="198"/>
  <c r="W44" i="198"/>
  <c r="W45" i="198"/>
  <c r="W78" i="198"/>
  <c r="W105" i="198"/>
  <c r="W114" i="198"/>
  <c r="W115" i="198"/>
  <c r="V113" i="198"/>
  <c r="V35" i="198"/>
  <c r="V36" i="198"/>
  <c r="V44" i="198"/>
  <c r="V45" i="198"/>
  <c r="V78" i="198"/>
  <c r="V105" i="198"/>
  <c r="V114" i="198"/>
  <c r="V115" i="198"/>
  <c r="U31" i="198"/>
  <c r="U32" i="198"/>
  <c r="U113" i="198"/>
  <c r="U35" i="198"/>
  <c r="U36" i="198"/>
  <c r="U44" i="198"/>
  <c r="U45" i="198"/>
  <c r="U78" i="198"/>
  <c r="U105" i="198"/>
  <c r="U114" i="198"/>
  <c r="U115" i="198"/>
  <c r="T31" i="198"/>
  <c r="T32" i="198"/>
  <c r="T113" i="198"/>
  <c r="T35" i="198"/>
  <c r="T36" i="198"/>
  <c r="T44" i="198"/>
  <c r="T45" i="198"/>
  <c r="T78" i="198"/>
  <c r="T105" i="198"/>
  <c r="T114" i="198"/>
  <c r="T115" i="198"/>
  <c r="Q31" i="198"/>
  <c r="Q32" i="198"/>
  <c r="S31" i="198"/>
  <c r="S32" i="198"/>
  <c r="S113" i="198"/>
  <c r="S35" i="198"/>
  <c r="S36" i="198"/>
  <c r="S44" i="198"/>
  <c r="S45" i="198"/>
  <c r="S78" i="198"/>
  <c r="S105" i="198"/>
  <c r="S114" i="198"/>
  <c r="S115" i="198"/>
  <c r="W108" i="198"/>
  <c r="W109" i="198"/>
  <c r="W110" i="198"/>
  <c r="V108" i="198"/>
  <c r="V109" i="198"/>
  <c r="V110" i="198"/>
  <c r="U108" i="198"/>
  <c r="U109" i="198"/>
  <c r="U110" i="198"/>
  <c r="T108" i="198"/>
  <c r="T109" i="198"/>
  <c r="T110" i="198"/>
  <c r="S108" i="198"/>
  <c r="S109" i="198"/>
  <c r="S110" i="198"/>
  <c r="W62" i="198"/>
  <c r="V51" i="198"/>
  <c r="V62" i="198"/>
  <c r="W47" i="198"/>
  <c r="V47" i="198"/>
  <c r="U47" i="198"/>
  <c r="T47" i="198"/>
  <c r="S47" i="198"/>
  <c r="W24" i="198"/>
  <c r="V24" i="198"/>
  <c r="U24" i="198"/>
  <c r="T24" i="198"/>
  <c r="S24" i="198"/>
  <c r="R31" i="198"/>
  <c r="R32" i="198"/>
  <c r="R113" i="198"/>
  <c r="R35" i="198"/>
  <c r="R36" i="198"/>
  <c r="R44" i="198"/>
  <c r="R45" i="198"/>
  <c r="R105" i="198"/>
  <c r="R114" i="198"/>
  <c r="R115" i="198"/>
  <c r="Q113" i="198"/>
  <c r="Q35" i="198"/>
  <c r="Q36" i="198"/>
  <c r="Q44" i="198"/>
  <c r="Q45" i="198"/>
  <c r="Q105" i="198"/>
  <c r="Q114" i="198"/>
  <c r="Q115" i="198"/>
  <c r="P32" i="198"/>
  <c r="P113" i="198"/>
  <c r="P35" i="198"/>
  <c r="P36" i="198"/>
  <c r="P44" i="198"/>
  <c r="P45" i="198"/>
  <c r="P105" i="198"/>
  <c r="P114" i="198"/>
  <c r="P115" i="198"/>
  <c r="O30" i="198"/>
  <c r="O32" i="198"/>
  <c r="O113" i="198"/>
  <c r="O34" i="198"/>
  <c r="O36" i="198"/>
  <c r="O43" i="198"/>
  <c r="O45" i="198"/>
  <c r="O105" i="198"/>
  <c r="O114" i="198"/>
  <c r="O115" i="198"/>
  <c r="N113" i="198"/>
  <c r="N34" i="198"/>
  <c r="N36" i="198"/>
  <c r="N43" i="198"/>
  <c r="N45" i="198"/>
  <c r="N105" i="198"/>
  <c r="N114" i="198"/>
  <c r="N115" i="198"/>
  <c r="M30" i="198"/>
  <c r="M32" i="198"/>
  <c r="M113" i="198"/>
  <c r="M34" i="198"/>
  <c r="M36" i="198"/>
  <c r="M43" i="198"/>
  <c r="M45" i="198"/>
  <c r="M105" i="198"/>
  <c r="M114" i="198"/>
  <c r="M115" i="198"/>
  <c r="L30" i="198"/>
  <c r="L32" i="198"/>
  <c r="L113" i="198"/>
  <c r="L34" i="198"/>
  <c r="L36" i="198"/>
  <c r="L43" i="198"/>
  <c r="L45" i="198"/>
  <c r="L105" i="198"/>
  <c r="L114" i="198"/>
  <c r="L115" i="198"/>
  <c r="K30" i="198"/>
  <c r="K32" i="198"/>
  <c r="K113" i="198"/>
  <c r="K34" i="198"/>
  <c r="K36" i="198"/>
  <c r="K43" i="198"/>
  <c r="K45" i="198"/>
  <c r="K105" i="198"/>
  <c r="K114" i="198"/>
  <c r="K115" i="198"/>
  <c r="J29" i="198"/>
  <c r="J32" i="198"/>
  <c r="J113" i="198"/>
  <c r="J26" i="198"/>
  <c r="J27" i="198"/>
  <c r="J33" i="198"/>
  <c r="J36" i="198"/>
  <c r="J42" i="198"/>
  <c r="J45" i="198"/>
  <c r="J105" i="198"/>
  <c r="J114" i="198"/>
  <c r="J115" i="198"/>
  <c r="I29" i="198"/>
  <c r="I32" i="198"/>
  <c r="I113" i="198"/>
  <c r="I26" i="198"/>
  <c r="I27" i="198"/>
  <c r="I33" i="198"/>
  <c r="I36" i="198"/>
  <c r="I42" i="198"/>
  <c r="I45" i="198"/>
  <c r="I105" i="198"/>
  <c r="I114" i="198"/>
  <c r="I115" i="198"/>
  <c r="R108" i="198"/>
  <c r="R109" i="198"/>
  <c r="R110" i="198"/>
  <c r="Q108" i="198"/>
  <c r="Q109" i="198"/>
  <c r="Q110" i="198"/>
  <c r="P108" i="198"/>
  <c r="P109" i="198"/>
  <c r="P110" i="198"/>
  <c r="R47" i="198"/>
  <c r="P47" i="198"/>
  <c r="O47" i="198"/>
  <c r="N47" i="198"/>
  <c r="M47" i="198"/>
  <c r="L47" i="198"/>
  <c r="K47" i="198"/>
  <c r="I47" i="198"/>
  <c r="R24" i="198"/>
  <c r="Q24" i="198"/>
  <c r="P24" i="198"/>
  <c r="O24" i="198"/>
  <c r="N24" i="198"/>
  <c r="M24" i="198"/>
  <c r="L24" i="198"/>
  <c r="K24" i="198"/>
  <c r="J24" i="198"/>
  <c r="I24" i="198"/>
  <c r="M14" i="175"/>
  <c r="L14" i="175"/>
  <c r="K14" i="175"/>
  <c r="J14" i="175"/>
  <c r="I14" i="175"/>
  <c r="M13" i="175"/>
  <c r="L13" i="175"/>
  <c r="K13" i="175"/>
  <c r="J13" i="175"/>
  <c r="I13" i="175"/>
  <c r="M12" i="175"/>
  <c r="L12" i="175"/>
  <c r="K12" i="175"/>
  <c r="J12" i="175"/>
  <c r="I12" i="175"/>
  <c r="M14" i="127"/>
  <c r="L14" i="127"/>
  <c r="K14" i="127"/>
  <c r="J14" i="127"/>
  <c r="I14" i="127"/>
  <c r="M13" i="127"/>
  <c r="L13" i="127"/>
  <c r="K13" i="127"/>
  <c r="J13" i="127"/>
  <c r="I13" i="127"/>
  <c r="M12" i="127"/>
  <c r="L12" i="127"/>
  <c r="K12" i="127"/>
  <c r="J12" i="127"/>
  <c r="I12" i="127"/>
  <c r="M14" i="174"/>
  <c r="K14" i="174"/>
  <c r="J14" i="174"/>
  <c r="I14" i="174"/>
  <c r="M12" i="174"/>
  <c r="K12" i="174"/>
  <c r="J12" i="174"/>
  <c r="I12" i="174"/>
  <c r="M14" i="124"/>
  <c r="K14" i="124"/>
  <c r="J14" i="124"/>
  <c r="I14" i="124"/>
  <c r="M12" i="124"/>
  <c r="K12" i="124"/>
  <c r="J12" i="124"/>
  <c r="I12" i="124"/>
  <c r="L41" i="175"/>
  <c r="Q41" i="175"/>
  <c r="W41" i="175"/>
  <c r="X41" i="175"/>
  <c r="V41" i="175"/>
  <c r="U41" i="175"/>
  <c r="T41" i="175"/>
  <c r="S41" i="175"/>
  <c r="R41" i="175"/>
  <c r="P41" i="175"/>
  <c r="O41" i="175"/>
  <c r="N41" i="175"/>
  <c r="M41" i="175"/>
  <c r="K41" i="175"/>
  <c r="J41" i="175"/>
  <c r="I41" i="175"/>
  <c r="L41" i="127"/>
  <c r="Q41" i="127"/>
  <c r="W41" i="127"/>
  <c r="X41" i="127"/>
  <c r="V41" i="127"/>
  <c r="U41" i="127"/>
  <c r="T41" i="127"/>
  <c r="S41" i="127"/>
  <c r="R41" i="127"/>
  <c r="P41" i="127"/>
  <c r="O41" i="127"/>
  <c r="N41" i="127"/>
  <c r="M41" i="127"/>
  <c r="K41" i="127"/>
  <c r="J41" i="127"/>
  <c r="I41" i="127"/>
  <c r="W41" i="174"/>
  <c r="X41" i="174"/>
  <c r="V41" i="174"/>
  <c r="U41" i="174"/>
  <c r="T41" i="174"/>
  <c r="S41" i="174"/>
  <c r="P41" i="174"/>
  <c r="O41" i="174"/>
  <c r="N41" i="174"/>
  <c r="M41" i="174"/>
  <c r="K41" i="174"/>
  <c r="J41" i="174"/>
  <c r="I41" i="174"/>
  <c r="I108" i="175"/>
  <c r="I109" i="175"/>
  <c r="I110" i="175"/>
  <c r="J108" i="175"/>
  <c r="J109" i="175"/>
  <c r="J110" i="175"/>
  <c r="K108" i="175"/>
  <c r="K109" i="175"/>
  <c r="K110" i="175"/>
  <c r="L108" i="175"/>
  <c r="L109" i="175"/>
  <c r="L110" i="175"/>
  <c r="M108" i="175"/>
  <c r="M109" i="175"/>
  <c r="M110" i="175"/>
  <c r="M29" i="175"/>
  <c r="N30" i="175"/>
  <c r="O30" i="175"/>
  <c r="P30" i="175"/>
  <c r="Q30" i="175"/>
  <c r="Q32" i="175"/>
  <c r="S31" i="175"/>
  <c r="V31" i="175"/>
  <c r="V32" i="175"/>
  <c r="X31" i="175"/>
  <c r="X32" i="175"/>
  <c r="X113" i="175"/>
  <c r="X40" i="175"/>
  <c r="X44" i="175"/>
  <c r="X45" i="175"/>
  <c r="S40" i="175"/>
  <c r="S50" i="175"/>
  <c r="M38" i="175"/>
  <c r="N39" i="175"/>
  <c r="O39" i="175"/>
  <c r="P39" i="175"/>
  <c r="Q39" i="175"/>
  <c r="R39" i="175"/>
  <c r="S54" i="175"/>
  <c r="S62" i="175"/>
  <c r="T75" i="175"/>
  <c r="U75" i="175"/>
  <c r="V75" i="175"/>
  <c r="W75" i="175"/>
  <c r="X75" i="175"/>
  <c r="T31" i="175"/>
  <c r="T32" i="175"/>
  <c r="S32" i="175"/>
  <c r="T51" i="175"/>
  <c r="T62" i="175"/>
  <c r="U76" i="175"/>
  <c r="V76" i="175"/>
  <c r="W76" i="175"/>
  <c r="X76" i="175"/>
  <c r="U31" i="175"/>
  <c r="U32" i="175"/>
  <c r="U51" i="175"/>
  <c r="U62" i="175"/>
  <c r="V77" i="175"/>
  <c r="W77" i="175"/>
  <c r="X77" i="175"/>
  <c r="X78" i="175"/>
  <c r="X105" i="175"/>
  <c r="X35" i="175"/>
  <c r="X36" i="175"/>
  <c r="X114" i="175"/>
  <c r="X115" i="175"/>
  <c r="W31" i="175"/>
  <c r="W32" i="175"/>
  <c r="W113" i="175"/>
  <c r="T40" i="175"/>
  <c r="U40" i="175"/>
  <c r="V40" i="175"/>
  <c r="W40" i="175"/>
  <c r="W44" i="175"/>
  <c r="W45" i="175"/>
  <c r="W35" i="175"/>
  <c r="W36" i="175"/>
  <c r="R62" i="175"/>
  <c r="S74" i="175"/>
  <c r="T74" i="175"/>
  <c r="U74" i="175"/>
  <c r="V74" i="175"/>
  <c r="W74" i="175"/>
  <c r="W78" i="175"/>
  <c r="W105" i="175"/>
  <c r="W114" i="175"/>
  <c r="W115" i="175"/>
  <c r="V113" i="175"/>
  <c r="V44" i="175"/>
  <c r="V45" i="175"/>
  <c r="P32" i="175"/>
  <c r="Q51" i="175"/>
  <c r="Q62" i="175"/>
  <c r="R73" i="175"/>
  <c r="S73" i="175"/>
  <c r="T73" i="175"/>
  <c r="U73" i="175"/>
  <c r="V73" i="175"/>
  <c r="V78" i="175"/>
  <c r="V105" i="175"/>
  <c r="V35" i="175"/>
  <c r="V36" i="175"/>
  <c r="V114" i="175"/>
  <c r="V115" i="175"/>
  <c r="U113" i="175"/>
  <c r="U44" i="175"/>
  <c r="U45" i="175"/>
  <c r="O32" i="175"/>
  <c r="P51" i="175"/>
  <c r="P62" i="175"/>
  <c r="Q72" i="175"/>
  <c r="R72" i="175"/>
  <c r="S72" i="175"/>
  <c r="T72" i="175"/>
  <c r="U72" i="175"/>
  <c r="U78" i="175"/>
  <c r="U105" i="175"/>
  <c r="U35" i="175"/>
  <c r="U36" i="175"/>
  <c r="U114" i="175"/>
  <c r="U115" i="175"/>
  <c r="T113" i="175"/>
  <c r="T44" i="175"/>
  <c r="T45" i="175"/>
  <c r="N32" i="175"/>
  <c r="O51" i="175"/>
  <c r="O62" i="175"/>
  <c r="P71" i="175"/>
  <c r="Q71" i="175"/>
  <c r="R71" i="175"/>
  <c r="S71" i="175"/>
  <c r="T71" i="175"/>
  <c r="T78" i="175"/>
  <c r="T105" i="175"/>
  <c r="T35" i="175"/>
  <c r="T36" i="175"/>
  <c r="T114" i="175"/>
  <c r="T115" i="175"/>
  <c r="S113" i="175"/>
  <c r="S44" i="175"/>
  <c r="S45" i="175"/>
  <c r="N50" i="175"/>
  <c r="L38" i="175"/>
  <c r="N54" i="175"/>
  <c r="N62" i="175"/>
  <c r="O70" i="175"/>
  <c r="P70" i="175"/>
  <c r="Q70" i="175"/>
  <c r="R70" i="175"/>
  <c r="S70" i="175"/>
  <c r="S78" i="175"/>
  <c r="N95" i="175"/>
  <c r="O95" i="175"/>
  <c r="P95" i="175"/>
  <c r="Q95" i="175"/>
  <c r="R95" i="175"/>
  <c r="S95" i="175"/>
  <c r="S105" i="175"/>
  <c r="S35" i="175"/>
  <c r="S36" i="175"/>
  <c r="S114" i="175"/>
  <c r="S115" i="175"/>
  <c r="R30" i="175"/>
  <c r="R32" i="175"/>
  <c r="R113" i="175"/>
  <c r="M62" i="175"/>
  <c r="N69" i="175"/>
  <c r="O69" i="175"/>
  <c r="P69" i="175"/>
  <c r="Q69" i="175"/>
  <c r="R69" i="175"/>
  <c r="R78" i="175"/>
  <c r="R105" i="175"/>
  <c r="R34" i="175"/>
  <c r="R36" i="175"/>
  <c r="R43" i="175"/>
  <c r="R45" i="175"/>
  <c r="R114" i="175"/>
  <c r="R115" i="175"/>
  <c r="Q113" i="175"/>
  <c r="L29" i="175"/>
  <c r="L32" i="175"/>
  <c r="K29" i="175"/>
  <c r="K32" i="175"/>
  <c r="L51" i="175"/>
  <c r="L62" i="175"/>
  <c r="M68" i="175"/>
  <c r="N68" i="175"/>
  <c r="O68" i="175"/>
  <c r="P68" i="175"/>
  <c r="Q68" i="175"/>
  <c r="Q78" i="175"/>
  <c r="Q105" i="175"/>
  <c r="Q34" i="175"/>
  <c r="Q36" i="175"/>
  <c r="Q43" i="175"/>
  <c r="Q45" i="175"/>
  <c r="Q114" i="175"/>
  <c r="Q115" i="175"/>
  <c r="P113" i="175"/>
  <c r="J29" i="175"/>
  <c r="J32" i="175"/>
  <c r="K51" i="175"/>
  <c r="K62" i="175"/>
  <c r="L67" i="175"/>
  <c r="M67" i="175"/>
  <c r="N67" i="175"/>
  <c r="O67" i="175"/>
  <c r="P67" i="175"/>
  <c r="P78" i="175"/>
  <c r="P105" i="175"/>
  <c r="P34" i="175"/>
  <c r="P36" i="175"/>
  <c r="P43" i="175"/>
  <c r="P45" i="175"/>
  <c r="P114" i="175"/>
  <c r="P115" i="175"/>
  <c r="O113" i="175"/>
  <c r="I29" i="175"/>
  <c r="I32" i="175"/>
  <c r="J51" i="175"/>
  <c r="J62" i="175"/>
  <c r="K66" i="175"/>
  <c r="L66" i="175"/>
  <c r="M66" i="175"/>
  <c r="N66" i="175"/>
  <c r="O66" i="175"/>
  <c r="O78" i="175"/>
  <c r="O105" i="175"/>
  <c r="O34" i="175"/>
  <c r="O36" i="175"/>
  <c r="O43" i="175"/>
  <c r="O45" i="175"/>
  <c r="O114" i="175"/>
  <c r="O115" i="175"/>
  <c r="N113" i="175"/>
  <c r="I38" i="175"/>
  <c r="I50" i="175"/>
  <c r="I62" i="175"/>
  <c r="J65" i="175"/>
  <c r="K65" i="175"/>
  <c r="L65" i="175"/>
  <c r="M65" i="175"/>
  <c r="N65" i="175"/>
  <c r="N78" i="175"/>
  <c r="N105" i="175"/>
  <c r="N34" i="175"/>
  <c r="N36" i="175"/>
  <c r="N43" i="175"/>
  <c r="N45" i="175"/>
  <c r="N114" i="175"/>
  <c r="N115" i="175"/>
  <c r="M32" i="175"/>
  <c r="M113" i="175"/>
  <c r="M26" i="175"/>
  <c r="M27" i="175"/>
  <c r="M33" i="175"/>
  <c r="M36" i="175"/>
  <c r="M42" i="175"/>
  <c r="M45" i="175"/>
  <c r="M105" i="175"/>
  <c r="M114" i="175"/>
  <c r="M115" i="175"/>
  <c r="L113" i="175"/>
  <c r="L26" i="175"/>
  <c r="L27" i="175"/>
  <c r="L33" i="175"/>
  <c r="L36" i="175"/>
  <c r="L42" i="175"/>
  <c r="L45" i="175"/>
  <c r="L105" i="175"/>
  <c r="L114" i="175"/>
  <c r="L115" i="175"/>
  <c r="K113" i="175"/>
  <c r="K26" i="175"/>
  <c r="K27" i="175"/>
  <c r="K33" i="175"/>
  <c r="K36" i="175"/>
  <c r="K42" i="175"/>
  <c r="K45" i="175"/>
  <c r="K105" i="175"/>
  <c r="K114" i="175"/>
  <c r="K115" i="175"/>
  <c r="J113" i="175"/>
  <c r="J26" i="175"/>
  <c r="J27" i="175"/>
  <c r="J33" i="175"/>
  <c r="J36" i="175"/>
  <c r="J42" i="175"/>
  <c r="J45" i="175"/>
  <c r="J105" i="175"/>
  <c r="J114" i="175"/>
  <c r="J115" i="175"/>
  <c r="I113" i="175"/>
  <c r="I26" i="175"/>
  <c r="I27" i="175"/>
  <c r="I33" i="175"/>
  <c r="I36" i="175"/>
  <c r="I42" i="175"/>
  <c r="I45" i="175"/>
  <c r="I105" i="175"/>
  <c r="I114" i="175"/>
  <c r="I115" i="175"/>
  <c r="I108" i="127"/>
  <c r="I109" i="127"/>
  <c r="I110" i="127"/>
  <c r="J108" i="127"/>
  <c r="J109" i="127"/>
  <c r="J110" i="127"/>
  <c r="K108" i="127"/>
  <c r="K109" i="127"/>
  <c r="K110" i="127"/>
  <c r="L108" i="127"/>
  <c r="L109" i="127"/>
  <c r="L110" i="127"/>
  <c r="M108" i="127"/>
  <c r="M109" i="127"/>
  <c r="M110" i="127"/>
  <c r="M29" i="127"/>
  <c r="N30" i="127"/>
  <c r="O30" i="127"/>
  <c r="P30" i="127"/>
  <c r="Q30" i="127"/>
  <c r="Q32" i="127"/>
  <c r="S31" i="127"/>
  <c r="V31" i="127"/>
  <c r="V32" i="127"/>
  <c r="X31" i="127"/>
  <c r="X32" i="127"/>
  <c r="X113" i="127"/>
  <c r="X40" i="127"/>
  <c r="X44" i="127"/>
  <c r="X45" i="127"/>
  <c r="S40" i="127"/>
  <c r="S50" i="127"/>
  <c r="S62" i="127"/>
  <c r="T75" i="127"/>
  <c r="U75" i="127"/>
  <c r="V75" i="127"/>
  <c r="W75" i="127"/>
  <c r="X75" i="127"/>
  <c r="T31" i="127"/>
  <c r="T32" i="127"/>
  <c r="S32" i="127"/>
  <c r="T51" i="127"/>
  <c r="T62" i="127"/>
  <c r="U76" i="127"/>
  <c r="V76" i="127"/>
  <c r="W76" i="127"/>
  <c r="X76" i="127"/>
  <c r="U31" i="127"/>
  <c r="U32" i="127"/>
  <c r="U51" i="127"/>
  <c r="U62" i="127"/>
  <c r="V77" i="127"/>
  <c r="W77" i="127"/>
  <c r="X77" i="127"/>
  <c r="X78" i="127"/>
  <c r="X105" i="127"/>
  <c r="X35" i="127"/>
  <c r="X36" i="127"/>
  <c r="X114" i="127"/>
  <c r="X115" i="127"/>
  <c r="W31" i="127"/>
  <c r="W32" i="127"/>
  <c r="W113" i="127"/>
  <c r="T40" i="127"/>
  <c r="U40" i="127"/>
  <c r="V40" i="127"/>
  <c r="W40" i="127"/>
  <c r="W44" i="127"/>
  <c r="W45" i="127"/>
  <c r="W35" i="127"/>
  <c r="W36" i="127"/>
  <c r="R62" i="127"/>
  <c r="S74" i="127"/>
  <c r="T74" i="127"/>
  <c r="U74" i="127"/>
  <c r="V74" i="127"/>
  <c r="W74" i="127"/>
  <c r="W78" i="127"/>
  <c r="W105" i="127"/>
  <c r="W114" i="127"/>
  <c r="W115" i="127"/>
  <c r="V113" i="127"/>
  <c r="V44" i="127"/>
  <c r="V45" i="127"/>
  <c r="P32" i="127"/>
  <c r="Q51" i="127"/>
  <c r="Q62" i="127"/>
  <c r="R73" i="127"/>
  <c r="S73" i="127"/>
  <c r="T73" i="127"/>
  <c r="U73" i="127"/>
  <c r="V73" i="127"/>
  <c r="V78" i="127"/>
  <c r="V105" i="127"/>
  <c r="V35" i="127"/>
  <c r="V36" i="127"/>
  <c r="V114" i="127"/>
  <c r="V115" i="127"/>
  <c r="U113" i="127"/>
  <c r="U44" i="127"/>
  <c r="U45" i="127"/>
  <c r="O32" i="127"/>
  <c r="P51" i="127"/>
  <c r="P62" i="127"/>
  <c r="Q72" i="127"/>
  <c r="R72" i="127"/>
  <c r="S72" i="127"/>
  <c r="T72" i="127"/>
  <c r="U72" i="127"/>
  <c r="U78" i="127"/>
  <c r="U105" i="127"/>
  <c r="U35" i="127"/>
  <c r="U36" i="127"/>
  <c r="U114" i="127"/>
  <c r="U115" i="127"/>
  <c r="T113" i="127"/>
  <c r="T44" i="127"/>
  <c r="T45" i="127"/>
  <c r="N32" i="127"/>
  <c r="O51" i="127"/>
  <c r="O62" i="127"/>
  <c r="P71" i="127"/>
  <c r="Q71" i="127"/>
  <c r="R71" i="127"/>
  <c r="S71" i="127"/>
  <c r="T71" i="127"/>
  <c r="T78" i="127"/>
  <c r="M38" i="127"/>
  <c r="N39" i="127"/>
  <c r="O39" i="127"/>
  <c r="P39" i="127"/>
  <c r="Q39" i="127"/>
  <c r="R39" i="127"/>
  <c r="T81" i="127"/>
  <c r="T105" i="127"/>
  <c r="T35" i="127"/>
  <c r="T36" i="127"/>
  <c r="T114" i="127"/>
  <c r="T115" i="127"/>
  <c r="S113" i="127"/>
  <c r="S44" i="127"/>
  <c r="S45" i="127"/>
  <c r="N50" i="127"/>
  <c r="N62" i="127"/>
  <c r="O70" i="127"/>
  <c r="P70" i="127"/>
  <c r="Q70" i="127"/>
  <c r="R70" i="127"/>
  <c r="S70" i="127"/>
  <c r="S78" i="127"/>
  <c r="S105" i="127"/>
  <c r="S35" i="127"/>
  <c r="S36" i="127"/>
  <c r="S114" i="127"/>
  <c r="S115" i="127"/>
  <c r="R30" i="127"/>
  <c r="R32" i="127"/>
  <c r="R113" i="127"/>
  <c r="R34" i="127"/>
  <c r="R36" i="127"/>
  <c r="R43" i="127"/>
  <c r="R45" i="127"/>
  <c r="M62" i="127"/>
  <c r="N69" i="127"/>
  <c r="O69" i="127"/>
  <c r="P69" i="127"/>
  <c r="Q69" i="127"/>
  <c r="R69" i="127"/>
  <c r="R78" i="127"/>
  <c r="R105" i="127"/>
  <c r="R114" i="127"/>
  <c r="R115" i="127"/>
  <c r="Q113" i="127"/>
  <c r="L29" i="127"/>
  <c r="L32" i="127"/>
  <c r="K29" i="127"/>
  <c r="K32" i="127"/>
  <c r="L51" i="127"/>
  <c r="L62" i="127"/>
  <c r="M68" i="127"/>
  <c r="N68" i="127"/>
  <c r="O68" i="127"/>
  <c r="P68" i="127"/>
  <c r="Q68" i="127"/>
  <c r="Q78" i="127"/>
  <c r="Q105" i="127"/>
  <c r="Q34" i="127"/>
  <c r="Q36" i="127"/>
  <c r="Q43" i="127"/>
  <c r="Q45" i="127"/>
  <c r="Q114" i="127"/>
  <c r="Q115" i="127"/>
  <c r="P113" i="127"/>
  <c r="J29" i="127"/>
  <c r="J32" i="127"/>
  <c r="K51" i="127"/>
  <c r="K62" i="127"/>
  <c r="L67" i="127"/>
  <c r="M67" i="127"/>
  <c r="N67" i="127"/>
  <c r="O67" i="127"/>
  <c r="P67" i="127"/>
  <c r="P78" i="127"/>
  <c r="P105" i="127"/>
  <c r="P34" i="127"/>
  <c r="P36" i="127"/>
  <c r="P43" i="127"/>
  <c r="P45" i="127"/>
  <c r="P114" i="127"/>
  <c r="P115" i="127"/>
  <c r="O113" i="127"/>
  <c r="I29" i="127"/>
  <c r="I32" i="127"/>
  <c r="J51" i="127"/>
  <c r="J62" i="127"/>
  <c r="K66" i="127"/>
  <c r="L66" i="127"/>
  <c r="M66" i="127"/>
  <c r="N66" i="127"/>
  <c r="O66" i="127"/>
  <c r="O78" i="127"/>
  <c r="L38" i="127"/>
  <c r="O81" i="127"/>
  <c r="O83" i="127"/>
  <c r="O105" i="127"/>
  <c r="O34" i="127"/>
  <c r="O36" i="127"/>
  <c r="O43" i="127"/>
  <c r="O45" i="127"/>
  <c r="O114" i="127"/>
  <c r="O115" i="127"/>
  <c r="N113" i="127"/>
  <c r="I38" i="127"/>
  <c r="I50" i="127"/>
  <c r="I62" i="127"/>
  <c r="J65" i="127"/>
  <c r="K65" i="127"/>
  <c r="L65" i="127"/>
  <c r="M65" i="127"/>
  <c r="N65" i="127"/>
  <c r="N78" i="127"/>
  <c r="N105" i="127"/>
  <c r="N34" i="127"/>
  <c r="N36" i="127"/>
  <c r="N43" i="127"/>
  <c r="N45" i="127"/>
  <c r="N114" i="127"/>
  <c r="N115" i="127"/>
  <c r="M32" i="127"/>
  <c r="M113" i="127"/>
  <c r="M26" i="127"/>
  <c r="M27" i="127"/>
  <c r="M33" i="127"/>
  <c r="M36" i="127"/>
  <c r="M42" i="127"/>
  <c r="M45" i="127"/>
  <c r="M105" i="127"/>
  <c r="M114" i="127"/>
  <c r="M115" i="127"/>
  <c r="L113" i="127"/>
  <c r="L26" i="127"/>
  <c r="L27" i="127"/>
  <c r="L33" i="127"/>
  <c r="L36" i="127"/>
  <c r="L42" i="127"/>
  <c r="L45" i="127"/>
  <c r="L105" i="127"/>
  <c r="L114" i="127"/>
  <c r="L115" i="127"/>
  <c r="K113" i="127"/>
  <c r="K26" i="127"/>
  <c r="K27" i="127"/>
  <c r="K33" i="127"/>
  <c r="K36" i="127"/>
  <c r="K42" i="127"/>
  <c r="K45" i="127"/>
  <c r="K105" i="127"/>
  <c r="K114" i="127"/>
  <c r="K115" i="127"/>
  <c r="J113" i="127"/>
  <c r="J26" i="127"/>
  <c r="J27" i="127"/>
  <c r="J33" i="127"/>
  <c r="J36" i="127"/>
  <c r="J42" i="127"/>
  <c r="J45" i="127"/>
  <c r="J105" i="127"/>
  <c r="J114" i="127"/>
  <c r="J115" i="127"/>
  <c r="I113" i="127"/>
  <c r="I26" i="127"/>
  <c r="I27" i="127"/>
  <c r="I33" i="127"/>
  <c r="I36" i="127"/>
  <c r="I42" i="127"/>
  <c r="I45" i="127"/>
  <c r="I105" i="127"/>
  <c r="I114" i="127"/>
  <c r="I115" i="127"/>
  <c r="I108" i="174"/>
  <c r="I109" i="174"/>
  <c r="I110" i="174"/>
  <c r="J108" i="174"/>
  <c r="J109" i="174"/>
  <c r="J110" i="174"/>
  <c r="K108" i="174"/>
  <c r="K109" i="174"/>
  <c r="K110" i="174"/>
  <c r="L108" i="174"/>
  <c r="L109" i="174"/>
  <c r="L110" i="174"/>
  <c r="M108" i="174"/>
  <c r="M109" i="174"/>
  <c r="M110" i="174"/>
  <c r="L29" i="174"/>
  <c r="L32" i="174"/>
  <c r="N30" i="174"/>
  <c r="O30" i="174"/>
  <c r="P30" i="174"/>
  <c r="Q30" i="174"/>
  <c r="Q32" i="174"/>
  <c r="S31" i="174"/>
  <c r="V31" i="174"/>
  <c r="V32" i="174"/>
  <c r="X31" i="174"/>
  <c r="X32" i="174"/>
  <c r="X113" i="174"/>
  <c r="X40" i="174"/>
  <c r="X44" i="174"/>
  <c r="X45" i="174"/>
  <c r="S40" i="174"/>
  <c r="S50" i="174"/>
  <c r="S62" i="174"/>
  <c r="T75" i="174"/>
  <c r="U75" i="174"/>
  <c r="V75" i="174"/>
  <c r="W75" i="174"/>
  <c r="X75" i="174"/>
  <c r="T40" i="174"/>
  <c r="T51" i="174"/>
  <c r="T62" i="174"/>
  <c r="U76" i="174"/>
  <c r="V76" i="174"/>
  <c r="W76" i="174"/>
  <c r="X76" i="174"/>
  <c r="U40" i="174"/>
  <c r="U51" i="174"/>
  <c r="U62" i="174"/>
  <c r="V77" i="174"/>
  <c r="W77" i="174"/>
  <c r="X77" i="174"/>
  <c r="X78" i="174"/>
  <c r="X105" i="174"/>
  <c r="X35" i="174"/>
  <c r="X36" i="174"/>
  <c r="X114" i="174"/>
  <c r="X115" i="174"/>
  <c r="W31" i="174"/>
  <c r="W32" i="174"/>
  <c r="W113" i="174"/>
  <c r="V40" i="174"/>
  <c r="W40" i="174"/>
  <c r="W44" i="174"/>
  <c r="W45" i="174"/>
  <c r="W35" i="174"/>
  <c r="W36" i="174"/>
  <c r="R62" i="174"/>
  <c r="S74" i="174"/>
  <c r="T74" i="174"/>
  <c r="U74" i="174"/>
  <c r="V74" i="174"/>
  <c r="W74" i="174"/>
  <c r="W78" i="174"/>
  <c r="W105" i="174"/>
  <c r="W114" i="174"/>
  <c r="W115" i="174"/>
  <c r="V113" i="174"/>
  <c r="V44" i="174"/>
  <c r="V45" i="174"/>
  <c r="N39" i="174"/>
  <c r="O39" i="174"/>
  <c r="P39" i="174"/>
  <c r="Q39" i="174"/>
  <c r="Q51" i="174"/>
  <c r="Q62" i="174"/>
  <c r="R73" i="174"/>
  <c r="S73" i="174"/>
  <c r="T73" i="174"/>
  <c r="U73" i="174"/>
  <c r="V73" i="174"/>
  <c r="V78" i="174"/>
  <c r="V105" i="174"/>
  <c r="V35" i="174"/>
  <c r="V36" i="174"/>
  <c r="V114" i="174"/>
  <c r="V115" i="174"/>
  <c r="U31" i="174"/>
  <c r="U32" i="174"/>
  <c r="U113" i="174"/>
  <c r="U44" i="174"/>
  <c r="U45" i="174"/>
  <c r="P51" i="174"/>
  <c r="P62" i="174"/>
  <c r="Q72" i="174"/>
  <c r="R72" i="174"/>
  <c r="S72" i="174"/>
  <c r="T72" i="174"/>
  <c r="U72" i="174"/>
  <c r="U78" i="174"/>
  <c r="U105" i="174"/>
  <c r="U35" i="174"/>
  <c r="U36" i="174"/>
  <c r="U114" i="174"/>
  <c r="U115" i="174"/>
  <c r="T31" i="174"/>
  <c r="T32" i="174"/>
  <c r="T113" i="174"/>
  <c r="T44" i="174"/>
  <c r="T45" i="174"/>
  <c r="O51" i="174"/>
  <c r="O62" i="174"/>
  <c r="P71" i="174"/>
  <c r="Q71" i="174"/>
  <c r="R71" i="174"/>
  <c r="S71" i="174"/>
  <c r="T71" i="174"/>
  <c r="T78" i="174"/>
  <c r="T105" i="174"/>
  <c r="T35" i="174"/>
  <c r="T36" i="174"/>
  <c r="T114" i="174"/>
  <c r="T115" i="174"/>
  <c r="S32" i="174"/>
  <c r="S113" i="174"/>
  <c r="S44" i="174"/>
  <c r="S45" i="174"/>
  <c r="N50" i="174"/>
  <c r="M38" i="174"/>
  <c r="L38" i="174"/>
  <c r="N54" i="174"/>
  <c r="N62" i="174"/>
  <c r="O70" i="174"/>
  <c r="P70" i="174"/>
  <c r="Q70" i="174"/>
  <c r="R70" i="174"/>
  <c r="S70" i="174"/>
  <c r="S78" i="174"/>
  <c r="S105" i="174"/>
  <c r="S35" i="174"/>
  <c r="S36" i="174"/>
  <c r="S114" i="174"/>
  <c r="S115" i="174"/>
  <c r="R30" i="174"/>
  <c r="R32" i="174"/>
  <c r="R113" i="174"/>
  <c r="R39" i="174"/>
  <c r="R43" i="174"/>
  <c r="R45" i="174"/>
  <c r="R34" i="174"/>
  <c r="R36" i="174"/>
  <c r="M62" i="174"/>
  <c r="N69" i="174"/>
  <c r="O69" i="174"/>
  <c r="P69" i="174"/>
  <c r="Q69" i="174"/>
  <c r="R69" i="174"/>
  <c r="R78" i="174"/>
  <c r="R105" i="174"/>
  <c r="R114" i="174"/>
  <c r="R115" i="174"/>
  <c r="Q113" i="174"/>
  <c r="Q43" i="174"/>
  <c r="Q45" i="174"/>
  <c r="K38" i="174"/>
  <c r="L51" i="174"/>
  <c r="L62" i="174"/>
  <c r="M68" i="174"/>
  <c r="N68" i="174"/>
  <c r="O68" i="174"/>
  <c r="P68" i="174"/>
  <c r="Q68" i="174"/>
  <c r="Q78" i="174"/>
  <c r="Q105" i="174"/>
  <c r="Q34" i="174"/>
  <c r="Q36" i="174"/>
  <c r="Q114" i="174"/>
  <c r="Q115" i="174"/>
  <c r="P32" i="174"/>
  <c r="P113" i="174"/>
  <c r="P43" i="174"/>
  <c r="P45" i="174"/>
  <c r="J38" i="174"/>
  <c r="K51" i="174"/>
  <c r="K62" i="174"/>
  <c r="L67" i="174"/>
  <c r="M67" i="174"/>
  <c r="N67" i="174"/>
  <c r="O67" i="174"/>
  <c r="P67" i="174"/>
  <c r="P78" i="174"/>
  <c r="P105" i="174"/>
  <c r="P34" i="174"/>
  <c r="P36" i="174"/>
  <c r="P114" i="174"/>
  <c r="P115" i="174"/>
  <c r="O32" i="174"/>
  <c r="O113" i="174"/>
  <c r="O43" i="174"/>
  <c r="O45" i="174"/>
  <c r="I38" i="174"/>
  <c r="J51" i="174"/>
  <c r="J62" i="174"/>
  <c r="K66" i="174"/>
  <c r="L66" i="174"/>
  <c r="M66" i="174"/>
  <c r="N66" i="174"/>
  <c r="O66" i="174"/>
  <c r="O78" i="174"/>
  <c r="O105" i="174"/>
  <c r="O34" i="174"/>
  <c r="O36" i="174"/>
  <c r="O114" i="174"/>
  <c r="O115" i="174"/>
  <c r="N32" i="174"/>
  <c r="N113" i="174"/>
  <c r="N43" i="174"/>
  <c r="N45" i="174"/>
  <c r="I50" i="174"/>
  <c r="I62" i="174"/>
  <c r="J65" i="174"/>
  <c r="K65" i="174"/>
  <c r="L65" i="174"/>
  <c r="M65" i="174"/>
  <c r="N65" i="174"/>
  <c r="N78" i="174"/>
  <c r="N105" i="174"/>
  <c r="N34" i="174"/>
  <c r="N36" i="174"/>
  <c r="N114" i="174"/>
  <c r="N115" i="174"/>
  <c r="M29" i="174"/>
  <c r="M32" i="174"/>
  <c r="M113" i="174"/>
  <c r="M26" i="174"/>
  <c r="M27" i="174"/>
  <c r="M33" i="174"/>
  <c r="M36" i="174"/>
  <c r="M42" i="174"/>
  <c r="M45" i="174"/>
  <c r="M105" i="174"/>
  <c r="M114" i="174"/>
  <c r="M115" i="174"/>
  <c r="L113" i="174"/>
  <c r="L26" i="174"/>
  <c r="L27" i="174"/>
  <c r="L33" i="174"/>
  <c r="L36" i="174"/>
  <c r="L42" i="174"/>
  <c r="L45" i="174"/>
  <c r="L105" i="174"/>
  <c r="L114" i="174"/>
  <c r="L115" i="174"/>
  <c r="K29" i="174"/>
  <c r="K32" i="174"/>
  <c r="K113" i="174"/>
  <c r="K26" i="174"/>
  <c r="K27" i="174"/>
  <c r="K33" i="174"/>
  <c r="K36" i="174"/>
  <c r="K42" i="174"/>
  <c r="K45" i="174"/>
  <c r="K105" i="174"/>
  <c r="K114" i="174"/>
  <c r="K115" i="174"/>
  <c r="J29" i="174"/>
  <c r="J32" i="174"/>
  <c r="J113" i="174"/>
  <c r="J26" i="174"/>
  <c r="J27" i="174"/>
  <c r="J33" i="174"/>
  <c r="J36" i="174"/>
  <c r="J42" i="174"/>
  <c r="J45" i="174"/>
  <c r="J105" i="174"/>
  <c r="J114" i="174"/>
  <c r="J115" i="174"/>
  <c r="I29" i="174"/>
  <c r="I32" i="174"/>
  <c r="I113" i="174"/>
  <c r="I26" i="174"/>
  <c r="I27" i="174"/>
  <c r="I33" i="174"/>
  <c r="I36" i="174"/>
  <c r="I42" i="174"/>
  <c r="I45" i="174"/>
  <c r="I105" i="174"/>
  <c r="I114" i="174"/>
  <c r="I115" i="174"/>
  <c r="I108" i="124"/>
  <c r="I109" i="124"/>
  <c r="I110" i="124"/>
  <c r="J108" i="124"/>
  <c r="J109" i="124"/>
  <c r="J110" i="124"/>
  <c r="K108" i="124"/>
  <c r="K109" i="124"/>
  <c r="K110" i="124"/>
  <c r="L108" i="124"/>
  <c r="L109" i="124"/>
  <c r="L110" i="124"/>
  <c r="M108" i="124"/>
  <c r="M109" i="124"/>
  <c r="M110" i="124"/>
  <c r="J26" i="124"/>
  <c r="J27" i="124"/>
  <c r="J33" i="124"/>
  <c r="J36" i="124"/>
  <c r="J42" i="124"/>
  <c r="J45" i="124"/>
  <c r="J105" i="124"/>
  <c r="J114" i="124"/>
  <c r="J29" i="124"/>
  <c r="J32" i="124"/>
  <c r="J41" i="124"/>
  <c r="J113" i="124"/>
  <c r="J115" i="124"/>
  <c r="K26" i="124"/>
  <c r="K27" i="124"/>
  <c r="K33" i="124"/>
  <c r="K36" i="124"/>
  <c r="K42" i="124"/>
  <c r="K45" i="124"/>
  <c r="K105" i="124"/>
  <c r="K114" i="124"/>
  <c r="K29" i="124"/>
  <c r="K32" i="124"/>
  <c r="K41" i="124"/>
  <c r="K113" i="124"/>
  <c r="K115" i="124"/>
  <c r="L26" i="124"/>
  <c r="L27" i="124"/>
  <c r="L33" i="124"/>
  <c r="L36" i="124"/>
  <c r="L42" i="124"/>
  <c r="L45" i="124"/>
  <c r="L105" i="124"/>
  <c r="L114" i="124"/>
  <c r="L29" i="124"/>
  <c r="L32" i="124"/>
  <c r="L113" i="124"/>
  <c r="L115" i="124"/>
  <c r="M26" i="124"/>
  <c r="M27" i="124"/>
  <c r="M33" i="124"/>
  <c r="M36" i="124"/>
  <c r="M42" i="124"/>
  <c r="M45" i="124"/>
  <c r="M105" i="124"/>
  <c r="M114" i="124"/>
  <c r="M29" i="124"/>
  <c r="M32" i="124"/>
  <c r="M41" i="124"/>
  <c r="M113" i="124"/>
  <c r="M115" i="124"/>
  <c r="N30" i="124"/>
  <c r="N34" i="124"/>
  <c r="N36" i="124"/>
  <c r="N39" i="124"/>
  <c r="N43" i="124"/>
  <c r="N45" i="124"/>
  <c r="I38" i="124"/>
  <c r="I41" i="124"/>
  <c r="I50" i="124"/>
  <c r="I62" i="124"/>
  <c r="J65" i="124"/>
  <c r="K65" i="124"/>
  <c r="L65" i="124"/>
  <c r="M65" i="124"/>
  <c r="N65" i="124"/>
  <c r="J38" i="124"/>
  <c r="J51" i="124"/>
  <c r="J62" i="124"/>
  <c r="K66" i="124"/>
  <c r="L66" i="124"/>
  <c r="M66" i="124"/>
  <c r="N66" i="124"/>
  <c r="K38" i="124"/>
  <c r="K51" i="124"/>
  <c r="K62" i="124"/>
  <c r="L67" i="124"/>
  <c r="M67" i="124"/>
  <c r="N67" i="124"/>
  <c r="L38" i="124"/>
  <c r="L51" i="124"/>
  <c r="L62" i="124"/>
  <c r="M68" i="124"/>
  <c r="N68" i="124"/>
  <c r="M62" i="124"/>
  <c r="N69" i="124"/>
  <c r="N78" i="124"/>
  <c r="N105" i="124"/>
  <c r="N114" i="124"/>
  <c r="N32" i="124"/>
  <c r="N41" i="124"/>
  <c r="N113" i="124"/>
  <c r="N115" i="124"/>
  <c r="O30" i="124"/>
  <c r="O34" i="124"/>
  <c r="O36" i="124"/>
  <c r="O39" i="124"/>
  <c r="O43" i="124"/>
  <c r="O45" i="124"/>
  <c r="O66" i="124"/>
  <c r="O67" i="124"/>
  <c r="O68" i="124"/>
  <c r="O69" i="124"/>
  <c r="O78" i="124"/>
  <c r="M38" i="124"/>
  <c r="O81" i="124"/>
  <c r="O105" i="124"/>
  <c r="O114" i="124"/>
  <c r="O32" i="124"/>
  <c r="O41" i="124"/>
  <c r="O113" i="124"/>
  <c r="O115" i="124"/>
  <c r="P30" i="124"/>
  <c r="P34" i="124"/>
  <c r="P36" i="124"/>
  <c r="P39" i="124"/>
  <c r="P43" i="124"/>
  <c r="P45" i="124"/>
  <c r="P67" i="124"/>
  <c r="P68" i="124"/>
  <c r="P69" i="124"/>
  <c r="P78" i="124"/>
  <c r="P105" i="124"/>
  <c r="P114" i="124"/>
  <c r="P32" i="124"/>
  <c r="P41" i="124"/>
  <c r="P113" i="124"/>
  <c r="P115" i="124"/>
  <c r="Q30" i="124"/>
  <c r="Q34" i="124"/>
  <c r="Q36" i="124"/>
  <c r="Q39" i="124"/>
  <c r="Q43" i="124"/>
  <c r="Q45" i="124"/>
  <c r="Q68" i="124"/>
  <c r="Q69" i="124"/>
  <c r="Q78" i="124"/>
  <c r="Q105" i="124"/>
  <c r="Q114" i="124"/>
  <c r="Q32" i="124"/>
  <c r="Q113" i="124"/>
  <c r="Q115" i="124"/>
  <c r="R30" i="124"/>
  <c r="R34" i="124"/>
  <c r="R36" i="124"/>
  <c r="R39" i="124"/>
  <c r="R43" i="124"/>
  <c r="R45" i="124"/>
  <c r="R69" i="124"/>
  <c r="R78" i="124"/>
  <c r="R105" i="124"/>
  <c r="R114" i="124"/>
  <c r="R32" i="124"/>
  <c r="R41" i="124"/>
  <c r="R113" i="124"/>
  <c r="R115" i="124"/>
  <c r="S31" i="124"/>
  <c r="S35" i="124"/>
  <c r="S36" i="124"/>
  <c r="S40" i="124"/>
  <c r="S44" i="124"/>
  <c r="S45" i="124"/>
  <c r="N50" i="124"/>
  <c r="N62" i="124"/>
  <c r="O70" i="124"/>
  <c r="P70" i="124"/>
  <c r="Q70" i="124"/>
  <c r="R70" i="124"/>
  <c r="S70" i="124"/>
  <c r="O51" i="124"/>
  <c r="O62" i="124"/>
  <c r="P71" i="124"/>
  <c r="Q71" i="124"/>
  <c r="R71" i="124"/>
  <c r="S71" i="124"/>
  <c r="P51" i="124"/>
  <c r="P62" i="124"/>
  <c r="Q72" i="124"/>
  <c r="R72" i="124"/>
  <c r="S72" i="124"/>
  <c r="Q51" i="124"/>
  <c r="Q62" i="124"/>
  <c r="R73" i="124"/>
  <c r="S73" i="124"/>
  <c r="R62" i="124"/>
  <c r="S74" i="124"/>
  <c r="S78" i="124"/>
  <c r="S105" i="124"/>
  <c r="S114" i="124"/>
  <c r="S32" i="124"/>
  <c r="S113" i="124"/>
  <c r="S115" i="124"/>
  <c r="T40" i="124"/>
  <c r="T44" i="124"/>
  <c r="T45" i="124"/>
  <c r="T31" i="124"/>
  <c r="T35" i="124"/>
  <c r="T36" i="124"/>
  <c r="T71" i="124"/>
  <c r="T72" i="124"/>
  <c r="T73" i="124"/>
  <c r="T74" i="124"/>
  <c r="T78" i="124"/>
  <c r="T81" i="124"/>
  <c r="T105" i="124"/>
  <c r="T114" i="124"/>
  <c r="T32" i="124"/>
  <c r="T41" i="124"/>
  <c r="T113" i="124"/>
  <c r="T115" i="124"/>
  <c r="U40" i="124"/>
  <c r="U44" i="124"/>
  <c r="U45" i="124"/>
  <c r="U31" i="124"/>
  <c r="U35" i="124"/>
  <c r="U36" i="124"/>
  <c r="U72" i="124"/>
  <c r="U73" i="124"/>
  <c r="U74" i="124"/>
  <c r="U78" i="124"/>
  <c r="U105" i="124"/>
  <c r="U114" i="124"/>
  <c r="U32" i="124"/>
  <c r="U41" i="124"/>
  <c r="U113" i="124"/>
  <c r="U115" i="124"/>
  <c r="V40" i="124"/>
  <c r="V44" i="124"/>
  <c r="V45" i="124"/>
  <c r="V31" i="124"/>
  <c r="V35" i="124"/>
  <c r="V36" i="124"/>
  <c r="V73" i="124"/>
  <c r="V74" i="124"/>
  <c r="V78" i="124"/>
  <c r="V105" i="124"/>
  <c r="V114" i="124"/>
  <c r="V32" i="124"/>
  <c r="V41" i="124"/>
  <c r="V113" i="124"/>
  <c r="V115" i="124"/>
  <c r="W40" i="124"/>
  <c r="W44" i="124"/>
  <c r="W45" i="124"/>
  <c r="W31" i="124"/>
  <c r="W35" i="124"/>
  <c r="W36" i="124"/>
  <c r="W74" i="124"/>
  <c r="W78" i="124"/>
  <c r="W105" i="124"/>
  <c r="W114" i="124"/>
  <c r="W32" i="124"/>
  <c r="W41" i="124"/>
  <c r="W113" i="124"/>
  <c r="W115" i="124"/>
  <c r="T51" i="124"/>
  <c r="T62" i="124"/>
  <c r="U76" i="124"/>
  <c r="V76" i="124"/>
  <c r="W76" i="124"/>
  <c r="X76" i="124"/>
  <c r="U51" i="124"/>
  <c r="U62" i="124"/>
  <c r="V77" i="124"/>
  <c r="W77" i="124"/>
  <c r="X77" i="124"/>
  <c r="S50" i="124"/>
  <c r="S62" i="124"/>
  <c r="T75" i="124"/>
  <c r="U75" i="124"/>
  <c r="V75" i="124"/>
  <c r="W75" i="124"/>
  <c r="X75" i="124"/>
  <c r="X78" i="124"/>
  <c r="X105" i="124"/>
  <c r="X31" i="124"/>
  <c r="X35" i="124"/>
  <c r="X36" i="124"/>
  <c r="X40" i="124"/>
  <c r="X44" i="124"/>
  <c r="X45" i="124"/>
  <c r="X114" i="124"/>
  <c r="X32" i="124"/>
  <c r="X41" i="124"/>
  <c r="X113" i="124"/>
  <c r="X115" i="124"/>
  <c r="I26" i="124"/>
  <c r="I27" i="124"/>
  <c r="I33" i="124"/>
  <c r="I36" i="124"/>
  <c r="I42" i="124"/>
  <c r="I45" i="124"/>
  <c r="I105" i="124"/>
  <c r="I114" i="124"/>
  <c r="I29" i="124"/>
  <c r="I32" i="124"/>
  <c r="I113" i="124"/>
  <c r="I115" i="124"/>
  <c r="L38" i="195"/>
  <c r="M38" i="195"/>
  <c r="P61" i="195"/>
  <c r="S101" i="195"/>
  <c r="O100" i="195"/>
  <c r="L38" i="192"/>
  <c r="M38" i="192"/>
  <c r="P61" i="192"/>
  <c r="S101" i="192"/>
  <c r="O100" i="192"/>
  <c r="L38" i="190"/>
  <c r="M38" i="190"/>
  <c r="P61" i="190"/>
  <c r="S101" i="190"/>
  <c r="O100" i="190"/>
  <c r="X108" i="175"/>
  <c r="X109" i="175"/>
  <c r="X110" i="175"/>
  <c r="W108" i="175"/>
  <c r="W109" i="175"/>
  <c r="W110" i="175"/>
  <c r="V108" i="175"/>
  <c r="V109" i="175"/>
  <c r="V110" i="175"/>
  <c r="U108" i="175"/>
  <c r="U109" i="175"/>
  <c r="U110" i="175"/>
  <c r="T108" i="175"/>
  <c r="T109" i="175"/>
  <c r="T110" i="175"/>
  <c r="S108" i="175"/>
  <c r="S109" i="175"/>
  <c r="S110" i="175"/>
  <c r="R108" i="175"/>
  <c r="R109" i="175"/>
  <c r="R110" i="175"/>
  <c r="Q108" i="175"/>
  <c r="Q109" i="175"/>
  <c r="Q110" i="175"/>
  <c r="P108" i="175"/>
  <c r="P109" i="175"/>
  <c r="P110" i="175"/>
  <c r="O108" i="175"/>
  <c r="O109" i="175"/>
  <c r="O110" i="175"/>
  <c r="N108" i="175"/>
  <c r="N109" i="175"/>
  <c r="N110" i="175"/>
  <c r="X108" i="127"/>
  <c r="X109" i="127"/>
  <c r="X110" i="127"/>
  <c r="W108" i="127"/>
  <c r="W109" i="127"/>
  <c r="W110" i="127"/>
  <c r="V108" i="127"/>
  <c r="V109" i="127"/>
  <c r="V110" i="127"/>
  <c r="U108" i="127"/>
  <c r="U109" i="127"/>
  <c r="U110" i="127"/>
  <c r="T108" i="127"/>
  <c r="T109" i="127"/>
  <c r="T110" i="127"/>
  <c r="S108" i="127"/>
  <c r="S109" i="127"/>
  <c r="S110" i="127"/>
  <c r="R108" i="127"/>
  <c r="R109" i="127"/>
  <c r="R110" i="127"/>
  <c r="Q108" i="127"/>
  <c r="Q109" i="127"/>
  <c r="Q110" i="127"/>
  <c r="P108" i="127"/>
  <c r="P109" i="127"/>
  <c r="P110" i="127"/>
  <c r="O108" i="127"/>
  <c r="O109" i="127"/>
  <c r="O110" i="127"/>
  <c r="N108" i="127"/>
  <c r="N109" i="127"/>
  <c r="N110" i="127"/>
  <c r="X108" i="174"/>
  <c r="X109" i="174"/>
  <c r="X110" i="174"/>
  <c r="W108" i="174"/>
  <c r="W109" i="174"/>
  <c r="W110" i="174"/>
  <c r="V108" i="174"/>
  <c r="V109" i="174"/>
  <c r="V110" i="174"/>
  <c r="U108" i="174"/>
  <c r="U109" i="174"/>
  <c r="U110" i="174"/>
  <c r="T108" i="174"/>
  <c r="T109" i="174"/>
  <c r="T110" i="174"/>
  <c r="S108" i="174"/>
  <c r="S109" i="174"/>
  <c r="S110" i="174"/>
  <c r="R108" i="174"/>
  <c r="R109" i="174"/>
  <c r="R110" i="174"/>
  <c r="Q108" i="174"/>
  <c r="Q109" i="174"/>
  <c r="Q110" i="174"/>
  <c r="P108" i="174"/>
  <c r="P109" i="174"/>
  <c r="P110" i="174"/>
  <c r="O108" i="174"/>
  <c r="O109" i="174"/>
  <c r="O110" i="174"/>
  <c r="N108" i="174"/>
  <c r="N109" i="174"/>
  <c r="N110" i="174"/>
  <c r="X108" i="124"/>
  <c r="X109" i="124"/>
  <c r="X110" i="124"/>
  <c r="W108" i="124"/>
  <c r="W109" i="124"/>
  <c r="W110" i="124"/>
  <c r="V108" i="124"/>
  <c r="V109" i="124"/>
  <c r="V110" i="124"/>
  <c r="U108" i="124"/>
  <c r="U109" i="124"/>
  <c r="U110" i="124"/>
  <c r="T108" i="124"/>
  <c r="T109" i="124"/>
  <c r="T110" i="124"/>
  <c r="S108" i="124"/>
  <c r="S109" i="124"/>
  <c r="S110" i="124"/>
  <c r="R108" i="124"/>
  <c r="R109" i="124"/>
  <c r="R110" i="124"/>
  <c r="Q108" i="124"/>
  <c r="Q109" i="124"/>
  <c r="Q110" i="124"/>
  <c r="P108" i="124"/>
  <c r="P109" i="124"/>
  <c r="P110" i="124"/>
  <c r="O108" i="124"/>
  <c r="O109" i="124"/>
  <c r="O110" i="124"/>
  <c r="N108" i="124"/>
  <c r="N109" i="124"/>
  <c r="N110" i="124"/>
  <c r="L38" i="196"/>
  <c r="M38" i="196"/>
  <c r="P61" i="196"/>
  <c r="S101" i="196"/>
  <c r="O100" i="196"/>
  <c r="M41" i="196"/>
  <c r="L41" i="196"/>
  <c r="N41" i="196"/>
  <c r="O59" i="196"/>
  <c r="T103" i="196"/>
  <c r="M41" i="195"/>
  <c r="L41" i="195"/>
  <c r="N41" i="195"/>
  <c r="O59" i="195"/>
  <c r="T103" i="195"/>
  <c r="M41" i="192"/>
  <c r="L41" i="192"/>
  <c r="N41" i="192"/>
  <c r="O59" i="192"/>
  <c r="T103" i="192"/>
  <c r="M41" i="190"/>
  <c r="L41" i="190"/>
  <c r="N41" i="190"/>
  <c r="O59" i="190"/>
  <c r="T103" i="190"/>
  <c r="N58" i="190"/>
  <c r="S102" i="190"/>
  <c r="X41" i="176"/>
  <c r="U41" i="176"/>
  <c r="T41" i="176"/>
  <c r="S41" i="176"/>
  <c r="L41" i="189"/>
  <c r="M41" i="189"/>
  <c r="Q89" i="189"/>
  <c r="R12" i="188"/>
  <c r="R14" i="188"/>
  <c r="N13" i="188"/>
  <c r="O13" i="188"/>
  <c r="P13" i="188"/>
  <c r="Q13" i="188"/>
  <c r="R13" i="188"/>
  <c r="R41" i="188"/>
  <c r="T40" i="188"/>
  <c r="S13" i="188"/>
  <c r="T41" i="188"/>
  <c r="T50" i="188"/>
  <c r="S12" i="188"/>
  <c r="S40" i="188"/>
  <c r="S14" i="188"/>
  <c r="S41" i="188"/>
  <c r="R40" i="188"/>
  <c r="T54" i="188"/>
  <c r="T62" i="188"/>
  <c r="U76" i="188"/>
  <c r="V76" i="188"/>
  <c r="W76" i="188"/>
  <c r="X76" i="188"/>
  <c r="Y76" i="188"/>
  <c r="U40" i="188"/>
  <c r="U41" i="188"/>
  <c r="U51" i="188"/>
  <c r="U62" i="188"/>
  <c r="V77" i="188"/>
  <c r="W77" i="188"/>
  <c r="X77" i="188"/>
  <c r="Y77" i="188"/>
  <c r="S62" i="188"/>
  <c r="T75" i="188"/>
  <c r="U75" i="188"/>
  <c r="V75" i="188"/>
  <c r="W75" i="188"/>
  <c r="X75" i="188"/>
  <c r="Y75" i="188"/>
  <c r="Y78" i="188"/>
  <c r="R12" i="187"/>
  <c r="R14" i="187"/>
  <c r="N13" i="187"/>
  <c r="O13" i="187"/>
  <c r="P13" i="187"/>
  <c r="Q13" i="187"/>
  <c r="R13" i="187"/>
  <c r="R41" i="187"/>
  <c r="T40" i="187"/>
  <c r="S13" i="187"/>
  <c r="T41" i="187"/>
  <c r="T50" i="187"/>
  <c r="T62" i="187"/>
  <c r="U76" i="187"/>
  <c r="V76" i="187"/>
  <c r="W76" i="187"/>
  <c r="X76" i="187"/>
  <c r="Y76" i="187"/>
  <c r="U40" i="187"/>
  <c r="U41" i="187"/>
  <c r="U51" i="187"/>
  <c r="U62" i="187"/>
  <c r="V77" i="187"/>
  <c r="W77" i="187"/>
  <c r="X77" i="187"/>
  <c r="Y77" i="187"/>
  <c r="Y78" i="187"/>
  <c r="M12" i="186"/>
  <c r="I13" i="186"/>
  <c r="J13" i="186"/>
  <c r="K13" i="186"/>
  <c r="L13" i="186"/>
  <c r="M13" i="186"/>
  <c r="M14" i="186"/>
  <c r="M41" i="186"/>
  <c r="N13" i="186"/>
  <c r="O13" i="186"/>
  <c r="P13" i="186"/>
  <c r="Q13" i="186"/>
  <c r="R41" i="186"/>
  <c r="T40" i="186"/>
  <c r="T41" i="186"/>
  <c r="T50" i="186"/>
  <c r="M38" i="186"/>
  <c r="N39" i="186"/>
  <c r="O40" i="186"/>
  <c r="P40" i="186"/>
  <c r="Q40" i="186"/>
  <c r="R40" i="186"/>
  <c r="S40" i="186"/>
  <c r="S41" i="186"/>
  <c r="T54" i="186"/>
  <c r="T62" i="186"/>
  <c r="U76" i="186"/>
  <c r="V76" i="186"/>
  <c r="W76" i="186"/>
  <c r="X76" i="186"/>
  <c r="Y76" i="186"/>
  <c r="U40" i="186"/>
  <c r="U41" i="186"/>
  <c r="U51" i="186"/>
  <c r="U62" i="186"/>
  <c r="V77" i="186"/>
  <c r="W77" i="186"/>
  <c r="X77" i="186"/>
  <c r="Y77" i="186"/>
  <c r="S62" i="186"/>
  <c r="T75" i="186"/>
  <c r="U75" i="186"/>
  <c r="V75" i="186"/>
  <c r="W75" i="186"/>
  <c r="X75" i="186"/>
  <c r="Y75" i="186"/>
  <c r="Y78" i="186"/>
  <c r="M12" i="185"/>
  <c r="I13" i="185"/>
  <c r="J13" i="185"/>
  <c r="K13" i="185"/>
  <c r="L13" i="185"/>
  <c r="M13" i="185"/>
  <c r="M14" i="185"/>
  <c r="M41" i="185"/>
  <c r="N13" i="185"/>
  <c r="O13" i="185"/>
  <c r="P13" i="185"/>
  <c r="Q13" i="185"/>
  <c r="R41" i="185"/>
  <c r="T40" i="185"/>
  <c r="T41" i="185"/>
  <c r="T50" i="185"/>
  <c r="T62" i="185"/>
  <c r="U76" i="185"/>
  <c r="V76" i="185"/>
  <c r="W76" i="185"/>
  <c r="X76" i="185"/>
  <c r="Y76" i="185"/>
  <c r="U40" i="185"/>
  <c r="U41" i="185"/>
  <c r="U51" i="185"/>
  <c r="U62" i="185"/>
  <c r="V77" i="185"/>
  <c r="W77" i="185"/>
  <c r="X77" i="185"/>
  <c r="Y77" i="185"/>
  <c r="Y78" i="185"/>
  <c r="M12" i="184"/>
  <c r="I13" i="184"/>
  <c r="J13" i="184"/>
  <c r="K13" i="184"/>
  <c r="L13" i="184"/>
  <c r="M13" i="184"/>
  <c r="M14" i="184"/>
  <c r="M41" i="184"/>
  <c r="N13" i="184"/>
  <c r="O13" i="184"/>
  <c r="P13" i="184"/>
  <c r="Q13" i="184"/>
  <c r="R41" i="184"/>
  <c r="T40" i="184"/>
  <c r="T41" i="184"/>
  <c r="T50" i="184"/>
  <c r="O40" i="184"/>
  <c r="P40" i="184"/>
  <c r="Q40" i="184"/>
  <c r="R40" i="184"/>
  <c r="S40" i="184"/>
  <c r="S41" i="184"/>
  <c r="T54" i="184"/>
  <c r="T62" i="184"/>
  <c r="U76" i="184"/>
  <c r="V76" i="184"/>
  <c r="W76" i="184"/>
  <c r="X76" i="184"/>
  <c r="Y76" i="184"/>
  <c r="U40" i="184"/>
  <c r="U41" i="184"/>
  <c r="U51" i="184"/>
  <c r="U62" i="184"/>
  <c r="V77" i="184"/>
  <c r="W77" i="184"/>
  <c r="X77" i="184"/>
  <c r="Y77" i="184"/>
  <c r="S62" i="184"/>
  <c r="T75" i="184"/>
  <c r="U75" i="184"/>
  <c r="V75" i="184"/>
  <c r="W75" i="184"/>
  <c r="X75" i="184"/>
  <c r="Y75" i="184"/>
  <c r="Y78" i="184"/>
  <c r="M12" i="183"/>
  <c r="I13" i="183"/>
  <c r="J13" i="183"/>
  <c r="K13" i="183"/>
  <c r="L13" i="183"/>
  <c r="M13" i="183"/>
  <c r="M14" i="183"/>
  <c r="M41" i="183"/>
  <c r="N13" i="183"/>
  <c r="O13" i="183"/>
  <c r="P13" i="183"/>
  <c r="Q13" i="183"/>
  <c r="R41" i="183"/>
  <c r="T40" i="183"/>
  <c r="T41" i="183"/>
  <c r="T50" i="183"/>
  <c r="T62" i="183"/>
  <c r="U76" i="183"/>
  <c r="V76" i="183"/>
  <c r="W76" i="183"/>
  <c r="X76" i="183"/>
  <c r="Y76" i="183"/>
  <c r="U40" i="183"/>
  <c r="U41" i="183"/>
  <c r="U51" i="183"/>
  <c r="U62" i="183"/>
  <c r="V77" i="183"/>
  <c r="W77" i="183"/>
  <c r="X77" i="183"/>
  <c r="Y77" i="183"/>
  <c r="Y78" i="183"/>
  <c r="R12" i="182"/>
  <c r="R14" i="182"/>
  <c r="N13" i="182"/>
  <c r="O13" i="182"/>
  <c r="P13" i="182"/>
  <c r="Q13" i="182"/>
  <c r="R13" i="182"/>
  <c r="R41" i="182"/>
  <c r="T40" i="182"/>
  <c r="S13" i="182"/>
  <c r="T41" i="182"/>
  <c r="T50" i="182"/>
  <c r="S12" i="182"/>
  <c r="S40" i="182"/>
  <c r="S14" i="182"/>
  <c r="S41" i="182"/>
  <c r="R40" i="182"/>
  <c r="T54" i="182"/>
  <c r="T62" i="182"/>
  <c r="U76" i="182"/>
  <c r="V76" i="182"/>
  <c r="W76" i="182"/>
  <c r="X76" i="182"/>
  <c r="Y76" i="182"/>
  <c r="U40" i="182"/>
  <c r="U41" i="182"/>
  <c r="U51" i="182"/>
  <c r="U62" i="182"/>
  <c r="V77" i="182"/>
  <c r="W77" i="182"/>
  <c r="X77" i="182"/>
  <c r="Y77" i="182"/>
  <c r="S62" i="182"/>
  <c r="T75" i="182"/>
  <c r="U75" i="182"/>
  <c r="V75" i="182"/>
  <c r="W75" i="182"/>
  <c r="X75" i="182"/>
  <c r="Y75" i="182"/>
  <c r="Y78" i="182"/>
  <c r="R12" i="181"/>
  <c r="R14" i="181"/>
  <c r="N13" i="181"/>
  <c r="O13" i="181"/>
  <c r="P13" i="181"/>
  <c r="Q13" i="181"/>
  <c r="R13" i="181"/>
  <c r="R41" i="181"/>
  <c r="T40" i="181"/>
  <c r="S13" i="181"/>
  <c r="T41" i="181"/>
  <c r="T50" i="181"/>
  <c r="T62" i="181"/>
  <c r="U76" i="181"/>
  <c r="V76" i="181"/>
  <c r="W76" i="181"/>
  <c r="X76" i="181"/>
  <c r="Y76" i="181"/>
  <c r="U40" i="181"/>
  <c r="U41" i="181"/>
  <c r="U51" i="181"/>
  <c r="U62" i="181"/>
  <c r="V77" i="181"/>
  <c r="W77" i="181"/>
  <c r="X77" i="181"/>
  <c r="Y77" i="181"/>
  <c r="Y78" i="181"/>
  <c r="M12" i="180"/>
  <c r="I13" i="180"/>
  <c r="J13" i="180"/>
  <c r="K13" i="180"/>
  <c r="L13" i="180"/>
  <c r="M13" i="180"/>
  <c r="M14" i="180"/>
  <c r="M41" i="180"/>
  <c r="N13" i="180"/>
  <c r="O13" i="180"/>
  <c r="P13" i="180"/>
  <c r="Q13" i="180"/>
  <c r="R41" i="180"/>
  <c r="T40" i="180"/>
  <c r="T41" i="180"/>
  <c r="T50" i="180"/>
  <c r="L12" i="180"/>
  <c r="L14" i="180"/>
  <c r="L41" i="180"/>
  <c r="N39" i="180"/>
  <c r="O40" i="180"/>
  <c r="P40" i="180"/>
  <c r="Q40" i="180"/>
  <c r="R40" i="180"/>
  <c r="S40" i="180"/>
  <c r="S41" i="180"/>
  <c r="T54" i="180"/>
  <c r="T62" i="180"/>
  <c r="U76" i="180"/>
  <c r="V76" i="180"/>
  <c r="W76" i="180"/>
  <c r="X76" i="180"/>
  <c r="Y76" i="180"/>
  <c r="U40" i="180"/>
  <c r="U41" i="180"/>
  <c r="U51" i="180"/>
  <c r="U62" i="180"/>
  <c r="V77" i="180"/>
  <c r="W77" i="180"/>
  <c r="X77" i="180"/>
  <c r="Y77" i="180"/>
  <c r="S62" i="180"/>
  <c r="T75" i="180"/>
  <c r="U75" i="180"/>
  <c r="V75" i="180"/>
  <c r="W75" i="180"/>
  <c r="X75" i="180"/>
  <c r="Y75" i="180"/>
  <c r="Y78" i="180"/>
  <c r="M12" i="179"/>
  <c r="I13" i="179"/>
  <c r="J13" i="179"/>
  <c r="K13" i="179"/>
  <c r="L13" i="179"/>
  <c r="M13" i="179"/>
  <c r="M14" i="179"/>
  <c r="M41" i="179"/>
  <c r="N13" i="179"/>
  <c r="O13" i="179"/>
  <c r="P13" i="179"/>
  <c r="Q13" i="179"/>
  <c r="R41" i="179"/>
  <c r="T40" i="179"/>
  <c r="T41" i="179"/>
  <c r="T50" i="179"/>
  <c r="T62" i="179"/>
  <c r="U76" i="179"/>
  <c r="V76" i="179"/>
  <c r="W76" i="179"/>
  <c r="X76" i="179"/>
  <c r="Y76" i="179"/>
  <c r="U40" i="179"/>
  <c r="U41" i="179"/>
  <c r="U51" i="179"/>
  <c r="U62" i="179"/>
  <c r="V77" i="179"/>
  <c r="W77" i="179"/>
  <c r="X77" i="179"/>
  <c r="Y77" i="179"/>
  <c r="Y78" i="179"/>
  <c r="M12" i="178"/>
  <c r="I13" i="178"/>
  <c r="J13" i="178"/>
  <c r="K13" i="178"/>
  <c r="L13" i="178"/>
  <c r="M13" i="178"/>
  <c r="M14" i="178"/>
  <c r="M41" i="178"/>
  <c r="N13" i="178"/>
  <c r="O13" i="178"/>
  <c r="P13" i="178"/>
  <c r="Q13" i="178"/>
  <c r="R41" i="178"/>
  <c r="T40" i="178"/>
  <c r="T41" i="178"/>
  <c r="T50" i="178"/>
  <c r="O40" i="178"/>
  <c r="P40" i="178"/>
  <c r="Q40" i="178"/>
  <c r="R40" i="178"/>
  <c r="S40" i="178"/>
  <c r="S41" i="178"/>
  <c r="T54" i="178"/>
  <c r="T62" i="178"/>
  <c r="U76" i="178"/>
  <c r="V76" i="178"/>
  <c r="W76" i="178"/>
  <c r="X76" i="178"/>
  <c r="Y76" i="178"/>
  <c r="U40" i="178"/>
  <c r="U41" i="178"/>
  <c r="U51" i="178"/>
  <c r="U62" i="178"/>
  <c r="V77" i="178"/>
  <c r="W77" i="178"/>
  <c r="X77" i="178"/>
  <c r="Y77" i="178"/>
  <c r="S62" i="178"/>
  <c r="T75" i="178"/>
  <c r="U75" i="178"/>
  <c r="V75" i="178"/>
  <c r="W75" i="178"/>
  <c r="X75" i="178"/>
  <c r="Y75" i="178"/>
  <c r="Y78" i="178"/>
  <c r="M12" i="177"/>
  <c r="I13" i="177"/>
  <c r="J13" i="177"/>
  <c r="K13" i="177"/>
  <c r="L13" i="177"/>
  <c r="M13" i="177"/>
  <c r="M14" i="177"/>
  <c r="M41" i="177"/>
  <c r="N13" i="177"/>
  <c r="O13" i="177"/>
  <c r="P13" i="177"/>
  <c r="Q13" i="177"/>
  <c r="R41" i="177"/>
  <c r="T40" i="177"/>
  <c r="T41" i="177"/>
  <c r="T50" i="177"/>
  <c r="T62" i="177"/>
  <c r="U76" i="177"/>
  <c r="V76" i="177"/>
  <c r="W76" i="177"/>
  <c r="X76" i="177"/>
  <c r="Y76" i="177"/>
  <c r="U40" i="177"/>
  <c r="U41" i="177"/>
  <c r="U51" i="177"/>
  <c r="U62" i="177"/>
  <c r="V77" i="177"/>
  <c r="W77" i="177"/>
  <c r="X77" i="177"/>
  <c r="Y77" i="177"/>
  <c r="Y78" i="177"/>
  <c r="S50" i="176"/>
  <c r="R12" i="176"/>
  <c r="R39" i="176"/>
  <c r="R14" i="176"/>
  <c r="R41" i="176"/>
  <c r="Q39" i="176"/>
  <c r="S54" i="176"/>
  <c r="S62" i="176"/>
  <c r="T75" i="176"/>
  <c r="U75" i="176"/>
  <c r="V75" i="176"/>
  <c r="W75" i="176"/>
  <c r="X75" i="176"/>
  <c r="T51" i="176"/>
  <c r="T62" i="176"/>
  <c r="U76" i="176"/>
  <c r="V76" i="176"/>
  <c r="W76" i="176"/>
  <c r="X76" i="176"/>
  <c r="U51" i="176"/>
  <c r="U62" i="176"/>
  <c r="V77" i="176"/>
  <c r="W77" i="176"/>
  <c r="X77" i="176"/>
  <c r="X78" i="176"/>
  <c r="W41" i="188"/>
  <c r="Y40" i="188"/>
  <c r="Y41" i="188"/>
  <c r="Y50" i="188"/>
  <c r="Y62" i="188"/>
  <c r="X62" i="188"/>
  <c r="V40" i="188"/>
  <c r="W40" i="188"/>
  <c r="V41" i="188"/>
  <c r="W51" i="188"/>
  <c r="W62" i="188"/>
  <c r="V51" i="188"/>
  <c r="V62" i="188"/>
  <c r="Q12" i="188"/>
  <c r="Q40" i="188"/>
  <c r="Q14" i="188"/>
  <c r="Q41" i="188"/>
  <c r="R51" i="188"/>
  <c r="R62" i="188"/>
  <c r="P12" i="188"/>
  <c r="P40" i="188"/>
  <c r="P14" i="188"/>
  <c r="P41" i="188"/>
  <c r="Q51" i="188"/>
  <c r="Q62" i="188"/>
  <c r="O12" i="188"/>
  <c r="O40" i="188"/>
  <c r="O14" i="188"/>
  <c r="O41" i="188"/>
  <c r="P51" i="188"/>
  <c r="P62" i="188"/>
  <c r="O50" i="188"/>
  <c r="M12" i="188"/>
  <c r="M38" i="188"/>
  <c r="N39" i="188"/>
  <c r="L12" i="188"/>
  <c r="I13" i="188"/>
  <c r="J13" i="188"/>
  <c r="K13" i="188"/>
  <c r="L13" i="188"/>
  <c r="L14" i="188"/>
  <c r="L41" i="188"/>
  <c r="N14" i="188"/>
  <c r="M13" i="188"/>
  <c r="N41" i="188"/>
  <c r="M14" i="188"/>
  <c r="M41" i="188"/>
  <c r="O54" i="188"/>
  <c r="O55" i="188"/>
  <c r="L38" i="188"/>
  <c r="O57" i="188"/>
  <c r="O62" i="188"/>
  <c r="N55" i="188"/>
  <c r="N62" i="188"/>
  <c r="M56" i="188"/>
  <c r="M62" i="188"/>
  <c r="K12" i="188"/>
  <c r="K38" i="188"/>
  <c r="K14" i="188"/>
  <c r="K41" i="188"/>
  <c r="L51" i="188"/>
  <c r="L62" i="188"/>
  <c r="J12" i="188"/>
  <c r="J38" i="188"/>
  <c r="J14" i="188"/>
  <c r="J41" i="188"/>
  <c r="K51" i="188"/>
  <c r="K62" i="188"/>
  <c r="I12" i="188"/>
  <c r="I38" i="188"/>
  <c r="I14" i="188"/>
  <c r="I41" i="188"/>
  <c r="J51" i="188"/>
  <c r="J62" i="188"/>
  <c r="I50" i="188"/>
  <c r="I62" i="188"/>
  <c r="W41" i="187"/>
  <c r="Y40" i="187"/>
  <c r="Y41" i="187"/>
  <c r="Y50" i="187"/>
  <c r="Y62" i="187"/>
  <c r="X62" i="187"/>
  <c r="V40" i="187"/>
  <c r="W40" i="187"/>
  <c r="V41" i="187"/>
  <c r="W51" i="187"/>
  <c r="W62" i="187"/>
  <c r="V51" i="187"/>
  <c r="V62" i="187"/>
  <c r="S62" i="187"/>
  <c r="R40" i="187"/>
  <c r="Q12" i="187"/>
  <c r="Q40" i="187"/>
  <c r="Q14" i="187"/>
  <c r="Q41" i="187"/>
  <c r="R51" i="187"/>
  <c r="R62" i="187"/>
  <c r="P12" i="187"/>
  <c r="P40" i="187"/>
  <c r="P14" i="187"/>
  <c r="P41" i="187"/>
  <c r="Q51" i="187"/>
  <c r="Q62" i="187"/>
  <c r="O12" i="187"/>
  <c r="O40" i="187"/>
  <c r="O14" i="187"/>
  <c r="O41" i="187"/>
  <c r="P51" i="187"/>
  <c r="P62" i="187"/>
  <c r="O50" i="187"/>
  <c r="O62" i="187"/>
  <c r="N62" i="187"/>
  <c r="M62" i="187"/>
  <c r="L12" i="187"/>
  <c r="L38" i="187"/>
  <c r="I13" i="187"/>
  <c r="J13" i="187"/>
  <c r="K13" i="187"/>
  <c r="L13" i="187"/>
  <c r="L14" i="187"/>
  <c r="L41" i="187"/>
  <c r="K12" i="187"/>
  <c r="K38" i="187"/>
  <c r="K14" i="187"/>
  <c r="K41" i="187"/>
  <c r="L51" i="187"/>
  <c r="L62" i="187"/>
  <c r="J12" i="187"/>
  <c r="J38" i="187"/>
  <c r="J14" i="187"/>
  <c r="J41" i="187"/>
  <c r="K51" i="187"/>
  <c r="K62" i="187"/>
  <c r="I12" i="187"/>
  <c r="I38" i="187"/>
  <c r="I14" i="187"/>
  <c r="I41" i="187"/>
  <c r="J51" i="187"/>
  <c r="J62" i="187"/>
  <c r="I50" i="187"/>
  <c r="I62" i="187"/>
  <c r="W41" i="186"/>
  <c r="Y40" i="186"/>
  <c r="Y41" i="186"/>
  <c r="Y50" i="186"/>
  <c r="Y62" i="186"/>
  <c r="X62" i="186"/>
  <c r="V40" i="186"/>
  <c r="W40" i="186"/>
  <c r="V41" i="186"/>
  <c r="W51" i="186"/>
  <c r="W62" i="186"/>
  <c r="V51" i="186"/>
  <c r="V62" i="186"/>
  <c r="Q14" i="186"/>
  <c r="Q41" i="186"/>
  <c r="R51" i="186"/>
  <c r="R62" i="186"/>
  <c r="P14" i="186"/>
  <c r="P41" i="186"/>
  <c r="Q51" i="186"/>
  <c r="Q62" i="186"/>
  <c r="O14" i="186"/>
  <c r="O41" i="186"/>
  <c r="P51" i="186"/>
  <c r="P62" i="186"/>
  <c r="O50" i="186"/>
  <c r="L12" i="186"/>
  <c r="L14" i="186"/>
  <c r="L41" i="186"/>
  <c r="N14" i="186"/>
  <c r="N41" i="186"/>
  <c r="O54" i="186"/>
  <c r="L38" i="186"/>
  <c r="O57" i="186"/>
  <c r="O62" i="186"/>
  <c r="N62" i="186"/>
  <c r="M56" i="186"/>
  <c r="M62" i="186"/>
  <c r="K12" i="186"/>
  <c r="K38" i="186"/>
  <c r="K14" i="186"/>
  <c r="K41" i="186"/>
  <c r="L51" i="186"/>
  <c r="L62" i="186"/>
  <c r="J12" i="186"/>
  <c r="J38" i="186"/>
  <c r="J14" i="186"/>
  <c r="J41" i="186"/>
  <c r="K51" i="186"/>
  <c r="K62" i="186"/>
  <c r="I12" i="186"/>
  <c r="I38" i="186"/>
  <c r="I14" i="186"/>
  <c r="I41" i="186"/>
  <c r="J51" i="186"/>
  <c r="J62" i="186"/>
  <c r="I50" i="186"/>
  <c r="I62" i="186"/>
  <c r="W41" i="185"/>
  <c r="Y40" i="185"/>
  <c r="Y41" i="185"/>
  <c r="Y50" i="185"/>
  <c r="Y62" i="185"/>
  <c r="X62" i="185"/>
  <c r="V40" i="185"/>
  <c r="W40" i="185"/>
  <c r="V41" i="185"/>
  <c r="W51" i="185"/>
  <c r="W62" i="185"/>
  <c r="V51" i="185"/>
  <c r="V62" i="185"/>
  <c r="S62" i="185"/>
  <c r="M38" i="185"/>
  <c r="N39" i="185"/>
  <c r="O40" i="185"/>
  <c r="P40" i="185"/>
  <c r="Q40" i="185"/>
  <c r="R40" i="185"/>
  <c r="Q14" i="185"/>
  <c r="Q41" i="185"/>
  <c r="R51" i="185"/>
  <c r="R62" i="185"/>
  <c r="P14" i="185"/>
  <c r="P41" i="185"/>
  <c r="Q51" i="185"/>
  <c r="Q62" i="185"/>
  <c r="O14" i="185"/>
  <c r="O41" i="185"/>
  <c r="P51" i="185"/>
  <c r="P62" i="185"/>
  <c r="O50" i="185"/>
  <c r="O62" i="185"/>
  <c r="N62" i="185"/>
  <c r="M62" i="185"/>
  <c r="L12" i="185"/>
  <c r="L38" i="185"/>
  <c r="L14" i="185"/>
  <c r="L41" i="185"/>
  <c r="K12" i="185"/>
  <c r="K38" i="185"/>
  <c r="K14" i="185"/>
  <c r="K41" i="185"/>
  <c r="L51" i="185"/>
  <c r="L62" i="185"/>
  <c r="J12" i="185"/>
  <c r="J38" i="185"/>
  <c r="J14" i="185"/>
  <c r="J41" i="185"/>
  <c r="K51" i="185"/>
  <c r="K62" i="185"/>
  <c r="I12" i="185"/>
  <c r="I38" i="185"/>
  <c r="I14" i="185"/>
  <c r="I41" i="185"/>
  <c r="J51" i="185"/>
  <c r="J62" i="185"/>
  <c r="I50" i="185"/>
  <c r="I62" i="185"/>
  <c r="W41" i="184"/>
  <c r="Y40" i="184"/>
  <c r="Y41" i="184"/>
  <c r="Y50" i="184"/>
  <c r="Y62" i="184"/>
  <c r="X62" i="184"/>
  <c r="V40" i="184"/>
  <c r="W40" i="184"/>
  <c r="V41" i="184"/>
  <c r="W51" i="184"/>
  <c r="W62" i="184"/>
  <c r="V51" i="184"/>
  <c r="V62" i="184"/>
  <c r="Q14" i="184"/>
  <c r="Q41" i="184"/>
  <c r="R51" i="184"/>
  <c r="R62" i="184"/>
  <c r="P14" i="184"/>
  <c r="P41" i="184"/>
  <c r="Q51" i="184"/>
  <c r="Q62" i="184"/>
  <c r="O14" i="184"/>
  <c r="O41" i="184"/>
  <c r="P51" i="184"/>
  <c r="P62" i="184"/>
  <c r="O50" i="184"/>
  <c r="M38" i="184"/>
  <c r="N39" i="184"/>
  <c r="L12" i="184"/>
  <c r="L14" i="184"/>
  <c r="L41" i="184"/>
  <c r="N14" i="184"/>
  <c r="N41" i="184"/>
  <c r="O54" i="184"/>
  <c r="L38" i="184"/>
  <c r="O57" i="184"/>
  <c r="O62" i="184"/>
  <c r="N62" i="184"/>
  <c r="M56" i="184"/>
  <c r="M62" i="184"/>
  <c r="K12" i="184"/>
  <c r="K38" i="184"/>
  <c r="K14" i="184"/>
  <c r="K41" i="184"/>
  <c r="L51" i="184"/>
  <c r="L62" i="184"/>
  <c r="J12" i="184"/>
  <c r="J38" i="184"/>
  <c r="J14" i="184"/>
  <c r="J41" i="184"/>
  <c r="K51" i="184"/>
  <c r="K62" i="184"/>
  <c r="I12" i="184"/>
  <c r="I38" i="184"/>
  <c r="I14" i="184"/>
  <c r="I41" i="184"/>
  <c r="J51" i="184"/>
  <c r="J62" i="184"/>
  <c r="I50" i="184"/>
  <c r="I62" i="184"/>
  <c r="W41" i="183"/>
  <c r="Y40" i="183"/>
  <c r="Y41" i="183"/>
  <c r="Y50" i="183"/>
  <c r="Y62" i="183"/>
  <c r="X62" i="183"/>
  <c r="V40" i="183"/>
  <c r="W40" i="183"/>
  <c r="V41" i="183"/>
  <c r="W51" i="183"/>
  <c r="W62" i="183"/>
  <c r="V51" i="183"/>
  <c r="V62" i="183"/>
  <c r="S62" i="183"/>
  <c r="O40" i="183"/>
  <c r="P40" i="183"/>
  <c r="Q40" i="183"/>
  <c r="R40" i="183"/>
  <c r="Q14" i="183"/>
  <c r="Q41" i="183"/>
  <c r="R51" i="183"/>
  <c r="R62" i="183"/>
  <c r="P14" i="183"/>
  <c r="P41" i="183"/>
  <c r="Q51" i="183"/>
  <c r="Q62" i="183"/>
  <c r="O14" i="183"/>
  <c r="O41" i="183"/>
  <c r="P51" i="183"/>
  <c r="P62" i="183"/>
  <c r="O50" i="183"/>
  <c r="O62" i="183"/>
  <c r="N62" i="183"/>
  <c r="M62" i="183"/>
  <c r="L12" i="183"/>
  <c r="L38" i="183"/>
  <c r="L14" i="183"/>
  <c r="L41" i="183"/>
  <c r="K12" i="183"/>
  <c r="K38" i="183"/>
  <c r="K14" i="183"/>
  <c r="K41" i="183"/>
  <c r="L51" i="183"/>
  <c r="L62" i="183"/>
  <c r="J12" i="183"/>
  <c r="J38" i="183"/>
  <c r="J14" i="183"/>
  <c r="J41" i="183"/>
  <c r="K51" i="183"/>
  <c r="K62" i="183"/>
  <c r="I12" i="183"/>
  <c r="I38" i="183"/>
  <c r="I14" i="183"/>
  <c r="I41" i="183"/>
  <c r="J51" i="183"/>
  <c r="J62" i="183"/>
  <c r="I50" i="183"/>
  <c r="I62" i="183"/>
  <c r="W41" i="182"/>
  <c r="Y40" i="182"/>
  <c r="Y41" i="182"/>
  <c r="Y50" i="182"/>
  <c r="Y62" i="182"/>
  <c r="X62" i="182"/>
  <c r="V40" i="182"/>
  <c r="W40" i="182"/>
  <c r="V41" i="182"/>
  <c r="W51" i="182"/>
  <c r="W62" i="182"/>
  <c r="V51" i="182"/>
  <c r="V62" i="182"/>
  <c r="Q12" i="182"/>
  <c r="Q40" i="182"/>
  <c r="Q14" i="182"/>
  <c r="Q41" i="182"/>
  <c r="R51" i="182"/>
  <c r="R62" i="182"/>
  <c r="P12" i="182"/>
  <c r="P40" i="182"/>
  <c r="P14" i="182"/>
  <c r="P41" i="182"/>
  <c r="Q51" i="182"/>
  <c r="Q62" i="182"/>
  <c r="O12" i="182"/>
  <c r="O40" i="182"/>
  <c r="O14" i="182"/>
  <c r="O41" i="182"/>
  <c r="P51" i="182"/>
  <c r="P62" i="182"/>
  <c r="O50" i="182"/>
  <c r="L12" i="182"/>
  <c r="I13" i="182"/>
  <c r="J13" i="182"/>
  <c r="K13" i="182"/>
  <c r="L13" i="182"/>
  <c r="L14" i="182"/>
  <c r="L41" i="182"/>
  <c r="N39" i="182"/>
  <c r="N14" i="182"/>
  <c r="M13" i="182"/>
  <c r="N41" i="182"/>
  <c r="M12" i="182"/>
  <c r="M38" i="182"/>
  <c r="M14" i="182"/>
  <c r="M41" i="182"/>
  <c r="O54" i="182"/>
  <c r="O55" i="182"/>
  <c r="L38" i="182"/>
  <c r="O57" i="182"/>
  <c r="O62" i="182"/>
  <c r="N55" i="182"/>
  <c r="N62" i="182"/>
  <c r="M56" i="182"/>
  <c r="M62" i="182"/>
  <c r="K12" i="182"/>
  <c r="K38" i="182"/>
  <c r="K14" i="182"/>
  <c r="K41" i="182"/>
  <c r="L51" i="182"/>
  <c r="L62" i="182"/>
  <c r="J12" i="182"/>
  <c r="J38" i="182"/>
  <c r="J14" i="182"/>
  <c r="J41" i="182"/>
  <c r="K51" i="182"/>
  <c r="K62" i="182"/>
  <c r="I12" i="182"/>
  <c r="I38" i="182"/>
  <c r="I14" i="182"/>
  <c r="I41" i="182"/>
  <c r="J51" i="182"/>
  <c r="J62" i="182"/>
  <c r="I50" i="182"/>
  <c r="I62" i="182"/>
  <c r="W41" i="181"/>
  <c r="Y40" i="181"/>
  <c r="Y41" i="181"/>
  <c r="Y50" i="181"/>
  <c r="Y62" i="181"/>
  <c r="X62" i="181"/>
  <c r="V40" i="181"/>
  <c r="W40" i="181"/>
  <c r="V41" i="181"/>
  <c r="W51" i="181"/>
  <c r="W62" i="181"/>
  <c r="V51" i="181"/>
  <c r="V62" i="181"/>
  <c r="S62" i="181"/>
  <c r="R40" i="181"/>
  <c r="Q12" i="181"/>
  <c r="Q40" i="181"/>
  <c r="Q14" i="181"/>
  <c r="Q41" i="181"/>
  <c r="R51" i="181"/>
  <c r="R62" i="181"/>
  <c r="P12" i="181"/>
  <c r="P40" i="181"/>
  <c r="P14" i="181"/>
  <c r="P41" i="181"/>
  <c r="Q51" i="181"/>
  <c r="Q62" i="181"/>
  <c r="O12" i="181"/>
  <c r="O40" i="181"/>
  <c r="O14" i="181"/>
  <c r="O41" i="181"/>
  <c r="P51" i="181"/>
  <c r="P62" i="181"/>
  <c r="O50" i="181"/>
  <c r="O62" i="181"/>
  <c r="N62" i="181"/>
  <c r="M62" i="181"/>
  <c r="L12" i="181"/>
  <c r="L38" i="181"/>
  <c r="I13" i="181"/>
  <c r="J13" i="181"/>
  <c r="K13" i="181"/>
  <c r="L13" i="181"/>
  <c r="L14" i="181"/>
  <c r="L41" i="181"/>
  <c r="K12" i="181"/>
  <c r="K38" i="181"/>
  <c r="K14" i="181"/>
  <c r="K41" i="181"/>
  <c r="L51" i="181"/>
  <c r="L62" i="181"/>
  <c r="J12" i="181"/>
  <c r="J38" i="181"/>
  <c r="J14" i="181"/>
  <c r="J41" i="181"/>
  <c r="K51" i="181"/>
  <c r="K62" i="181"/>
  <c r="I12" i="181"/>
  <c r="I38" i="181"/>
  <c r="I14" i="181"/>
  <c r="I41" i="181"/>
  <c r="J51" i="181"/>
  <c r="J62" i="181"/>
  <c r="I50" i="181"/>
  <c r="I62" i="181"/>
  <c r="W41" i="180"/>
  <c r="Y40" i="180"/>
  <c r="Y41" i="180"/>
  <c r="Y50" i="180"/>
  <c r="Y62" i="180"/>
  <c r="X62" i="180"/>
  <c r="V40" i="180"/>
  <c r="W40" i="180"/>
  <c r="V41" i="180"/>
  <c r="W51" i="180"/>
  <c r="W62" i="180"/>
  <c r="V51" i="180"/>
  <c r="V62" i="180"/>
  <c r="Q14" i="180"/>
  <c r="Q41" i="180"/>
  <c r="R51" i="180"/>
  <c r="R62" i="180"/>
  <c r="P14" i="180"/>
  <c r="P41" i="180"/>
  <c r="Q51" i="180"/>
  <c r="Q62" i="180"/>
  <c r="O14" i="180"/>
  <c r="O41" i="180"/>
  <c r="P51" i="180"/>
  <c r="P62" i="180"/>
  <c r="O50" i="180"/>
  <c r="N14" i="180"/>
  <c r="N41" i="180"/>
  <c r="M38" i="180"/>
  <c r="O54" i="180"/>
  <c r="L38" i="180"/>
  <c r="O57" i="180"/>
  <c r="O62" i="180"/>
  <c r="N62" i="180"/>
  <c r="M56" i="180"/>
  <c r="M62" i="180"/>
  <c r="K12" i="180"/>
  <c r="K38" i="180"/>
  <c r="K14" i="180"/>
  <c r="K41" i="180"/>
  <c r="L51" i="180"/>
  <c r="L62" i="180"/>
  <c r="J12" i="180"/>
  <c r="J38" i="180"/>
  <c r="J14" i="180"/>
  <c r="J41" i="180"/>
  <c r="K51" i="180"/>
  <c r="K62" i="180"/>
  <c r="I12" i="180"/>
  <c r="I38" i="180"/>
  <c r="I14" i="180"/>
  <c r="I41" i="180"/>
  <c r="J51" i="180"/>
  <c r="J62" i="180"/>
  <c r="I50" i="180"/>
  <c r="I62" i="180"/>
  <c r="W41" i="179"/>
  <c r="Y40" i="179"/>
  <c r="Y41" i="179"/>
  <c r="Y50" i="179"/>
  <c r="Y62" i="179"/>
  <c r="X62" i="179"/>
  <c r="V40" i="179"/>
  <c r="W40" i="179"/>
  <c r="V41" i="179"/>
  <c r="W51" i="179"/>
  <c r="W62" i="179"/>
  <c r="V51" i="179"/>
  <c r="V62" i="179"/>
  <c r="S62" i="179"/>
  <c r="L12" i="179"/>
  <c r="L14" i="179"/>
  <c r="L41" i="179"/>
  <c r="N39" i="179"/>
  <c r="O40" i="179"/>
  <c r="P40" i="179"/>
  <c r="Q40" i="179"/>
  <c r="R40" i="179"/>
  <c r="Q14" i="179"/>
  <c r="Q41" i="179"/>
  <c r="R51" i="179"/>
  <c r="R62" i="179"/>
  <c r="P14" i="179"/>
  <c r="P41" i="179"/>
  <c r="Q51" i="179"/>
  <c r="Q62" i="179"/>
  <c r="O14" i="179"/>
  <c r="O41" i="179"/>
  <c r="P51" i="179"/>
  <c r="P62" i="179"/>
  <c r="O50" i="179"/>
  <c r="O62" i="179"/>
  <c r="N62" i="179"/>
  <c r="M62" i="179"/>
  <c r="L38" i="179"/>
  <c r="K12" i="179"/>
  <c r="K38" i="179"/>
  <c r="K14" i="179"/>
  <c r="K41" i="179"/>
  <c r="L51" i="179"/>
  <c r="L62" i="179"/>
  <c r="J12" i="179"/>
  <c r="J38" i="179"/>
  <c r="J14" i="179"/>
  <c r="J41" i="179"/>
  <c r="K51" i="179"/>
  <c r="K62" i="179"/>
  <c r="I12" i="179"/>
  <c r="I38" i="179"/>
  <c r="I14" i="179"/>
  <c r="I41" i="179"/>
  <c r="J51" i="179"/>
  <c r="J62" i="179"/>
  <c r="I50" i="179"/>
  <c r="I62" i="179"/>
  <c r="W41" i="178"/>
  <c r="Y40" i="178"/>
  <c r="Y41" i="178"/>
  <c r="Y50" i="178"/>
  <c r="Y62" i="178"/>
  <c r="X62" i="178"/>
  <c r="V40" i="178"/>
  <c r="W40" i="178"/>
  <c r="V41" i="178"/>
  <c r="W51" i="178"/>
  <c r="W62" i="178"/>
  <c r="V51" i="178"/>
  <c r="V62" i="178"/>
  <c r="Q14" i="178"/>
  <c r="Q41" i="178"/>
  <c r="R51" i="178"/>
  <c r="R62" i="178"/>
  <c r="P14" i="178"/>
  <c r="P41" i="178"/>
  <c r="Q51" i="178"/>
  <c r="Q62" i="178"/>
  <c r="O14" i="178"/>
  <c r="O41" i="178"/>
  <c r="P51" i="178"/>
  <c r="P62" i="178"/>
  <c r="O50" i="178"/>
  <c r="L12" i="178"/>
  <c r="L14" i="178"/>
  <c r="L41" i="178"/>
  <c r="N39" i="178"/>
  <c r="N14" i="178"/>
  <c r="N41" i="178"/>
  <c r="M38" i="178"/>
  <c r="O54" i="178"/>
  <c r="L38" i="178"/>
  <c r="O57" i="178"/>
  <c r="O62" i="178"/>
  <c r="N62" i="178"/>
  <c r="M56" i="178"/>
  <c r="M62" i="178"/>
  <c r="K12" i="178"/>
  <c r="K38" i="178"/>
  <c r="K14" i="178"/>
  <c r="K41" i="178"/>
  <c r="L51" i="178"/>
  <c r="L62" i="178"/>
  <c r="J12" i="178"/>
  <c r="J38" i="178"/>
  <c r="J14" i="178"/>
  <c r="J41" i="178"/>
  <c r="K51" i="178"/>
  <c r="K62" i="178"/>
  <c r="I12" i="178"/>
  <c r="I38" i="178"/>
  <c r="I14" i="178"/>
  <c r="I41" i="178"/>
  <c r="J51" i="178"/>
  <c r="J62" i="178"/>
  <c r="I50" i="178"/>
  <c r="I62" i="178"/>
  <c r="W41" i="177"/>
  <c r="Y40" i="177"/>
  <c r="Y41" i="177"/>
  <c r="Y50" i="177"/>
  <c r="Y62" i="177"/>
  <c r="X62" i="177"/>
  <c r="V40" i="177"/>
  <c r="W40" i="177"/>
  <c r="V41" i="177"/>
  <c r="W51" i="177"/>
  <c r="W62" i="177"/>
  <c r="V51" i="177"/>
  <c r="V62" i="177"/>
  <c r="S62" i="177"/>
  <c r="O40" i="177"/>
  <c r="P40" i="177"/>
  <c r="Q40" i="177"/>
  <c r="R40" i="177"/>
  <c r="Q14" i="177"/>
  <c r="Q41" i="177"/>
  <c r="R51" i="177"/>
  <c r="R62" i="177"/>
  <c r="P14" i="177"/>
  <c r="P41" i="177"/>
  <c r="Q51" i="177"/>
  <c r="Q62" i="177"/>
  <c r="O14" i="177"/>
  <c r="O41" i="177"/>
  <c r="P51" i="177"/>
  <c r="P62" i="177"/>
  <c r="O50" i="177"/>
  <c r="O62" i="177"/>
  <c r="N62" i="177"/>
  <c r="M62" i="177"/>
  <c r="L12" i="177"/>
  <c r="L38" i="177"/>
  <c r="L14" i="177"/>
  <c r="L41" i="177"/>
  <c r="K12" i="177"/>
  <c r="K38" i="177"/>
  <c r="K14" i="177"/>
  <c r="K41" i="177"/>
  <c r="L51" i="177"/>
  <c r="L62" i="177"/>
  <c r="J12" i="177"/>
  <c r="J38" i="177"/>
  <c r="J14" i="177"/>
  <c r="J41" i="177"/>
  <c r="K51" i="177"/>
  <c r="K62" i="177"/>
  <c r="I12" i="177"/>
  <c r="I38" i="177"/>
  <c r="I14" i="177"/>
  <c r="I41" i="177"/>
  <c r="J51" i="177"/>
  <c r="J62" i="177"/>
  <c r="I50" i="177"/>
  <c r="I62" i="177"/>
  <c r="X62" i="176"/>
  <c r="W62" i="176"/>
  <c r="V51" i="176"/>
  <c r="V62" i="176"/>
  <c r="R62" i="176"/>
  <c r="P12" i="176"/>
  <c r="P39" i="176"/>
  <c r="P14" i="176"/>
  <c r="P41" i="176"/>
  <c r="Q51" i="176"/>
  <c r="Q62" i="176"/>
  <c r="O12" i="176"/>
  <c r="O39" i="176"/>
  <c r="O14" i="176"/>
  <c r="O41" i="176"/>
  <c r="P51" i="176"/>
  <c r="P62" i="176"/>
  <c r="N12" i="176"/>
  <c r="N39" i="176"/>
  <c r="N14" i="176"/>
  <c r="N41" i="176"/>
  <c r="O51" i="176"/>
  <c r="O62" i="176"/>
  <c r="N50" i="176"/>
  <c r="M12" i="176"/>
  <c r="M38" i="176"/>
  <c r="L13" i="176"/>
  <c r="M14" i="176"/>
  <c r="M41" i="176"/>
  <c r="L12" i="176"/>
  <c r="L38" i="176"/>
  <c r="L14" i="176"/>
  <c r="L41" i="176"/>
  <c r="N54" i="176"/>
  <c r="N55" i="176"/>
  <c r="N62" i="176"/>
  <c r="M55" i="176"/>
  <c r="M62" i="176"/>
  <c r="L51" i="176"/>
  <c r="L62" i="176"/>
  <c r="K62" i="176"/>
  <c r="I12" i="176"/>
  <c r="I38" i="176"/>
  <c r="I14" i="176"/>
  <c r="I41" i="176"/>
  <c r="J51" i="176"/>
  <c r="J62" i="176"/>
  <c r="I50" i="176"/>
  <c r="I62" i="176"/>
  <c r="W62" i="165"/>
  <c r="V51" i="165"/>
  <c r="V62" i="165"/>
  <c r="R62" i="165"/>
  <c r="Q39" i="165"/>
  <c r="Q51" i="165"/>
  <c r="Q62" i="165"/>
  <c r="P62" i="165"/>
  <c r="N39" i="165"/>
  <c r="N41" i="165"/>
  <c r="O51" i="165"/>
  <c r="O62" i="165"/>
  <c r="N50" i="165"/>
  <c r="N62" i="165"/>
  <c r="M62" i="165"/>
  <c r="L38" i="165"/>
  <c r="L41" i="165"/>
  <c r="K38" i="165"/>
  <c r="K41" i="165"/>
  <c r="L51" i="165"/>
  <c r="L62" i="165"/>
  <c r="J38" i="165"/>
  <c r="J41" i="165"/>
  <c r="K51" i="165"/>
  <c r="K62" i="165"/>
  <c r="I38" i="165"/>
  <c r="I41" i="165"/>
  <c r="J51" i="165"/>
  <c r="J62" i="165"/>
  <c r="I50" i="165"/>
  <c r="I62" i="165"/>
  <c r="X62" i="175"/>
  <c r="W62" i="175"/>
  <c r="V51" i="175"/>
  <c r="V62" i="175"/>
  <c r="X62" i="127"/>
  <c r="W62" i="127"/>
  <c r="V51" i="127"/>
  <c r="V62" i="127"/>
  <c r="X62" i="174"/>
  <c r="W62" i="174"/>
  <c r="V51" i="174"/>
  <c r="V62" i="174"/>
  <c r="X62" i="124"/>
  <c r="W62" i="124"/>
  <c r="V51" i="124"/>
  <c r="V62" i="124"/>
  <c r="N39" i="196"/>
  <c r="O40" i="196"/>
  <c r="M29" i="196"/>
  <c r="N30" i="196"/>
  <c r="O31" i="196"/>
  <c r="M38" i="197"/>
  <c r="N39" i="197"/>
  <c r="O40" i="197"/>
  <c r="M29" i="197"/>
  <c r="N30" i="197"/>
  <c r="O31" i="197"/>
  <c r="T31" i="197"/>
  <c r="X31" i="197"/>
  <c r="X32" i="197"/>
  <c r="Z31" i="197"/>
  <c r="Z32" i="197"/>
  <c r="S41" i="197"/>
  <c r="X41" i="197"/>
  <c r="Z41" i="197"/>
  <c r="Z113" i="197"/>
  <c r="Z35" i="197"/>
  <c r="Z36" i="197"/>
  <c r="Z40" i="197"/>
  <c r="Z44" i="197"/>
  <c r="Z45" i="197"/>
  <c r="T62" i="197"/>
  <c r="U76" i="197"/>
  <c r="V76" i="197"/>
  <c r="W76" i="197"/>
  <c r="X76" i="197"/>
  <c r="Y76" i="197"/>
  <c r="Z76" i="197"/>
  <c r="U40" i="197"/>
  <c r="U41" i="197"/>
  <c r="U50" i="197"/>
  <c r="U62" i="197"/>
  <c r="V77" i="197"/>
  <c r="W77" i="197"/>
  <c r="X77" i="197"/>
  <c r="Y77" i="197"/>
  <c r="Z77" i="197"/>
  <c r="Z78" i="197"/>
  <c r="Z105" i="197"/>
  <c r="Z114" i="197"/>
  <c r="Z115" i="197"/>
  <c r="W31" i="197"/>
  <c r="W32" i="197"/>
  <c r="Y31" i="197"/>
  <c r="Y32" i="197"/>
  <c r="Y41" i="197"/>
  <c r="Y113" i="197"/>
  <c r="Y35" i="197"/>
  <c r="Y36" i="197"/>
  <c r="V40" i="197"/>
  <c r="W40" i="197"/>
  <c r="X40" i="197"/>
  <c r="Y40" i="197"/>
  <c r="Y44" i="197"/>
  <c r="Y45" i="197"/>
  <c r="Y78" i="197"/>
  <c r="Y105" i="197"/>
  <c r="Y114" i="197"/>
  <c r="Y115" i="197"/>
  <c r="X113" i="197"/>
  <c r="X35" i="197"/>
  <c r="X36" i="197"/>
  <c r="X44" i="197"/>
  <c r="X45" i="197"/>
  <c r="S40" i="197"/>
  <c r="R40" i="197"/>
  <c r="R41" i="197"/>
  <c r="S51" i="197"/>
  <c r="S62" i="197"/>
  <c r="T75" i="197"/>
  <c r="U75" i="197"/>
  <c r="V75" i="197"/>
  <c r="W75" i="197"/>
  <c r="X75" i="197"/>
  <c r="X78" i="197"/>
  <c r="X105" i="197"/>
  <c r="X114" i="197"/>
  <c r="X115" i="197"/>
  <c r="W41" i="197"/>
  <c r="W113" i="197"/>
  <c r="W35" i="197"/>
  <c r="W36" i="197"/>
  <c r="W44" i="197"/>
  <c r="W45" i="197"/>
  <c r="Q40" i="197"/>
  <c r="Q41" i="197"/>
  <c r="R51" i="197"/>
  <c r="R62" i="197"/>
  <c r="S74" i="197"/>
  <c r="T74" i="197"/>
  <c r="U74" i="197"/>
  <c r="V74" i="197"/>
  <c r="W74" i="197"/>
  <c r="W78" i="197"/>
  <c r="W105" i="197"/>
  <c r="W114" i="197"/>
  <c r="W115" i="197"/>
  <c r="V31" i="197"/>
  <c r="V32" i="197"/>
  <c r="V41" i="197"/>
  <c r="V113" i="197"/>
  <c r="V35" i="197"/>
  <c r="V36" i="197"/>
  <c r="V44" i="197"/>
  <c r="V45" i="197"/>
  <c r="P40" i="197"/>
  <c r="P41" i="197"/>
  <c r="Q51" i="197"/>
  <c r="Q62" i="197"/>
  <c r="R73" i="197"/>
  <c r="S73" i="197"/>
  <c r="T73" i="197"/>
  <c r="U73" i="197"/>
  <c r="V73" i="197"/>
  <c r="V78" i="197"/>
  <c r="T40" i="197"/>
  <c r="T41" i="197"/>
  <c r="V81" i="197"/>
  <c r="V105" i="197"/>
  <c r="V114" i="197"/>
  <c r="V115" i="197"/>
  <c r="S31" i="197"/>
  <c r="S32" i="197"/>
  <c r="U31" i="197"/>
  <c r="U32" i="197"/>
  <c r="U113" i="197"/>
  <c r="U35" i="197"/>
  <c r="U36" i="197"/>
  <c r="U44" i="197"/>
  <c r="U45" i="197"/>
  <c r="P50" i="197"/>
  <c r="P62" i="197"/>
  <c r="Q72" i="197"/>
  <c r="R72" i="197"/>
  <c r="S72" i="197"/>
  <c r="T72" i="197"/>
  <c r="U72" i="197"/>
  <c r="U78" i="197"/>
  <c r="U105" i="197"/>
  <c r="U114" i="197"/>
  <c r="U115" i="197"/>
  <c r="T32" i="197"/>
  <c r="T113" i="197"/>
  <c r="T35" i="197"/>
  <c r="T36" i="197"/>
  <c r="T44" i="197"/>
  <c r="T45" i="197"/>
  <c r="O62" i="197"/>
  <c r="P71" i="197"/>
  <c r="Q71" i="197"/>
  <c r="R71" i="197"/>
  <c r="S71" i="197"/>
  <c r="T71" i="197"/>
  <c r="T78" i="197"/>
  <c r="T105" i="197"/>
  <c r="T114" i="197"/>
  <c r="T115" i="197"/>
  <c r="S113" i="197"/>
  <c r="S35" i="197"/>
  <c r="S36" i="197"/>
  <c r="S43" i="197"/>
  <c r="S44" i="197"/>
  <c r="S45" i="197"/>
  <c r="N62" i="197"/>
  <c r="O70" i="197"/>
  <c r="P70" i="197"/>
  <c r="Q70" i="197"/>
  <c r="R70" i="197"/>
  <c r="S70" i="197"/>
  <c r="S78" i="197"/>
  <c r="S105" i="197"/>
  <c r="S114" i="197"/>
  <c r="S115" i="197"/>
  <c r="R31" i="197"/>
  <c r="R32" i="197"/>
  <c r="R113" i="197"/>
  <c r="R35" i="197"/>
  <c r="R36" i="197"/>
  <c r="R43" i="197"/>
  <c r="R44" i="197"/>
  <c r="R45" i="197"/>
  <c r="M62" i="197"/>
  <c r="N69" i="197"/>
  <c r="O69" i="197"/>
  <c r="P69" i="197"/>
  <c r="Q69" i="197"/>
  <c r="R69" i="197"/>
  <c r="R78" i="197"/>
  <c r="R105" i="197"/>
  <c r="R114" i="197"/>
  <c r="R115" i="197"/>
  <c r="Q31" i="197"/>
  <c r="Q32" i="197"/>
  <c r="Q113" i="197"/>
  <c r="Q35" i="197"/>
  <c r="Q36" i="197"/>
  <c r="Q43" i="197"/>
  <c r="Q44" i="197"/>
  <c r="Q45" i="197"/>
  <c r="L38" i="197"/>
  <c r="L41" i="197"/>
  <c r="K38" i="197"/>
  <c r="K41" i="197"/>
  <c r="L51" i="197"/>
  <c r="L62" i="197"/>
  <c r="M68" i="197"/>
  <c r="N68" i="197"/>
  <c r="O68" i="197"/>
  <c r="P68" i="197"/>
  <c r="Q68" i="197"/>
  <c r="Q78" i="197"/>
  <c r="Q82" i="197"/>
  <c r="Q85" i="197"/>
  <c r="M41" i="197"/>
  <c r="Q86" i="197"/>
  <c r="Q89" i="197"/>
  <c r="N41" i="197"/>
  <c r="Q90" i="197"/>
  <c r="O41" i="197"/>
  <c r="Q91" i="197"/>
  <c r="Q92" i="197"/>
  <c r="Q105" i="197"/>
  <c r="Q114" i="197"/>
  <c r="Q115" i="197"/>
  <c r="P31" i="197"/>
  <c r="P32" i="197"/>
  <c r="P113" i="197"/>
  <c r="P35" i="197"/>
  <c r="P36" i="197"/>
  <c r="P43" i="197"/>
  <c r="P44" i="197"/>
  <c r="P45" i="197"/>
  <c r="J38" i="197"/>
  <c r="J41" i="197"/>
  <c r="K51" i="197"/>
  <c r="K62" i="197"/>
  <c r="L67" i="197"/>
  <c r="M67" i="197"/>
  <c r="N67" i="197"/>
  <c r="O67" i="197"/>
  <c r="P67" i="197"/>
  <c r="P78" i="197"/>
  <c r="P105" i="197"/>
  <c r="P114" i="197"/>
  <c r="P115" i="197"/>
  <c r="M32" i="197"/>
  <c r="O32" i="197"/>
  <c r="O113" i="197"/>
  <c r="O35" i="197"/>
  <c r="O36" i="197"/>
  <c r="O44" i="197"/>
  <c r="O45" i="197"/>
  <c r="I38" i="197"/>
  <c r="I41" i="197"/>
  <c r="J51" i="197"/>
  <c r="J62" i="197"/>
  <c r="K66" i="197"/>
  <c r="L66" i="197"/>
  <c r="M66" i="197"/>
  <c r="N66" i="197"/>
  <c r="O66" i="197"/>
  <c r="O78" i="197"/>
  <c r="O105" i="197"/>
  <c r="O114" i="197"/>
  <c r="O115" i="197"/>
  <c r="L29" i="197"/>
  <c r="L32" i="197"/>
  <c r="N32" i="197"/>
  <c r="N113" i="197"/>
  <c r="N34" i="197"/>
  <c r="N36" i="197"/>
  <c r="N43" i="197"/>
  <c r="N45" i="197"/>
  <c r="I50" i="197"/>
  <c r="I62" i="197"/>
  <c r="J65" i="197"/>
  <c r="K65" i="197"/>
  <c r="L65" i="197"/>
  <c r="M65" i="197"/>
  <c r="N65" i="197"/>
  <c r="N78" i="197"/>
  <c r="N105" i="197"/>
  <c r="N114" i="197"/>
  <c r="N115" i="197"/>
  <c r="M113" i="197"/>
  <c r="M26" i="197"/>
  <c r="M27" i="197"/>
  <c r="M33" i="197"/>
  <c r="M36" i="197"/>
  <c r="M42" i="197"/>
  <c r="M45" i="197"/>
  <c r="M105" i="197"/>
  <c r="M114" i="197"/>
  <c r="M115" i="197"/>
  <c r="L113" i="197"/>
  <c r="L26" i="197"/>
  <c r="L27" i="197"/>
  <c r="L33" i="197"/>
  <c r="L36" i="197"/>
  <c r="L42" i="197"/>
  <c r="L45" i="197"/>
  <c r="L105" i="197"/>
  <c r="L114" i="197"/>
  <c r="L115" i="197"/>
  <c r="K29" i="197"/>
  <c r="K32" i="197"/>
  <c r="K113" i="197"/>
  <c r="K26" i="197"/>
  <c r="K27" i="197"/>
  <c r="K33" i="197"/>
  <c r="K36" i="197"/>
  <c r="K42" i="197"/>
  <c r="K45" i="197"/>
  <c r="K105" i="197"/>
  <c r="K114" i="197"/>
  <c r="K115" i="197"/>
  <c r="J29" i="197"/>
  <c r="J32" i="197"/>
  <c r="J113" i="197"/>
  <c r="J26" i="197"/>
  <c r="J27" i="197"/>
  <c r="J33" i="197"/>
  <c r="J36" i="197"/>
  <c r="J42" i="197"/>
  <c r="J45" i="197"/>
  <c r="J105" i="197"/>
  <c r="J114" i="197"/>
  <c r="J115" i="197"/>
  <c r="I29" i="197"/>
  <c r="I32" i="197"/>
  <c r="I113" i="197"/>
  <c r="I26" i="197"/>
  <c r="I27" i="197"/>
  <c r="I33" i="197"/>
  <c r="I36" i="197"/>
  <c r="I42" i="197"/>
  <c r="I45" i="197"/>
  <c r="I105" i="197"/>
  <c r="I114" i="197"/>
  <c r="I115" i="197"/>
  <c r="Z108" i="197"/>
  <c r="Z109" i="197"/>
  <c r="Z110" i="197"/>
  <c r="Y108" i="197"/>
  <c r="Y109" i="197"/>
  <c r="Y110" i="197"/>
  <c r="X108" i="197"/>
  <c r="X109" i="197"/>
  <c r="X110" i="197"/>
  <c r="W108" i="197"/>
  <c r="W109" i="197"/>
  <c r="W110" i="197"/>
  <c r="V108" i="197"/>
  <c r="V109" i="197"/>
  <c r="V110" i="197"/>
  <c r="U108" i="197"/>
  <c r="U109" i="197"/>
  <c r="U110" i="197"/>
  <c r="T108" i="197"/>
  <c r="T109" i="197"/>
  <c r="T110" i="197"/>
  <c r="S108" i="197"/>
  <c r="S109" i="197"/>
  <c r="S110" i="197"/>
  <c r="R108" i="197"/>
  <c r="R109" i="197"/>
  <c r="R110" i="197"/>
  <c r="Q108" i="197"/>
  <c r="Q109" i="197"/>
  <c r="Q110" i="197"/>
  <c r="P108" i="197"/>
  <c r="P109" i="197"/>
  <c r="P110" i="197"/>
  <c r="O108" i="197"/>
  <c r="O109" i="197"/>
  <c r="O110" i="197"/>
  <c r="N108" i="197"/>
  <c r="N109" i="197"/>
  <c r="N110" i="197"/>
  <c r="M108" i="197"/>
  <c r="M109" i="197"/>
  <c r="M110" i="197"/>
  <c r="L108" i="197"/>
  <c r="L109" i="197"/>
  <c r="L110" i="197"/>
  <c r="K108" i="197"/>
  <c r="K109" i="197"/>
  <c r="K110" i="197"/>
  <c r="J108" i="197"/>
  <c r="J109" i="197"/>
  <c r="J110" i="197"/>
  <c r="I108" i="197"/>
  <c r="I109" i="197"/>
  <c r="I110" i="197"/>
  <c r="Z50" i="197"/>
  <c r="Z62" i="197"/>
  <c r="Y62" i="197"/>
  <c r="X51" i="197"/>
  <c r="X62" i="197"/>
  <c r="W51" i="197"/>
  <c r="W62" i="197"/>
  <c r="V51" i="197"/>
  <c r="V62" i="197"/>
  <c r="Z47" i="197"/>
  <c r="Y47" i="197"/>
  <c r="X47" i="197"/>
  <c r="W47" i="197"/>
  <c r="V47" i="197"/>
  <c r="U47" i="197"/>
  <c r="T47" i="197"/>
  <c r="S47" i="197"/>
  <c r="R47" i="197"/>
  <c r="Q47" i="197"/>
  <c r="P47" i="197"/>
  <c r="O47" i="197"/>
  <c r="N47" i="197"/>
  <c r="M47" i="197"/>
  <c r="L47" i="197"/>
  <c r="K47" i="197"/>
  <c r="J47" i="197"/>
  <c r="I47" i="197"/>
  <c r="J23" i="197"/>
  <c r="K23" i="197"/>
  <c r="L23" i="197"/>
  <c r="M23" i="197"/>
  <c r="N23" i="197"/>
  <c r="O23" i="197"/>
  <c r="P23" i="197"/>
  <c r="Q23" i="197"/>
  <c r="R23" i="197"/>
  <c r="S23" i="197"/>
  <c r="T23" i="197"/>
  <c r="U23" i="197"/>
  <c r="V23" i="197"/>
  <c r="W23" i="197"/>
  <c r="X23" i="197"/>
  <c r="Y23" i="197"/>
  <c r="Z23" i="197"/>
  <c r="Z24" i="197"/>
  <c r="Y24" i="197"/>
  <c r="X24" i="197"/>
  <c r="W24" i="197"/>
  <c r="V24" i="197"/>
  <c r="U24" i="197"/>
  <c r="T24" i="197"/>
  <c r="S24" i="197"/>
  <c r="R24" i="197"/>
  <c r="Q24" i="197"/>
  <c r="P24" i="197"/>
  <c r="O24" i="197"/>
  <c r="N24" i="197"/>
  <c r="M24" i="197"/>
  <c r="L24" i="197"/>
  <c r="K24" i="197"/>
  <c r="J24" i="197"/>
  <c r="I24" i="197"/>
  <c r="N22" i="197"/>
  <c r="O22" i="197"/>
  <c r="P22" i="197"/>
  <c r="Q22" i="197"/>
  <c r="R22" i="197"/>
  <c r="S22" i="197"/>
  <c r="T22" i="197"/>
  <c r="U22" i="197"/>
  <c r="V22" i="197"/>
  <c r="W22" i="197"/>
  <c r="X22" i="197"/>
  <c r="Y22" i="197"/>
  <c r="Z22" i="197"/>
  <c r="T31" i="196"/>
  <c r="X31" i="196"/>
  <c r="X32" i="196"/>
  <c r="Z31" i="196"/>
  <c r="Z32" i="196"/>
  <c r="S41" i="196"/>
  <c r="X41" i="196"/>
  <c r="Z41" i="196"/>
  <c r="Z113" i="196"/>
  <c r="Z35" i="196"/>
  <c r="Z36" i="196"/>
  <c r="Z40" i="196"/>
  <c r="Z44" i="196"/>
  <c r="Z45" i="196"/>
  <c r="T62" i="196"/>
  <c r="U76" i="196"/>
  <c r="V76" i="196"/>
  <c r="W76" i="196"/>
  <c r="X76" i="196"/>
  <c r="Y76" i="196"/>
  <c r="Z76" i="196"/>
  <c r="U40" i="196"/>
  <c r="U41" i="196"/>
  <c r="U50" i="196"/>
  <c r="T40" i="196"/>
  <c r="T41" i="196"/>
  <c r="S40" i="196"/>
  <c r="U54" i="196"/>
  <c r="U62" i="196"/>
  <c r="V77" i="196"/>
  <c r="W77" i="196"/>
  <c r="X77" i="196"/>
  <c r="Y77" i="196"/>
  <c r="Z77" i="196"/>
  <c r="Z78" i="196"/>
  <c r="Z105" i="196"/>
  <c r="Z114" i="196"/>
  <c r="Z115" i="196"/>
  <c r="W31" i="196"/>
  <c r="W32" i="196"/>
  <c r="Y31" i="196"/>
  <c r="Y32" i="196"/>
  <c r="Y41" i="196"/>
  <c r="Y113" i="196"/>
  <c r="Y35" i="196"/>
  <c r="Y36" i="196"/>
  <c r="V40" i="196"/>
  <c r="W40" i="196"/>
  <c r="X40" i="196"/>
  <c r="Y40" i="196"/>
  <c r="Y44" i="196"/>
  <c r="Y45" i="196"/>
  <c r="Y78" i="196"/>
  <c r="Y105" i="196"/>
  <c r="Y114" i="196"/>
  <c r="Y115" i="196"/>
  <c r="X113" i="196"/>
  <c r="X35" i="196"/>
  <c r="X36" i="196"/>
  <c r="X44" i="196"/>
  <c r="X45" i="196"/>
  <c r="R40" i="196"/>
  <c r="R41" i="196"/>
  <c r="S51" i="196"/>
  <c r="S62" i="196"/>
  <c r="T75" i="196"/>
  <c r="U75" i="196"/>
  <c r="V75" i="196"/>
  <c r="W75" i="196"/>
  <c r="X75" i="196"/>
  <c r="X78" i="196"/>
  <c r="X105" i="196"/>
  <c r="X114" i="196"/>
  <c r="X115" i="196"/>
  <c r="W41" i="196"/>
  <c r="W113" i="196"/>
  <c r="W35" i="196"/>
  <c r="W36" i="196"/>
  <c r="W44" i="196"/>
  <c r="W45" i="196"/>
  <c r="Q40" i="196"/>
  <c r="Q41" i="196"/>
  <c r="R51" i="196"/>
  <c r="R62" i="196"/>
  <c r="S74" i="196"/>
  <c r="T74" i="196"/>
  <c r="U74" i="196"/>
  <c r="V74" i="196"/>
  <c r="W74" i="196"/>
  <c r="W78" i="196"/>
  <c r="W105" i="196"/>
  <c r="W114" i="196"/>
  <c r="W115" i="196"/>
  <c r="V31" i="196"/>
  <c r="V32" i="196"/>
  <c r="V41" i="196"/>
  <c r="V113" i="196"/>
  <c r="V35" i="196"/>
  <c r="V36" i="196"/>
  <c r="V44" i="196"/>
  <c r="V45" i="196"/>
  <c r="P40" i="196"/>
  <c r="P41" i="196"/>
  <c r="Q51" i="196"/>
  <c r="Q62" i="196"/>
  <c r="R73" i="196"/>
  <c r="S73" i="196"/>
  <c r="T73" i="196"/>
  <c r="U73" i="196"/>
  <c r="V73" i="196"/>
  <c r="V78" i="196"/>
  <c r="V105" i="196"/>
  <c r="V114" i="196"/>
  <c r="V115" i="196"/>
  <c r="S31" i="196"/>
  <c r="S32" i="196"/>
  <c r="U31" i="196"/>
  <c r="U32" i="196"/>
  <c r="U113" i="196"/>
  <c r="U35" i="196"/>
  <c r="U36" i="196"/>
  <c r="U44" i="196"/>
  <c r="U45" i="196"/>
  <c r="P50" i="196"/>
  <c r="P55" i="196"/>
  <c r="O41" i="196"/>
  <c r="P60" i="196"/>
  <c r="P62" i="196"/>
  <c r="Q72" i="196"/>
  <c r="R72" i="196"/>
  <c r="S72" i="196"/>
  <c r="T72" i="196"/>
  <c r="U72" i="196"/>
  <c r="U78" i="196"/>
  <c r="U105" i="196"/>
  <c r="U114" i="196"/>
  <c r="U115" i="196"/>
  <c r="T32" i="196"/>
  <c r="T113" i="196"/>
  <c r="T35" i="196"/>
  <c r="T36" i="196"/>
  <c r="T44" i="196"/>
  <c r="T45" i="196"/>
  <c r="O55" i="196"/>
  <c r="O62" i="196"/>
  <c r="P71" i="196"/>
  <c r="Q71" i="196"/>
  <c r="R71" i="196"/>
  <c r="S71" i="196"/>
  <c r="T71" i="196"/>
  <c r="T78" i="196"/>
  <c r="T105" i="196"/>
  <c r="T114" i="196"/>
  <c r="T115" i="196"/>
  <c r="S113" i="196"/>
  <c r="S35" i="196"/>
  <c r="S36" i="196"/>
  <c r="S43" i="196"/>
  <c r="S44" i="196"/>
  <c r="S45" i="196"/>
  <c r="N58" i="196"/>
  <c r="N62" i="196"/>
  <c r="O70" i="196"/>
  <c r="P70" i="196"/>
  <c r="Q70" i="196"/>
  <c r="R70" i="196"/>
  <c r="S70" i="196"/>
  <c r="S78" i="196"/>
  <c r="S102" i="196"/>
  <c r="S105" i="196"/>
  <c r="S114" i="196"/>
  <c r="S115" i="196"/>
  <c r="R31" i="196"/>
  <c r="R32" i="196"/>
  <c r="R113" i="196"/>
  <c r="R35" i="196"/>
  <c r="R36" i="196"/>
  <c r="R43" i="196"/>
  <c r="R44" i="196"/>
  <c r="R45" i="196"/>
  <c r="M62" i="196"/>
  <c r="N69" i="196"/>
  <c r="O69" i="196"/>
  <c r="P69" i="196"/>
  <c r="Q69" i="196"/>
  <c r="R69" i="196"/>
  <c r="R78" i="196"/>
  <c r="R105" i="196"/>
  <c r="R114" i="196"/>
  <c r="R115" i="196"/>
  <c r="Q31" i="196"/>
  <c r="Q32" i="196"/>
  <c r="Q113" i="196"/>
  <c r="Q35" i="196"/>
  <c r="Q36" i="196"/>
  <c r="Q43" i="196"/>
  <c r="Q44" i="196"/>
  <c r="Q45" i="196"/>
  <c r="K38" i="196"/>
  <c r="K41" i="196"/>
  <c r="L51" i="196"/>
  <c r="L62" i="196"/>
  <c r="M68" i="196"/>
  <c r="N68" i="196"/>
  <c r="O68" i="196"/>
  <c r="P68" i="196"/>
  <c r="Q68" i="196"/>
  <c r="Q78" i="196"/>
  <c r="Q105" i="196"/>
  <c r="Q114" i="196"/>
  <c r="Q115" i="196"/>
  <c r="P31" i="196"/>
  <c r="P32" i="196"/>
  <c r="P113" i="196"/>
  <c r="P35" i="196"/>
  <c r="P36" i="196"/>
  <c r="P43" i="196"/>
  <c r="P44" i="196"/>
  <c r="P45" i="196"/>
  <c r="J38" i="196"/>
  <c r="J41" i="196"/>
  <c r="K51" i="196"/>
  <c r="K62" i="196"/>
  <c r="L67" i="196"/>
  <c r="M67" i="196"/>
  <c r="N67" i="196"/>
  <c r="O67" i="196"/>
  <c r="P67" i="196"/>
  <c r="P78" i="196"/>
  <c r="P105" i="196"/>
  <c r="P114" i="196"/>
  <c r="P115" i="196"/>
  <c r="M32" i="196"/>
  <c r="O32" i="196"/>
  <c r="O113" i="196"/>
  <c r="O35" i="196"/>
  <c r="O36" i="196"/>
  <c r="O44" i="196"/>
  <c r="O45" i="196"/>
  <c r="I38" i="196"/>
  <c r="I41" i="196"/>
  <c r="J51" i="196"/>
  <c r="J62" i="196"/>
  <c r="K66" i="196"/>
  <c r="L66" i="196"/>
  <c r="M66" i="196"/>
  <c r="N66" i="196"/>
  <c r="O66" i="196"/>
  <c r="O78" i="196"/>
  <c r="O98" i="196"/>
  <c r="O105" i="196"/>
  <c r="O114" i="196"/>
  <c r="O115" i="196"/>
  <c r="L29" i="196"/>
  <c r="L32" i="196"/>
  <c r="N32" i="196"/>
  <c r="N113" i="196"/>
  <c r="N34" i="196"/>
  <c r="N36" i="196"/>
  <c r="N43" i="196"/>
  <c r="N45" i="196"/>
  <c r="I50" i="196"/>
  <c r="I62" i="196"/>
  <c r="J65" i="196"/>
  <c r="K65" i="196"/>
  <c r="L65" i="196"/>
  <c r="M65" i="196"/>
  <c r="N65" i="196"/>
  <c r="N78" i="196"/>
  <c r="N97" i="196"/>
  <c r="N105" i="196"/>
  <c r="N114" i="196"/>
  <c r="N115" i="196"/>
  <c r="M113" i="196"/>
  <c r="M26" i="196"/>
  <c r="M27" i="196"/>
  <c r="M33" i="196"/>
  <c r="M36" i="196"/>
  <c r="M42" i="196"/>
  <c r="M45" i="196"/>
  <c r="M105" i="196"/>
  <c r="M114" i="196"/>
  <c r="M115" i="196"/>
  <c r="L113" i="196"/>
  <c r="L26" i="196"/>
  <c r="L27" i="196"/>
  <c r="L33" i="196"/>
  <c r="L36" i="196"/>
  <c r="L42" i="196"/>
  <c r="L45" i="196"/>
  <c r="L105" i="196"/>
  <c r="L114" i="196"/>
  <c r="L115" i="196"/>
  <c r="K29" i="196"/>
  <c r="K32" i="196"/>
  <c r="K113" i="196"/>
  <c r="K26" i="196"/>
  <c r="K27" i="196"/>
  <c r="K33" i="196"/>
  <c r="K36" i="196"/>
  <c r="K42" i="196"/>
  <c r="K45" i="196"/>
  <c r="K105" i="196"/>
  <c r="K114" i="196"/>
  <c r="K115" i="196"/>
  <c r="J29" i="196"/>
  <c r="J32" i="196"/>
  <c r="J113" i="196"/>
  <c r="J26" i="196"/>
  <c r="J27" i="196"/>
  <c r="J33" i="196"/>
  <c r="J36" i="196"/>
  <c r="J42" i="196"/>
  <c r="J45" i="196"/>
  <c r="J105" i="196"/>
  <c r="J114" i="196"/>
  <c r="J115" i="196"/>
  <c r="I29" i="196"/>
  <c r="I32" i="196"/>
  <c r="I113" i="196"/>
  <c r="I26" i="196"/>
  <c r="I27" i="196"/>
  <c r="I33" i="196"/>
  <c r="I36" i="196"/>
  <c r="I42" i="196"/>
  <c r="I45" i="196"/>
  <c r="I105" i="196"/>
  <c r="I114" i="196"/>
  <c r="I115" i="196"/>
  <c r="Z108" i="196"/>
  <c r="Z109" i="196"/>
  <c r="Z110" i="196"/>
  <c r="Y108" i="196"/>
  <c r="Y109" i="196"/>
  <c r="Y110" i="196"/>
  <c r="X108" i="196"/>
  <c r="X109" i="196"/>
  <c r="X110" i="196"/>
  <c r="W108" i="196"/>
  <c r="W109" i="196"/>
  <c r="W110" i="196"/>
  <c r="V108" i="196"/>
  <c r="V109" i="196"/>
  <c r="V110" i="196"/>
  <c r="U108" i="196"/>
  <c r="U109" i="196"/>
  <c r="U110" i="196"/>
  <c r="T108" i="196"/>
  <c r="T109" i="196"/>
  <c r="T110" i="196"/>
  <c r="S108" i="196"/>
  <c r="S109" i="196"/>
  <c r="S110" i="196"/>
  <c r="R108" i="196"/>
  <c r="R109" i="196"/>
  <c r="R110" i="196"/>
  <c r="Q108" i="196"/>
  <c r="Q109" i="196"/>
  <c r="Q110" i="196"/>
  <c r="P108" i="196"/>
  <c r="P109" i="196"/>
  <c r="P110" i="196"/>
  <c r="O108" i="196"/>
  <c r="O109" i="196"/>
  <c r="O110" i="196"/>
  <c r="N108" i="196"/>
  <c r="N109" i="196"/>
  <c r="N110" i="196"/>
  <c r="M108" i="196"/>
  <c r="M109" i="196"/>
  <c r="M110" i="196"/>
  <c r="L108" i="196"/>
  <c r="L109" i="196"/>
  <c r="L110" i="196"/>
  <c r="K108" i="196"/>
  <c r="K109" i="196"/>
  <c r="K110" i="196"/>
  <c r="J108" i="196"/>
  <c r="J109" i="196"/>
  <c r="J110" i="196"/>
  <c r="I108" i="196"/>
  <c r="I109" i="196"/>
  <c r="I110" i="196"/>
  <c r="Z50" i="196"/>
  <c r="Z62" i="196"/>
  <c r="Y62" i="196"/>
  <c r="X51" i="196"/>
  <c r="X62" i="196"/>
  <c r="W51" i="196"/>
  <c r="W62" i="196"/>
  <c r="V51" i="196"/>
  <c r="V62" i="196"/>
  <c r="Z47" i="196"/>
  <c r="Y47" i="196"/>
  <c r="X47" i="196"/>
  <c r="W47" i="196"/>
  <c r="V47" i="196"/>
  <c r="U47" i="196"/>
  <c r="T47" i="196"/>
  <c r="S47" i="196"/>
  <c r="R47" i="196"/>
  <c r="Q47" i="196"/>
  <c r="P47" i="196"/>
  <c r="O47" i="196"/>
  <c r="N47" i="196"/>
  <c r="M47" i="196"/>
  <c r="L47" i="196"/>
  <c r="K47" i="196"/>
  <c r="J47" i="196"/>
  <c r="I47" i="196"/>
  <c r="J23" i="196"/>
  <c r="K23" i="196"/>
  <c r="L23" i="196"/>
  <c r="M23" i="196"/>
  <c r="N23" i="196"/>
  <c r="O23" i="196"/>
  <c r="P23" i="196"/>
  <c r="Q23" i="196"/>
  <c r="R23" i="196"/>
  <c r="S23" i="196"/>
  <c r="T23" i="196"/>
  <c r="U23" i="196"/>
  <c r="V23" i="196"/>
  <c r="W23" i="196"/>
  <c r="X23" i="196"/>
  <c r="Y23" i="196"/>
  <c r="Z23" i="196"/>
  <c r="Z24" i="196"/>
  <c r="Y24" i="196"/>
  <c r="X24" i="196"/>
  <c r="W24" i="196"/>
  <c r="V24" i="196"/>
  <c r="U24" i="196"/>
  <c r="T24" i="196"/>
  <c r="S24" i="196"/>
  <c r="R24" i="196"/>
  <c r="Q24" i="196"/>
  <c r="P24" i="196"/>
  <c r="O24" i="196"/>
  <c r="N24" i="196"/>
  <c r="M24" i="196"/>
  <c r="L24" i="196"/>
  <c r="K24" i="196"/>
  <c r="J24" i="196"/>
  <c r="I24" i="196"/>
  <c r="N22" i="196"/>
  <c r="O22" i="196"/>
  <c r="P22" i="196"/>
  <c r="Q22" i="196"/>
  <c r="R22" i="196"/>
  <c r="S22" i="196"/>
  <c r="T22" i="196"/>
  <c r="U22" i="196"/>
  <c r="V22" i="196"/>
  <c r="W22" i="196"/>
  <c r="X22" i="196"/>
  <c r="Y22" i="196"/>
  <c r="Z22" i="196"/>
  <c r="N39" i="195"/>
  <c r="M29" i="195"/>
  <c r="N30" i="195"/>
  <c r="T31" i="195"/>
  <c r="X31" i="195"/>
  <c r="X32" i="195"/>
  <c r="Z31" i="195"/>
  <c r="Z32" i="195"/>
  <c r="S41" i="195"/>
  <c r="X41" i="195"/>
  <c r="Z41" i="195"/>
  <c r="Z113" i="195"/>
  <c r="Z35" i="195"/>
  <c r="Z36" i="195"/>
  <c r="Z40" i="195"/>
  <c r="Z44" i="195"/>
  <c r="Z45" i="195"/>
  <c r="T62" i="195"/>
  <c r="U76" i="195"/>
  <c r="V76" i="195"/>
  <c r="W76" i="195"/>
  <c r="X76" i="195"/>
  <c r="Y76" i="195"/>
  <c r="Z76" i="195"/>
  <c r="U40" i="195"/>
  <c r="U41" i="195"/>
  <c r="U50" i="195"/>
  <c r="T40" i="195"/>
  <c r="T41" i="195"/>
  <c r="S40" i="195"/>
  <c r="U54" i="195"/>
  <c r="U62" i="195"/>
  <c r="V77" i="195"/>
  <c r="W77" i="195"/>
  <c r="X77" i="195"/>
  <c r="Y77" i="195"/>
  <c r="Z77" i="195"/>
  <c r="Z78" i="195"/>
  <c r="Z105" i="195"/>
  <c r="Z114" i="195"/>
  <c r="Z115" i="195"/>
  <c r="W31" i="195"/>
  <c r="W32" i="195"/>
  <c r="Y31" i="195"/>
  <c r="Y32" i="195"/>
  <c r="Y41" i="195"/>
  <c r="Y113" i="195"/>
  <c r="Y35" i="195"/>
  <c r="Y36" i="195"/>
  <c r="V40" i="195"/>
  <c r="W40" i="195"/>
  <c r="X40" i="195"/>
  <c r="Y40" i="195"/>
  <c r="Y44" i="195"/>
  <c r="Y45" i="195"/>
  <c r="Y78" i="195"/>
  <c r="Y105" i="195"/>
  <c r="Y114" i="195"/>
  <c r="Y115" i="195"/>
  <c r="X113" i="195"/>
  <c r="X35" i="195"/>
  <c r="X36" i="195"/>
  <c r="X44" i="195"/>
  <c r="X45" i="195"/>
  <c r="R40" i="195"/>
  <c r="R41" i="195"/>
  <c r="S51" i="195"/>
  <c r="S62" i="195"/>
  <c r="T75" i="195"/>
  <c r="U75" i="195"/>
  <c r="V75" i="195"/>
  <c r="W75" i="195"/>
  <c r="X75" i="195"/>
  <c r="X78" i="195"/>
  <c r="X105" i="195"/>
  <c r="X114" i="195"/>
  <c r="X115" i="195"/>
  <c r="W41" i="195"/>
  <c r="W113" i="195"/>
  <c r="W35" i="195"/>
  <c r="W36" i="195"/>
  <c r="W44" i="195"/>
  <c r="W45" i="195"/>
  <c r="Q40" i="195"/>
  <c r="Q41" i="195"/>
  <c r="R51" i="195"/>
  <c r="R62" i="195"/>
  <c r="S74" i="195"/>
  <c r="T74" i="195"/>
  <c r="U74" i="195"/>
  <c r="V74" i="195"/>
  <c r="W74" i="195"/>
  <c r="W78" i="195"/>
  <c r="W105" i="195"/>
  <c r="W114" i="195"/>
  <c r="W115" i="195"/>
  <c r="V31" i="195"/>
  <c r="V32" i="195"/>
  <c r="V41" i="195"/>
  <c r="V113" i="195"/>
  <c r="V35" i="195"/>
  <c r="V36" i="195"/>
  <c r="V44" i="195"/>
  <c r="V45" i="195"/>
  <c r="P40" i="195"/>
  <c r="P41" i="195"/>
  <c r="Q51" i="195"/>
  <c r="Q62" i="195"/>
  <c r="R73" i="195"/>
  <c r="S73" i="195"/>
  <c r="T73" i="195"/>
  <c r="U73" i="195"/>
  <c r="V73" i="195"/>
  <c r="V78" i="195"/>
  <c r="V105" i="195"/>
  <c r="V114" i="195"/>
  <c r="V115" i="195"/>
  <c r="S31" i="195"/>
  <c r="S32" i="195"/>
  <c r="U31" i="195"/>
  <c r="U32" i="195"/>
  <c r="U113" i="195"/>
  <c r="U35" i="195"/>
  <c r="U36" i="195"/>
  <c r="U44" i="195"/>
  <c r="U45" i="195"/>
  <c r="P50" i="195"/>
  <c r="P55" i="195"/>
  <c r="O41" i="195"/>
  <c r="P60" i="195"/>
  <c r="P62" i="195"/>
  <c r="Q72" i="195"/>
  <c r="R72" i="195"/>
  <c r="S72" i="195"/>
  <c r="T72" i="195"/>
  <c r="U72" i="195"/>
  <c r="U78" i="195"/>
  <c r="U105" i="195"/>
  <c r="U114" i="195"/>
  <c r="U115" i="195"/>
  <c r="T32" i="195"/>
  <c r="T113" i="195"/>
  <c r="T35" i="195"/>
  <c r="T36" i="195"/>
  <c r="T44" i="195"/>
  <c r="T45" i="195"/>
  <c r="O55" i="195"/>
  <c r="O62" i="195"/>
  <c r="P71" i="195"/>
  <c r="Q71" i="195"/>
  <c r="R71" i="195"/>
  <c r="S71" i="195"/>
  <c r="T71" i="195"/>
  <c r="T78" i="195"/>
  <c r="T105" i="195"/>
  <c r="T114" i="195"/>
  <c r="T115" i="195"/>
  <c r="S113" i="195"/>
  <c r="S35" i="195"/>
  <c r="S36" i="195"/>
  <c r="S43" i="195"/>
  <c r="S44" i="195"/>
  <c r="S45" i="195"/>
  <c r="N58" i="195"/>
  <c r="N62" i="195"/>
  <c r="O70" i="195"/>
  <c r="P70" i="195"/>
  <c r="Q70" i="195"/>
  <c r="R70" i="195"/>
  <c r="S70" i="195"/>
  <c r="S78" i="195"/>
  <c r="S102" i="195"/>
  <c r="S105" i="195"/>
  <c r="S114" i="195"/>
  <c r="S115" i="195"/>
  <c r="R31" i="195"/>
  <c r="R32" i="195"/>
  <c r="R113" i="195"/>
  <c r="R35" i="195"/>
  <c r="R36" i="195"/>
  <c r="R43" i="195"/>
  <c r="R44" i="195"/>
  <c r="R45" i="195"/>
  <c r="M62" i="195"/>
  <c r="N69" i="195"/>
  <c r="O69" i="195"/>
  <c r="P69" i="195"/>
  <c r="Q69" i="195"/>
  <c r="R69" i="195"/>
  <c r="R78" i="195"/>
  <c r="R105" i="195"/>
  <c r="R114" i="195"/>
  <c r="R115" i="195"/>
  <c r="Q31" i="195"/>
  <c r="Q32" i="195"/>
  <c r="Q113" i="195"/>
  <c r="Q35" i="195"/>
  <c r="Q36" i="195"/>
  <c r="Q43" i="195"/>
  <c r="Q44" i="195"/>
  <c r="Q45" i="195"/>
  <c r="K38" i="195"/>
  <c r="K41" i="195"/>
  <c r="L51" i="195"/>
  <c r="L62" i="195"/>
  <c r="M68" i="195"/>
  <c r="N68" i="195"/>
  <c r="O68" i="195"/>
  <c r="P68" i="195"/>
  <c r="Q68" i="195"/>
  <c r="Q78" i="195"/>
  <c r="Q105" i="195"/>
  <c r="Q114" i="195"/>
  <c r="Q115" i="195"/>
  <c r="P31" i="195"/>
  <c r="P32" i="195"/>
  <c r="P113" i="195"/>
  <c r="P35" i="195"/>
  <c r="P36" i="195"/>
  <c r="P43" i="195"/>
  <c r="P44" i="195"/>
  <c r="P45" i="195"/>
  <c r="J38" i="195"/>
  <c r="J41" i="195"/>
  <c r="K51" i="195"/>
  <c r="K62" i="195"/>
  <c r="L67" i="195"/>
  <c r="M67" i="195"/>
  <c r="N67" i="195"/>
  <c r="O67" i="195"/>
  <c r="P67" i="195"/>
  <c r="P78" i="195"/>
  <c r="P105" i="195"/>
  <c r="P114" i="195"/>
  <c r="P115" i="195"/>
  <c r="M32" i="195"/>
  <c r="O31" i="195"/>
  <c r="O32" i="195"/>
  <c r="O113" i="195"/>
  <c r="O35" i="195"/>
  <c r="O36" i="195"/>
  <c r="O40" i="195"/>
  <c r="O44" i="195"/>
  <c r="O45" i="195"/>
  <c r="I38" i="195"/>
  <c r="I41" i="195"/>
  <c r="J51" i="195"/>
  <c r="J62" i="195"/>
  <c r="K66" i="195"/>
  <c r="L66" i="195"/>
  <c r="M66" i="195"/>
  <c r="N66" i="195"/>
  <c r="O66" i="195"/>
  <c r="O78" i="195"/>
  <c r="O98" i="195"/>
  <c r="O105" i="195"/>
  <c r="O114" i="195"/>
  <c r="O115" i="195"/>
  <c r="L29" i="195"/>
  <c r="L32" i="195"/>
  <c r="N32" i="195"/>
  <c r="N113" i="195"/>
  <c r="N34" i="195"/>
  <c r="N36" i="195"/>
  <c r="N43" i="195"/>
  <c r="N45" i="195"/>
  <c r="I50" i="195"/>
  <c r="I62" i="195"/>
  <c r="J65" i="195"/>
  <c r="K65" i="195"/>
  <c r="L65" i="195"/>
  <c r="M65" i="195"/>
  <c r="N65" i="195"/>
  <c r="N78" i="195"/>
  <c r="N97" i="195"/>
  <c r="N105" i="195"/>
  <c r="N114" i="195"/>
  <c r="N115" i="195"/>
  <c r="M113" i="195"/>
  <c r="M26" i="195"/>
  <c r="M27" i="195"/>
  <c r="M33" i="195"/>
  <c r="M36" i="195"/>
  <c r="M42" i="195"/>
  <c r="M45" i="195"/>
  <c r="M105" i="195"/>
  <c r="M114" i="195"/>
  <c r="M115" i="195"/>
  <c r="L113" i="195"/>
  <c r="L26" i="195"/>
  <c r="L27" i="195"/>
  <c r="L33" i="195"/>
  <c r="L36" i="195"/>
  <c r="L42" i="195"/>
  <c r="L45" i="195"/>
  <c r="L105" i="195"/>
  <c r="L114" i="195"/>
  <c r="L115" i="195"/>
  <c r="K29" i="195"/>
  <c r="K32" i="195"/>
  <c r="K113" i="195"/>
  <c r="K26" i="195"/>
  <c r="K27" i="195"/>
  <c r="K33" i="195"/>
  <c r="K36" i="195"/>
  <c r="K42" i="195"/>
  <c r="K45" i="195"/>
  <c r="K105" i="195"/>
  <c r="K114" i="195"/>
  <c r="K115" i="195"/>
  <c r="J29" i="195"/>
  <c r="J32" i="195"/>
  <c r="J113" i="195"/>
  <c r="J26" i="195"/>
  <c r="J27" i="195"/>
  <c r="J33" i="195"/>
  <c r="J36" i="195"/>
  <c r="J42" i="195"/>
  <c r="J45" i="195"/>
  <c r="J105" i="195"/>
  <c r="J114" i="195"/>
  <c r="J115" i="195"/>
  <c r="I29" i="195"/>
  <c r="I32" i="195"/>
  <c r="I113" i="195"/>
  <c r="I26" i="195"/>
  <c r="I27" i="195"/>
  <c r="I33" i="195"/>
  <c r="I36" i="195"/>
  <c r="I42" i="195"/>
  <c r="I45" i="195"/>
  <c r="I105" i="195"/>
  <c r="I114" i="195"/>
  <c r="I115" i="195"/>
  <c r="Z108" i="195"/>
  <c r="Z109" i="195"/>
  <c r="Z110" i="195"/>
  <c r="Y108" i="195"/>
  <c r="Y109" i="195"/>
  <c r="Y110" i="195"/>
  <c r="X108" i="195"/>
  <c r="X109" i="195"/>
  <c r="X110" i="195"/>
  <c r="W108" i="195"/>
  <c r="W109" i="195"/>
  <c r="W110" i="195"/>
  <c r="V108" i="195"/>
  <c r="V109" i="195"/>
  <c r="V110" i="195"/>
  <c r="U108" i="195"/>
  <c r="U109" i="195"/>
  <c r="U110" i="195"/>
  <c r="T108" i="195"/>
  <c r="T109" i="195"/>
  <c r="T110" i="195"/>
  <c r="S108" i="195"/>
  <c r="S109" i="195"/>
  <c r="S110" i="195"/>
  <c r="R108" i="195"/>
  <c r="R109" i="195"/>
  <c r="R110" i="195"/>
  <c r="Q108" i="195"/>
  <c r="Q109" i="195"/>
  <c r="Q110" i="195"/>
  <c r="P108" i="195"/>
  <c r="P109" i="195"/>
  <c r="P110" i="195"/>
  <c r="O108" i="195"/>
  <c r="O109" i="195"/>
  <c r="O110" i="195"/>
  <c r="N108" i="195"/>
  <c r="N109" i="195"/>
  <c r="N110" i="195"/>
  <c r="M108" i="195"/>
  <c r="M109" i="195"/>
  <c r="M110" i="195"/>
  <c r="L108" i="195"/>
  <c r="L109" i="195"/>
  <c r="L110" i="195"/>
  <c r="K108" i="195"/>
  <c r="K109" i="195"/>
  <c r="K110" i="195"/>
  <c r="J108" i="195"/>
  <c r="J109" i="195"/>
  <c r="J110" i="195"/>
  <c r="I108" i="195"/>
  <c r="I109" i="195"/>
  <c r="I110" i="195"/>
  <c r="Z50" i="195"/>
  <c r="Z62" i="195"/>
  <c r="Y62" i="195"/>
  <c r="X51" i="195"/>
  <c r="X62" i="195"/>
  <c r="W51" i="195"/>
  <c r="W62" i="195"/>
  <c r="V51" i="195"/>
  <c r="V62" i="195"/>
  <c r="Z47" i="195"/>
  <c r="Y47" i="195"/>
  <c r="X47" i="195"/>
  <c r="W47" i="195"/>
  <c r="V47" i="195"/>
  <c r="U47" i="195"/>
  <c r="T47" i="195"/>
  <c r="S47" i="195"/>
  <c r="R47" i="195"/>
  <c r="Q47" i="195"/>
  <c r="P47" i="195"/>
  <c r="O47" i="195"/>
  <c r="N47" i="195"/>
  <c r="M47" i="195"/>
  <c r="L47" i="195"/>
  <c r="K47" i="195"/>
  <c r="J47" i="195"/>
  <c r="I47" i="195"/>
  <c r="J23" i="195"/>
  <c r="K23" i="195"/>
  <c r="L23" i="195"/>
  <c r="M23" i="195"/>
  <c r="N23" i="195"/>
  <c r="O23" i="195"/>
  <c r="P23" i="195"/>
  <c r="Q23" i="195"/>
  <c r="R23" i="195"/>
  <c r="S23" i="195"/>
  <c r="T23" i="195"/>
  <c r="U23" i="195"/>
  <c r="V23" i="195"/>
  <c r="W23" i="195"/>
  <c r="X23" i="195"/>
  <c r="Y23" i="195"/>
  <c r="Z23" i="195"/>
  <c r="Z24" i="195"/>
  <c r="Y24" i="195"/>
  <c r="X24" i="195"/>
  <c r="W24" i="195"/>
  <c r="V24" i="195"/>
  <c r="U24" i="195"/>
  <c r="T24" i="195"/>
  <c r="S24" i="195"/>
  <c r="R24" i="195"/>
  <c r="Q24" i="195"/>
  <c r="P24" i="195"/>
  <c r="O24" i="195"/>
  <c r="N24" i="195"/>
  <c r="M24" i="195"/>
  <c r="L24" i="195"/>
  <c r="K24" i="195"/>
  <c r="J24" i="195"/>
  <c r="I24" i="195"/>
  <c r="N22" i="195"/>
  <c r="O22" i="195"/>
  <c r="P22" i="195"/>
  <c r="Q22" i="195"/>
  <c r="R22" i="195"/>
  <c r="S22" i="195"/>
  <c r="T22" i="195"/>
  <c r="U22" i="195"/>
  <c r="V22" i="195"/>
  <c r="W22" i="195"/>
  <c r="X22" i="195"/>
  <c r="Y22" i="195"/>
  <c r="Z22" i="195"/>
  <c r="M41" i="194"/>
  <c r="O41" i="194"/>
  <c r="L41" i="194"/>
  <c r="N41" i="194"/>
  <c r="O41" i="192"/>
  <c r="M41" i="191"/>
  <c r="O41" i="191"/>
  <c r="L41" i="191"/>
  <c r="N41" i="191"/>
  <c r="O41" i="190"/>
  <c r="O41" i="189"/>
  <c r="N41" i="189"/>
  <c r="M38" i="194"/>
  <c r="N39" i="194"/>
  <c r="M29" i="194"/>
  <c r="N30" i="194"/>
  <c r="T31" i="194"/>
  <c r="X31" i="194"/>
  <c r="X32" i="194"/>
  <c r="Z31" i="194"/>
  <c r="Z32" i="194"/>
  <c r="S41" i="194"/>
  <c r="X41" i="194"/>
  <c r="Z41" i="194"/>
  <c r="Z113" i="194"/>
  <c r="Z35" i="194"/>
  <c r="Z36" i="194"/>
  <c r="Z40" i="194"/>
  <c r="Z44" i="194"/>
  <c r="Z45" i="194"/>
  <c r="T62" i="194"/>
  <c r="U76" i="194"/>
  <c r="V76" i="194"/>
  <c r="W76" i="194"/>
  <c r="X76" i="194"/>
  <c r="Y76" i="194"/>
  <c r="Z76" i="194"/>
  <c r="U40" i="194"/>
  <c r="U41" i="194"/>
  <c r="U50" i="194"/>
  <c r="U62" i="194"/>
  <c r="V77" i="194"/>
  <c r="W77" i="194"/>
  <c r="X77" i="194"/>
  <c r="Y77" i="194"/>
  <c r="Z77" i="194"/>
  <c r="Z78" i="194"/>
  <c r="Z105" i="194"/>
  <c r="Z114" i="194"/>
  <c r="Z115" i="194"/>
  <c r="W31" i="194"/>
  <c r="W32" i="194"/>
  <c r="Y31" i="194"/>
  <c r="Y32" i="194"/>
  <c r="Y41" i="194"/>
  <c r="Y113" i="194"/>
  <c r="Y35" i="194"/>
  <c r="Y36" i="194"/>
  <c r="V40" i="194"/>
  <c r="W40" i="194"/>
  <c r="X40" i="194"/>
  <c r="Y40" i="194"/>
  <c r="Y44" i="194"/>
  <c r="Y45" i="194"/>
  <c r="Y78" i="194"/>
  <c r="Y105" i="194"/>
  <c r="Y114" i="194"/>
  <c r="Y115" i="194"/>
  <c r="X113" i="194"/>
  <c r="X35" i="194"/>
  <c r="X36" i="194"/>
  <c r="X44" i="194"/>
  <c r="X45" i="194"/>
  <c r="S40" i="194"/>
  <c r="R40" i="194"/>
  <c r="R41" i="194"/>
  <c r="S51" i="194"/>
  <c r="S62" i="194"/>
  <c r="T75" i="194"/>
  <c r="U75" i="194"/>
  <c r="V75" i="194"/>
  <c r="W75" i="194"/>
  <c r="X75" i="194"/>
  <c r="X78" i="194"/>
  <c r="X105" i="194"/>
  <c r="X114" i="194"/>
  <c r="X115" i="194"/>
  <c r="W41" i="194"/>
  <c r="W113" i="194"/>
  <c r="W35" i="194"/>
  <c r="W36" i="194"/>
  <c r="W44" i="194"/>
  <c r="W45" i="194"/>
  <c r="Q40" i="194"/>
  <c r="Q41" i="194"/>
  <c r="R51" i="194"/>
  <c r="R62" i="194"/>
  <c r="S74" i="194"/>
  <c r="T74" i="194"/>
  <c r="U74" i="194"/>
  <c r="V74" i="194"/>
  <c r="W74" i="194"/>
  <c r="W78" i="194"/>
  <c r="W105" i="194"/>
  <c r="W114" i="194"/>
  <c r="W115" i="194"/>
  <c r="V31" i="194"/>
  <c r="V32" i="194"/>
  <c r="V41" i="194"/>
  <c r="V113" i="194"/>
  <c r="V35" i="194"/>
  <c r="V36" i="194"/>
  <c r="V44" i="194"/>
  <c r="V45" i="194"/>
  <c r="P40" i="194"/>
  <c r="P41" i="194"/>
  <c r="Q51" i="194"/>
  <c r="Q62" i="194"/>
  <c r="R73" i="194"/>
  <c r="S73" i="194"/>
  <c r="T73" i="194"/>
  <c r="U73" i="194"/>
  <c r="V73" i="194"/>
  <c r="V78" i="194"/>
  <c r="T40" i="194"/>
  <c r="T41" i="194"/>
  <c r="V81" i="194"/>
  <c r="V105" i="194"/>
  <c r="V114" i="194"/>
  <c r="V115" i="194"/>
  <c r="S31" i="194"/>
  <c r="S32" i="194"/>
  <c r="U31" i="194"/>
  <c r="U32" i="194"/>
  <c r="U113" i="194"/>
  <c r="U35" i="194"/>
  <c r="U36" i="194"/>
  <c r="U44" i="194"/>
  <c r="U45" i="194"/>
  <c r="P50" i="194"/>
  <c r="P62" i="194"/>
  <c r="Q72" i="194"/>
  <c r="R72" i="194"/>
  <c r="S72" i="194"/>
  <c r="T72" i="194"/>
  <c r="U72" i="194"/>
  <c r="U78" i="194"/>
  <c r="U105" i="194"/>
  <c r="U114" i="194"/>
  <c r="U115" i="194"/>
  <c r="T32" i="194"/>
  <c r="T113" i="194"/>
  <c r="T35" i="194"/>
  <c r="T36" i="194"/>
  <c r="T44" i="194"/>
  <c r="T45" i="194"/>
  <c r="O62" i="194"/>
  <c r="P71" i="194"/>
  <c r="Q71" i="194"/>
  <c r="R71" i="194"/>
  <c r="S71" i="194"/>
  <c r="T71" i="194"/>
  <c r="T78" i="194"/>
  <c r="T105" i="194"/>
  <c r="T114" i="194"/>
  <c r="T115" i="194"/>
  <c r="S113" i="194"/>
  <c r="S35" i="194"/>
  <c r="S36" i="194"/>
  <c r="S43" i="194"/>
  <c r="S44" i="194"/>
  <c r="S45" i="194"/>
  <c r="N62" i="194"/>
  <c r="O70" i="194"/>
  <c r="P70" i="194"/>
  <c r="Q70" i="194"/>
  <c r="R70" i="194"/>
  <c r="S70" i="194"/>
  <c r="S78" i="194"/>
  <c r="S105" i="194"/>
  <c r="S114" i="194"/>
  <c r="S115" i="194"/>
  <c r="R31" i="194"/>
  <c r="R32" i="194"/>
  <c r="R113" i="194"/>
  <c r="R35" i="194"/>
  <c r="R36" i="194"/>
  <c r="R43" i="194"/>
  <c r="R44" i="194"/>
  <c r="R45" i="194"/>
  <c r="M62" i="194"/>
  <c r="N69" i="194"/>
  <c r="O69" i="194"/>
  <c r="P69" i="194"/>
  <c r="Q69" i="194"/>
  <c r="R69" i="194"/>
  <c r="R78" i="194"/>
  <c r="R105" i="194"/>
  <c r="R114" i="194"/>
  <c r="R115" i="194"/>
  <c r="Q31" i="194"/>
  <c r="Q32" i="194"/>
  <c r="Q113" i="194"/>
  <c r="Q35" i="194"/>
  <c r="Q36" i="194"/>
  <c r="Q43" i="194"/>
  <c r="Q44" i="194"/>
  <c r="Q45" i="194"/>
  <c r="L38" i="194"/>
  <c r="K38" i="194"/>
  <c r="K41" i="194"/>
  <c r="L51" i="194"/>
  <c r="L62" i="194"/>
  <c r="M68" i="194"/>
  <c r="N68" i="194"/>
  <c r="O68" i="194"/>
  <c r="P68" i="194"/>
  <c r="Q68" i="194"/>
  <c r="Q78" i="194"/>
  <c r="Q82" i="194"/>
  <c r="Q85" i="194"/>
  <c r="O40" i="194"/>
  <c r="Q86" i="194"/>
  <c r="Q89" i="194"/>
  <c r="Q90" i="194"/>
  <c r="Q91" i="194"/>
  <c r="Q92" i="194"/>
  <c r="Q105" i="194"/>
  <c r="Q114" i="194"/>
  <c r="Q115" i="194"/>
  <c r="P31" i="194"/>
  <c r="P32" i="194"/>
  <c r="P113" i="194"/>
  <c r="P35" i="194"/>
  <c r="P36" i="194"/>
  <c r="P43" i="194"/>
  <c r="P44" i="194"/>
  <c r="P45" i="194"/>
  <c r="J38" i="194"/>
  <c r="J41" i="194"/>
  <c r="K51" i="194"/>
  <c r="K62" i="194"/>
  <c r="L67" i="194"/>
  <c r="M67" i="194"/>
  <c r="N67" i="194"/>
  <c r="O67" i="194"/>
  <c r="P67" i="194"/>
  <c r="P78" i="194"/>
  <c r="P105" i="194"/>
  <c r="P114" i="194"/>
  <c r="P115" i="194"/>
  <c r="M32" i="194"/>
  <c r="O31" i="194"/>
  <c r="O32" i="194"/>
  <c r="O113" i="194"/>
  <c r="O35" i="194"/>
  <c r="O36" i="194"/>
  <c r="O44" i="194"/>
  <c r="O45" i="194"/>
  <c r="I38" i="194"/>
  <c r="I41" i="194"/>
  <c r="J51" i="194"/>
  <c r="J62" i="194"/>
  <c r="K66" i="194"/>
  <c r="L66" i="194"/>
  <c r="M66" i="194"/>
  <c r="N66" i="194"/>
  <c r="O66" i="194"/>
  <c r="O78" i="194"/>
  <c r="O105" i="194"/>
  <c r="O114" i="194"/>
  <c r="O115" i="194"/>
  <c r="L29" i="194"/>
  <c r="L32" i="194"/>
  <c r="N32" i="194"/>
  <c r="N113" i="194"/>
  <c r="N34" i="194"/>
  <c r="N36" i="194"/>
  <c r="N43" i="194"/>
  <c r="N45" i="194"/>
  <c r="I50" i="194"/>
  <c r="I62" i="194"/>
  <c r="J65" i="194"/>
  <c r="K65" i="194"/>
  <c r="L65" i="194"/>
  <c r="M65" i="194"/>
  <c r="N65" i="194"/>
  <c r="N78" i="194"/>
  <c r="N105" i="194"/>
  <c r="N114" i="194"/>
  <c r="N115" i="194"/>
  <c r="M113" i="194"/>
  <c r="M26" i="194"/>
  <c r="M27" i="194"/>
  <c r="M33" i="194"/>
  <c r="M36" i="194"/>
  <c r="M42" i="194"/>
  <c r="M45" i="194"/>
  <c r="M105" i="194"/>
  <c r="M114" i="194"/>
  <c r="M115" i="194"/>
  <c r="L113" i="194"/>
  <c r="L26" i="194"/>
  <c r="L27" i="194"/>
  <c r="L33" i="194"/>
  <c r="L36" i="194"/>
  <c r="L42" i="194"/>
  <c r="L45" i="194"/>
  <c r="L105" i="194"/>
  <c r="L114" i="194"/>
  <c r="L115" i="194"/>
  <c r="K29" i="194"/>
  <c r="K32" i="194"/>
  <c r="K113" i="194"/>
  <c r="K26" i="194"/>
  <c r="K27" i="194"/>
  <c r="K33" i="194"/>
  <c r="K36" i="194"/>
  <c r="K42" i="194"/>
  <c r="K45" i="194"/>
  <c r="K105" i="194"/>
  <c r="K114" i="194"/>
  <c r="K115" i="194"/>
  <c r="J29" i="194"/>
  <c r="J32" i="194"/>
  <c r="J113" i="194"/>
  <c r="J26" i="194"/>
  <c r="J27" i="194"/>
  <c r="J33" i="194"/>
  <c r="J36" i="194"/>
  <c r="J42" i="194"/>
  <c r="J45" i="194"/>
  <c r="J105" i="194"/>
  <c r="J114" i="194"/>
  <c r="J115" i="194"/>
  <c r="I29" i="194"/>
  <c r="I32" i="194"/>
  <c r="I113" i="194"/>
  <c r="I26" i="194"/>
  <c r="I27" i="194"/>
  <c r="I33" i="194"/>
  <c r="I36" i="194"/>
  <c r="I42" i="194"/>
  <c r="I45" i="194"/>
  <c r="I105" i="194"/>
  <c r="I114" i="194"/>
  <c r="I115" i="194"/>
  <c r="Z108" i="194"/>
  <c r="Z109" i="194"/>
  <c r="Z110" i="194"/>
  <c r="Y108" i="194"/>
  <c r="Y109" i="194"/>
  <c r="Y110" i="194"/>
  <c r="X108" i="194"/>
  <c r="X109" i="194"/>
  <c r="X110" i="194"/>
  <c r="W108" i="194"/>
  <c r="W109" i="194"/>
  <c r="W110" i="194"/>
  <c r="V108" i="194"/>
  <c r="V109" i="194"/>
  <c r="V110" i="194"/>
  <c r="U108" i="194"/>
  <c r="U109" i="194"/>
  <c r="U110" i="194"/>
  <c r="T108" i="194"/>
  <c r="T109" i="194"/>
  <c r="T110" i="194"/>
  <c r="S108" i="194"/>
  <c r="S109" i="194"/>
  <c r="S110" i="194"/>
  <c r="R108" i="194"/>
  <c r="R109" i="194"/>
  <c r="R110" i="194"/>
  <c r="Q108" i="194"/>
  <c r="Q109" i="194"/>
  <c r="Q110" i="194"/>
  <c r="P108" i="194"/>
  <c r="P109" i="194"/>
  <c r="P110" i="194"/>
  <c r="O108" i="194"/>
  <c r="O109" i="194"/>
  <c r="O110" i="194"/>
  <c r="N108" i="194"/>
  <c r="N109" i="194"/>
  <c r="N110" i="194"/>
  <c r="M108" i="194"/>
  <c r="M109" i="194"/>
  <c r="M110" i="194"/>
  <c r="L108" i="194"/>
  <c r="L109" i="194"/>
  <c r="L110" i="194"/>
  <c r="K108" i="194"/>
  <c r="K109" i="194"/>
  <c r="K110" i="194"/>
  <c r="J108" i="194"/>
  <c r="J109" i="194"/>
  <c r="J110" i="194"/>
  <c r="I108" i="194"/>
  <c r="I109" i="194"/>
  <c r="I110" i="194"/>
  <c r="Z50" i="194"/>
  <c r="Z62" i="194"/>
  <c r="Y62" i="194"/>
  <c r="X51" i="194"/>
  <c r="X62" i="194"/>
  <c r="W51" i="194"/>
  <c r="W62" i="194"/>
  <c r="V51" i="194"/>
  <c r="V62" i="194"/>
  <c r="Z47" i="194"/>
  <c r="Y47" i="194"/>
  <c r="X47" i="194"/>
  <c r="W47" i="194"/>
  <c r="V47" i="194"/>
  <c r="U47" i="194"/>
  <c r="T47" i="194"/>
  <c r="S47" i="194"/>
  <c r="R47" i="194"/>
  <c r="Q47" i="194"/>
  <c r="P47" i="194"/>
  <c r="O47" i="194"/>
  <c r="N47" i="194"/>
  <c r="M47" i="194"/>
  <c r="L47" i="194"/>
  <c r="K47" i="194"/>
  <c r="J47" i="194"/>
  <c r="I47" i="194"/>
  <c r="J23" i="194"/>
  <c r="K23" i="194"/>
  <c r="L23" i="194"/>
  <c r="M23" i="194"/>
  <c r="N23" i="194"/>
  <c r="O23" i="194"/>
  <c r="P23" i="194"/>
  <c r="Q23" i="194"/>
  <c r="R23" i="194"/>
  <c r="S23" i="194"/>
  <c r="T23" i="194"/>
  <c r="U23" i="194"/>
  <c r="V23" i="194"/>
  <c r="W23" i="194"/>
  <c r="X23" i="194"/>
  <c r="Y23" i="194"/>
  <c r="Z23" i="194"/>
  <c r="Z24" i="194"/>
  <c r="Y24" i="194"/>
  <c r="X24" i="194"/>
  <c r="W24" i="194"/>
  <c r="V24" i="194"/>
  <c r="U24" i="194"/>
  <c r="T24" i="194"/>
  <c r="S24" i="194"/>
  <c r="R24" i="194"/>
  <c r="Q24" i="194"/>
  <c r="P24" i="194"/>
  <c r="O24" i="194"/>
  <c r="N24" i="194"/>
  <c r="M24" i="194"/>
  <c r="L24" i="194"/>
  <c r="K24" i="194"/>
  <c r="J24" i="194"/>
  <c r="I24" i="194"/>
  <c r="N22" i="194"/>
  <c r="O22" i="194"/>
  <c r="P22" i="194"/>
  <c r="Q22" i="194"/>
  <c r="R22" i="194"/>
  <c r="S22" i="194"/>
  <c r="T22" i="194"/>
  <c r="U22" i="194"/>
  <c r="V22" i="194"/>
  <c r="W22" i="194"/>
  <c r="X22" i="194"/>
  <c r="Y22" i="194"/>
  <c r="Z22" i="194"/>
  <c r="N39" i="192"/>
  <c r="O40" i="192"/>
  <c r="L29" i="192"/>
  <c r="L32" i="192"/>
  <c r="N30" i="192"/>
  <c r="O31" i="192"/>
  <c r="T31" i="192"/>
  <c r="X31" i="192"/>
  <c r="X32" i="192"/>
  <c r="Z31" i="192"/>
  <c r="Z32" i="192"/>
  <c r="S41" i="192"/>
  <c r="X41" i="192"/>
  <c r="Z41" i="192"/>
  <c r="Z113" i="192"/>
  <c r="Z35" i="192"/>
  <c r="Z36" i="192"/>
  <c r="Z40" i="192"/>
  <c r="Z44" i="192"/>
  <c r="Z45" i="192"/>
  <c r="T62" i="192"/>
  <c r="U76" i="192"/>
  <c r="V76" i="192"/>
  <c r="W76" i="192"/>
  <c r="X76" i="192"/>
  <c r="Y76" i="192"/>
  <c r="Z76" i="192"/>
  <c r="U40" i="192"/>
  <c r="U41" i="192"/>
  <c r="U50" i="192"/>
  <c r="T40" i="192"/>
  <c r="T41" i="192"/>
  <c r="S40" i="192"/>
  <c r="U54" i="192"/>
  <c r="U62" i="192"/>
  <c r="V77" i="192"/>
  <c r="W77" i="192"/>
  <c r="X77" i="192"/>
  <c r="Y77" i="192"/>
  <c r="Z77" i="192"/>
  <c r="Z78" i="192"/>
  <c r="Z105" i="192"/>
  <c r="Z114" i="192"/>
  <c r="Z115" i="192"/>
  <c r="W31" i="192"/>
  <c r="W32" i="192"/>
  <c r="Y31" i="192"/>
  <c r="Y32" i="192"/>
  <c r="Y41" i="192"/>
  <c r="Y113" i="192"/>
  <c r="Y35" i="192"/>
  <c r="Y36" i="192"/>
  <c r="V40" i="192"/>
  <c r="W40" i="192"/>
  <c r="X40" i="192"/>
  <c r="Y40" i="192"/>
  <c r="Y44" i="192"/>
  <c r="Y45" i="192"/>
  <c r="Y78" i="192"/>
  <c r="Y105" i="192"/>
  <c r="Y114" i="192"/>
  <c r="Y115" i="192"/>
  <c r="X113" i="192"/>
  <c r="X35" i="192"/>
  <c r="X36" i="192"/>
  <c r="X44" i="192"/>
  <c r="X45" i="192"/>
  <c r="R40" i="192"/>
  <c r="R41" i="192"/>
  <c r="S51" i="192"/>
  <c r="S62" i="192"/>
  <c r="T75" i="192"/>
  <c r="U75" i="192"/>
  <c r="V75" i="192"/>
  <c r="W75" i="192"/>
  <c r="X75" i="192"/>
  <c r="X78" i="192"/>
  <c r="X105" i="192"/>
  <c r="X114" i="192"/>
  <c r="X115" i="192"/>
  <c r="W41" i="192"/>
  <c r="W113" i="192"/>
  <c r="W35" i="192"/>
  <c r="W36" i="192"/>
  <c r="W44" i="192"/>
  <c r="W45" i="192"/>
  <c r="Q40" i="192"/>
  <c r="Q41" i="192"/>
  <c r="R51" i="192"/>
  <c r="R62" i="192"/>
  <c r="S74" i="192"/>
  <c r="T74" i="192"/>
  <c r="U74" i="192"/>
  <c r="V74" i="192"/>
  <c r="W74" i="192"/>
  <c r="W78" i="192"/>
  <c r="W105" i="192"/>
  <c r="W114" i="192"/>
  <c r="W115" i="192"/>
  <c r="V31" i="192"/>
  <c r="V32" i="192"/>
  <c r="V41" i="192"/>
  <c r="V113" i="192"/>
  <c r="V35" i="192"/>
  <c r="V36" i="192"/>
  <c r="V44" i="192"/>
  <c r="V45" i="192"/>
  <c r="P40" i="192"/>
  <c r="P41" i="192"/>
  <c r="Q51" i="192"/>
  <c r="Q62" i="192"/>
  <c r="R73" i="192"/>
  <c r="S73" i="192"/>
  <c r="T73" i="192"/>
  <c r="U73" i="192"/>
  <c r="V73" i="192"/>
  <c r="V78" i="192"/>
  <c r="V105" i="192"/>
  <c r="V114" i="192"/>
  <c r="V115" i="192"/>
  <c r="S31" i="192"/>
  <c r="S32" i="192"/>
  <c r="U31" i="192"/>
  <c r="U32" i="192"/>
  <c r="U113" i="192"/>
  <c r="U35" i="192"/>
  <c r="U36" i="192"/>
  <c r="U44" i="192"/>
  <c r="U45" i="192"/>
  <c r="P50" i="192"/>
  <c r="P55" i="192"/>
  <c r="P60" i="192"/>
  <c r="P62" i="192"/>
  <c r="Q72" i="192"/>
  <c r="R72" i="192"/>
  <c r="S72" i="192"/>
  <c r="T72" i="192"/>
  <c r="U72" i="192"/>
  <c r="U78" i="192"/>
  <c r="U105" i="192"/>
  <c r="U114" i="192"/>
  <c r="U115" i="192"/>
  <c r="T32" i="192"/>
  <c r="T113" i="192"/>
  <c r="T35" i="192"/>
  <c r="T36" i="192"/>
  <c r="T44" i="192"/>
  <c r="T45" i="192"/>
  <c r="O55" i="192"/>
  <c r="O62" i="192"/>
  <c r="P71" i="192"/>
  <c r="Q71" i="192"/>
  <c r="R71" i="192"/>
  <c r="S71" i="192"/>
  <c r="T71" i="192"/>
  <c r="T78" i="192"/>
  <c r="T105" i="192"/>
  <c r="T114" i="192"/>
  <c r="T115" i="192"/>
  <c r="S113" i="192"/>
  <c r="S35" i="192"/>
  <c r="S36" i="192"/>
  <c r="S43" i="192"/>
  <c r="S44" i="192"/>
  <c r="S45" i="192"/>
  <c r="N58" i="192"/>
  <c r="N62" i="192"/>
  <c r="O70" i="192"/>
  <c r="P70" i="192"/>
  <c r="Q70" i="192"/>
  <c r="R70" i="192"/>
  <c r="S70" i="192"/>
  <c r="S78" i="192"/>
  <c r="S102" i="192"/>
  <c r="S105" i="192"/>
  <c r="S114" i="192"/>
  <c r="S115" i="192"/>
  <c r="R31" i="192"/>
  <c r="R32" i="192"/>
  <c r="R113" i="192"/>
  <c r="R35" i="192"/>
  <c r="R36" i="192"/>
  <c r="R43" i="192"/>
  <c r="R44" i="192"/>
  <c r="R45" i="192"/>
  <c r="M62" i="192"/>
  <c r="N69" i="192"/>
  <c r="O69" i="192"/>
  <c r="P69" i="192"/>
  <c r="Q69" i="192"/>
  <c r="R69" i="192"/>
  <c r="R78" i="192"/>
  <c r="R105" i="192"/>
  <c r="R114" i="192"/>
  <c r="R115" i="192"/>
  <c r="Q31" i="192"/>
  <c r="Q32" i="192"/>
  <c r="Q113" i="192"/>
  <c r="Q35" i="192"/>
  <c r="Q36" i="192"/>
  <c r="Q43" i="192"/>
  <c r="Q44" i="192"/>
  <c r="Q45" i="192"/>
  <c r="K38" i="192"/>
  <c r="K41" i="192"/>
  <c r="L51" i="192"/>
  <c r="L62" i="192"/>
  <c r="M68" i="192"/>
  <c r="N68" i="192"/>
  <c r="O68" i="192"/>
  <c r="P68" i="192"/>
  <c r="Q68" i="192"/>
  <c r="Q78" i="192"/>
  <c r="Q105" i="192"/>
  <c r="Q114" i="192"/>
  <c r="Q115" i="192"/>
  <c r="P31" i="192"/>
  <c r="P32" i="192"/>
  <c r="P113" i="192"/>
  <c r="P35" i="192"/>
  <c r="P36" i="192"/>
  <c r="P43" i="192"/>
  <c r="P44" i="192"/>
  <c r="P45" i="192"/>
  <c r="J38" i="192"/>
  <c r="J41" i="192"/>
  <c r="K51" i="192"/>
  <c r="K62" i="192"/>
  <c r="L67" i="192"/>
  <c r="M67" i="192"/>
  <c r="N67" i="192"/>
  <c r="O67" i="192"/>
  <c r="P67" i="192"/>
  <c r="P78" i="192"/>
  <c r="P105" i="192"/>
  <c r="P114" i="192"/>
  <c r="P115" i="192"/>
  <c r="M29" i="192"/>
  <c r="M32" i="192"/>
  <c r="O32" i="192"/>
  <c r="O113" i="192"/>
  <c r="O35" i="192"/>
  <c r="O36" i="192"/>
  <c r="O44" i="192"/>
  <c r="O45" i="192"/>
  <c r="I38" i="192"/>
  <c r="I41" i="192"/>
  <c r="J51" i="192"/>
  <c r="J62" i="192"/>
  <c r="K66" i="192"/>
  <c r="L66" i="192"/>
  <c r="M66" i="192"/>
  <c r="N66" i="192"/>
  <c r="O66" i="192"/>
  <c r="O78" i="192"/>
  <c r="O98" i="192"/>
  <c r="O105" i="192"/>
  <c r="O114" i="192"/>
  <c r="O115" i="192"/>
  <c r="N32" i="192"/>
  <c r="N113" i="192"/>
  <c r="N34" i="192"/>
  <c r="N36" i="192"/>
  <c r="N43" i="192"/>
  <c r="N45" i="192"/>
  <c r="I50" i="192"/>
  <c r="I62" i="192"/>
  <c r="J65" i="192"/>
  <c r="K65" i="192"/>
  <c r="L65" i="192"/>
  <c r="M65" i="192"/>
  <c r="N65" i="192"/>
  <c r="N78" i="192"/>
  <c r="N97" i="192"/>
  <c r="N105" i="192"/>
  <c r="N114" i="192"/>
  <c r="N115" i="192"/>
  <c r="M113" i="192"/>
  <c r="M26" i="192"/>
  <c r="M27" i="192"/>
  <c r="M33" i="192"/>
  <c r="M36" i="192"/>
  <c r="M42" i="192"/>
  <c r="M45" i="192"/>
  <c r="M105" i="192"/>
  <c r="M114" i="192"/>
  <c r="M115" i="192"/>
  <c r="L113" i="192"/>
  <c r="L26" i="192"/>
  <c r="L27" i="192"/>
  <c r="L33" i="192"/>
  <c r="L36" i="192"/>
  <c r="L42" i="192"/>
  <c r="L45" i="192"/>
  <c r="L105" i="192"/>
  <c r="L114" i="192"/>
  <c r="L115" i="192"/>
  <c r="K29" i="192"/>
  <c r="K32" i="192"/>
  <c r="K113" i="192"/>
  <c r="K26" i="192"/>
  <c r="K27" i="192"/>
  <c r="K33" i="192"/>
  <c r="K36" i="192"/>
  <c r="K42" i="192"/>
  <c r="K45" i="192"/>
  <c r="K105" i="192"/>
  <c r="K114" i="192"/>
  <c r="K115" i="192"/>
  <c r="J29" i="192"/>
  <c r="J32" i="192"/>
  <c r="J113" i="192"/>
  <c r="J26" i="192"/>
  <c r="J27" i="192"/>
  <c r="J33" i="192"/>
  <c r="J36" i="192"/>
  <c r="J42" i="192"/>
  <c r="J45" i="192"/>
  <c r="J105" i="192"/>
  <c r="J114" i="192"/>
  <c r="J115" i="192"/>
  <c r="I29" i="192"/>
  <c r="I32" i="192"/>
  <c r="I113" i="192"/>
  <c r="I26" i="192"/>
  <c r="I27" i="192"/>
  <c r="I33" i="192"/>
  <c r="I36" i="192"/>
  <c r="I42" i="192"/>
  <c r="I45" i="192"/>
  <c r="I105" i="192"/>
  <c r="I114" i="192"/>
  <c r="I115" i="192"/>
  <c r="Z108" i="192"/>
  <c r="Z109" i="192"/>
  <c r="Z110" i="192"/>
  <c r="Y108" i="192"/>
  <c r="Y109" i="192"/>
  <c r="Y110" i="192"/>
  <c r="X108" i="192"/>
  <c r="X109" i="192"/>
  <c r="X110" i="192"/>
  <c r="W108" i="192"/>
  <c r="W109" i="192"/>
  <c r="W110" i="192"/>
  <c r="V108" i="192"/>
  <c r="V109" i="192"/>
  <c r="V110" i="192"/>
  <c r="U108" i="192"/>
  <c r="U109" i="192"/>
  <c r="U110" i="192"/>
  <c r="T108" i="192"/>
  <c r="T109" i="192"/>
  <c r="T110" i="192"/>
  <c r="S108" i="192"/>
  <c r="S109" i="192"/>
  <c r="S110" i="192"/>
  <c r="R108" i="192"/>
  <c r="R109" i="192"/>
  <c r="R110" i="192"/>
  <c r="Q108" i="192"/>
  <c r="Q109" i="192"/>
  <c r="Q110" i="192"/>
  <c r="P108" i="192"/>
  <c r="P109" i="192"/>
  <c r="P110" i="192"/>
  <c r="O108" i="192"/>
  <c r="O109" i="192"/>
  <c r="O110" i="192"/>
  <c r="N108" i="192"/>
  <c r="N109" i="192"/>
  <c r="N110" i="192"/>
  <c r="M108" i="192"/>
  <c r="M109" i="192"/>
  <c r="M110" i="192"/>
  <c r="L108" i="192"/>
  <c r="L109" i="192"/>
  <c r="L110" i="192"/>
  <c r="K108" i="192"/>
  <c r="K109" i="192"/>
  <c r="K110" i="192"/>
  <c r="J108" i="192"/>
  <c r="J109" i="192"/>
  <c r="J110" i="192"/>
  <c r="I108" i="192"/>
  <c r="I109" i="192"/>
  <c r="I110" i="192"/>
  <c r="Z50" i="192"/>
  <c r="Z62" i="192"/>
  <c r="Y62" i="192"/>
  <c r="X51" i="192"/>
  <c r="X62" i="192"/>
  <c r="W51" i="192"/>
  <c r="W62" i="192"/>
  <c r="V51" i="192"/>
  <c r="V62" i="192"/>
  <c r="Z47" i="192"/>
  <c r="Y47" i="192"/>
  <c r="X47" i="192"/>
  <c r="W47" i="192"/>
  <c r="V47" i="192"/>
  <c r="U47" i="192"/>
  <c r="T47" i="192"/>
  <c r="S47" i="192"/>
  <c r="R47" i="192"/>
  <c r="Q47" i="192"/>
  <c r="P47" i="192"/>
  <c r="O47" i="192"/>
  <c r="N47" i="192"/>
  <c r="M47" i="192"/>
  <c r="L47" i="192"/>
  <c r="K47" i="192"/>
  <c r="J47" i="192"/>
  <c r="I47" i="192"/>
  <c r="J23" i="192"/>
  <c r="K23" i="192"/>
  <c r="L23" i="192"/>
  <c r="M23" i="192"/>
  <c r="N23" i="192"/>
  <c r="O23" i="192"/>
  <c r="P23" i="192"/>
  <c r="Q23" i="192"/>
  <c r="R23" i="192"/>
  <c r="S23" i="192"/>
  <c r="T23" i="192"/>
  <c r="U23" i="192"/>
  <c r="V23" i="192"/>
  <c r="W23" i="192"/>
  <c r="X23" i="192"/>
  <c r="Y23" i="192"/>
  <c r="Z23" i="192"/>
  <c r="Z24" i="192"/>
  <c r="Y24" i="192"/>
  <c r="X24" i="192"/>
  <c r="W24" i="192"/>
  <c r="V24" i="192"/>
  <c r="U24" i="192"/>
  <c r="T24" i="192"/>
  <c r="S24" i="192"/>
  <c r="R24" i="192"/>
  <c r="Q24" i="192"/>
  <c r="P24" i="192"/>
  <c r="O24" i="192"/>
  <c r="N24" i="192"/>
  <c r="M24" i="192"/>
  <c r="L24" i="192"/>
  <c r="K24" i="192"/>
  <c r="J24" i="192"/>
  <c r="I24" i="192"/>
  <c r="N22" i="192"/>
  <c r="O22" i="192"/>
  <c r="P22" i="192"/>
  <c r="Q22" i="192"/>
  <c r="R22" i="192"/>
  <c r="S22" i="192"/>
  <c r="T22" i="192"/>
  <c r="U22" i="192"/>
  <c r="V22" i="192"/>
  <c r="W22" i="192"/>
  <c r="X22" i="192"/>
  <c r="Y22" i="192"/>
  <c r="Z22" i="192"/>
  <c r="L38" i="191"/>
  <c r="M38" i="191"/>
  <c r="Q92" i="191"/>
  <c r="Q82" i="191"/>
  <c r="S41" i="189"/>
  <c r="X41" i="189"/>
  <c r="Z40" i="189"/>
  <c r="Z41" i="189"/>
  <c r="Z50" i="189"/>
  <c r="Z62" i="189"/>
  <c r="Y62" i="189"/>
  <c r="U40" i="189"/>
  <c r="V40" i="189"/>
  <c r="W40" i="189"/>
  <c r="X40" i="189"/>
  <c r="W41" i="189"/>
  <c r="X51" i="189"/>
  <c r="X62" i="189"/>
  <c r="V41" i="189"/>
  <c r="W51" i="189"/>
  <c r="W62" i="189"/>
  <c r="U41" i="189"/>
  <c r="V51" i="189"/>
  <c r="V62" i="189"/>
  <c r="U50" i="189"/>
  <c r="U62" i="189"/>
  <c r="T62" i="189"/>
  <c r="S40" i="189"/>
  <c r="R40" i="189"/>
  <c r="R41" i="189"/>
  <c r="S51" i="189"/>
  <c r="S62" i="189"/>
  <c r="Q40" i="189"/>
  <c r="Q41" i="189"/>
  <c r="R51" i="189"/>
  <c r="R62" i="189"/>
  <c r="P40" i="189"/>
  <c r="P41" i="189"/>
  <c r="Q51" i="189"/>
  <c r="Q62" i="189"/>
  <c r="P50" i="189"/>
  <c r="P62" i="189"/>
  <c r="O62" i="189"/>
  <c r="N62" i="189"/>
  <c r="M62" i="189"/>
  <c r="L38" i="189"/>
  <c r="K38" i="189"/>
  <c r="K41" i="189"/>
  <c r="L51" i="189"/>
  <c r="L62" i="189"/>
  <c r="J38" i="189"/>
  <c r="J41" i="189"/>
  <c r="K51" i="189"/>
  <c r="K62" i="189"/>
  <c r="I38" i="189"/>
  <c r="I41" i="189"/>
  <c r="J51" i="189"/>
  <c r="J62" i="189"/>
  <c r="I50" i="189"/>
  <c r="I62" i="189"/>
  <c r="S41" i="191"/>
  <c r="X41" i="191"/>
  <c r="Z40" i="191"/>
  <c r="Z41" i="191"/>
  <c r="Z50" i="191"/>
  <c r="Z62" i="191"/>
  <c r="Y62" i="191"/>
  <c r="U40" i="191"/>
  <c r="V40" i="191"/>
  <c r="W40" i="191"/>
  <c r="X40" i="191"/>
  <c r="W41" i="191"/>
  <c r="X51" i="191"/>
  <c r="X62" i="191"/>
  <c r="V41" i="191"/>
  <c r="W51" i="191"/>
  <c r="W62" i="191"/>
  <c r="U41" i="191"/>
  <c r="V51" i="191"/>
  <c r="V62" i="191"/>
  <c r="U50" i="191"/>
  <c r="U62" i="191"/>
  <c r="T62" i="191"/>
  <c r="S40" i="191"/>
  <c r="R40" i="191"/>
  <c r="R41" i="191"/>
  <c r="S51" i="191"/>
  <c r="S62" i="191"/>
  <c r="Q40" i="191"/>
  <c r="Q41" i="191"/>
  <c r="R51" i="191"/>
  <c r="R62" i="191"/>
  <c r="P40" i="191"/>
  <c r="P41" i="191"/>
  <c r="Q51" i="191"/>
  <c r="Q62" i="191"/>
  <c r="P50" i="191"/>
  <c r="P62" i="191"/>
  <c r="O62" i="191"/>
  <c r="N62" i="191"/>
  <c r="M62" i="191"/>
  <c r="K38" i="191"/>
  <c r="K41" i="191"/>
  <c r="L51" i="191"/>
  <c r="L62" i="191"/>
  <c r="J38" i="191"/>
  <c r="J41" i="191"/>
  <c r="K51" i="191"/>
  <c r="K62" i="191"/>
  <c r="I38" i="191"/>
  <c r="I41" i="191"/>
  <c r="J51" i="191"/>
  <c r="J62" i="191"/>
  <c r="I50" i="191"/>
  <c r="I62" i="191"/>
  <c r="N39" i="191"/>
  <c r="O40" i="191"/>
  <c r="L29" i="191"/>
  <c r="L32" i="191"/>
  <c r="N30" i="191"/>
  <c r="O31" i="191"/>
  <c r="T31" i="191"/>
  <c r="X31" i="191"/>
  <c r="X32" i="191"/>
  <c r="Z31" i="191"/>
  <c r="Z32" i="191"/>
  <c r="Z113" i="191"/>
  <c r="Z35" i="191"/>
  <c r="Z36" i="191"/>
  <c r="Z44" i="191"/>
  <c r="Z45" i="191"/>
  <c r="U76" i="191"/>
  <c r="V76" i="191"/>
  <c r="W76" i="191"/>
  <c r="X76" i="191"/>
  <c r="Y76" i="191"/>
  <c r="Z76" i="191"/>
  <c r="V77" i="191"/>
  <c r="W77" i="191"/>
  <c r="X77" i="191"/>
  <c r="Y77" i="191"/>
  <c r="Z77" i="191"/>
  <c r="Z78" i="191"/>
  <c r="Z105" i="191"/>
  <c r="Z114" i="191"/>
  <c r="Z115" i="191"/>
  <c r="W31" i="191"/>
  <c r="W32" i="191"/>
  <c r="Y31" i="191"/>
  <c r="Y32" i="191"/>
  <c r="Y41" i="191"/>
  <c r="Y113" i="191"/>
  <c r="Y35" i="191"/>
  <c r="Y36" i="191"/>
  <c r="Y40" i="191"/>
  <c r="Y44" i="191"/>
  <c r="Y45" i="191"/>
  <c r="Y78" i="191"/>
  <c r="Y105" i="191"/>
  <c r="Y114" i="191"/>
  <c r="Y115" i="191"/>
  <c r="X113" i="191"/>
  <c r="X35" i="191"/>
  <c r="X36" i="191"/>
  <c r="X44" i="191"/>
  <c r="X45" i="191"/>
  <c r="T75" i="191"/>
  <c r="U75" i="191"/>
  <c r="V75" i="191"/>
  <c r="W75" i="191"/>
  <c r="X75" i="191"/>
  <c r="X78" i="191"/>
  <c r="X105" i="191"/>
  <c r="X114" i="191"/>
  <c r="X115" i="191"/>
  <c r="W113" i="191"/>
  <c r="W35" i="191"/>
  <c r="W36" i="191"/>
  <c r="W44" i="191"/>
  <c r="W45" i="191"/>
  <c r="S74" i="191"/>
  <c r="T74" i="191"/>
  <c r="U74" i="191"/>
  <c r="V74" i="191"/>
  <c r="W74" i="191"/>
  <c r="W78" i="191"/>
  <c r="W105" i="191"/>
  <c r="W114" i="191"/>
  <c r="W115" i="191"/>
  <c r="V31" i="191"/>
  <c r="V32" i="191"/>
  <c r="V113" i="191"/>
  <c r="V35" i="191"/>
  <c r="V36" i="191"/>
  <c r="V44" i="191"/>
  <c r="V45" i="191"/>
  <c r="R73" i="191"/>
  <c r="S73" i="191"/>
  <c r="T73" i="191"/>
  <c r="U73" i="191"/>
  <c r="V73" i="191"/>
  <c r="V78" i="191"/>
  <c r="T40" i="191"/>
  <c r="T41" i="191"/>
  <c r="V81" i="191"/>
  <c r="V105" i="191"/>
  <c r="V114" i="191"/>
  <c r="V115" i="191"/>
  <c r="S31" i="191"/>
  <c r="S32" i="191"/>
  <c r="U31" i="191"/>
  <c r="U32" i="191"/>
  <c r="U113" i="191"/>
  <c r="U35" i="191"/>
  <c r="U36" i="191"/>
  <c r="U44" i="191"/>
  <c r="U45" i="191"/>
  <c r="Q72" i="191"/>
  <c r="R72" i="191"/>
  <c r="S72" i="191"/>
  <c r="T72" i="191"/>
  <c r="U72" i="191"/>
  <c r="U78" i="191"/>
  <c r="U105" i="191"/>
  <c r="U114" i="191"/>
  <c r="U115" i="191"/>
  <c r="T32" i="191"/>
  <c r="T113" i="191"/>
  <c r="T35" i="191"/>
  <c r="T36" i="191"/>
  <c r="T44" i="191"/>
  <c r="T45" i="191"/>
  <c r="P71" i="191"/>
  <c r="Q71" i="191"/>
  <c r="R71" i="191"/>
  <c r="S71" i="191"/>
  <c r="T71" i="191"/>
  <c r="T78" i="191"/>
  <c r="T105" i="191"/>
  <c r="T114" i="191"/>
  <c r="T115" i="191"/>
  <c r="S113" i="191"/>
  <c r="S35" i="191"/>
  <c r="S36" i="191"/>
  <c r="S43" i="191"/>
  <c r="S44" i="191"/>
  <c r="S45" i="191"/>
  <c r="O70" i="191"/>
  <c r="P70" i="191"/>
  <c r="Q70" i="191"/>
  <c r="R70" i="191"/>
  <c r="S70" i="191"/>
  <c r="S78" i="191"/>
  <c r="S105" i="191"/>
  <c r="S114" i="191"/>
  <c r="S115" i="191"/>
  <c r="R31" i="191"/>
  <c r="R32" i="191"/>
  <c r="R113" i="191"/>
  <c r="R35" i="191"/>
  <c r="R36" i="191"/>
  <c r="R43" i="191"/>
  <c r="R44" i="191"/>
  <c r="R45" i="191"/>
  <c r="N69" i="191"/>
  <c r="O69" i="191"/>
  <c r="P69" i="191"/>
  <c r="Q69" i="191"/>
  <c r="R69" i="191"/>
  <c r="R78" i="191"/>
  <c r="R105" i="191"/>
  <c r="R114" i="191"/>
  <c r="R115" i="191"/>
  <c r="Q31" i="191"/>
  <c r="Q32" i="191"/>
  <c r="Q113" i="191"/>
  <c r="Q35" i="191"/>
  <c r="Q36" i="191"/>
  <c r="Q43" i="191"/>
  <c r="Q44" i="191"/>
  <c r="Q45" i="191"/>
  <c r="M68" i="191"/>
  <c r="N68" i="191"/>
  <c r="O68" i="191"/>
  <c r="P68" i="191"/>
  <c r="Q68" i="191"/>
  <c r="Q78" i="191"/>
  <c r="Q85" i="191"/>
  <c r="Q86" i="191"/>
  <c r="Q89" i="191"/>
  <c r="Q90" i="191"/>
  <c r="Q91" i="191"/>
  <c r="Q105" i="191"/>
  <c r="Q114" i="191"/>
  <c r="Q115" i="191"/>
  <c r="P31" i="191"/>
  <c r="P32" i="191"/>
  <c r="P113" i="191"/>
  <c r="P35" i="191"/>
  <c r="P36" i="191"/>
  <c r="P43" i="191"/>
  <c r="P44" i="191"/>
  <c r="P45" i="191"/>
  <c r="L67" i="191"/>
  <c r="M67" i="191"/>
  <c r="N67" i="191"/>
  <c r="O67" i="191"/>
  <c r="P67" i="191"/>
  <c r="P78" i="191"/>
  <c r="P105" i="191"/>
  <c r="P114" i="191"/>
  <c r="P115" i="191"/>
  <c r="M29" i="191"/>
  <c r="M32" i="191"/>
  <c r="O32" i="191"/>
  <c r="O113" i="191"/>
  <c r="O35" i="191"/>
  <c r="O36" i="191"/>
  <c r="O44" i="191"/>
  <c r="O45" i="191"/>
  <c r="K66" i="191"/>
  <c r="L66" i="191"/>
  <c r="M66" i="191"/>
  <c r="N66" i="191"/>
  <c r="O66" i="191"/>
  <c r="O78" i="191"/>
  <c r="O105" i="191"/>
  <c r="O114" i="191"/>
  <c r="O115" i="191"/>
  <c r="N32" i="191"/>
  <c r="N113" i="191"/>
  <c r="N34" i="191"/>
  <c r="N36" i="191"/>
  <c r="N43" i="191"/>
  <c r="N45" i="191"/>
  <c r="J65" i="191"/>
  <c r="K65" i="191"/>
  <c r="L65" i="191"/>
  <c r="M65" i="191"/>
  <c r="N65" i="191"/>
  <c r="N78" i="191"/>
  <c r="N105" i="191"/>
  <c r="N114" i="191"/>
  <c r="N115" i="191"/>
  <c r="M113" i="191"/>
  <c r="M26" i="191"/>
  <c r="M27" i="191"/>
  <c r="M33" i="191"/>
  <c r="M36" i="191"/>
  <c r="M42" i="191"/>
  <c r="M45" i="191"/>
  <c r="M105" i="191"/>
  <c r="M114" i="191"/>
  <c r="M115" i="191"/>
  <c r="L113" i="191"/>
  <c r="L26" i="191"/>
  <c r="L27" i="191"/>
  <c r="L33" i="191"/>
  <c r="L36" i="191"/>
  <c r="L42" i="191"/>
  <c r="L45" i="191"/>
  <c r="L105" i="191"/>
  <c r="L114" i="191"/>
  <c r="L115" i="191"/>
  <c r="K29" i="191"/>
  <c r="K32" i="191"/>
  <c r="K113" i="191"/>
  <c r="K26" i="191"/>
  <c r="K27" i="191"/>
  <c r="K33" i="191"/>
  <c r="K36" i="191"/>
  <c r="K42" i="191"/>
  <c r="K45" i="191"/>
  <c r="K105" i="191"/>
  <c r="K114" i="191"/>
  <c r="K115" i="191"/>
  <c r="J29" i="191"/>
  <c r="J32" i="191"/>
  <c r="J113" i="191"/>
  <c r="J26" i="191"/>
  <c r="J27" i="191"/>
  <c r="J33" i="191"/>
  <c r="J36" i="191"/>
  <c r="J42" i="191"/>
  <c r="J45" i="191"/>
  <c r="J105" i="191"/>
  <c r="J114" i="191"/>
  <c r="J115" i="191"/>
  <c r="I29" i="191"/>
  <c r="I32" i="191"/>
  <c r="I113" i="191"/>
  <c r="I26" i="191"/>
  <c r="I27" i="191"/>
  <c r="I33" i="191"/>
  <c r="I36" i="191"/>
  <c r="I42" i="191"/>
  <c r="I45" i="191"/>
  <c r="I105" i="191"/>
  <c r="I114" i="191"/>
  <c r="I115" i="191"/>
  <c r="Z108" i="191"/>
  <c r="Z109" i="191"/>
  <c r="Z110" i="191"/>
  <c r="Y108" i="191"/>
  <c r="Y109" i="191"/>
  <c r="Y110" i="191"/>
  <c r="X108" i="191"/>
  <c r="X109" i="191"/>
  <c r="X110" i="191"/>
  <c r="W108" i="191"/>
  <c r="W109" i="191"/>
  <c r="W110" i="191"/>
  <c r="V108" i="191"/>
  <c r="V109" i="191"/>
  <c r="V110" i="191"/>
  <c r="U108" i="191"/>
  <c r="U109" i="191"/>
  <c r="U110" i="191"/>
  <c r="T108" i="191"/>
  <c r="T109" i="191"/>
  <c r="T110" i="191"/>
  <c r="S108" i="191"/>
  <c r="S109" i="191"/>
  <c r="S110" i="191"/>
  <c r="R108" i="191"/>
  <c r="R109" i="191"/>
  <c r="R110" i="191"/>
  <c r="Q108" i="191"/>
  <c r="Q109" i="191"/>
  <c r="Q110" i="191"/>
  <c r="P108" i="191"/>
  <c r="P109" i="191"/>
  <c r="P110" i="191"/>
  <c r="O108" i="191"/>
  <c r="O109" i="191"/>
  <c r="O110" i="191"/>
  <c r="N108" i="191"/>
  <c r="N109" i="191"/>
  <c r="N110" i="191"/>
  <c r="M108" i="191"/>
  <c r="M109" i="191"/>
  <c r="M110" i="191"/>
  <c r="L108" i="191"/>
  <c r="L109" i="191"/>
  <c r="L110" i="191"/>
  <c r="K108" i="191"/>
  <c r="K109" i="191"/>
  <c r="K110" i="191"/>
  <c r="J108" i="191"/>
  <c r="J109" i="191"/>
  <c r="J110" i="191"/>
  <c r="I108" i="191"/>
  <c r="I109" i="191"/>
  <c r="I110" i="191"/>
  <c r="Z47" i="191"/>
  <c r="Y47" i="191"/>
  <c r="X47" i="191"/>
  <c r="W47" i="191"/>
  <c r="V47" i="191"/>
  <c r="U47" i="191"/>
  <c r="T47" i="191"/>
  <c r="S47" i="191"/>
  <c r="R47" i="191"/>
  <c r="Q47" i="191"/>
  <c r="P47" i="191"/>
  <c r="O47" i="191"/>
  <c r="N47" i="191"/>
  <c r="M47" i="191"/>
  <c r="L47" i="191"/>
  <c r="K47" i="191"/>
  <c r="J47" i="191"/>
  <c r="I47" i="191"/>
  <c r="J23" i="191"/>
  <c r="K23" i="191"/>
  <c r="L23" i="191"/>
  <c r="M23" i="191"/>
  <c r="N23" i="191"/>
  <c r="O23" i="191"/>
  <c r="P23" i="191"/>
  <c r="Q23" i="191"/>
  <c r="R23" i="191"/>
  <c r="S23" i="191"/>
  <c r="T23" i="191"/>
  <c r="U23" i="191"/>
  <c r="V23" i="191"/>
  <c r="W23" i="191"/>
  <c r="X23" i="191"/>
  <c r="Y23" i="191"/>
  <c r="Z23" i="191"/>
  <c r="Z24" i="191"/>
  <c r="Y24" i="191"/>
  <c r="X24" i="191"/>
  <c r="W24" i="191"/>
  <c r="V24" i="191"/>
  <c r="U24" i="191"/>
  <c r="T24" i="191"/>
  <c r="S24" i="191"/>
  <c r="R24" i="191"/>
  <c r="Q24" i="191"/>
  <c r="P24" i="191"/>
  <c r="O24" i="191"/>
  <c r="N24" i="191"/>
  <c r="M24" i="191"/>
  <c r="L24" i="191"/>
  <c r="K24" i="191"/>
  <c r="J24" i="191"/>
  <c r="I24" i="191"/>
  <c r="N22" i="191"/>
  <c r="O22" i="191"/>
  <c r="P22" i="191"/>
  <c r="Q22" i="191"/>
  <c r="R22" i="191"/>
  <c r="S22" i="191"/>
  <c r="T22" i="191"/>
  <c r="U22" i="191"/>
  <c r="V22" i="191"/>
  <c r="W22" i="191"/>
  <c r="X22" i="191"/>
  <c r="Y22" i="191"/>
  <c r="Z22" i="191"/>
  <c r="P60" i="190"/>
  <c r="O40" i="190"/>
  <c r="O98" i="190"/>
  <c r="N39" i="190"/>
  <c r="N97" i="190"/>
  <c r="T40" i="190"/>
  <c r="T41" i="190"/>
  <c r="S40" i="190"/>
  <c r="S41" i="190"/>
  <c r="U54" i="190"/>
  <c r="P55" i="190"/>
  <c r="O55" i="190"/>
  <c r="X41" i="190"/>
  <c r="Z40" i="190"/>
  <c r="Z41" i="190"/>
  <c r="Z50" i="190"/>
  <c r="Z62" i="190"/>
  <c r="Y62" i="190"/>
  <c r="U40" i="190"/>
  <c r="V40" i="190"/>
  <c r="W40" i="190"/>
  <c r="X40" i="190"/>
  <c r="W41" i="190"/>
  <c r="X51" i="190"/>
  <c r="X62" i="190"/>
  <c r="V41" i="190"/>
  <c r="W51" i="190"/>
  <c r="W62" i="190"/>
  <c r="U41" i="190"/>
  <c r="V51" i="190"/>
  <c r="V62" i="190"/>
  <c r="U50" i="190"/>
  <c r="U62" i="190"/>
  <c r="T62" i="190"/>
  <c r="R40" i="190"/>
  <c r="R41" i="190"/>
  <c r="S51" i="190"/>
  <c r="S62" i="190"/>
  <c r="Q40" i="190"/>
  <c r="Q41" i="190"/>
  <c r="R51" i="190"/>
  <c r="R62" i="190"/>
  <c r="P40" i="190"/>
  <c r="P41" i="190"/>
  <c r="Q51" i="190"/>
  <c r="Q62" i="190"/>
  <c r="P50" i="190"/>
  <c r="P62" i="190"/>
  <c r="O62" i="190"/>
  <c r="N62" i="190"/>
  <c r="M62" i="190"/>
  <c r="K38" i="190"/>
  <c r="K41" i="190"/>
  <c r="L51" i="190"/>
  <c r="L62" i="190"/>
  <c r="J38" i="190"/>
  <c r="J41" i="190"/>
  <c r="K51" i="190"/>
  <c r="K62" i="190"/>
  <c r="I38" i="190"/>
  <c r="I41" i="190"/>
  <c r="J51" i="190"/>
  <c r="J62" i="190"/>
  <c r="I50" i="190"/>
  <c r="I62" i="190"/>
  <c r="T31" i="190"/>
  <c r="X31" i="190"/>
  <c r="X32" i="190"/>
  <c r="Z31" i="190"/>
  <c r="Z32" i="190"/>
  <c r="Z113" i="190"/>
  <c r="Z35" i="190"/>
  <c r="Z36" i="190"/>
  <c r="Z44" i="190"/>
  <c r="Z45" i="190"/>
  <c r="U76" i="190"/>
  <c r="V76" i="190"/>
  <c r="W76" i="190"/>
  <c r="X76" i="190"/>
  <c r="Y76" i="190"/>
  <c r="Z76" i="190"/>
  <c r="V77" i="190"/>
  <c r="W77" i="190"/>
  <c r="X77" i="190"/>
  <c r="Y77" i="190"/>
  <c r="Z77" i="190"/>
  <c r="Z78" i="190"/>
  <c r="Z105" i="190"/>
  <c r="Z114" i="190"/>
  <c r="Z115" i="190"/>
  <c r="W31" i="190"/>
  <c r="W32" i="190"/>
  <c r="Y31" i="190"/>
  <c r="Y32" i="190"/>
  <c r="Y41" i="190"/>
  <c r="Y113" i="190"/>
  <c r="Y35" i="190"/>
  <c r="Y36" i="190"/>
  <c r="Y40" i="190"/>
  <c r="Y44" i="190"/>
  <c r="Y45" i="190"/>
  <c r="Y78" i="190"/>
  <c r="Y105" i="190"/>
  <c r="Y114" i="190"/>
  <c r="Y115" i="190"/>
  <c r="X113" i="190"/>
  <c r="X35" i="190"/>
  <c r="X36" i="190"/>
  <c r="X44" i="190"/>
  <c r="X45" i="190"/>
  <c r="T75" i="190"/>
  <c r="U75" i="190"/>
  <c r="V75" i="190"/>
  <c r="W75" i="190"/>
  <c r="X75" i="190"/>
  <c r="X78" i="190"/>
  <c r="X105" i="190"/>
  <c r="X114" i="190"/>
  <c r="X115" i="190"/>
  <c r="W113" i="190"/>
  <c r="W35" i="190"/>
  <c r="W36" i="190"/>
  <c r="W44" i="190"/>
  <c r="W45" i="190"/>
  <c r="S74" i="190"/>
  <c r="T74" i="190"/>
  <c r="U74" i="190"/>
  <c r="V74" i="190"/>
  <c r="W74" i="190"/>
  <c r="W78" i="190"/>
  <c r="W105" i="190"/>
  <c r="W114" i="190"/>
  <c r="W115" i="190"/>
  <c r="V31" i="190"/>
  <c r="V32" i="190"/>
  <c r="V113" i="190"/>
  <c r="V35" i="190"/>
  <c r="V36" i="190"/>
  <c r="V44" i="190"/>
  <c r="V45" i="190"/>
  <c r="R73" i="190"/>
  <c r="S73" i="190"/>
  <c r="T73" i="190"/>
  <c r="U73" i="190"/>
  <c r="V73" i="190"/>
  <c r="V78" i="190"/>
  <c r="V105" i="190"/>
  <c r="V114" i="190"/>
  <c r="V115" i="190"/>
  <c r="S31" i="190"/>
  <c r="S32" i="190"/>
  <c r="U31" i="190"/>
  <c r="U32" i="190"/>
  <c r="U113" i="190"/>
  <c r="U35" i="190"/>
  <c r="U36" i="190"/>
  <c r="U44" i="190"/>
  <c r="U45" i="190"/>
  <c r="Q72" i="190"/>
  <c r="R72" i="190"/>
  <c r="S72" i="190"/>
  <c r="T72" i="190"/>
  <c r="U72" i="190"/>
  <c r="U78" i="190"/>
  <c r="U105" i="190"/>
  <c r="U114" i="190"/>
  <c r="U115" i="190"/>
  <c r="T32" i="190"/>
  <c r="T113" i="190"/>
  <c r="T35" i="190"/>
  <c r="T36" i="190"/>
  <c r="T44" i="190"/>
  <c r="T45" i="190"/>
  <c r="P71" i="190"/>
  <c r="Q71" i="190"/>
  <c r="R71" i="190"/>
  <c r="S71" i="190"/>
  <c r="T71" i="190"/>
  <c r="T78" i="190"/>
  <c r="T105" i="190"/>
  <c r="T114" i="190"/>
  <c r="T115" i="190"/>
  <c r="S113" i="190"/>
  <c r="S35" i="190"/>
  <c r="S36" i="190"/>
  <c r="S43" i="190"/>
  <c r="S44" i="190"/>
  <c r="S45" i="190"/>
  <c r="O70" i="190"/>
  <c r="P70" i="190"/>
  <c r="Q70" i="190"/>
  <c r="R70" i="190"/>
  <c r="S70" i="190"/>
  <c r="S78" i="190"/>
  <c r="S105" i="190"/>
  <c r="S114" i="190"/>
  <c r="S115" i="190"/>
  <c r="R31" i="190"/>
  <c r="R32" i="190"/>
  <c r="R113" i="190"/>
  <c r="R35" i="190"/>
  <c r="R36" i="190"/>
  <c r="R43" i="190"/>
  <c r="R44" i="190"/>
  <c r="R45" i="190"/>
  <c r="N69" i="190"/>
  <c r="O69" i="190"/>
  <c r="P69" i="190"/>
  <c r="Q69" i="190"/>
  <c r="R69" i="190"/>
  <c r="R78" i="190"/>
  <c r="R105" i="190"/>
  <c r="R114" i="190"/>
  <c r="R115" i="190"/>
  <c r="Q31" i="190"/>
  <c r="Q32" i="190"/>
  <c r="Q113" i="190"/>
  <c r="Q35" i="190"/>
  <c r="Q36" i="190"/>
  <c r="Q43" i="190"/>
  <c r="Q44" i="190"/>
  <c r="Q45" i="190"/>
  <c r="M68" i="190"/>
  <c r="N68" i="190"/>
  <c r="O68" i="190"/>
  <c r="P68" i="190"/>
  <c r="Q68" i="190"/>
  <c r="Q78" i="190"/>
  <c r="Q105" i="190"/>
  <c r="Q114" i="190"/>
  <c r="Q115" i="190"/>
  <c r="P31" i="190"/>
  <c r="P32" i="190"/>
  <c r="P113" i="190"/>
  <c r="P35" i="190"/>
  <c r="P36" i="190"/>
  <c r="P43" i="190"/>
  <c r="P44" i="190"/>
  <c r="P45" i="190"/>
  <c r="L67" i="190"/>
  <c r="M67" i="190"/>
  <c r="N67" i="190"/>
  <c r="O67" i="190"/>
  <c r="P67" i="190"/>
  <c r="P78" i="190"/>
  <c r="P105" i="190"/>
  <c r="P114" i="190"/>
  <c r="P115" i="190"/>
  <c r="M29" i="190"/>
  <c r="M32" i="190"/>
  <c r="O31" i="190"/>
  <c r="O32" i="190"/>
  <c r="O113" i="190"/>
  <c r="O35" i="190"/>
  <c r="O36" i="190"/>
  <c r="O44" i="190"/>
  <c r="O45" i="190"/>
  <c r="K66" i="190"/>
  <c r="L66" i="190"/>
  <c r="M66" i="190"/>
  <c r="N66" i="190"/>
  <c r="O66" i="190"/>
  <c r="O78" i="190"/>
  <c r="O105" i="190"/>
  <c r="O114" i="190"/>
  <c r="O115" i="190"/>
  <c r="L29" i="190"/>
  <c r="L32" i="190"/>
  <c r="N30" i="190"/>
  <c r="N32" i="190"/>
  <c r="N113" i="190"/>
  <c r="N34" i="190"/>
  <c r="N36" i="190"/>
  <c r="N43" i="190"/>
  <c r="N45" i="190"/>
  <c r="J65" i="190"/>
  <c r="K65" i="190"/>
  <c r="L65" i="190"/>
  <c r="M65" i="190"/>
  <c r="N65" i="190"/>
  <c r="N78" i="190"/>
  <c r="N105" i="190"/>
  <c r="N114" i="190"/>
  <c r="N115" i="190"/>
  <c r="M113" i="190"/>
  <c r="M26" i="190"/>
  <c r="M27" i="190"/>
  <c r="M33" i="190"/>
  <c r="M36" i="190"/>
  <c r="M42" i="190"/>
  <c r="M45" i="190"/>
  <c r="M105" i="190"/>
  <c r="M114" i="190"/>
  <c r="M115" i="190"/>
  <c r="L113" i="190"/>
  <c r="L26" i="190"/>
  <c r="L27" i="190"/>
  <c r="L33" i="190"/>
  <c r="L36" i="190"/>
  <c r="L42" i="190"/>
  <c r="L45" i="190"/>
  <c r="L105" i="190"/>
  <c r="L114" i="190"/>
  <c r="L115" i="190"/>
  <c r="K29" i="190"/>
  <c r="K32" i="190"/>
  <c r="K113" i="190"/>
  <c r="K26" i="190"/>
  <c r="K27" i="190"/>
  <c r="K33" i="190"/>
  <c r="K36" i="190"/>
  <c r="K42" i="190"/>
  <c r="K45" i="190"/>
  <c r="K105" i="190"/>
  <c r="K114" i="190"/>
  <c r="K115" i="190"/>
  <c r="J29" i="190"/>
  <c r="J32" i="190"/>
  <c r="J113" i="190"/>
  <c r="J26" i="190"/>
  <c r="J27" i="190"/>
  <c r="J33" i="190"/>
  <c r="J36" i="190"/>
  <c r="J42" i="190"/>
  <c r="J45" i="190"/>
  <c r="J105" i="190"/>
  <c r="J114" i="190"/>
  <c r="J115" i="190"/>
  <c r="I29" i="190"/>
  <c r="I32" i="190"/>
  <c r="I113" i="190"/>
  <c r="I26" i="190"/>
  <c r="I27" i="190"/>
  <c r="I33" i="190"/>
  <c r="I36" i="190"/>
  <c r="I42" i="190"/>
  <c r="I45" i="190"/>
  <c r="I105" i="190"/>
  <c r="I114" i="190"/>
  <c r="I115" i="190"/>
  <c r="Z108" i="190"/>
  <c r="Z109" i="190"/>
  <c r="Z110" i="190"/>
  <c r="Y108" i="190"/>
  <c r="Y109" i="190"/>
  <c r="Y110" i="190"/>
  <c r="X108" i="190"/>
  <c r="X109" i="190"/>
  <c r="X110" i="190"/>
  <c r="W108" i="190"/>
  <c r="W109" i="190"/>
  <c r="W110" i="190"/>
  <c r="V108" i="190"/>
  <c r="V109" i="190"/>
  <c r="V110" i="190"/>
  <c r="U108" i="190"/>
  <c r="U109" i="190"/>
  <c r="U110" i="190"/>
  <c r="T108" i="190"/>
  <c r="T109" i="190"/>
  <c r="T110" i="190"/>
  <c r="S108" i="190"/>
  <c r="S109" i="190"/>
  <c r="S110" i="190"/>
  <c r="R108" i="190"/>
  <c r="R109" i="190"/>
  <c r="R110" i="190"/>
  <c r="Q108" i="190"/>
  <c r="Q109" i="190"/>
  <c r="Q110" i="190"/>
  <c r="P108" i="190"/>
  <c r="P109" i="190"/>
  <c r="P110" i="190"/>
  <c r="O108" i="190"/>
  <c r="O109" i="190"/>
  <c r="O110" i="190"/>
  <c r="N108" i="190"/>
  <c r="N109" i="190"/>
  <c r="N110" i="190"/>
  <c r="M108" i="190"/>
  <c r="M109" i="190"/>
  <c r="M110" i="190"/>
  <c r="L108" i="190"/>
  <c r="L109" i="190"/>
  <c r="L110" i="190"/>
  <c r="K108" i="190"/>
  <c r="K109" i="190"/>
  <c r="K110" i="190"/>
  <c r="J108" i="190"/>
  <c r="J109" i="190"/>
  <c r="J110" i="190"/>
  <c r="I108" i="190"/>
  <c r="I109" i="190"/>
  <c r="I110" i="190"/>
  <c r="Z47" i="190"/>
  <c r="Y47" i="190"/>
  <c r="X47" i="190"/>
  <c r="W47" i="190"/>
  <c r="V47" i="190"/>
  <c r="U47" i="190"/>
  <c r="T47" i="190"/>
  <c r="S47" i="190"/>
  <c r="R47" i="190"/>
  <c r="Q47" i="190"/>
  <c r="P47" i="190"/>
  <c r="O47" i="190"/>
  <c r="N47" i="190"/>
  <c r="M47" i="190"/>
  <c r="L47" i="190"/>
  <c r="K47" i="190"/>
  <c r="J47" i="190"/>
  <c r="I47" i="190"/>
  <c r="J23" i="190"/>
  <c r="K23" i="190"/>
  <c r="L23" i="190"/>
  <c r="M23" i="190"/>
  <c r="N23" i="190"/>
  <c r="O23" i="190"/>
  <c r="P23" i="190"/>
  <c r="Q23" i="190"/>
  <c r="R23" i="190"/>
  <c r="S23" i="190"/>
  <c r="T23" i="190"/>
  <c r="U23" i="190"/>
  <c r="V23" i="190"/>
  <c r="W23" i="190"/>
  <c r="X23" i="190"/>
  <c r="Y23" i="190"/>
  <c r="Z23" i="190"/>
  <c r="Z24" i="190"/>
  <c r="Y24" i="190"/>
  <c r="X24" i="190"/>
  <c r="W24" i="190"/>
  <c r="V24" i="190"/>
  <c r="U24" i="190"/>
  <c r="T24" i="190"/>
  <c r="S24" i="190"/>
  <c r="R24" i="190"/>
  <c r="Q24" i="190"/>
  <c r="P24" i="190"/>
  <c r="O24" i="190"/>
  <c r="N24" i="190"/>
  <c r="M24" i="190"/>
  <c r="L24" i="190"/>
  <c r="K24" i="190"/>
  <c r="J24" i="190"/>
  <c r="I24" i="190"/>
  <c r="N22" i="190"/>
  <c r="O22" i="190"/>
  <c r="P22" i="190"/>
  <c r="Q22" i="190"/>
  <c r="R22" i="190"/>
  <c r="S22" i="190"/>
  <c r="T22" i="190"/>
  <c r="U22" i="190"/>
  <c r="V22" i="190"/>
  <c r="W22" i="190"/>
  <c r="X22" i="190"/>
  <c r="Y22" i="190"/>
  <c r="Z22" i="190"/>
  <c r="U76" i="189"/>
  <c r="V76" i="189"/>
  <c r="W76" i="189"/>
  <c r="X76" i="189"/>
  <c r="Y76" i="189"/>
  <c r="Y78" i="189"/>
  <c r="T75" i="189"/>
  <c r="U75" i="189"/>
  <c r="V75" i="189"/>
  <c r="W75" i="189"/>
  <c r="X75" i="189"/>
  <c r="X78" i="189"/>
  <c r="S74" i="189"/>
  <c r="T74" i="189"/>
  <c r="U74" i="189"/>
  <c r="V74" i="189"/>
  <c r="W74" i="189"/>
  <c r="W78" i="189"/>
  <c r="R73" i="189"/>
  <c r="S73" i="189"/>
  <c r="T73" i="189"/>
  <c r="U73" i="189"/>
  <c r="V73" i="189"/>
  <c r="V78" i="189"/>
  <c r="Q72" i="189"/>
  <c r="R72" i="189"/>
  <c r="S72" i="189"/>
  <c r="T72" i="189"/>
  <c r="U72" i="189"/>
  <c r="U78" i="189"/>
  <c r="V77" i="189"/>
  <c r="W77" i="189"/>
  <c r="X77" i="189"/>
  <c r="Y77" i="189"/>
  <c r="Z77" i="189"/>
  <c r="Z76" i="189"/>
  <c r="N39" i="189"/>
  <c r="Q85" i="189"/>
  <c r="O40" i="189"/>
  <c r="Q86" i="189"/>
  <c r="Q82" i="189"/>
  <c r="M38" i="189"/>
  <c r="Q92" i="189"/>
  <c r="Q91" i="189"/>
  <c r="Q90" i="189"/>
  <c r="P83" i="183"/>
  <c r="P71" i="189"/>
  <c r="Q71" i="189"/>
  <c r="R71" i="189"/>
  <c r="S71" i="189"/>
  <c r="T71" i="189"/>
  <c r="T78" i="189"/>
  <c r="O70" i="189"/>
  <c r="P70" i="189"/>
  <c r="Q70" i="189"/>
  <c r="R70" i="189"/>
  <c r="S70" i="189"/>
  <c r="S78" i="189"/>
  <c r="N69" i="189"/>
  <c r="O69" i="189"/>
  <c r="P69" i="189"/>
  <c r="Q69" i="189"/>
  <c r="R69" i="189"/>
  <c r="R78" i="189"/>
  <c r="M68" i="189"/>
  <c r="N68" i="189"/>
  <c r="O68" i="189"/>
  <c r="P68" i="189"/>
  <c r="Q68" i="189"/>
  <c r="Q78" i="189"/>
  <c r="L67" i="189"/>
  <c r="M67" i="189"/>
  <c r="N67" i="189"/>
  <c r="O67" i="189"/>
  <c r="P67" i="189"/>
  <c r="P78" i="189"/>
  <c r="K66" i="189"/>
  <c r="L66" i="189"/>
  <c r="M66" i="189"/>
  <c r="N66" i="189"/>
  <c r="O66" i="189"/>
  <c r="O78" i="189"/>
  <c r="M29" i="189"/>
  <c r="M32" i="189"/>
  <c r="O31" i="189"/>
  <c r="O32" i="189"/>
  <c r="O113" i="189"/>
  <c r="O105" i="189"/>
  <c r="O35" i="189"/>
  <c r="O36" i="189"/>
  <c r="O44" i="189"/>
  <c r="O45" i="189"/>
  <c r="O114" i="189"/>
  <c r="O115" i="189"/>
  <c r="O108" i="189"/>
  <c r="O109" i="189"/>
  <c r="O110" i="189"/>
  <c r="N22" i="189"/>
  <c r="O22" i="189"/>
  <c r="P22" i="189"/>
  <c r="Q22" i="189"/>
  <c r="R22" i="189"/>
  <c r="S22" i="189"/>
  <c r="T22" i="189"/>
  <c r="U22" i="189"/>
  <c r="V22" i="189"/>
  <c r="W22" i="189"/>
  <c r="X22" i="189"/>
  <c r="Y22" i="189"/>
  <c r="Z22" i="189"/>
  <c r="J23" i="189"/>
  <c r="K23" i="189"/>
  <c r="L23" i="189"/>
  <c r="M23" i="189"/>
  <c r="N23" i="189"/>
  <c r="O23" i="189"/>
  <c r="P23" i="189"/>
  <c r="Q23" i="189"/>
  <c r="R23" i="189"/>
  <c r="S23" i="189"/>
  <c r="T23" i="189"/>
  <c r="U23" i="189"/>
  <c r="V23" i="189"/>
  <c r="W23" i="189"/>
  <c r="X23" i="189"/>
  <c r="Y23" i="189"/>
  <c r="Z23" i="189"/>
  <c r="Z24" i="189"/>
  <c r="Y24" i="189"/>
  <c r="X24" i="189"/>
  <c r="W24" i="189"/>
  <c r="V24" i="189"/>
  <c r="U24" i="189"/>
  <c r="T24" i="189"/>
  <c r="S24" i="189"/>
  <c r="R24" i="189"/>
  <c r="Q24" i="189"/>
  <c r="P24" i="189"/>
  <c r="O24" i="189"/>
  <c r="Y40" i="189"/>
  <c r="Y41" i="189"/>
  <c r="Z47" i="189"/>
  <c r="Y47" i="189"/>
  <c r="X47" i="189"/>
  <c r="W47" i="189"/>
  <c r="V47" i="189"/>
  <c r="T40" i="189"/>
  <c r="T41" i="189"/>
  <c r="U47" i="189"/>
  <c r="T47" i="189"/>
  <c r="S47" i="189"/>
  <c r="R47" i="189"/>
  <c r="Q47" i="189"/>
  <c r="P47" i="189"/>
  <c r="O47" i="189"/>
  <c r="T31" i="189"/>
  <c r="X31" i="189"/>
  <c r="X32" i="189"/>
  <c r="Z31" i="189"/>
  <c r="Z32" i="189"/>
  <c r="Z113" i="189"/>
  <c r="Z35" i="189"/>
  <c r="Z36" i="189"/>
  <c r="Z44" i="189"/>
  <c r="Z45" i="189"/>
  <c r="Z78" i="189"/>
  <c r="Z105" i="189"/>
  <c r="Z114" i="189"/>
  <c r="Z115" i="189"/>
  <c r="W31" i="189"/>
  <c r="W32" i="189"/>
  <c r="Y31" i="189"/>
  <c r="Y32" i="189"/>
  <c r="Y113" i="189"/>
  <c r="Y35" i="189"/>
  <c r="Y36" i="189"/>
  <c r="Y44" i="189"/>
  <c r="Y45" i="189"/>
  <c r="Y105" i="189"/>
  <c r="Y114" i="189"/>
  <c r="Y115" i="189"/>
  <c r="X113" i="189"/>
  <c r="X35" i="189"/>
  <c r="X36" i="189"/>
  <c r="X44" i="189"/>
  <c r="X45" i="189"/>
  <c r="X105" i="189"/>
  <c r="X114" i="189"/>
  <c r="X115" i="189"/>
  <c r="W113" i="189"/>
  <c r="W35" i="189"/>
  <c r="W36" i="189"/>
  <c r="W44" i="189"/>
  <c r="W45" i="189"/>
  <c r="W105" i="189"/>
  <c r="W114" i="189"/>
  <c r="W115" i="189"/>
  <c r="V31" i="189"/>
  <c r="V32" i="189"/>
  <c r="V113" i="189"/>
  <c r="V35" i="189"/>
  <c r="V36" i="189"/>
  <c r="V44" i="189"/>
  <c r="V45" i="189"/>
  <c r="V81" i="189"/>
  <c r="V105" i="189"/>
  <c r="V114" i="189"/>
  <c r="V115" i="189"/>
  <c r="S31" i="189"/>
  <c r="S32" i="189"/>
  <c r="U31" i="189"/>
  <c r="U32" i="189"/>
  <c r="U113" i="189"/>
  <c r="U35" i="189"/>
  <c r="U36" i="189"/>
  <c r="U44" i="189"/>
  <c r="U45" i="189"/>
  <c r="U105" i="189"/>
  <c r="U114" i="189"/>
  <c r="U115" i="189"/>
  <c r="T32" i="189"/>
  <c r="T113" i="189"/>
  <c r="T35" i="189"/>
  <c r="T36" i="189"/>
  <c r="T44" i="189"/>
  <c r="T45" i="189"/>
  <c r="T105" i="189"/>
  <c r="T114" i="189"/>
  <c r="T115" i="189"/>
  <c r="S113" i="189"/>
  <c r="S35" i="189"/>
  <c r="S36" i="189"/>
  <c r="S43" i="189"/>
  <c r="S44" i="189"/>
  <c r="S45" i="189"/>
  <c r="S105" i="189"/>
  <c r="S114" i="189"/>
  <c r="S115" i="189"/>
  <c r="R31" i="189"/>
  <c r="R32" i="189"/>
  <c r="R113" i="189"/>
  <c r="R35" i="189"/>
  <c r="R36" i="189"/>
  <c r="R43" i="189"/>
  <c r="R44" i="189"/>
  <c r="R45" i="189"/>
  <c r="R105" i="189"/>
  <c r="R114" i="189"/>
  <c r="R115" i="189"/>
  <c r="Q31" i="189"/>
  <c r="Q32" i="189"/>
  <c r="Q113" i="189"/>
  <c r="Q35" i="189"/>
  <c r="Q36" i="189"/>
  <c r="Q43" i="189"/>
  <c r="Q44" i="189"/>
  <c r="Q45" i="189"/>
  <c r="Q105" i="189"/>
  <c r="Q114" i="189"/>
  <c r="Q115" i="189"/>
  <c r="P31" i="189"/>
  <c r="P32" i="189"/>
  <c r="P113" i="189"/>
  <c r="P35" i="189"/>
  <c r="P36" i="189"/>
  <c r="P43" i="189"/>
  <c r="P44" i="189"/>
  <c r="P45" i="189"/>
  <c r="P105" i="189"/>
  <c r="P114" i="189"/>
  <c r="P115" i="189"/>
  <c r="L29" i="189"/>
  <c r="L32" i="189"/>
  <c r="N30" i="189"/>
  <c r="N32" i="189"/>
  <c r="N113" i="189"/>
  <c r="N34" i="189"/>
  <c r="N36" i="189"/>
  <c r="N43" i="189"/>
  <c r="N45" i="189"/>
  <c r="J65" i="189"/>
  <c r="K65" i="189"/>
  <c r="L65" i="189"/>
  <c r="M65" i="189"/>
  <c r="N65" i="189"/>
  <c r="N78" i="189"/>
  <c r="N105" i="189"/>
  <c r="N114" i="189"/>
  <c r="N115" i="189"/>
  <c r="M113" i="189"/>
  <c r="M26" i="189"/>
  <c r="M27" i="189"/>
  <c r="M33" i="189"/>
  <c r="M36" i="189"/>
  <c r="M42" i="189"/>
  <c r="M45" i="189"/>
  <c r="M105" i="189"/>
  <c r="M114" i="189"/>
  <c r="M115" i="189"/>
  <c r="L113" i="189"/>
  <c r="L26" i="189"/>
  <c r="L27" i="189"/>
  <c r="L33" i="189"/>
  <c r="L36" i="189"/>
  <c r="L42" i="189"/>
  <c r="L45" i="189"/>
  <c r="L105" i="189"/>
  <c r="L114" i="189"/>
  <c r="L115" i="189"/>
  <c r="K29" i="189"/>
  <c r="K32" i="189"/>
  <c r="K113" i="189"/>
  <c r="K26" i="189"/>
  <c r="K27" i="189"/>
  <c r="K33" i="189"/>
  <c r="K36" i="189"/>
  <c r="K42" i="189"/>
  <c r="K45" i="189"/>
  <c r="K105" i="189"/>
  <c r="K114" i="189"/>
  <c r="K115" i="189"/>
  <c r="J29" i="189"/>
  <c r="J32" i="189"/>
  <c r="J113" i="189"/>
  <c r="J26" i="189"/>
  <c r="J27" i="189"/>
  <c r="J33" i="189"/>
  <c r="J36" i="189"/>
  <c r="J42" i="189"/>
  <c r="J45" i="189"/>
  <c r="J105" i="189"/>
  <c r="J114" i="189"/>
  <c r="J115" i="189"/>
  <c r="I29" i="189"/>
  <c r="I32" i="189"/>
  <c r="I113" i="189"/>
  <c r="I26" i="189"/>
  <c r="I27" i="189"/>
  <c r="I33" i="189"/>
  <c r="I36" i="189"/>
  <c r="I42" i="189"/>
  <c r="I45" i="189"/>
  <c r="I105" i="189"/>
  <c r="I114" i="189"/>
  <c r="I115" i="189"/>
  <c r="Z108" i="189"/>
  <c r="Z109" i="189"/>
  <c r="Z110" i="189"/>
  <c r="Y108" i="189"/>
  <c r="Y109" i="189"/>
  <c r="Y110" i="189"/>
  <c r="X108" i="189"/>
  <c r="X109" i="189"/>
  <c r="X110" i="189"/>
  <c r="W108" i="189"/>
  <c r="W109" i="189"/>
  <c r="W110" i="189"/>
  <c r="V108" i="189"/>
  <c r="V109" i="189"/>
  <c r="V110" i="189"/>
  <c r="U108" i="189"/>
  <c r="U109" i="189"/>
  <c r="U110" i="189"/>
  <c r="T108" i="189"/>
  <c r="T109" i="189"/>
  <c r="T110" i="189"/>
  <c r="S108" i="189"/>
  <c r="S109" i="189"/>
  <c r="S110" i="189"/>
  <c r="R108" i="189"/>
  <c r="R109" i="189"/>
  <c r="R110" i="189"/>
  <c r="Q108" i="189"/>
  <c r="Q109" i="189"/>
  <c r="Q110" i="189"/>
  <c r="P108" i="189"/>
  <c r="P109" i="189"/>
  <c r="P110" i="189"/>
  <c r="N108" i="189"/>
  <c r="N109" i="189"/>
  <c r="N110" i="189"/>
  <c r="M108" i="189"/>
  <c r="M109" i="189"/>
  <c r="M110" i="189"/>
  <c r="L108" i="189"/>
  <c r="L109" i="189"/>
  <c r="L110" i="189"/>
  <c r="K108" i="189"/>
  <c r="K109" i="189"/>
  <c r="K110" i="189"/>
  <c r="J108" i="189"/>
  <c r="J109" i="189"/>
  <c r="J110" i="189"/>
  <c r="I108" i="189"/>
  <c r="I109" i="189"/>
  <c r="I110" i="189"/>
  <c r="N47" i="189"/>
  <c r="M47" i="189"/>
  <c r="L47" i="189"/>
  <c r="K47" i="189"/>
  <c r="J47" i="189"/>
  <c r="I47" i="189"/>
  <c r="N24" i="189"/>
  <c r="M24" i="189"/>
  <c r="L24" i="189"/>
  <c r="K24" i="189"/>
  <c r="J24" i="189"/>
  <c r="I24" i="189"/>
  <c r="N96" i="178"/>
  <c r="N14" i="185"/>
  <c r="N41" i="185"/>
  <c r="P81" i="185"/>
  <c r="M38" i="183"/>
  <c r="N39" i="183"/>
  <c r="N14" i="183"/>
  <c r="N41" i="183"/>
  <c r="P81" i="183"/>
  <c r="N14" i="179"/>
  <c r="N41" i="179"/>
  <c r="M38" i="179"/>
  <c r="P81" i="179"/>
  <c r="P83" i="177"/>
  <c r="M12" i="187"/>
  <c r="M38" i="187"/>
  <c r="N39" i="187"/>
  <c r="P84" i="187"/>
  <c r="P83" i="185"/>
  <c r="P84" i="185"/>
  <c r="P87" i="185"/>
  <c r="P84" i="183"/>
  <c r="O96" i="180"/>
  <c r="P96" i="180"/>
  <c r="Q96" i="180"/>
  <c r="R96" i="180"/>
  <c r="S96" i="180"/>
  <c r="T96" i="180"/>
  <c r="N95" i="180"/>
  <c r="O95" i="178"/>
  <c r="P95" i="178"/>
  <c r="Q95" i="178"/>
  <c r="R95" i="178"/>
  <c r="S95" i="178"/>
  <c r="T95" i="178"/>
  <c r="N39" i="181"/>
  <c r="P84" i="181"/>
  <c r="P83" i="179"/>
  <c r="P84" i="179"/>
  <c r="N39" i="177"/>
  <c r="P84" i="177"/>
  <c r="M29" i="183"/>
  <c r="M32" i="183"/>
  <c r="O31" i="183"/>
  <c r="P31" i="183"/>
  <c r="Q31" i="183"/>
  <c r="R31" i="183"/>
  <c r="R32" i="183"/>
  <c r="T31" i="183"/>
  <c r="J65" i="178"/>
  <c r="K65" i="178"/>
  <c r="L65" i="178"/>
  <c r="M65" i="178"/>
  <c r="N65" i="178"/>
  <c r="K66" i="178"/>
  <c r="L66" i="178"/>
  <c r="M66" i="178"/>
  <c r="N66" i="178"/>
  <c r="L67" i="178"/>
  <c r="M67" i="178"/>
  <c r="N67" i="178"/>
  <c r="M68" i="178"/>
  <c r="N68" i="178"/>
  <c r="N69" i="178"/>
  <c r="N78" i="178"/>
  <c r="S14" i="187"/>
  <c r="N14" i="187"/>
  <c r="M14" i="187"/>
  <c r="M13" i="187"/>
  <c r="S12" i="187"/>
  <c r="S12" i="181"/>
  <c r="S14" i="181"/>
  <c r="N14" i="181"/>
  <c r="M14" i="181"/>
  <c r="M13" i="181"/>
  <c r="M12" i="181"/>
  <c r="N14" i="177"/>
  <c r="M29" i="188"/>
  <c r="N30" i="188"/>
  <c r="S31" i="188"/>
  <c r="W31" i="188"/>
  <c r="W32" i="188"/>
  <c r="Y31" i="188"/>
  <c r="Y32" i="188"/>
  <c r="Y113" i="188"/>
  <c r="Y35" i="188"/>
  <c r="Y36" i="188"/>
  <c r="Y44" i="188"/>
  <c r="Y45" i="188"/>
  <c r="Y105" i="188"/>
  <c r="Y114" i="188"/>
  <c r="Y115" i="188"/>
  <c r="V31" i="188"/>
  <c r="V32" i="188"/>
  <c r="X31" i="188"/>
  <c r="X32" i="188"/>
  <c r="X41" i="188"/>
  <c r="X113" i="188"/>
  <c r="X35" i="188"/>
  <c r="X36" i="188"/>
  <c r="X40" i="188"/>
  <c r="X44" i="188"/>
  <c r="X45" i="188"/>
  <c r="X78" i="188"/>
  <c r="X105" i="188"/>
  <c r="X114" i="188"/>
  <c r="X115" i="188"/>
  <c r="W113" i="188"/>
  <c r="W35" i="188"/>
  <c r="W36" i="188"/>
  <c r="W44" i="188"/>
  <c r="W45" i="188"/>
  <c r="S74" i="188"/>
  <c r="T74" i="188"/>
  <c r="U74" i="188"/>
  <c r="V74" i="188"/>
  <c r="W74" i="188"/>
  <c r="W78" i="188"/>
  <c r="W105" i="188"/>
  <c r="W114" i="188"/>
  <c r="W115" i="188"/>
  <c r="V113" i="188"/>
  <c r="V35" i="188"/>
  <c r="V36" i="188"/>
  <c r="V44" i="188"/>
  <c r="V45" i="188"/>
  <c r="R73" i="188"/>
  <c r="S73" i="188"/>
  <c r="T73" i="188"/>
  <c r="U73" i="188"/>
  <c r="V73" i="188"/>
  <c r="V78" i="188"/>
  <c r="V105" i="188"/>
  <c r="V114" i="188"/>
  <c r="V115" i="188"/>
  <c r="U31" i="188"/>
  <c r="U32" i="188"/>
  <c r="U113" i="188"/>
  <c r="U35" i="188"/>
  <c r="U36" i="188"/>
  <c r="U44" i="188"/>
  <c r="U45" i="188"/>
  <c r="Q72" i="188"/>
  <c r="R72" i="188"/>
  <c r="S72" i="188"/>
  <c r="T72" i="188"/>
  <c r="U72" i="188"/>
  <c r="U78" i="188"/>
  <c r="U105" i="188"/>
  <c r="U114" i="188"/>
  <c r="U115" i="188"/>
  <c r="R31" i="188"/>
  <c r="R32" i="188"/>
  <c r="T31" i="188"/>
  <c r="T32" i="188"/>
  <c r="T113" i="188"/>
  <c r="T35" i="188"/>
  <c r="T36" i="188"/>
  <c r="T44" i="188"/>
  <c r="T45" i="188"/>
  <c r="P71" i="188"/>
  <c r="Q71" i="188"/>
  <c r="R71" i="188"/>
  <c r="S71" i="188"/>
  <c r="T71" i="188"/>
  <c r="T78" i="188"/>
  <c r="T105" i="188"/>
  <c r="T114" i="188"/>
  <c r="T115" i="188"/>
  <c r="S32" i="188"/>
  <c r="S113" i="188"/>
  <c r="S35" i="188"/>
  <c r="S36" i="188"/>
  <c r="S44" i="188"/>
  <c r="S45" i="188"/>
  <c r="O70" i="188"/>
  <c r="P70" i="188"/>
  <c r="Q70" i="188"/>
  <c r="R70" i="188"/>
  <c r="S70" i="188"/>
  <c r="S78" i="188"/>
  <c r="S105" i="188"/>
  <c r="S114" i="188"/>
  <c r="S115" i="188"/>
  <c r="R113" i="188"/>
  <c r="R35" i="188"/>
  <c r="R36" i="188"/>
  <c r="R43" i="188"/>
  <c r="R44" i="188"/>
  <c r="R45" i="188"/>
  <c r="N69" i="188"/>
  <c r="O69" i="188"/>
  <c r="P69" i="188"/>
  <c r="Q69" i="188"/>
  <c r="R69" i="188"/>
  <c r="R78" i="188"/>
  <c r="R105" i="188"/>
  <c r="R114" i="188"/>
  <c r="R115" i="188"/>
  <c r="Q31" i="188"/>
  <c r="Q32" i="188"/>
  <c r="Q113" i="188"/>
  <c r="Q35" i="188"/>
  <c r="Q36" i="188"/>
  <c r="Q43" i="188"/>
  <c r="Q44" i="188"/>
  <c r="Q45" i="188"/>
  <c r="M68" i="188"/>
  <c r="N68" i="188"/>
  <c r="O68" i="188"/>
  <c r="P68" i="188"/>
  <c r="Q68" i="188"/>
  <c r="Q78" i="188"/>
  <c r="Q105" i="188"/>
  <c r="Q114" i="188"/>
  <c r="Q115" i="188"/>
  <c r="P31" i="188"/>
  <c r="P32" i="188"/>
  <c r="P113" i="188"/>
  <c r="P35" i="188"/>
  <c r="P36" i="188"/>
  <c r="P43" i="188"/>
  <c r="P44" i="188"/>
  <c r="P45" i="188"/>
  <c r="L67" i="188"/>
  <c r="M67" i="188"/>
  <c r="N67" i="188"/>
  <c r="O67" i="188"/>
  <c r="P67" i="188"/>
  <c r="P78" i="188"/>
  <c r="P105" i="188"/>
  <c r="P114" i="188"/>
  <c r="P115" i="188"/>
  <c r="O31" i="188"/>
  <c r="O32" i="188"/>
  <c r="O113" i="188"/>
  <c r="O35" i="188"/>
  <c r="O36" i="188"/>
  <c r="O43" i="188"/>
  <c r="O44" i="188"/>
  <c r="O45" i="188"/>
  <c r="K66" i="188"/>
  <c r="L66" i="188"/>
  <c r="M66" i="188"/>
  <c r="N66" i="188"/>
  <c r="O66" i="188"/>
  <c r="O78" i="188"/>
  <c r="O105" i="188"/>
  <c r="O114" i="188"/>
  <c r="O115" i="188"/>
  <c r="L29" i="188"/>
  <c r="L32" i="188"/>
  <c r="N32" i="188"/>
  <c r="N113" i="188"/>
  <c r="N34" i="188"/>
  <c r="N36" i="188"/>
  <c r="N43" i="188"/>
  <c r="N45" i="188"/>
  <c r="J65" i="188"/>
  <c r="K65" i="188"/>
  <c r="L65" i="188"/>
  <c r="M65" i="188"/>
  <c r="N65" i="188"/>
  <c r="N78" i="188"/>
  <c r="N96" i="188"/>
  <c r="N99" i="188"/>
  <c r="N105" i="188"/>
  <c r="N114" i="188"/>
  <c r="N115" i="188"/>
  <c r="M32" i="188"/>
  <c r="M113" i="188"/>
  <c r="M26" i="188"/>
  <c r="M27" i="188"/>
  <c r="M33" i="188"/>
  <c r="M36" i="188"/>
  <c r="M42" i="188"/>
  <c r="M45" i="188"/>
  <c r="M105" i="188"/>
  <c r="M114" i="188"/>
  <c r="M115" i="188"/>
  <c r="L113" i="188"/>
  <c r="L26" i="188"/>
  <c r="L27" i="188"/>
  <c r="L33" i="188"/>
  <c r="L36" i="188"/>
  <c r="L42" i="188"/>
  <c r="L45" i="188"/>
  <c r="L105" i="188"/>
  <c r="L114" i="188"/>
  <c r="L115" i="188"/>
  <c r="K29" i="188"/>
  <c r="K32" i="188"/>
  <c r="K113" i="188"/>
  <c r="K26" i="188"/>
  <c r="K27" i="188"/>
  <c r="K33" i="188"/>
  <c r="K36" i="188"/>
  <c r="K42" i="188"/>
  <c r="K45" i="188"/>
  <c r="K105" i="188"/>
  <c r="K114" i="188"/>
  <c r="K115" i="188"/>
  <c r="J29" i="188"/>
  <c r="J32" i="188"/>
  <c r="J113" i="188"/>
  <c r="J26" i="188"/>
  <c r="J27" i="188"/>
  <c r="J33" i="188"/>
  <c r="J36" i="188"/>
  <c r="J42" i="188"/>
  <c r="J45" i="188"/>
  <c r="J105" i="188"/>
  <c r="J114" i="188"/>
  <c r="J115" i="188"/>
  <c r="I29" i="188"/>
  <c r="I32" i="188"/>
  <c r="I113" i="188"/>
  <c r="I26" i="188"/>
  <c r="I27" i="188"/>
  <c r="I33" i="188"/>
  <c r="I36" i="188"/>
  <c r="I42" i="188"/>
  <c r="I45" i="188"/>
  <c r="I105" i="188"/>
  <c r="I114" i="188"/>
  <c r="I115" i="188"/>
  <c r="Y108" i="188"/>
  <c r="Y109" i="188"/>
  <c r="Y110" i="188"/>
  <c r="X108" i="188"/>
  <c r="X109" i="188"/>
  <c r="X110" i="188"/>
  <c r="W108" i="188"/>
  <c r="W109" i="188"/>
  <c r="W110" i="188"/>
  <c r="V108" i="188"/>
  <c r="V109" i="188"/>
  <c r="V110" i="188"/>
  <c r="U108" i="188"/>
  <c r="U109" i="188"/>
  <c r="U110" i="188"/>
  <c r="T108" i="188"/>
  <c r="T109" i="188"/>
  <c r="T110" i="188"/>
  <c r="S108" i="188"/>
  <c r="S109" i="188"/>
  <c r="S110" i="188"/>
  <c r="R108" i="188"/>
  <c r="R109" i="188"/>
  <c r="R110" i="188"/>
  <c r="Q108" i="188"/>
  <c r="Q109" i="188"/>
  <c r="Q110" i="188"/>
  <c r="P108" i="188"/>
  <c r="P109" i="188"/>
  <c r="P110" i="188"/>
  <c r="O108" i="188"/>
  <c r="O109" i="188"/>
  <c r="O110" i="188"/>
  <c r="N108" i="188"/>
  <c r="N109" i="188"/>
  <c r="N110" i="188"/>
  <c r="M108" i="188"/>
  <c r="M109" i="188"/>
  <c r="M110" i="188"/>
  <c r="L108" i="188"/>
  <c r="L109" i="188"/>
  <c r="L110" i="188"/>
  <c r="K108" i="188"/>
  <c r="K109" i="188"/>
  <c r="K110" i="188"/>
  <c r="J108" i="188"/>
  <c r="J109" i="188"/>
  <c r="J110" i="188"/>
  <c r="I108" i="188"/>
  <c r="I109" i="188"/>
  <c r="I110" i="188"/>
  <c r="Y47" i="188"/>
  <c r="X47" i="188"/>
  <c r="W47" i="188"/>
  <c r="V47" i="188"/>
  <c r="U47" i="188"/>
  <c r="T47" i="188"/>
  <c r="S47" i="188"/>
  <c r="R47" i="188"/>
  <c r="Q47" i="188"/>
  <c r="P47" i="188"/>
  <c r="O47" i="188"/>
  <c r="N47" i="188"/>
  <c r="M47" i="188"/>
  <c r="L47" i="188"/>
  <c r="K47" i="188"/>
  <c r="J47" i="188"/>
  <c r="I47" i="188"/>
  <c r="J23" i="188"/>
  <c r="K23" i="188"/>
  <c r="L23" i="188"/>
  <c r="M23" i="188"/>
  <c r="N23" i="188"/>
  <c r="O23" i="188"/>
  <c r="P23" i="188"/>
  <c r="Q23" i="188"/>
  <c r="R23" i="188"/>
  <c r="S23" i="188"/>
  <c r="T23" i="188"/>
  <c r="U23" i="188"/>
  <c r="V23" i="188"/>
  <c r="W23" i="188"/>
  <c r="X23" i="188"/>
  <c r="Y23" i="188"/>
  <c r="Y24" i="188"/>
  <c r="X24" i="188"/>
  <c r="W24" i="188"/>
  <c r="V24" i="188"/>
  <c r="U24" i="188"/>
  <c r="T24" i="188"/>
  <c r="S24" i="188"/>
  <c r="R24" i="188"/>
  <c r="Q24" i="188"/>
  <c r="P24" i="188"/>
  <c r="O24" i="188"/>
  <c r="N24" i="188"/>
  <c r="M24" i="188"/>
  <c r="L24" i="188"/>
  <c r="K24" i="188"/>
  <c r="J24" i="188"/>
  <c r="I24" i="188"/>
  <c r="N22" i="188"/>
  <c r="O22" i="188"/>
  <c r="P22" i="188"/>
  <c r="Q22" i="188"/>
  <c r="R22" i="188"/>
  <c r="S22" i="188"/>
  <c r="T22" i="188"/>
  <c r="U22" i="188"/>
  <c r="V22" i="188"/>
  <c r="W22" i="188"/>
  <c r="X22" i="188"/>
  <c r="Y22" i="188"/>
  <c r="M29" i="187"/>
  <c r="N30" i="187"/>
  <c r="S31" i="187"/>
  <c r="W31" i="187"/>
  <c r="W32" i="187"/>
  <c r="Y31" i="187"/>
  <c r="Y32" i="187"/>
  <c r="Y113" i="187"/>
  <c r="Y35" i="187"/>
  <c r="Y36" i="187"/>
  <c r="Y44" i="187"/>
  <c r="Y45" i="187"/>
  <c r="Y105" i="187"/>
  <c r="Y114" i="187"/>
  <c r="Y115" i="187"/>
  <c r="V31" i="187"/>
  <c r="V32" i="187"/>
  <c r="X31" i="187"/>
  <c r="X32" i="187"/>
  <c r="X41" i="187"/>
  <c r="X113" i="187"/>
  <c r="X35" i="187"/>
  <c r="X36" i="187"/>
  <c r="X40" i="187"/>
  <c r="X44" i="187"/>
  <c r="X45" i="187"/>
  <c r="T75" i="187"/>
  <c r="U75" i="187"/>
  <c r="V75" i="187"/>
  <c r="W75" i="187"/>
  <c r="X75" i="187"/>
  <c r="X78" i="187"/>
  <c r="X105" i="187"/>
  <c r="X114" i="187"/>
  <c r="X115" i="187"/>
  <c r="W113" i="187"/>
  <c r="W35" i="187"/>
  <c r="W36" i="187"/>
  <c r="W44" i="187"/>
  <c r="W45" i="187"/>
  <c r="S74" i="187"/>
  <c r="T74" i="187"/>
  <c r="U74" i="187"/>
  <c r="V74" i="187"/>
  <c r="W74" i="187"/>
  <c r="W78" i="187"/>
  <c r="W105" i="187"/>
  <c r="W114" i="187"/>
  <c r="W115" i="187"/>
  <c r="V113" i="187"/>
  <c r="V35" i="187"/>
  <c r="V36" i="187"/>
  <c r="V44" i="187"/>
  <c r="V45" i="187"/>
  <c r="R73" i="187"/>
  <c r="S73" i="187"/>
  <c r="T73" i="187"/>
  <c r="U73" i="187"/>
  <c r="V73" i="187"/>
  <c r="V78" i="187"/>
  <c r="V105" i="187"/>
  <c r="V114" i="187"/>
  <c r="V115" i="187"/>
  <c r="U31" i="187"/>
  <c r="U32" i="187"/>
  <c r="U113" i="187"/>
  <c r="U35" i="187"/>
  <c r="U36" i="187"/>
  <c r="U44" i="187"/>
  <c r="U45" i="187"/>
  <c r="Q72" i="187"/>
  <c r="R72" i="187"/>
  <c r="S72" i="187"/>
  <c r="T72" i="187"/>
  <c r="U72" i="187"/>
  <c r="U78" i="187"/>
  <c r="S40" i="187"/>
  <c r="S41" i="187"/>
  <c r="U81" i="187"/>
  <c r="U105" i="187"/>
  <c r="U114" i="187"/>
  <c r="U115" i="187"/>
  <c r="R31" i="187"/>
  <c r="R32" i="187"/>
  <c r="T31" i="187"/>
  <c r="T32" i="187"/>
  <c r="T113" i="187"/>
  <c r="T35" i="187"/>
  <c r="T36" i="187"/>
  <c r="T44" i="187"/>
  <c r="T45" i="187"/>
  <c r="P71" i="187"/>
  <c r="Q71" i="187"/>
  <c r="R71" i="187"/>
  <c r="S71" i="187"/>
  <c r="T71" i="187"/>
  <c r="T78" i="187"/>
  <c r="T105" i="187"/>
  <c r="T114" i="187"/>
  <c r="T115" i="187"/>
  <c r="S32" i="187"/>
  <c r="S113" i="187"/>
  <c r="S35" i="187"/>
  <c r="S36" i="187"/>
  <c r="S44" i="187"/>
  <c r="S45" i="187"/>
  <c r="O70" i="187"/>
  <c r="P70" i="187"/>
  <c r="Q70" i="187"/>
  <c r="R70" i="187"/>
  <c r="S70" i="187"/>
  <c r="S78" i="187"/>
  <c r="S105" i="187"/>
  <c r="S114" i="187"/>
  <c r="S115" i="187"/>
  <c r="R113" i="187"/>
  <c r="R35" i="187"/>
  <c r="R36" i="187"/>
  <c r="R43" i="187"/>
  <c r="R44" i="187"/>
  <c r="R45" i="187"/>
  <c r="N69" i="187"/>
  <c r="O69" i="187"/>
  <c r="P69" i="187"/>
  <c r="Q69" i="187"/>
  <c r="R69" i="187"/>
  <c r="R78" i="187"/>
  <c r="R105" i="187"/>
  <c r="R114" i="187"/>
  <c r="R115" i="187"/>
  <c r="Q31" i="187"/>
  <c r="Q32" i="187"/>
  <c r="Q113" i="187"/>
  <c r="Q35" i="187"/>
  <c r="Q36" i="187"/>
  <c r="Q43" i="187"/>
  <c r="Q44" i="187"/>
  <c r="Q45" i="187"/>
  <c r="M68" i="187"/>
  <c r="N68" i="187"/>
  <c r="O68" i="187"/>
  <c r="P68" i="187"/>
  <c r="Q68" i="187"/>
  <c r="Q78" i="187"/>
  <c r="Q105" i="187"/>
  <c r="Q114" i="187"/>
  <c r="Q115" i="187"/>
  <c r="P31" i="187"/>
  <c r="P32" i="187"/>
  <c r="P113" i="187"/>
  <c r="P35" i="187"/>
  <c r="P36" i="187"/>
  <c r="P43" i="187"/>
  <c r="P44" i="187"/>
  <c r="P45" i="187"/>
  <c r="L67" i="187"/>
  <c r="M67" i="187"/>
  <c r="N67" i="187"/>
  <c r="O67" i="187"/>
  <c r="P67" i="187"/>
  <c r="P78" i="187"/>
  <c r="N41" i="187"/>
  <c r="M41" i="187"/>
  <c r="P81" i="187"/>
  <c r="P82" i="187"/>
  <c r="P87" i="187"/>
  <c r="P88" i="187"/>
  <c r="P105" i="187"/>
  <c r="P114" i="187"/>
  <c r="P115" i="187"/>
  <c r="O31" i="187"/>
  <c r="O32" i="187"/>
  <c r="O113" i="187"/>
  <c r="O35" i="187"/>
  <c r="O36" i="187"/>
  <c r="O43" i="187"/>
  <c r="O44" i="187"/>
  <c r="O45" i="187"/>
  <c r="K66" i="187"/>
  <c r="L66" i="187"/>
  <c r="M66" i="187"/>
  <c r="N66" i="187"/>
  <c r="O66" i="187"/>
  <c r="O78" i="187"/>
  <c r="O105" i="187"/>
  <c r="O114" i="187"/>
  <c r="O115" i="187"/>
  <c r="L29" i="187"/>
  <c r="L32" i="187"/>
  <c r="N32" i="187"/>
  <c r="N113" i="187"/>
  <c r="N34" i="187"/>
  <c r="N36" i="187"/>
  <c r="N43" i="187"/>
  <c r="N45" i="187"/>
  <c r="J65" i="187"/>
  <c r="K65" i="187"/>
  <c r="L65" i="187"/>
  <c r="M65" i="187"/>
  <c r="N65" i="187"/>
  <c r="N78" i="187"/>
  <c r="N105" i="187"/>
  <c r="N114" i="187"/>
  <c r="N115" i="187"/>
  <c r="M32" i="187"/>
  <c r="M113" i="187"/>
  <c r="M26" i="187"/>
  <c r="M27" i="187"/>
  <c r="M33" i="187"/>
  <c r="M36" i="187"/>
  <c r="M42" i="187"/>
  <c r="M45" i="187"/>
  <c r="M105" i="187"/>
  <c r="M114" i="187"/>
  <c r="M115" i="187"/>
  <c r="L113" i="187"/>
  <c r="L26" i="187"/>
  <c r="L27" i="187"/>
  <c r="L33" i="187"/>
  <c r="L36" i="187"/>
  <c r="L42" i="187"/>
  <c r="L45" i="187"/>
  <c r="L105" i="187"/>
  <c r="L114" i="187"/>
  <c r="L115" i="187"/>
  <c r="K29" i="187"/>
  <c r="K32" i="187"/>
  <c r="K113" i="187"/>
  <c r="K26" i="187"/>
  <c r="K27" i="187"/>
  <c r="K33" i="187"/>
  <c r="K36" i="187"/>
  <c r="K42" i="187"/>
  <c r="K45" i="187"/>
  <c r="K105" i="187"/>
  <c r="K114" i="187"/>
  <c r="K115" i="187"/>
  <c r="J29" i="187"/>
  <c r="J32" i="187"/>
  <c r="J113" i="187"/>
  <c r="J26" i="187"/>
  <c r="J27" i="187"/>
  <c r="J33" i="187"/>
  <c r="J36" i="187"/>
  <c r="J42" i="187"/>
  <c r="J45" i="187"/>
  <c r="J105" i="187"/>
  <c r="J114" i="187"/>
  <c r="J115" i="187"/>
  <c r="I29" i="187"/>
  <c r="I32" i="187"/>
  <c r="I113" i="187"/>
  <c r="I26" i="187"/>
  <c r="I27" i="187"/>
  <c r="I33" i="187"/>
  <c r="I36" i="187"/>
  <c r="I42" i="187"/>
  <c r="I45" i="187"/>
  <c r="I105" i="187"/>
  <c r="I114" i="187"/>
  <c r="I115" i="187"/>
  <c r="Y108" i="187"/>
  <c r="Y109" i="187"/>
  <c r="Y110" i="187"/>
  <c r="X108" i="187"/>
  <c r="X109" i="187"/>
  <c r="X110" i="187"/>
  <c r="W108" i="187"/>
  <c r="W109" i="187"/>
  <c r="W110" i="187"/>
  <c r="V108" i="187"/>
  <c r="V109" i="187"/>
  <c r="V110" i="187"/>
  <c r="U108" i="187"/>
  <c r="U109" i="187"/>
  <c r="U110" i="187"/>
  <c r="T108" i="187"/>
  <c r="T109" i="187"/>
  <c r="T110" i="187"/>
  <c r="S108" i="187"/>
  <c r="S109" i="187"/>
  <c r="S110" i="187"/>
  <c r="R108" i="187"/>
  <c r="R109" i="187"/>
  <c r="R110" i="187"/>
  <c r="Q108" i="187"/>
  <c r="Q109" i="187"/>
  <c r="Q110" i="187"/>
  <c r="P108" i="187"/>
  <c r="P109" i="187"/>
  <c r="P110" i="187"/>
  <c r="O108" i="187"/>
  <c r="O109" i="187"/>
  <c r="O110" i="187"/>
  <c r="N108" i="187"/>
  <c r="N109" i="187"/>
  <c r="N110" i="187"/>
  <c r="M108" i="187"/>
  <c r="M109" i="187"/>
  <c r="M110" i="187"/>
  <c r="L108" i="187"/>
  <c r="L109" i="187"/>
  <c r="L110" i="187"/>
  <c r="K108" i="187"/>
  <c r="K109" i="187"/>
  <c r="K110" i="187"/>
  <c r="J108" i="187"/>
  <c r="J109" i="187"/>
  <c r="J110" i="187"/>
  <c r="I108" i="187"/>
  <c r="I109" i="187"/>
  <c r="I110" i="187"/>
  <c r="Y47" i="187"/>
  <c r="X47" i="187"/>
  <c r="W47" i="187"/>
  <c r="V47" i="187"/>
  <c r="U47" i="187"/>
  <c r="T47" i="187"/>
  <c r="S47" i="187"/>
  <c r="R47" i="187"/>
  <c r="Q47" i="187"/>
  <c r="P47" i="187"/>
  <c r="O47" i="187"/>
  <c r="N47" i="187"/>
  <c r="M47" i="187"/>
  <c r="L47" i="187"/>
  <c r="K47" i="187"/>
  <c r="J47" i="187"/>
  <c r="I47" i="187"/>
  <c r="J23" i="187"/>
  <c r="K23" i="187"/>
  <c r="L23" i="187"/>
  <c r="M23" i="187"/>
  <c r="N23" i="187"/>
  <c r="O23" i="187"/>
  <c r="P23" i="187"/>
  <c r="Q23" i="187"/>
  <c r="R23" i="187"/>
  <c r="S23" i="187"/>
  <c r="T23" i="187"/>
  <c r="U23" i="187"/>
  <c r="V23" i="187"/>
  <c r="W23" i="187"/>
  <c r="X23" i="187"/>
  <c r="Y23" i="187"/>
  <c r="Y24" i="187"/>
  <c r="X24" i="187"/>
  <c r="W24" i="187"/>
  <c r="V24" i="187"/>
  <c r="U24" i="187"/>
  <c r="T24" i="187"/>
  <c r="S24" i="187"/>
  <c r="R24" i="187"/>
  <c r="Q24" i="187"/>
  <c r="P24" i="187"/>
  <c r="O24" i="187"/>
  <c r="N24" i="187"/>
  <c r="M24" i="187"/>
  <c r="L24" i="187"/>
  <c r="K24" i="187"/>
  <c r="J24" i="187"/>
  <c r="I24" i="187"/>
  <c r="N22" i="187"/>
  <c r="O22" i="187"/>
  <c r="P22" i="187"/>
  <c r="Q22" i="187"/>
  <c r="R22" i="187"/>
  <c r="S22" i="187"/>
  <c r="T22" i="187"/>
  <c r="U22" i="187"/>
  <c r="V22" i="187"/>
  <c r="W22" i="187"/>
  <c r="X22" i="187"/>
  <c r="Y22" i="187"/>
  <c r="M29" i="186"/>
  <c r="N30" i="186"/>
  <c r="O31" i="186"/>
  <c r="M32" i="186"/>
  <c r="P31" i="186"/>
  <c r="Q31" i="186"/>
  <c r="R31" i="186"/>
  <c r="S31" i="186"/>
  <c r="W31" i="186"/>
  <c r="W32" i="186"/>
  <c r="Y31" i="186"/>
  <c r="Y32" i="186"/>
  <c r="Y113" i="186"/>
  <c r="Y35" i="186"/>
  <c r="Y36" i="186"/>
  <c r="Y44" i="186"/>
  <c r="Y45" i="186"/>
  <c r="Y105" i="186"/>
  <c r="Y114" i="186"/>
  <c r="Y115" i="186"/>
  <c r="V31" i="186"/>
  <c r="V32" i="186"/>
  <c r="X31" i="186"/>
  <c r="X32" i="186"/>
  <c r="X41" i="186"/>
  <c r="X113" i="186"/>
  <c r="X35" i="186"/>
  <c r="X36" i="186"/>
  <c r="X40" i="186"/>
  <c r="X44" i="186"/>
  <c r="X45" i="186"/>
  <c r="X78" i="186"/>
  <c r="X105" i="186"/>
  <c r="X114" i="186"/>
  <c r="X115" i="186"/>
  <c r="W113" i="186"/>
  <c r="W35" i="186"/>
  <c r="W36" i="186"/>
  <c r="W44" i="186"/>
  <c r="W45" i="186"/>
  <c r="S74" i="186"/>
  <c r="T74" i="186"/>
  <c r="U74" i="186"/>
  <c r="V74" i="186"/>
  <c r="W74" i="186"/>
  <c r="W78" i="186"/>
  <c r="W105" i="186"/>
  <c r="W114" i="186"/>
  <c r="W115" i="186"/>
  <c r="V113" i="186"/>
  <c r="V35" i="186"/>
  <c r="V36" i="186"/>
  <c r="V44" i="186"/>
  <c r="V45" i="186"/>
  <c r="R73" i="186"/>
  <c r="S73" i="186"/>
  <c r="T73" i="186"/>
  <c r="U73" i="186"/>
  <c r="V73" i="186"/>
  <c r="V78" i="186"/>
  <c r="V105" i="186"/>
  <c r="V114" i="186"/>
  <c r="V115" i="186"/>
  <c r="U31" i="186"/>
  <c r="U32" i="186"/>
  <c r="U113" i="186"/>
  <c r="U35" i="186"/>
  <c r="U36" i="186"/>
  <c r="U44" i="186"/>
  <c r="U45" i="186"/>
  <c r="Q72" i="186"/>
  <c r="R72" i="186"/>
  <c r="S72" i="186"/>
  <c r="T72" i="186"/>
  <c r="U72" i="186"/>
  <c r="U78" i="186"/>
  <c r="U105" i="186"/>
  <c r="U114" i="186"/>
  <c r="U115" i="186"/>
  <c r="R32" i="186"/>
  <c r="T31" i="186"/>
  <c r="T32" i="186"/>
  <c r="T113" i="186"/>
  <c r="T35" i="186"/>
  <c r="T36" i="186"/>
  <c r="T44" i="186"/>
  <c r="T45" i="186"/>
  <c r="P71" i="186"/>
  <c r="Q71" i="186"/>
  <c r="R71" i="186"/>
  <c r="S71" i="186"/>
  <c r="T71" i="186"/>
  <c r="T78" i="186"/>
  <c r="O95" i="186"/>
  <c r="P95" i="186"/>
  <c r="Q95" i="186"/>
  <c r="R95" i="186"/>
  <c r="S95" i="186"/>
  <c r="T95" i="186"/>
  <c r="T105" i="186"/>
  <c r="T114" i="186"/>
  <c r="T115" i="186"/>
  <c r="S32" i="186"/>
  <c r="S113" i="186"/>
  <c r="S35" i="186"/>
  <c r="S36" i="186"/>
  <c r="S44" i="186"/>
  <c r="S45" i="186"/>
  <c r="O70" i="186"/>
  <c r="P70" i="186"/>
  <c r="Q70" i="186"/>
  <c r="R70" i="186"/>
  <c r="S70" i="186"/>
  <c r="S78" i="186"/>
  <c r="S105" i="186"/>
  <c r="S114" i="186"/>
  <c r="S115" i="186"/>
  <c r="R113" i="186"/>
  <c r="R35" i="186"/>
  <c r="R36" i="186"/>
  <c r="R43" i="186"/>
  <c r="R44" i="186"/>
  <c r="R45" i="186"/>
  <c r="N69" i="186"/>
  <c r="O69" i="186"/>
  <c r="P69" i="186"/>
  <c r="Q69" i="186"/>
  <c r="R69" i="186"/>
  <c r="R78" i="186"/>
  <c r="R105" i="186"/>
  <c r="R114" i="186"/>
  <c r="R115" i="186"/>
  <c r="Q32" i="186"/>
  <c r="Q113" i="186"/>
  <c r="Q35" i="186"/>
  <c r="Q36" i="186"/>
  <c r="Q43" i="186"/>
  <c r="Q44" i="186"/>
  <c r="Q45" i="186"/>
  <c r="M68" i="186"/>
  <c r="N68" i="186"/>
  <c r="O68" i="186"/>
  <c r="P68" i="186"/>
  <c r="Q68" i="186"/>
  <c r="Q78" i="186"/>
  <c r="Q105" i="186"/>
  <c r="Q114" i="186"/>
  <c r="Q115" i="186"/>
  <c r="P32" i="186"/>
  <c r="P113" i="186"/>
  <c r="P35" i="186"/>
  <c r="P36" i="186"/>
  <c r="P43" i="186"/>
  <c r="P44" i="186"/>
  <c r="P45" i="186"/>
  <c r="L67" i="186"/>
  <c r="M67" i="186"/>
  <c r="N67" i="186"/>
  <c r="O67" i="186"/>
  <c r="P67" i="186"/>
  <c r="P78" i="186"/>
  <c r="P105" i="186"/>
  <c r="P114" i="186"/>
  <c r="P115" i="186"/>
  <c r="O32" i="186"/>
  <c r="O113" i="186"/>
  <c r="O35" i="186"/>
  <c r="O36" i="186"/>
  <c r="O43" i="186"/>
  <c r="O44" i="186"/>
  <c r="O45" i="186"/>
  <c r="K66" i="186"/>
  <c r="L66" i="186"/>
  <c r="M66" i="186"/>
  <c r="N66" i="186"/>
  <c r="O66" i="186"/>
  <c r="O78" i="186"/>
  <c r="O105" i="186"/>
  <c r="O114" i="186"/>
  <c r="O115" i="186"/>
  <c r="N32" i="186"/>
  <c r="N113" i="186"/>
  <c r="N34" i="186"/>
  <c r="N36" i="186"/>
  <c r="N43" i="186"/>
  <c r="N45" i="186"/>
  <c r="J65" i="186"/>
  <c r="K65" i="186"/>
  <c r="L65" i="186"/>
  <c r="M65" i="186"/>
  <c r="N65" i="186"/>
  <c r="N78" i="186"/>
  <c r="N96" i="186"/>
  <c r="N99" i="186"/>
  <c r="N105" i="186"/>
  <c r="N114" i="186"/>
  <c r="N115" i="186"/>
  <c r="M113" i="186"/>
  <c r="M26" i="186"/>
  <c r="M27" i="186"/>
  <c r="M33" i="186"/>
  <c r="M36" i="186"/>
  <c r="M42" i="186"/>
  <c r="M45" i="186"/>
  <c r="M105" i="186"/>
  <c r="M114" i="186"/>
  <c r="M115" i="186"/>
  <c r="L29" i="186"/>
  <c r="L32" i="186"/>
  <c r="L113" i="186"/>
  <c r="L26" i="186"/>
  <c r="L27" i="186"/>
  <c r="L33" i="186"/>
  <c r="L36" i="186"/>
  <c r="L42" i="186"/>
  <c r="L45" i="186"/>
  <c r="L105" i="186"/>
  <c r="L114" i="186"/>
  <c r="L115" i="186"/>
  <c r="K29" i="186"/>
  <c r="K32" i="186"/>
  <c r="K113" i="186"/>
  <c r="K26" i="186"/>
  <c r="K27" i="186"/>
  <c r="K33" i="186"/>
  <c r="K36" i="186"/>
  <c r="K42" i="186"/>
  <c r="K45" i="186"/>
  <c r="K105" i="186"/>
  <c r="K114" i="186"/>
  <c r="K115" i="186"/>
  <c r="J29" i="186"/>
  <c r="J32" i="186"/>
  <c r="J113" i="186"/>
  <c r="J26" i="186"/>
  <c r="J27" i="186"/>
  <c r="J33" i="186"/>
  <c r="J36" i="186"/>
  <c r="J42" i="186"/>
  <c r="J45" i="186"/>
  <c r="J105" i="186"/>
  <c r="J114" i="186"/>
  <c r="J115" i="186"/>
  <c r="I29" i="186"/>
  <c r="I32" i="186"/>
  <c r="I113" i="186"/>
  <c r="I26" i="186"/>
  <c r="I27" i="186"/>
  <c r="I33" i="186"/>
  <c r="I36" i="186"/>
  <c r="I42" i="186"/>
  <c r="I45" i="186"/>
  <c r="I105" i="186"/>
  <c r="I114" i="186"/>
  <c r="I115" i="186"/>
  <c r="Y108" i="186"/>
  <c r="Y109" i="186"/>
  <c r="Y110" i="186"/>
  <c r="X108" i="186"/>
  <c r="X109" i="186"/>
  <c r="X110" i="186"/>
  <c r="W108" i="186"/>
  <c r="W109" i="186"/>
  <c r="W110" i="186"/>
  <c r="V108" i="186"/>
  <c r="V109" i="186"/>
  <c r="V110" i="186"/>
  <c r="U108" i="186"/>
  <c r="U109" i="186"/>
  <c r="U110" i="186"/>
  <c r="T108" i="186"/>
  <c r="T109" i="186"/>
  <c r="T110" i="186"/>
  <c r="S108" i="186"/>
  <c r="S109" i="186"/>
  <c r="S110" i="186"/>
  <c r="R108" i="186"/>
  <c r="R109" i="186"/>
  <c r="R110" i="186"/>
  <c r="Q108" i="186"/>
  <c r="Q109" i="186"/>
  <c r="Q110" i="186"/>
  <c r="P108" i="186"/>
  <c r="P109" i="186"/>
  <c r="P110" i="186"/>
  <c r="O108" i="186"/>
  <c r="O109" i="186"/>
  <c r="O110" i="186"/>
  <c r="N108" i="186"/>
  <c r="N109" i="186"/>
  <c r="N110" i="186"/>
  <c r="M108" i="186"/>
  <c r="M109" i="186"/>
  <c r="M110" i="186"/>
  <c r="L108" i="186"/>
  <c r="L109" i="186"/>
  <c r="L110" i="186"/>
  <c r="K108" i="186"/>
  <c r="K109" i="186"/>
  <c r="K110" i="186"/>
  <c r="J108" i="186"/>
  <c r="J109" i="186"/>
  <c r="J110" i="186"/>
  <c r="I108" i="186"/>
  <c r="I109" i="186"/>
  <c r="I110" i="186"/>
  <c r="Y47" i="186"/>
  <c r="X47" i="186"/>
  <c r="W47" i="186"/>
  <c r="V47" i="186"/>
  <c r="U47" i="186"/>
  <c r="T47" i="186"/>
  <c r="S47" i="186"/>
  <c r="R47" i="186"/>
  <c r="Q47" i="186"/>
  <c r="P47" i="186"/>
  <c r="O47" i="186"/>
  <c r="N47" i="186"/>
  <c r="M47" i="186"/>
  <c r="L47" i="186"/>
  <c r="K47" i="186"/>
  <c r="J47" i="186"/>
  <c r="I47" i="186"/>
  <c r="J23" i="186"/>
  <c r="K23" i="186"/>
  <c r="L23" i="186"/>
  <c r="M23" i="186"/>
  <c r="N23" i="186"/>
  <c r="O23" i="186"/>
  <c r="P23" i="186"/>
  <c r="Q23" i="186"/>
  <c r="R23" i="186"/>
  <c r="S23" i="186"/>
  <c r="T23" i="186"/>
  <c r="U23" i="186"/>
  <c r="V23" i="186"/>
  <c r="W23" i="186"/>
  <c r="X23" i="186"/>
  <c r="Y23" i="186"/>
  <c r="Y24" i="186"/>
  <c r="X24" i="186"/>
  <c r="W24" i="186"/>
  <c r="V24" i="186"/>
  <c r="U24" i="186"/>
  <c r="T24" i="186"/>
  <c r="S24" i="186"/>
  <c r="R24" i="186"/>
  <c r="Q24" i="186"/>
  <c r="P24" i="186"/>
  <c r="O24" i="186"/>
  <c r="N24" i="186"/>
  <c r="M24" i="186"/>
  <c r="L24" i="186"/>
  <c r="K24" i="186"/>
  <c r="J24" i="186"/>
  <c r="I24" i="186"/>
  <c r="N22" i="186"/>
  <c r="O22" i="186"/>
  <c r="P22" i="186"/>
  <c r="Q22" i="186"/>
  <c r="R22" i="186"/>
  <c r="S22" i="186"/>
  <c r="T22" i="186"/>
  <c r="U22" i="186"/>
  <c r="V22" i="186"/>
  <c r="W22" i="186"/>
  <c r="X22" i="186"/>
  <c r="Y22" i="186"/>
  <c r="M29" i="185"/>
  <c r="N30" i="185"/>
  <c r="O31" i="185"/>
  <c r="M32" i="185"/>
  <c r="P31" i="185"/>
  <c r="Q31" i="185"/>
  <c r="R31" i="185"/>
  <c r="S31" i="185"/>
  <c r="W31" i="185"/>
  <c r="W32" i="185"/>
  <c r="Y31" i="185"/>
  <c r="Y32" i="185"/>
  <c r="Y113" i="185"/>
  <c r="Y35" i="185"/>
  <c r="Y36" i="185"/>
  <c r="Y44" i="185"/>
  <c r="Y45" i="185"/>
  <c r="Y105" i="185"/>
  <c r="Y114" i="185"/>
  <c r="Y115" i="185"/>
  <c r="V31" i="185"/>
  <c r="V32" i="185"/>
  <c r="X31" i="185"/>
  <c r="X32" i="185"/>
  <c r="X41" i="185"/>
  <c r="X113" i="185"/>
  <c r="X35" i="185"/>
  <c r="X36" i="185"/>
  <c r="X40" i="185"/>
  <c r="X44" i="185"/>
  <c r="X45" i="185"/>
  <c r="T75" i="185"/>
  <c r="U75" i="185"/>
  <c r="V75" i="185"/>
  <c r="W75" i="185"/>
  <c r="X75" i="185"/>
  <c r="X78" i="185"/>
  <c r="X105" i="185"/>
  <c r="X114" i="185"/>
  <c r="X115" i="185"/>
  <c r="W113" i="185"/>
  <c r="W35" i="185"/>
  <c r="W36" i="185"/>
  <c r="W44" i="185"/>
  <c r="W45" i="185"/>
  <c r="S74" i="185"/>
  <c r="T74" i="185"/>
  <c r="U74" i="185"/>
  <c r="V74" i="185"/>
  <c r="W74" i="185"/>
  <c r="W78" i="185"/>
  <c r="W105" i="185"/>
  <c r="W114" i="185"/>
  <c r="W115" i="185"/>
  <c r="V113" i="185"/>
  <c r="V35" i="185"/>
  <c r="V36" i="185"/>
  <c r="V44" i="185"/>
  <c r="V45" i="185"/>
  <c r="R73" i="185"/>
  <c r="S73" i="185"/>
  <c r="T73" i="185"/>
  <c r="U73" i="185"/>
  <c r="V73" i="185"/>
  <c r="V78" i="185"/>
  <c r="V105" i="185"/>
  <c r="V114" i="185"/>
  <c r="V115" i="185"/>
  <c r="U31" i="185"/>
  <c r="U32" i="185"/>
  <c r="U113" i="185"/>
  <c r="U35" i="185"/>
  <c r="U36" i="185"/>
  <c r="U44" i="185"/>
  <c r="U45" i="185"/>
  <c r="Q72" i="185"/>
  <c r="R72" i="185"/>
  <c r="S72" i="185"/>
  <c r="T72" i="185"/>
  <c r="U72" i="185"/>
  <c r="U78" i="185"/>
  <c r="S41" i="185"/>
  <c r="U81" i="185"/>
  <c r="U105" i="185"/>
  <c r="U114" i="185"/>
  <c r="U115" i="185"/>
  <c r="R32" i="185"/>
  <c r="T31" i="185"/>
  <c r="T32" i="185"/>
  <c r="T113" i="185"/>
  <c r="T35" i="185"/>
  <c r="T36" i="185"/>
  <c r="T44" i="185"/>
  <c r="T45" i="185"/>
  <c r="P71" i="185"/>
  <c r="Q71" i="185"/>
  <c r="R71" i="185"/>
  <c r="S71" i="185"/>
  <c r="T71" i="185"/>
  <c r="T78" i="185"/>
  <c r="T105" i="185"/>
  <c r="T114" i="185"/>
  <c r="T115" i="185"/>
  <c r="S32" i="185"/>
  <c r="S113" i="185"/>
  <c r="S35" i="185"/>
  <c r="S36" i="185"/>
  <c r="S40" i="185"/>
  <c r="S44" i="185"/>
  <c r="S45" i="185"/>
  <c r="O70" i="185"/>
  <c r="P70" i="185"/>
  <c r="Q70" i="185"/>
  <c r="R70" i="185"/>
  <c r="S70" i="185"/>
  <c r="S78" i="185"/>
  <c r="S105" i="185"/>
  <c r="S114" i="185"/>
  <c r="S115" i="185"/>
  <c r="R113" i="185"/>
  <c r="R35" i="185"/>
  <c r="R36" i="185"/>
  <c r="R43" i="185"/>
  <c r="R44" i="185"/>
  <c r="R45" i="185"/>
  <c r="N69" i="185"/>
  <c r="O69" i="185"/>
  <c r="P69" i="185"/>
  <c r="Q69" i="185"/>
  <c r="R69" i="185"/>
  <c r="R78" i="185"/>
  <c r="R105" i="185"/>
  <c r="R114" i="185"/>
  <c r="R115" i="185"/>
  <c r="Q32" i="185"/>
  <c r="Q113" i="185"/>
  <c r="Q35" i="185"/>
  <c r="Q36" i="185"/>
  <c r="Q43" i="185"/>
  <c r="Q44" i="185"/>
  <c r="Q45" i="185"/>
  <c r="M68" i="185"/>
  <c r="N68" i="185"/>
  <c r="O68" i="185"/>
  <c r="P68" i="185"/>
  <c r="Q68" i="185"/>
  <c r="Q78" i="185"/>
  <c r="Q105" i="185"/>
  <c r="Q114" i="185"/>
  <c r="Q115" i="185"/>
  <c r="P32" i="185"/>
  <c r="P113" i="185"/>
  <c r="P35" i="185"/>
  <c r="P36" i="185"/>
  <c r="P43" i="185"/>
  <c r="P44" i="185"/>
  <c r="P45" i="185"/>
  <c r="L67" i="185"/>
  <c r="M67" i="185"/>
  <c r="N67" i="185"/>
  <c r="O67" i="185"/>
  <c r="P67" i="185"/>
  <c r="P78" i="185"/>
  <c r="P88" i="185"/>
  <c r="P105" i="185"/>
  <c r="P114" i="185"/>
  <c r="P115" i="185"/>
  <c r="O32" i="185"/>
  <c r="O113" i="185"/>
  <c r="O35" i="185"/>
  <c r="O36" i="185"/>
  <c r="O43" i="185"/>
  <c r="O44" i="185"/>
  <c r="O45" i="185"/>
  <c r="K66" i="185"/>
  <c r="L66" i="185"/>
  <c r="M66" i="185"/>
  <c r="N66" i="185"/>
  <c r="O66" i="185"/>
  <c r="O78" i="185"/>
  <c r="O105" i="185"/>
  <c r="O114" i="185"/>
  <c r="O115" i="185"/>
  <c r="N32" i="185"/>
  <c r="N113" i="185"/>
  <c r="N34" i="185"/>
  <c r="N36" i="185"/>
  <c r="N43" i="185"/>
  <c r="N45" i="185"/>
  <c r="J65" i="185"/>
  <c r="K65" i="185"/>
  <c r="L65" i="185"/>
  <c r="M65" i="185"/>
  <c r="N65" i="185"/>
  <c r="N78" i="185"/>
  <c r="N105" i="185"/>
  <c r="N114" i="185"/>
  <c r="N115" i="185"/>
  <c r="M113" i="185"/>
  <c r="M26" i="185"/>
  <c r="M27" i="185"/>
  <c r="M33" i="185"/>
  <c r="M36" i="185"/>
  <c r="M42" i="185"/>
  <c r="M45" i="185"/>
  <c r="M105" i="185"/>
  <c r="M114" i="185"/>
  <c r="M115" i="185"/>
  <c r="L29" i="185"/>
  <c r="L32" i="185"/>
  <c r="L113" i="185"/>
  <c r="L26" i="185"/>
  <c r="L27" i="185"/>
  <c r="L33" i="185"/>
  <c r="L36" i="185"/>
  <c r="L42" i="185"/>
  <c r="L45" i="185"/>
  <c r="L105" i="185"/>
  <c r="L114" i="185"/>
  <c r="L115" i="185"/>
  <c r="K29" i="185"/>
  <c r="K32" i="185"/>
  <c r="K113" i="185"/>
  <c r="K26" i="185"/>
  <c r="K27" i="185"/>
  <c r="K33" i="185"/>
  <c r="K36" i="185"/>
  <c r="K42" i="185"/>
  <c r="K45" i="185"/>
  <c r="K105" i="185"/>
  <c r="K114" i="185"/>
  <c r="K115" i="185"/>
  <c r="J29" i="185"/>
  <c r="J32" i="185"/>
  <c r="J113" i="185"/>
  <c r="J26" i="185"/>
  <c r="J27" i="185"/>
  <c r="J33" i="185"/>
  <c r="J36" i="185"/>
  <c r="J42" i="185"/>
  <c r="J45" i="185"/>
  <c r="J105" i="185"/>
  <c r="J114" i="185"/>
  <c r="J115" i="185"/>
  <c r="I29" i="185"/>
  <c r="I32" i="185"/>
  <c r="I113" i="185"/>
  <c r="I26" i="185"/>
  <c r="I27" i="185"/>
  <c r="I33" i="185"/>
  <c r="I36" i="185"/>
  <c r="I42" i="185"/>
  <c r="I45" i="185"/>
  <c r="I105" i="185"/>
  <c r="I114" i="185"/>
  <c r="I115" i="185"/>
  <c r="Y108" i="185"/>
  <c r="Y109" i="185"/>
  <c r="Y110" i="185"/>
  <c r="X108" i="185"/>
  <c r="X109" i="185"/>
  <c r="X110" i="185"/>
  <c r="W108" i="185"/>
  <c r="W109" i="185"/>
  <c r="W110" i="185"/>
  <c r="V108" i="185"/>
  <c r="V109" i="185"/>
  <c r="V110" i="185"/>
  <c r="U108" i="185"/>
  <c r="U109" i="185"/>
  <c r="U110" i="185"/>
  <c r="T108" i="185"/>
  <c r="T109" i="185"/>
  <c r="T110" i="185"/>
  <c r="S108" i="185"/>
  <c r="S109" i="185"/>
  <c r="S110" i="185"/>
  <c r="R108" i="185"/>
  <c r="R109" i="185"/>
  <c r="R110" i="185"/>
  <c r="Q108" i="185"/>
  <c r="Q109" i="185"/>
  <c r="Q110" i="185"/>
  <c r="P108" i="185"/>
  <c r="P109" i="185"/>
  <c r="P110" i="185"/>
  <c r="O108" i="185"/>
  <c r="O109" i="185"/>
  <c r="O110" i="185"/>
  <c r="N108" i="185"/>
  <c r="N109" i="185"/>
  <c r="N110" i="185"/>
  <c r="M108" i="185"/>
  <c r="M109" i="185"/>
  <c r="M110" i="185"/>
  <c r="L108" i="185"/>
  <c r="L109" i="185"/>
  <c r="L110" i="185"/>
  <c r="K108" i="185"/>
  <c r="K109" i="185"/>
  <c r="K110" i="185"/>
  <c r="J108" i="185"/>
  <c r="J109" i="185"/>
  <c r="J110" i="185"/>
  <c r="I108" i="185"/>
  <c r="I109" i="185"/>
  <c r="I110" i="185"/>
  <c r="Y47" i="185"/>
  <c r="X47" i="185"/>
  <c r="W47" i="185"/>
  <c r="V47" i="185"/>
  <c r="U47" i="185"/>
  <c r="T47" i="185"/>
  <c r="S47" i="185"/>
  <c r="R47" i="185"/>
  <c r="Q47" i="185"/>
  <c r="P47" i="185"/>
  <c r="O47" i="185"/>
  <c r="N47" i="185"/>
  <c r="M47" i="185"/>
  <c r="L47" i="185"/>
  <c r="K47" i="185"/>
  <c r="J47" i="185"/>
  <c r="I47" i="185"/>
  <c r="J23" i="185"/>
  <c r="K23" i="185"/>
  <c r="L23" i="185"/>
  <c r="M23" i="185"/>
  <c r="N23" i="185"/>
  <c r="O23" i="185"/>
  <c r="P23" i="185"/>
  <c r="Q23" i="185"/>
  <c r="R23" i="185"/>
  <c r="S23" i="185"/>
  <c r="T23" i="185"/>
  <c r="U23" i="185"/>
  <c r="V23" i="185"/>
  <c r="W23" i="185"/>
  <c r="X23" i="185"/>
  <c r="Y23" i="185"/>
  <c r="Y24" i="185"/>
  <c r="X24" i="185"/>
  <c r="W24" i="185"/>
  <c r="V24" i="185"/>
  <c r="U24" i="185"/>
  <c r="T24" i="185"/>
  <c r="S24" i="185"/>
  <c r="R24" i="185"/>
  <c r="Q24" i="185"/>
  <c r="P24" i="185"/>
  <c r="O24" i="185"/>
  <c r="N24" i="185"/>
  <c r="M24" i="185"/>
  <c r="L24" i="185"/>
  <c r="K24" i="185"/>
  <c r="J24" i="185"/>
  <c r="I24" i="185"/>
  <c r="N22" i="185"/>
  <c r="O22" i="185"/>
  <c r="P22" i="185"/>
  <c r="Q22" i="185"/>
  <c r="R22" i="185"/>
  <c r="S22" i="185"/>
  <c r="T22" i="185"/>
  <c r="U22" i="185"/>
  <c r="V22" i="185"/>
  <c r="W22" i="185"/>
  <c r="X22" i="185"/>
  <c r="Y22" i="185"/>
  <c r="M29" i="184"/>
  <c r="M32" i="184"/>
  <c r="O31" i="184"/>
  <c r="N30" i="184"/>
  <c r="L29" i="184"/>
  <c r="L32" i="184"/>
  <c r="P31" i="184"/>
  <c r="Q31" i="184"/>
  <c r="R31" i="184"/>
  <c r="S31" i="184"/>
  <c r="W31" i="184"/>
  <c r="W32" i="184"/>
  <c r="Y31" i="184"/>
  <c r="Y32" i="184"/>
  <c r="Y113" i="184"/>
  <c r="Y35" i="184"/>
  <c r="Y36" i="184"/>
  <c r="Y44" i="184"/>
  <c r="Y45" i="184"/>
  <c r="Y105" i="184"/>
  <c r="Y114" i="184"/>
  <c r="Y115" i="184"/>
  <c r="V31" i="184"/>
  <c r="V32" i="184"/>
  <c r="X31" i="184"/>
  <c r="X32" i="184"/>
  <c r="X41" i="184"/>
  <c r="X113" i="184"/>
  <c r="X35" i="184"/>
  <c r="X36" i="184"/>
  <c r="X40" i="184"/>
  <c r="X44" i="184"/>
  <c r="X45" i="184"/>
  <c r="X78" i="184"/>
  <c r="X105" i="184"/>
  <c r="X114" i="184"/>
  <c r="X115" i="184"/>
  <c r="W113" i="184"/>
  <c r="W35" i="184"/>
  <c r="W36" i="184"/>
  <c r="W44" i="184"/>
  <c r="W45" i="184"/>
  <c r="S74" i="184"/>
  <c r="T74" i="184"/>
  <c r="U74" i="184"/>
  <c r="V74" i="184"/>
  <c r="W74" i="184"/>
  <c r="W78" i="184"/>
  <c r="W105" i="184"/>
  <c r="W114" i="184"/>
  <c r="W115" i="184"/>
  <c r="V113" i="184"/>
  <c r="V35" i="184"/>
  <c r="V36" i="184"/>
  <c r="V44" i="184"/>
  <c r="V45" i="184"/>
  <c r="R73" i="184"/>
  <c r="S73" i="184"/>
  <c r="T73" i="184"/>
  <c r="U73" i="184"/>
  <c r="V73" i="184"/>
  <c r="V78" i="184"/>
  <c r="V105" i="184"/>
  <c r="V114" i="184"/>
  <c r="V115" i="184"/>
  <c r="U31" i="184"/>
  <c r="U32" i="184"/>
  <c r="U113" i="184"/>
  <c r="U35" i="184"/>
  <c r="U36" i="184"/>
  <c r="U44" i="184"/>
  <c r="U45" i="184"/>
  <c r="Q72" i="184"/>
  <c r="R72" i="184"/>
  <c r="S72" i="184"/>
  <c r="T72" i="184"/>
  <c r="U72" i="184"/>
  <c r="U78" i="184"/>
  <c r="U105" i="184"/>
  <c r="U114" i="184"/>
  <c r="U115" i="184"/>
  <c r="R32" i="184"/>
  <c r="T31" i="184"/>
  <c r="T32" i="184"/>
  <c r="T113" i="184"/>
  <c r="T35" i="184"/>
  <c r="T36" i="184"/>
  <c r="T44" i="184"/>
  <c r="T45" i="184"/>
  <c r="P71" i="184"/>
  <c r="Q71" i="184"/>
  <c r="R71" i="184"/>
  <c r="S71" i="184"/>
  <c r="T71" i="184"/>
  <c r="T78" i="184"/>
  <c r="O95" i="184"/>
  <c r="P95" i="184"/>
  <c r="Q95" i="184"/>
  <c r="R95" i="184"/>
  <c r="S95" i="184"/>
  <c r="T95" i="184"/>
  <c r="T105" i="184"/>
  <c r="T114" i="184"/>
  <c r="T115" i="184"/>
  <c r="S32" i="184"/>
  <c r="S113" i="184"/>
  <c r="S35" i="184"/>
  <c r="S36" i="184"/>
  <c r="S44" i="184"/>
  <c r="S45" i="184"/>
  <c r="O70" i="184"/>
  <c r="P70" i="184"/>
  <c r="Q70" i="184"/>
  <c r="R70" i="184"/>
  <c r="S70" i="184"/>
  <c r="S78" i="184"/>
  <c r="S105" i="184"/>
  <c r="S114" i="184"/>
  <c r="S115" i="184"/>
  <c r="R113" i="184"/>
  <c r="R35" i="184"/>
  <c r="R36" i="184"/>
  <c r="R43" i="184"/>
  <c r="R44" i="184"/>
  <c r="R45" i="184"/>
  <c r="N69" i="184"/>
  <c r="O69" i="184"/>
  <c r="P69" i="184"/>
  <c r="Q69" i="184"/>
  <c r="R69" i="184"/>
  <c r="R78" i="184"/>
  <c r="R105" i="184"/>
  <c r="R114" i="184"/>
  <c r="R115" i="184"/>
  <c r="Q32" i="184"/>
  <c r="Q113" i="184"/>
  <c r="Q35" i="184"/>
  <c r="Q36" i="184"/>
  <c r="Q43" i="184"/>
  <c r="Q44" i="184"/>
  <c r="Q45" i="184"/>
  <c r="M68" i="184"/>
  <c r="N68" i="184"/>
  <c r="O68" i="184"/>
  <c r="P68" i="184"/>
  <c r="Q68" i="184"/>
  <c r="Q78" i="184"/>
  <c r="Q105" i="184"/>
  <c r="Q114" i="184"/>
  <c r="Q115" i="184"/>
  <c r="P32" i="184"/>
  <c r="P113" i="184"/>
  <c r="P35" i="184"/>
  <c r="P36" i="184"/>
  <c r="P43" i="184"/>
  <c r="P44" i="184"/>
  <c r="P45" i="184"/>
  <c r="L67" i="184"/>
  <c r="M67" i="184"/>
  <c r="N67" i="184"/>
  <c r="O67" i="184"/>
  <c r="P67" i="184"/>
  <c r="P78" i="184"/>
  <c r="P105" i="184"/>
  <c r="P114" i="184"/>
  <c r="P115" i="184"/>
  <c r="O32" i="184"/>
  <c r="O113" i="184"/>
  <c r="O35" i="184"/>
  <c r="O36" i="184"/>
  <c r="O43" i="184"/>
  <c r="O44" i="184"/>
  <c r="O45" i="184"/>
  <c r="K66" i="184"/>
  <c r="L66" i="184"/>
  <c r="M66" i="184"/>
  <c r="N66" i="184"/>
  <c r="O66" i="184"/>
  <c r="O78" i="184"/>
  <c r="O105" i="184"/>
  <c r="O114" i="184"/>
  <c r="O115" i="184"/>
  <c r="N32" i="184"/>
  <c r="N113" i="184"/>
  <c r="N34" i="184"/>
  <c r="N36" i="184"/>
  <c r="N43" i="184"/>
  <c r="N45" i="184"/>
  <c r="J65" i="184"/>
  <c r="K65" i="184"/>
  <c r="L65" i="184"/>
  <c r="M65" i="184"/>
  <c r="N65" i="184"/>
  <c r="N78" i="184"/>
  <c r="N96" i="184"/>
  <c r="N99" i="184"/>
  <c r="N105" i="184"/>
  <c r="N114" i="184"/>
  <c r="N115" i="184"/>
  <c r="M113" i="184"/>
  <c r="M26" i="184"/>
  <c r="M27" i="184"/>
  <c r="M33" i="184"/>
  <c r="M36" i="184"/>
  <c r="M42" i="184"/>
  <c r="M45" i="184"/>
  <c r="M105" i="184"/>
  <c r="M114" i="184"/>
  <c r="M115" i="184"/>
  <c r="L113" i="184"/>
  <c r="L26" i="184"/>
  <c r="L27" i="184"/>
  <c r="L33" i="184"/>
  <c r="L36" i="184"/>
  <c r="L42" i="184"/>
  <c r="L45" i="184"/>
  <c r="L105" i="184"/>
  <c r="L114" i="184"/>
  <c r="L115" i="184"/>
  <c r="K29" i="184"/>
  <c r="K32" i="184"/>
  <c r="K113" i="184"/>
  <c r="K26" i="184"/>
  <c r="K27" i="184"/>
  <c r="K33" i="184"/>
  <c r="K36" i="184"/>
  <c r="K42" i="184"/>
  <c r="K45" i="184"/>
  <c r="K105" i="184"/>
  <c r="K114" i="184"/>
  <c r="K115" i="184"/>
  <c r="J29" i="184"/>
  <c r="J32" i="184"/>
  <c r="J113" i="184"/>
  <c r="J26" i="184"/>
  <c r="J27" i="184"/>
  <c r="J33" i="184"/>
  <c r="J36" i="184"/>
  <c r="J42" i="184"/>
  <c r="J45" i="184"/>
  <c r="J105" i="184"/>
  <c r="J114" i="184"/>
  <c r="J115" i="184"/>
  <c r="I29" i="184"/>
  <c r="I32" i="184"/>
  <c r="I113" i="184"/>
  <c r="I26" i="184"/>
  <c r="I27" i="184"/>
  <c r="I33" i="184"/>
  <c r="I36" i="184"/>
  <c r="I42" i="184"/>
  <c r="I45" i="184"/>
  <c r="I105" i="184"/>
  <c r="I114" i="184"/>
  <c r="I115" i="184"/>
  <c r="Y108" i="184"/>
  <c r="Y109" i="184"/>
  <c r="Y110" i="184"/>
  <c r="X108" i="184"/>
  <c r="X109" i="184"/>
  <c r="X110" i="184"/>
  <c r="W108" i="184"/>
  <c r="W109" i="184"/>
  <c r="W110" i="184"/>
  <c r="V108" i="184"/>
  <c r="V109" i="184"/>
  <c r="V110" i="184"/>
  <c r="U108" i="184"/>
  <c r="U109" i="184"/>
  <c r="U110" i="184"/>
  <c r="T108" i="184"/>
  <c r="T109" i="184"/>
  <c r="T110" i="184"/>
  <c r="S108" i="184"/>
  <c r="S109" i="184"/>
  <c r="S110" i="184"/>
  <c r="R108" i="184"/>
  <c r="R109" i="184"/>
  <c r="R110" i="184"/>
  <c r="Q108" i="184"/>
  <c r="Q109" i="184"/>
  <c r="Q110" i="184"/>
  <c r="P108" i="184"/>
  <c r="P109" i="184"/>
  <c r="P110" i="184"/>
  <c r="O108" i="184"/>
  <c r="O109" i="184"/>
  <c r="O110" i="184"/>
  <c r="N108" i="184"/>
  <c r="N109" i="184"/>
  <c r="N110" i="184"/>
  <c r="M108" i="184"/>
  <c r="M109" i="184"/>
  <c r="M110" i="184"/>
  <c r="L108" i="184"/>
  <c r="L109" i="184"/>
  <c r="L110" i="184"/>
  <c r="K108" i="184"/>
  <c r="K109" i="184"/>
  <c r="K110" i="184"/>
  <c r="J108" i="184"/>
  <c r="J109" i="184"/>
  <c r="J110" i="184"/>
  <c r="I108" i="184"/>
  <c r="I109" i="184"/>
  <c r="I110" i="184"/>
  <c r="Y47" i="184"/>
  <c r="X47" i="184"/>
  <c r="W47" i="184"/>
  <c r="V47" i="184"/>
  <c r="U47" i="184"/>
  <c r="T47" i="184"/>
  <c r="S47" i="184"/>
  <c r="R47" i="184"/>
  <c r="Q47" i="184"/>
  <c r="P47" i="184"/>
  <c r="O47" i="184"/>
  <c r="N47" i="184"/>
  <c r="M47" i="184"/>
  <c r="L47" i="184"/>
  <c r="K47" i="184"/>
  <c r="J47" i="184"/>
  <c r="I47" i="184"/>
  <c r="J23" i="184"/>
  <c r="K23" i="184"/>
  <c r="L23" i="184"/>
  <c r="M23" i="184"/>
  <c r="N23" i="184"/>
  <c r="O23" i="184"/>
  <c r="P23" i="184"/>
  <c r="Q23" i="184"/>
  <c r="R23" i="184"/>
  <c r="S23" i="184"/>
  <c r="T23" i="184"/>
  <c r="U23" i="184"/>
  <c r="V23" i="184"/>
  <c r="W23" i="184"/>
  <c r="X23" i="184"/>
  <c r="Y23" i="184"/>
  <c r="Y24" i="184"/>
  <c r="X24" i="184"/>
  <c r="W24" i="184"/>
  <c r="V24" i="184"/>
  <c r="U24" i="184"/>
  <c r="T24" i="184"/>
  <c r="S24" i="184"/>
  <c r="R24" i="184"/>
  <c r="Q24" i="184"/>
  <c r="P24" i="184"/>
  <c r="O24" i="184"/>
  <c r="N24" i="184"/>
  <c r="M24" i="184"/>
  <c r="L24" i="184"/>
  <c r="K24" i="184"/>
  <c r="J24" i="184"/>
  <c r="I24" i="184"/>
  <c r="N22" i="184"/>
  <c r="O22" i="184"/>
  <c r="P22" i="184"/>
  <c r="Q22" i="184"/>
  <c r="R22" i="184"/>
  <c r="S22" i="184"/>
  <c r="T22" i="184"/>
  <c r="U22" i="184"/>
  <c r="V22" i="184"/>
  <c r="W22" i="184"/>
  <c r="X22" i="184"/>
  <c r="Y22" i="184"/>
  <c r="S41" i="183"/>
  <c r="N30" i="183"/>
  <c r="L29" i="183"/>
  <c r="L32" i="183"/>
  <c r="S31" i="183"/>
  <c r="W31" i="183"/>
  <c r="W32" i="183"/>
  <c r="Y31" i="183"/>
  <c r="Y32" i="183"/>
  <c r="Y113" i="183"/>
  <c r="Y35" i="183"/>
  <c r="Y36" i="183"/>
  <c r="Y44" i="183"/>
  <c r="Y45" i="183"/>
  <c r="Y105" i="183"/>
  <c r="Y114" i="183"/>
  <c r="Y115" i="183"/>
  <c r="V31" i="183"/>
  <c r="V32" i="183"/>
  <c r="X31" i="183"/>
  <c r="X32" i="183"/>
  <c r="X41" i="183"/>
  <c r="X113" i="183"/>
  <c r="X35" i="183"/>
  <c r="X36" i="183"/>
  <c r="X40" i="183"/>
  <c r="X44" i="183"/>
  <c r="X45" i="183"/>
  <c r="T75" i="183"/>
  <c r="U75" i="183"/>
  <c r="V75" i="183"/>
  <c r="W75" i="183"/>
  <c r="X75" i="183"/>
  <c r="X78" i="183"/>
  <c r="X105" i="183"/>
  <c r="X114" i="183"/>
  <c r="X115" i="183"/>
  <c r="W113" i="183"/>
  <c r="W35" i="183"/>
  <c r="W36" i="183"/>
  <c r="W44" i="183"/>
  <c r="W45" i="183"/>
  <c r="S74" i="183"/>
  <c r="T74" i="183"/>
  <c r="U74" i="183"/>
  <c r="V74" i="183"/>
  <c r="W74" i="183"/>
  <c r="W78" i="183"/>
  <c r="W105" i="183"/>
  <c r="W114" i="183"/>
  <c r="W115" i="183"/>
  <c r="V113" i="183"/>
  <c r="V35" i="183"/>
  <c r="V36" i="183"/>
  <c r="V44" i="183"/>
  <c r="V45" i="183"/>
  <c r="R73" i="183"/>
  <c r="S73" i="183"/>
  <c r="T73" i="183"/>
  <c r="U73" i="183"/>
  <c r="V73" i="183"/>
  <c r="V78" i="183"/>
  <c r="V105" i="183"/>
  <c r="V114" i="183"/>
  <c r="V115" i="183"/>
  <c r="U31" i="183"/>
  <c r="U32" i="183"/>
  <c r="U113" i="183"/>
  <c r="U35" i="183"/>
  <c r="U36" i="183"/>
  <c r="U44" i="183"/>
  <c r="U45" i="183"/>
  <c r="Q72" i="183"/>
  <c r="R72" i="183"/>
  <c r="S72" i="183"/>
  <c r="T72" i="183"/>
  <c r="U72" i="183"/>
  <c r="U78" i="183"/>
  <c r="U81" i="183"/>
  <c r="U105" i="183"/>
  <c r="U114" i="183"/>
  <c r="U115" i="183"/>
  <c r="T32" i="183"/>
  <c r="T113" i="183"/>
  <c r="T35" i="183"/>
  <c r="T36" i="183"/>
  <c r="T44" i="183"/>
  <c r="T45" i="183"/>
  <c r="P71" i="183"/>
  <c r="Q71" i="183"/>
  <c r="R71" i="183"/>
  <c r="S71" i="183"/>
  <c r="T71" i="183"/>
  <c r="T78" i="183"/>
  <c r="T105" i="183"/>
  <c r="T114" i="183"/>
  <c r="T115" i="183"/>
  <c r="S32" i="183"/>
  <c r="S113" i="183"/>
  <c r="S35" i="183"/>
  <c r="S36" i="183"/>
  <c r="S40" i="183"/>
  <c r="S44" i="183"/>
  <c r="S45" i="183"/>
  <c r="O70" i="183"/>
  <c r="P70" i="183"/>
  <c r="Q70" i="183"/>
  <c r="R70" i="183"/>
  <c r="S70" i="183"/>
  <c r="S78" i="183"/>
  <c r="S105" i="183"/>
  <c r="S114" i="183"/>
  <c r="S115" i="183"/>
  <c r="R113" i="183"/>
  <c r="R35" i="183"/>
  <c r="R36" i="183"/>
  <c r="R43" i="183"/>
  <c r="R44" i="183"/>
  <c r="R45" i="183"/>
  <c r="N69" i="183"/>
  <c r="O69" i="183"/>
  <c r="P69" i="183"/>
  <c r="Q69" i="183"/>
  <c r="R69" i="183"/>
  <c r="R78" i="183"/>
  <c r="R105" i="183"/>
  <c r="R114" i="183"/>
  <c r="R115" i="183"/>
  <c r="Q32" i="183"/>
  <c r="Q113" i="183"/>
  <c r="Q35" i="183"/>
  <c r="Q36" i="183"/>
  <c r="Q43" i="183"/>
  <c r="Q44" i="183"/>
  <c r="Q45" i="183"/>
  <c r="M68" i="183"/>
  <c r="N68" i="183"/>
  <c r="O68" i="183"/>
  <c r="P68" i="183"/>
  <c r="Q68" i="183"/>
  <c r="Q78" i="183"/>
  <c r="Q105" i="183"/>
  <c r="Q114" i="183"/>
  <c r="Q115" i="183"/>
  <c r="P32" i="183"/>
  <c r="P113" i="183"/>
  <c r="P35" i="183"/>
  <c r="P36" i="183"/>
  <c r="P43" i="183"/>
  <c r="P44" i="183"/>
  <c r="P45" i="183"/>
  <c r="L67" i="183"/>
  <c r="M67" i="183"/>
  <c r="N67" i="183"/>
  <c r="O67" i="183"/>
  <c r="P67" i="183"/>
  <c r="P78" i="183"/>
  <c r="P87" i="183"/>
  <c r="P88" i="183"/>
  <c r="P105" i="183"/>
  <c r="P114" i="183"/>
  <c r="P115" i="183"/>
  <c r="O32" i="183"/>
  <c r="O113" i="183"/>
  <c r="O35" i="183"/>
  <c r="O36" i="183"/>
  <c r="O43" i="183"/>
  <c r="O44" i="183"/>
  <c r="O45" i="183"/>
  <c r="K66" i="183"/>
  <c r="L66" i="183"/>
  <c r="M66" i="183"/>
  <c r="N66" i="183"/>
  <c r="O66" i="183"/>
  <c r="O78" i="183"/>
  <c r="O105" i="183"/>
  <c r="O114" i="183"/>
  <c r="O115" i="183"/>
  <c r="N32" i="183"/>
  <c r="N113" i="183"/>
  <c r="N34" i="183"/>
  <c r="N36" i="183"/>
  <c r="N43" i="183"/>
  <c r="N45" i="183"/>
  <c r="J65" i="183"/>
  <c r="K65" i="183"/>
  <c r="L65" i="183"/>
  <c r="M65" i="183"/>
  <c r="N65" i="183"/>
  <c r="N78" i="183"/>
  <c r="N105" i="183"/>
  <c r="N114" i="183"/>
  <c r="N115" i="183"/>
  <c r="M113" i="183"/>
  <c r="M26" i="183"/>
  <c r="M27" i="183"/>
  <c r="M33" i="183"/>
  <c r="M36" i="183"/>
  <c r="M42" i="183"/>
  <c r="M45" i="183"/>
  <c r="M105" i="183"/>
  <c r="M114" i="183"/>
  <c r="M115" i="183"/>
  <c r="L113" i="183"/>
  <c r="L26" i="183"/>
  <c r="L27" i="183"/>
  <c r="L33" i="183"/>
  <c r="L36" i="183"/>
  <c r="L42" i="183"/>
  <c r="L45" i="183"/>
  <c r="L105" i="183"/>
  <c r="L114" i="183"/>
  <c r="L115" i="183"/>
  <c r="K29" i="183"/>
  <c r="K32" i="183"/>
  <c r="K113" i="183"/>
  <c r="K26" i="183"/>
  <c r="K27" i="183"/>
  <c r="K33" i="183"/>
  <c r="K36" i="183"/>
  <c r="K42" i="183"/>
  <c r="K45" i="183"/>
  <c r="K105" i="183"/>
  <c r="K114" i="183"/>
  <c r="K115" i="183"/>
  <c r="J29" i="183"/>
  <c r="J32" i="183"/>
  <c r="J113" i="183"/>
  <c r="J26" i="183"/>
  <c r="J27" i="183"/>
  <c r="J33" i="183"/>
  <c r="J36" i="183"/>
  <c r="J42" i="183"/>
  <c r="J45" i="183"/>
  <c r="J105" i="183"/>
  <c r="J114" i="183"/>
  <c r="J115" i="183"/>
  <c r="I29" i="183"/>
  <c r="I32" i="183"/>
  <c r="I113" i="183"/>
  <c r="I26" i="183"/>
  <c r="I27" i="183"/>
  <c r="I33" i="183"/>
  <c r="I36" i="183"/>
  <c r="I42" i="183"/>
  <c r="I45" i="183"/>
  <c r="I105" i="183"/>
  <c r="I114" i="183"/>
  <c r="I115" i="183"/>
  <c r="Y108" i="183"/>
  <c r="Y109" i="183"/>
  <c r="Y110" i="183"/>
  <c r="X108" i="183"/>
  <c r="X109" i="183"/>
  <c r="X110" i="183"/>
  <c r="W108" i="183"/>
  <c r="W109" i="183"/>
  <c r="W110" i="183"/>
  <c r="V108" i="183"/>
  <c r="V109" i="183"/>
  <c r="V110" i="183"/>
  <c r="U108" i="183"/>
  <c r="U109" i="183"/>
  <c r="U110" i="183"/>
  <c r="T108" i="183"/>
  <c r="T109" i="183"/>
  <c r="T110" i="183"/>
  <c r="S108" i="183"/>
  <c r="S109" i="183"/>
  <c r="S110" i="183"/>
  <c r="R108" i="183"/>
  <c r="R109" i="183"/>
  <c r="R110" i="183"/>
  <c r="Q108" i="183"/>
  <c r="Q109" i="183"/>
  <c r="Q110" i="183"/>
  <c r="P108" i="183"/>
  <c r="P109" i="183"/>
  <c r="P110" i="183"/>
  <c r="O108" i="183"/>
  <c r="O109" i="183"/>
  <c r="O110" i="183"/>
  <c r="N108" i="183"/>
  <c r="N109" i="183"/>
  <c r="N110" i="183"/>
  <c r="M108" i="183"/>
  <c r="M109" i="183"/>
  <c r="M110" i="183"/>
  <c r="L108" i="183"/>
  <c r="L109" i="183"/>
  <c r="L110" i="183"/>
  <c r="K108" i="183"/>
  <c r="K109" i="183"/>
  <c r="K110" i="183"/>
  <c r="J108" i="183"/>
  <c r="J109" i="183"/>
  <c r="J110" i="183"/>
  <c r="I108" i="183"/>
  <c r="I109" i="183"/>
  <c r="I110" i="183"/>
  <c r="Y47" i="183"/>
  <c r="X47" i="183"/>
  <c r="W47" i="183"/>
  <c r="V47" i="183"/>
  <c r="U47" i="183"/>
  <c r="T47" i="183"/>
  <c r="S47" i="183"/>
  <c r="R47" i="183"/>
  <c r="Q47" i="183"/>
  <c r="P47" i="183"/>
  <c r="O47" i="183"/>
  <c r="N47" i="183"/>
  <c r="M47" i="183"/>
  <c r="L47" i="183"/>
  <c r="K47" i="183"/>
  <c r="J47" i="183"/>
  <c r="I47" i="183"/>
  <c r="J23" i="183"/>
  <c r="K23" i="183"/>
  <c r="L23" i="183"/>
  <c r="M23" i="183"/>
  <c r="N23" i="183"/>
  <c r="O23" i="183"/>
  <c r="P23" i="183"/>
  <c r="Q23" i="183"/>
  <c r="R23" i="183"/>
  <c r="S23" i="183"/>
  <c r="T23" i="183"/>
  <c r="U23" i="183"/>
  <c r="V23" i="183"/>
  <c r="W23" i="183"/>
  <c r="X23" i="183"/>
  <c r="Y23" i="183"/>
  <c r="Y24" i="183"/>
  <c r="X24" i="183"/>
  <c r="W24" i="183"/>
  <c r="V24" i="183"/>
  <c r="U24" i="183"/>
  <c r="T24" i="183"/>
  <c r="S24" i="183"/>
  <c r="R24" i="183"/>
  <c r="Q24" i="183"/>
  <c r="P24" i="183"/>
  <c r="O24" i="183"/>
  <c r="N24" i="183"/>
  <c r="M24" i="183"/>
  <c r="L24" i="183"/>
  <c r="K24" i="183"/>
  <c r="J24" i="183"/>
  <c r="I24" i="183"/>
  <c r="N22" i="183"/>
  <c r="O22" i="183"/>
  <c r="P22" i="183"/>
  <c r="Q22" i="183"/>
  <c r="R22" i="183"/>
  <c r="S22" i="183"/>
  <c r="T22" i="183"/>
  <c r="U22" i="183"/>
  <c r="V22" i="183"/>
  <c r="W22" i="183"/>
  <c r="X22" i="183"/>
  <c r="Y22" i="183"/>
  <c r="S31" i="182"/>
  <c r="R31" i="182"/>
  <c r="Q31" i="182"/>
  <c r="P31" i="182"/>
  <c r="O31" i="182"/>
  <c r="L29" i="182"/>
  <c r="L32" i="182"/>
  <c r="N30" i="182"/>
  <c r="W31" i="182"/>
  <c r="W32" i="182"/>
  <c r="Y31" i="182"/>
  <c r="Y32" i="182"/>
  <c r="Y113" i="182"/>
  <c r="Y35" i="182"/>
  <c r="Y36" i="182"/>
  <c r="Y44" i="182"/>
  <c r="Y45" i="182"/>
  <c r="Y105" i="182"/>
  <c r="Y114" i="182"/>
  <c r="Y115" i="182"/>
  <c r="V31" i="182"/>
  <c r="V32" i="182"/>
  <c r="X31" i="182"/>
  <c r="X32" i="182"/>
  <c r="X41" i="182"/>
  <c r="X113" i="182"/>
  <c r="X35" i="182"/>
  <c r="X36" i="182"/>
  <c r="X40" i="182"/>
  <c r="X44" i="182"/>
  <c r="X45" i="182"/>
  <c r="X78" i="182"/>
  <c r="X105" i="182"/>
  <c r="X114" i="182"/>
  <c r="X115" i="182"/>
  <c r="W113" i="182"/>
  <c r="W35" i="182"/>
  <c r="W36" i="182"/>
  <c r="W44" i="182"/>
  <c r="W45" i="182"/>
  <c r="S74" i="182"/>
  <c r="T74" i="182"/>
  <c r="U74" i="182"/>
  <c r="V74" i="182"/>
  <c r="W74" i="182"/>
  <c r="W78" i="182"/>
  <c r="W105" i="182"/>
  <c r="W114" i="182"/>
  <c r="W115" i="182"/>
  <c r="V113" i="182"/>
  <c r="V35" i="182"/>
  <c r="V36" i="182"/>
  <c r="V44" i="182"/>
  <c r="V45" i="182"/>
  <c r="R73" i="182"/>
  <c r="S73" i="182"/>
  <c r="T73" i="182"/>
  <c r="U73" i="182"/>
  <c r="V73" i="182"/>
  <c r="V78" i="182"/>
  <c r="V105" i="182"/>
  <c r="V114" i="182"/>
  <c r="V115" i="182"/>
  <c r="U31" i="182"/>
  <c r="U32" i="182"/>
  <c r="U113" i="182"/>
  <c r="U35" i="182"/>
  <c r="U36" i="182"/>
  <c r="U44" i="182"/>
  <c r="U45" i="182"/>
  <c r="Q72" i="182"/>
  <c r="R72" i="182"/>
  <c r="S72" i="182"/>
  <c r="T72" i="182"/>
  <c r="U72" i="182"/>
  <c r="U78" i="182"/>
  <c r="U105" i="182"/>
  <c r="U114" i="182"/>
  <c r="U115" i="182"/>
  <c r="R32" i="182"/>
  <c r="T31" i="182"/>
  <c r="T32" i="182"/>
  <c r="T113" i="182"/>
  <c r="T35" i="182"/>
  <c r="T36" i="182"/>
  <c r="T44" i="182"/>
  <c r="T45" i="182"/>
  <c r="P71" i="182"/>
  <c r="Q71" i="182"/>
  <c r="R71" i="182"/>
  <c r="S71" i="182"/>
  <c r="T71" i="182"/>
  <c r="T78" i="182"/>
  <c r="T105" i="182"/>
  <c r="T114" i="182"/>
  <c r="T115" i="182"/>
  <c r="S32" i="182"/>
  <c r="S113" i="182"/>
  <c r="S35" i="182"/>
  <c r="S36" i="182"/>
  <c r="S44" i="182"/>
  <c r="S45" i="182"/>
  <c r="O70" i="182"/>
  <c r="P70" i="182"/>
  <c r="Q70" i="182"/>
  <c r="R70" i="182"/>
  <c r="S70" i="182"/>
  <c r="S78" i="182"/>
  <c r="S105" i="182"/>
  <c r="S114" i="182"/>
  <c r="S115" i="182"/>
  <c r="R113" i="182"/>
  <c r="R35" i="182"/>
  <c r="R36" i="182"/>
  <c r="R43" i="182"/>
  <c r="R44" i="182"/>
  <c r="R45" i="182"/>
  <c r="N69" i="182"/>
  <c r="O69" i="182"/>
  <c r="P69" i="182"/>
  <c r="Q69" i="182"/>
  <c r="R69" i="182"/>
  <c r="R78" i="182"/>
  <c r="R105" i="182"/>
  <c r="R114" i="182"/>
  <c r="R115" i="182"/>
  <c r="Q32" i="182"/>
  <c r="Q113" i="182"/>
  <c r="Q35" i="182"/>
  <c r="Q36" i="182"/>
  <c r="Q43" i="182"/>
  <c r="Q44" i="182"/>
  <c r="Q45" i="182"/>
  <c r="M68" i="182"/>
  <c r="N68" i="182"/>
  <c r="O68" i="182"/>
  <c r="P68" i="182"/>
  <c r="Q68" i="182"/>
  <c r="Q78" i="182"/>
  <c r="Q105" i="182"/>
  <c r="Q114" i="182"/>
  <c r="Q115" i="182"/>
  <c r="P32" i="182"/>
  <c r="P113" i="182"/>
  <c r="P35" i="182"/>
  <c r="P36" i="182"/>
  <c r="P43" i="182"/>
  <c r="P44" i="182"/>
  <c r="P45" i="182"/>
  <c r="L67" i="182"/>
  <c r="M67" i="182"/>
  <c r="N67" i="182"/>
  <c r="O67" i="182"/>
  <c r="P67" i="182"/>
  <c r="P78" i="182"/>
  <c r="P105" i="182"/>
  <c r="P114" i="182"/>
  <c r="P115" i="182"/>
  <c r="O32" i="182"/>
  <c r="O113" i="182"/>
  <c r="O35" i="182"/>
  <c r="O36" i="182"/>
  <c r="O43" i="182"/>
  <c r="O44" i="182"/>
  <c r="O45" i="182"/>
  <c r="K66" i="182"/>
  <c r="L66" i="182"/>
  <c r="M66" i="182"/>
  <c r="N66" i="182"/>
  <c r="O66" i="182"/>
  <c r="O78" i="182"/>
  <c r="O105" i="182"/>
  <c r="O114" i="182"/>
  <c r="O115" i="182"/>
  <c r="N32" i="182"/>
  <c r="N113" i="182"/>
  <c r="N34" i="182"/>
  <c r="N36" i="182"/>
  <c r="N43" i="182"/>
  <c r="N45" i="182"/>
  <c r="J65" i="182"/>
  <c r="K65" i="182"/>
  <c r="L65" i="182"/>
  <c r="M65" i="182"/>
  <c r="N65" i="182"/>
  <c r="N78" i="182"/>
  <c r="N96" i="182"/>
  <c r="N99" i="182"/>
  <c r="N105" i="182"/>
  <c r="N114" i="182"/>
  <c r="N115" i="182"/>
  <c r="M29" i="182"/>
  <c r="M32" i="182"/>
  <c r="M113" i="182"/>
  <c r="M26" i="182"/>
  <c r="M27" i="182"/>
  <c r="M33" i="182"/>
  <c r="M36" i="182"/>
  <c r="M42" i="182"/>
  <c r="M45" i="182"/>
  <c r="M105" i="182"/>
  <c r="M114" i="182"/>
  <c r="M115" i="182"/>
  <c r="L113" i="182"/>
  <c r="L26" i="182"/>
  <c r="L27" i="182"/>
  <c r="L33" i="182"/>
  <c r="L36" i="182"/>
  <c r="L42" i="182"/>
  <c r="L45" i="182"/>
  <c r="L105" i="182"/>
  <c r="L114" i="182"/>
  <c r="L115" i="182"/>
  <c r="K29" i="182"/>
  <c r="K32" i="182"/>
  <c r="K113" i="182"/>
  <c r="K26" i="182"/>
  <c r="K27" i="182"/>
  <c r="K33" i="182"/>
  <c r="K36" i="182"/>
  <c r="K42" i="182"/>
  <c r="K45" i="182"/>
  <c r="K105" i="182"/>
  <c r="K114" i="182"/>
  <c r="K115" i="182"/>
  <c r="J29" i="182"/>
  <c r="J32" i="182"/>
  <c r="J113" i="182"/>
  <c r="J26" i="182"/>
  <c r="J27" i="182"/>
  <c r="J33" i="182"/>
  <c r="J36" i="182"/>
  <c r="J42" i="182"/>
  <c r="J45" i="182"/>
  <c r="J105" i="182"/>
  <c r="J114" i="182"/>
  <c r="J115" i="182"/>
  <c r="I29" i="182"/>
  <c r="I32" i="182"/>
  <c r="I113" i="182"/>
  <c r="I26" i="182"/>
  <c r="I27" i="182"/>
  <c r="I33" i="182"/>
  <c r="I36" i="182"/>
  <c r="I42" i="182"/>
  <c r="I45" i="182"/>
  <c r="I105" i="182"/>
  <c r="I114" i="182"/>
  <c r="I115" i="182"/>
  <c r="Y108" i="182"/>
  <c r="Y109" i="182"/>
  <c r="Y110" i="182"/>
  <c r="X108" i="182"/>
  <c r="X109" i="182"/>
  <c r="X110" i="182"/>
  <c r="W108" i="182"/>
  <c r="W109" i="182"/>
  <c r="W110" i="182"/>
  <c r="V108" i="182"/>
  <c r="V109" i="182"/>
  <c r="V110" i="182"/>
  <c r="U108" i="182"/>
  <c r="U109" i="182"/>
  <c r="U110" i="182"/>
  <c r="T108" i="182"/>
  <c r="T109" i="182"/>
  <c r="T110" i="182"/>
  <c r="S108" i="182"/>
  <c r="S109" i="182"/>
  <c r="S110" i="182"/>
  <c r="R108" i="182"/>
  <c r="R109" i="182"/>
  <c r="R110" i="182"/>
  <c r="Q108" i="182"/>
  <c r="Q109" i="182"/>
  <c r="Q110" i="182"/>
  <c r="P108" i="182"/>
  <c r="P109" i="182"/>
  <c r="P110" i="182"/>
  <c r="O108" i="182"/>
  <c r="O109" i="182"/>
  <c r="O110" i="182"/>
  <c r="N108" i="182"/>
  <c r="N109" i="182"/>
  <c r="N110" i="182"/>
  <c r="M108" i="182"/>
  <c r="M109" i="182"/>
  <c r="M110" i="182"/>
  <c r="L108" i="182"/>
  <c r="L109" i="182"/>
  <c r="L110" i="182"/>
  <c r="K108" i="182"/>
  <c r="K109" i="182"/>
  <c r="K110" i="182"/>
  <c r="J108" i="182"/>
  <c r="J109" i="182"/>
  <c r="J110" i="182"/>
  <c r="I108" i="182"/>
  <c r="I109" i="182"/>
  <c r="I110" i="182"/>
  <c r="Y47" i="182"/>
  <c r="X47" i="182"/>
  <c r="W47" i="182"/>
  <c r="V47" i="182"/>
  <c r="U47" i="182"/>
  <c r="T47" i="182"/>
  <c r="S47" i="182"/>
  <c r="R47" i="182"/>
  <c r="Q47" i="182"/>
  <c r="P47" i="182"/>
  <c r="O47" i="182"/>
  <c r="N47" i="182"/>
  <c r="M47" i="182"/>
  <c r="L47" i="182"/>
  <c r="K47" i="182"/>
  <c r="J47" i="182"/>
  <c r="I47" i="182"/>
  <c r="J23" i="182"/>
  <c r="K23" i="182"/>
  <c r="L23" i="182"/>
  <c r="M23" i="182"/>
  <c r="N23" i="182"/>
  <c r="O23" i="182"/>
  <c r="P23" i="182"/>
  <c r="Q23" i="182"/>
  <c r="R23" i="182"/>
  <c r="S23" i="182"/>
  <c r="T23" i="182"/>
  <c r="U23" i="182"/>
  <c r="V23" i="182"/>
  <c r="W23" i="182"/>
  <c r="X23" i="182"/>
  <c r="Y23" i="182"/>
  <c r="Y24" i="182"/>
  <c r="X24" i="182"/>
  <c r="W24" i="182"/>
  <c r="V24" i="182"/>
  <c r="U24" i="182"/>
  <c r="T24" i="182"/>
  <c r="S24" i="182"/>
  <c r="R24" i="182"/>
  <c r="Q24" i="182"/>
  <c r="P24" i="182"/>
  <c r="O24" i="182"/>
  <c r="N24" i="182"/>
  <c r="M24" i="182"/>
  <c r="L24" i="182"/>
  <c r="K24" i="182"/>
  <c r="J24" i="182"/>
  <c r="I24" i="182"/>
  <c r="N22" i="182"/>
  <c r="O22" i="182"/>
  <c r="P22" i="182"/>
  <c r="Q22" i="182"/>
  <c r="R22" i="182"/>
  <c r="S22" i="182"/>
  <c r="T22" i="182"/>
  <c r="U22" i="182"/>
  <c r="V22" i="182"/>
  <c r="W22" i="182"/>
  <c r="X22" i="182"/>
  <c r="Y22" i="182"/>
  <c r="S40" i="177"/>
  <c r="S41" i="177"/>
  <c r="U81" i="177"/>
  <c r="N41" i="177"/>
  <c r="M38" i="177"/>
  <c r="P81" i="177"/>
  <c r="S41" i="181"/>
  <c r="S40" i="181"/>
  <c r="U81" i="181"/>
  <c r="N41" i="181"/>
  <c r="M38" i="181"/>
  <c r="M41" i="181"/>
  <c r="P81" i="181"/>
  <c r="P82" i="181"/>
  <c r="M105" i="165"/>
  <c r="L105" i="165"/>
  <c r="K105" i="165"/>
  <c r="J105" i="165"/>
  <c r="I105" i="165"/>
  <c r="M105" i="176"/>
  <c r="L105" i="176"/>
  <c r="K105" i="176"/>
  <c r="J105" i="176"/>
  <c r="I105" i="176"/>
  <c r="Y105" i="177"/>
  <c r="T75" i="177"/>
  <c r="U75" i="177"/>
  <c r="V75" i="177"/>
  <c r="W75" i="177"/>
  <c r="X75" i="177"/>
  <c r="X78" i="177"/>
  <c r="X105" i="177"/>
  <c r="S74" i="177"/>
  <c r="T74" i="177"/>
  <c r="U74" i="177"/>
  <c r="V74" i="177"/>
  <c r="W74" i="177"/>
  <c r="W78" i="177"/>
  <c r="W105" i="177"/>
  <c r="R73" i="177"/>
  <c r="S73" i="177"/>
  <c r="T73" i="177"/>
  <c r="U73" i="177"/>
  <c r="V73" i="177"/>
  <c r="V78" i="177"/>
  <c r="V105" i="177"/>
  <c r="Q72" i="177"/>
  <c r="R72" i="177"/>
  <c r="S72" i="177"/>
  <c r="T72" i="177"/>
  <c r="U72" i="177"/>
  <c r="U78" i="177"/>
  <c r="U105" i="177"/>
  <c r="P71" i="177"/>
  <c r="Q71" i="177"/>
  <c r="R71" i="177"/>
  <c r="S71" i="177"/>
  <c r="T71" i="177"/>
  <c r="T78" i="177"/>
  <c r="T105" i="177"/>
  <c r="O70" i="177"/>
  <c r="P70" i="177"/>
  <c r="Q70" i="177"/>
  <c r="R70" i="177"/>
  <c r="S70" i="177"/>
  <c r="S78" i="177"/>
  <c r="S105" i="177"/>
  <c r="N69" i="177"/>
  <c r="O69" i="177"/>
  <c r="P69" i="177"/>
  <c r="Q69" i="177"/>
  <c r="R69" i="177"/>
  <c r="R78" i="177"/>
  <c r="R105" i="177"/>
  <c r="M68" i="177"/>
  <c r="N68" i="177"/>
  <c r="O68" i="177"/>
  <c r="P68" i="177"/>
  <c r="Q68" i="177"/>
  <c r="Q78" i="177"/>
  <c r="Q105" i="177"/>
  <c r="L67" i="177"/>
  <c r="M67" i="177"/>
  <c r="N67" i="177"/>
  <c r="O67" i="177"/>
  <c r="P67" i="177"/>
  <c r="P78" i="177"/>
  <c r="P87" i="177"/>
  <c r="P88" i="177"/>
  <c r="P105" i="177"/>
  <c r="K66" i="177"/>
  <c r="L66" i="177"/>
  <c r="M66" i="177"/>
  <c r="N66" i="177"/>
  <c r="O66" i="177"/>
  <c r="O78" i="177"/>
  <c r="O105" i="177"/>
  <c r="J65" i="177"/>
  <c r="K65" i="177"/>
  <c r="L65" i="177"/>
  <c r="M65" i="177"/>
  <c r="N65" i="177"/>
  <c r="N78" i="177"/>
  <c r="N105" i="177"/>
  <c r="M105" i="177"/>
  <c r="L105" i="177"/>
  <c r="K105" i="177"/>
  <c r="J105" i="177"/>
  <c r="I105" i="177"/>
  <c r="Y105" i="178"/>
  <c r="X78" i="178"/>
  <c r="X105" i="178"/>
  <c r="S74" i="178"/>
  <c r="T74" i="178"/>
  <c r="U74" i="178"/>
  <c r="V74" i="178"/>
  <c r="W74" i="178"/>
  <c r="W78" i="178"/>
  <c r="W105" i="178"/>
  <c r="R73" i="178"/>
  <c r="S73" i="178"/>
  <c r="T73" i="178"/>
  <c r="U73" i="178"/>
  <c r="V73" i="178"/>
  <c r="V78" i="178"/>
  <c r="V105" i="178"/>
  <c r="Q72" i="178"/>
  <c r="R72" i="178"/>
  <c r="S72" i="178"/>
  <c r="T72" i="178"/>
  <c r="U72" i="178"/>
  <c r="U78" i="178"/>
  <c r="U105" i="178"/>
  <c r="P71" i="178"/>
  <c r="Q71" i="178"/>
  <c r="R71" i="178"/>
  <c r="S71" i="178"/>
  <c r="T71" i="178"/>
  <c r="T78" i="178"/>
  <c r="T105" i="178"/>
  <c r="O70" i="178"/>
  <c r="P70" i="178"/>
  <c r="Q70" i="178"/>
  <c r="R70" i="178"/>
  <c r="S70" i="178"/>
  <c r="S78" i="178"/>
  <c r="S105" i="178"/>
  <c r="O69" i="178"/>
  <c r="P69" i="178"/>
  <c r="Q69" i="178"/>
  <c r="R69" i="178"/>
  <c r="R78" i="178"/>
  <c r="R105" i="178"/>
  <c r="O68" i="178"/>
  <c r="P68" i="178"/>
  <c r="Q68" i="178"/>
  <c r="Q78" i="178"/>
  <c r="Q105" i="178"/>
  <c r="O67" i="178"/>
  <c r="P67" i="178"/>
  <c r="P78" i="178"/>
  <c r="P105" i="178"/>
  <c r="O66" i="178"/>
  <c r="O78" i="178"/>
  <c r="O105" i="178"/>
  <c r="N99" i="178"/>
  <c r="N105" i="178"/>
  <c r="M105" i="178"/>
  <c r="L105" i="178"/>
  <c r="K105" i="178"/>
  <c r="J105" i="178"/>
  <c r="I105" i="178"/>
  <c r="Y105" i="179"/>
  <c r="T75" i="179"/>
  <c r="U75" i="179"/>
  <c r="V75" i="179"/>
  <c r="W75" i="179"/>
  <c r="X75" i="179"/>
  <c r="X78" i="179"/>
  <c r="X105" i="179"/>
  <c r="S74" i="179"/>
  <c r="T74" i="179"/>
  <c r="U74" i="179"/>
  <c r="V74" i="179"/>
  <c r="W74" i="179"/>
  <c r="W78" i="179"/>
  <c r="W105" i="179"/>
  <c r="R73" i="179"/>
  <c r="S73" i="179"/>
  <c r="T73" i="179"/>
  <c r="U73" i="179"/>
  <c r="V73" i="179"/>
  <c r="V78" i="179"/>
  <c r="V105" i="179"/>
  <c r="Q72" i="179"/>
  <c r="R72" i="179"/>
  <c r="S72" i="179"/>
  <c r="T72" i="179"/>
  <c r="U72" i="179"/>
  <c r="U78" i="179"/>
  <c r="S41" i="179"/>
  <c r="U81" i="179"/>
  <c r="U105" i="179"/>
  <c r="P71" i="179"/>
  <c r="Q71" i="179"/>
  <c r="R71" i="179"/>
  <c r="S71" i="179"/>
  <c r="T71" i="179"/>
  <c r="T78" i="179"/>
  <c r="T105" i="179"/>
  <c r="O70" i="179"/>
  <c r="P70" i="179"/>
  <c r="Q70" i="179"/>
  <c r="R70" i="179"/>
  <c r="S70" i="179"/>
  <c r="S78" i="179"/>
  <c r="S105" i="179"/>
  <c r="N69" i="179"/>
  <c r="O69" i="179"/>
  <c r="P69" i="179"/>
  <c r="Q69" i="179"/>
  <c r="R69" i="179"/>
  <c r="R78" i="179"/>
  <c r="R105" i="179"/>
  <c r="M68" i="179"/>
  <c r="N68" i="179"/>
  <c r="O68" i="179"/>
  <c r="P68" i="179"/>
  <c r="Q68" i="179"/>
  <c r="Q78" i="179"/>
  <c r="Q105" i="179"/>
  <c r="L67" i="179"/>
  <c r="M67" i="179"/>
  <c r="N67" i="179"/>
  <c r="O67" i="179"/>
  <c r="P67" i="179"/>
  <c r="P78" i="179"/>
  <c r="P87" i="179"/>
  <c r="P88" i="179"/>
  <c r="P105" i="179"/>
  <c r="K66" i="179"/>
  <c r="L66" i="179"/>
  <c r="M66" i="179"/>
  <c r="N66" i="179"/>
  <c r="O66" i="179"/>
  <c r="O78" i="179"/>
  <c r="O105" i="179"/>
  <c r="J65" i="179"/>
  <c r="K65" i="179"/>
  <c r="L65" i="179"/>
  <c r="M65" i="179"/>
  <c r="N65" i="179"/>
  <c r="N78" i="179"/>
  <c r="N105" i="179"/>
  <c r="M105" i="179"/>
  <c r="L105" i="179"/>
  <c r="K105" i="179"/>
  <c r="J105" i="179"/>
  <c r="I105" i="179"/>
  <c r="Y105" i="180"/>
  <c r="X78" i="180"/>
  <c r="X105" i="180"/>
  <c r="S74" i="180"/>
  <c r="T74" i="180"/>
  <c r="U74" i="180"/>
  <c r="V74" i="180"/>
  <c r="W74" i="180"/>
  <c r="W78" i="180"/>
  <c r="W105" i="180"/>
  <c r="R73" i="180"/>
  <c r="S73" i="180"/>
  <c r="T73" i="180"/>
  <c r="U73" i="180"/>
  <c r="V73" i="180"/>
  <c r="V78" i="180"/>
  <c r="V105" i="180"/>
  <c r="Q72" i="180"/>
  <c r="R72" i="180"/>
  <c r="S72" i="180"/>
  <c r="T72" i="180"/>
  <c r="U72" i="180"/>
  <c r="U78" i="180"/>
  <c r="U105" i="180"/>
  <c r="P71" i="180"/>
  <c r="Q71" i="180"/>
  <c r="R71" i="180"/>
  <c r="S71" i="180"/>
  <c r="T71" i="180"/>
  <c r="T78" i="180"/>
  <c r="T105" i="180"/>
  <c r="O70" i="180"/>
  <c r="P70" i="180"/>
  <c r="Q70" i="180"/>
  <c r="R70" i="180"/>
  <c r="S70" i="180"/>
  <c r="S78" i="180"/>
  <c r="S105" i="180"/>
  <c r="N69" i="180"/>
  <c r="O69" i="180"/>
  <c r="P69" i="180"/>
  <c r="Q69" i="180"/>
  <c r="R69" i="180"/>
  <c r="R78" i="180"/>
  <c r="R105" i="180"/>
  <c r="M68" i="180"/>
  <c r="N68" i="180"/>
  <c r="O68" i="180"/>
  <c r="P68" i="180"/>
  <c r="Q68" i="180"/>
  <c r="Q78" i="180"/>
  <c r="Q105" i="180"/>
  <c r="L67" i="180"/>
  <c r="M67" i="180"/>
  <c r="N67" i="180"/>
  <c r="O67" i="180"/>
  <c r="P67" i="180"/>
  <c r="P78" i="180"/>
  <c r="P105" i="180"/>
  <c r="K66" i="180"/>
  <c r="L66" i="180"/>
  <c r="M66" i="180"/>
  <c r="N66" i="180"/>
  <c r="O66" i="180"/>
  <c r="O78" i="180"/>
  <c r="O105" i="180"/>
  <c r="J65" i="180"/>
  <c r="K65" i="180"/>
  <c r="L65" i="180"/>
  <c r="M65" i="180"/>
  <c r="N65" i="180"/>
  <c r="N78" i="180"/>
  <c r="N99" i="180"/>
  <c r="N105" i="180"/>
  <c r="M105" i="180"/>
  <c r="L105" i="180"/>
  <c r="K105" i="180"/>
  <c r="J105" i="180"/>
  <c r="I105" i="180"/>
  <c r="L105" i="181"/>
  <c r="K105" i="181"/>
  <c r="J105" i="181"/>
  <c r="I105" i="181"/>
  <c r="M105" i="181"/>
  <c r="J65" i="181"/>
  <c r="K65" i="181"/>
  <c r="L65" i="181"/>
  <c r="M65" i="181"/>
  <c r="N65" i="181"/>
  <c r="K66" i="181"/>
  <c r="L66" i="181"/>
  <c r="M66" i="181"/>
  <c r="N66" i="181"/>
  <c r="L67" i="181"/>
  <c r="M67" i="181"/>
  <c r="N67" i="181"/>
  <c r="M68" i="181"/>
  <c r="N68" i="181"/>
  <c r="N69" i="181"/>
  <c r="N78" i="181"/>
  <c r="N105" i="181"/>
  <c r="Y105" i="181"/>
  <c r="T75" i="181"/>
  <c r="U75" i="181"/>
  <c r="V75" i="181"/>
  <c r="W75" i="181"/>
  <c r="X75" i="181"/>
  <c r="X78" i="181"/>
  <c r="X105" i="181"/>
  <c r="S74" i="181"/>
  <c r="T74" i="181"/>
  <c r="U74" i="181"/>
  <c r="V74" i="181"/>
  <c r="W74" i="181"/>
  <c r="W78" i="181"/>
  <c r="W105" i="181"/>
  <c r="R73" i="181"/>
  <c r="S73" i="181"/>
  <c r="T73" i="181"/>
  <c r="U73" i="181"/>
  <c r="V73" i="181"/>
  <c r="V78" i="181"/>
  <c r="V105" i="181"/>
  <c r="Q72" i="181"/>
  <c r="R72" i="181"/>
  <c r="S72" i="181"/>
  <c r="T72" i="181"/>
  <c r="U72" i="181"/>
  <c r="U78" i="181"/>
  <c r="U105" i="181"/>
  <c r="P71" i="181"/>
  <c r="Q71" i="181"/>
  <c r="R71" i="181"/>
  <c r="S71" i="181"/>
  <c r="T71" i="181"/>
  <c r="T78" i="181"/>
  <c r="T105" i="181"/>
  <c r="O70" i="181"/>
  <c r="P70" i="181"/>
  <c r="Q70" i="181"/>
  <c r="R70" i="181"/>
  <c r="S70" i="181"/>
  <c r="S78" i="181"/>
  <c r="S105" i="181"/>
  <c r="O69" i="181"/>
  <c r="P69" i="181"/>
  <c r="Q69" i="181"/>
  <c r="R69" i="181"/>
  <c r="R78" i="181"/>
  <c r="R105" i="181"/>
  <c r="O68" i="181"/>
  <c r="P68" i="181"/>
  <c r="Q68" i="181"/>
  <c r="Q78" i="181"/>
  <c r="Q105" i="181"/>
  <c r="O67" i="181"/>
  <c r="P67" i="181"/>
  <c r="P78" i="181"/>
  <c r="P87" i="181"/>
  <c r="P88" i="181"/>
  <c r="P105" i="181"/>
  <c r="O66" i="181"/>
  <c r="O78" i="181"/>
  <c r="O105" i="181"/>
  <c r="X105" i="176"/>
  <c r="S74" i="176"/>
  <c r="T74" i="176"/>
  <c r="U74" i="176"/>
  <c r="V74" i="176"/>
  <c r="W74" i="176"/>
  <c r="W78" i="176"/>
  <c r="W105" i="176"/>
  <c r="R73" i="176"/>
  <c r="S73" i="176"/>
  <c r="T73" i="176"/>
  <c r="U73" i="176"/>
  <c r="V73" i="176"/>
  <c r="V78" i="176"/>
  <c r="V105" i="176"/>
  <c r="Q72" i="176"/>
  <c r="R72" i="176"/>
  <c r="S72" i="176"/>
  <c r="T72" i="176"/>
  <c r="U72" i="176"/>
  <c r="U78" i="176"/>
  <c r="U105" i="176"/>
  <c r="P71" i="176"/>
  <c r="Q71" i="176"/>
  <c r="R71" i="176"/>
  <c r="S71" i="176"/>
  <c r="T71" i="176"/>
  <c r="T78" i="176"/>
  <c r="T105" i="176"/>
  <c r="O70" i="176"/>
  <c r="P70" i="176"/>
  <c r="Q70" i="176"/>
  <c r="R70" i="176"/>
  <c r="S70" i="176"/>
  <c r="S78" i="176"/>
  <c r="S105" i="176"/>
  <c r="N69" i="176"/>
  <c r="O69" i="176"/>
  <c r="P69" i="176"/>
  <c r="Q69" i="176"/>
  <c r="R69" i="176"/>
  <c r="R78" i="176"/>
  <c r="R105" i="176"/>
  <c r="M68" i="176"/>
  <c r="N68" i="176"/>
  <c r="O68" i="176"/>
  <c r="P68" i="176"/>
  <c r="Q68" i="176"/>
  <c r="Q78" i="176"/>
  <c r="Q105" i="176"/>
  <c r="L67" i="176"/>
  <c r="M67" i="176"/>
  <c r="N67" i="176"/>
  <c r="O67" i="176"/>
  <c r="P67" i="176"/>
  <c r="P78" i="176"/>
  <c r="P105" i="176"/>
  <c r="K66" i="176"/>
  <c r="L66" i="176"/>
  <c r="M66" i="176"/>
  <c r="N66" i="176"/>
  <c r="O66" i="176"/>
  <c r="O78" i="176"/>
  <c r="O105" i="176"/>
  <c r="J65" i="176"/>
  <c r="K65" i="176"/>
  <c r="L65" i="176"/>
  <c r="M65" i="176"/>
  <c r="N65" i="176"/>
  <c r="N78" i="176"/>
  <c r="N105" i="176"/>
  <c r="S74" i="165"/>
  <c r="T74" i="165"/>
  <c r="U74" i="165"/>
  <c r="V74" i="165"/>
  <c r="W74" i="165"/>
  <c r="W78" i="165"/>
  <c r="W105" i="165"/>
  <c r="R73" i="165"/>
  <c r="S73" i="165"/>
  <c r="T73" i="165"/>
  <c r="U73" i="165"/>
  <c r="V73" i="165"/>
  <c r="V78" i="165"/>
  <c r="V105" i="165"/>
  <c r="Q72" i="165"/>
  <c r="R72" i="165"/>
  <c r="S72" i="165"/>
  <c r="T72" i="165"/>
  <c r="U72" i="165"/>
  <c r="U78" i="165"/>
  <c r="U105" i="165"/>
  <c r="P71" i="165"/>
  <c r="Q71" i="165"/>
  <c r="R71" i="165"/>
  <c r="S71" i="165"/>
  <c r="T71" i="165"/>
  <c r="T78" i="165"/>
  <c r="R39" i="165"/>
  <c r="R41" i="165"/>
  <c r="T81" i="165"/>
  <c r="T105" i="165"/>
  <c r="O70" i="165"/>
  <c r="P70" i="165"/>
  <c r="Q70" i="165"/>
  <c r="R70" i="165"/>
  <c r="S70" i="165"/>
  <c r="S78" i="165"/>
  <c r="S105" i="165"/>
  <c r="N69" i="165"/>
  <c r="O69" i="165"/>
  <c r="P69" i="165"/>
  <c r="Q69" i="165"/>
  <c r="R69" i="165"/>
  <c r="R78" i="165"/>
  <c r="R105" i="165"/>
  <c r="M68" i="165"/>
  <c r="N68" i="165"/>
  <c r="O68" i="165"/>
  <c r="P68" i="165"/>
  <c r="Q68" i="165"/>
  <c r="Q78" i="165"/>
  <c r="Q105" i="165"/>
  <c r="L67" i="165"/>
  <c r="M67" i="165"/>
  <c r="N67" i="165"/>
  <c r="O67" i="165"/>
  <c r="P67" i="165"/>
  <c r="P78" i="165"/>
  <c r="P105" i="165"/>
  <c r="K66" i="165"/>
  <c r="L66" i="165"/>
  <c r="M66" i="165"/>
  <c r="N66" i="165"/>
  <c r="O66" i="165"/>
  <c r="O78" i="165"/>
  <c r="M41" i="165"/>
  <c r="M38" i="165"/>
  <c r="O81" i="165"/>
  <c r="O82" i="165"/>
  <c r="O105" i="165"/>
  <c r="J65" i="165"/>
  <c r="K65" i="165"/>
  <c r="L65" i="165"/>
  <c r="M65" i="165"/>
  <c r="N65" i="165"/>
  <c r="N78" i="165"/>
  <c r="N105" i="165"/>
  <c r="W44" i="181"/>
  <c r="X41" i="181"/>
  <c r="S31" i="181"/>
  <c r="R31" i="181"/>
  <c r="Q31" i="181"/>
  <c r="P31" i="181"/>
  <c r="O31" i="181"/>
  <c r="L29" i="181"/>
  <c r="L32" i="181"/>
  <c r="N30" i="181"/>
  <c r="W31" i="181"/>
  <c r="W32" i="181"/>
  <c r="Y31" i="181"/>
  <c r="Y32" i="181"/>
  <c r="Y113" i="181"/>
  <c r="Y35" i="181"/>
  <c r="Y36" i="181"/>
  <c r="Y44" i="181"/>
  <c r="Y45" i="181"/>
  <c r="Y114" i="181"/>
  <c r="Y115" i="181"/>
  <c r="V31" i="181"/>
  <c r="V32" i="181"/>
  <c r="X31" i="181"/>
  <c r="X32" i="181"/>
  <c r="X113" i="181"/>
  <c r="X35" i="181"/>
  <c r="X36" i="181"/>
  <c r="X40" i="181"/>
  <c r="X44" i="181"/>
  <c r="X45" i="181"/>
  <c r="X114" i="181"/>
  <c r="X115" i="181"/>
  <c r="W113" i="181"/>
  <c r="W35" i="181"/>
  <c r="W36" i="181"/>
  <c r="W45" i="181"/>
  <c r="W114" i="181"/>
  <c r="W115" i="181"/>
  <c r="V113" i="181"/>
  <c r="V35" i="181"/>
  <c r="V36" i="181"/>
  <c r="V44" i="181"/>
  <c r="V45" i="181"/>
  <c r="V114" i="181"/>
  <c r="V115" i="181"/>
  <c r="U31" i="181"/>
  <c r="U32" i="181"/>
  <c r="U113" i="181"/>
  <c r="U35" i="181"/>
  <c r="U36" i="181"/>
  <c r="U44" i="181"/>
  <c r="U45" i="181"/>
  <c r="U114" i="181"/>
  <c r="U115" i="181"/>
  <c r="R32" i="181"/>
  <c r="T31" i="181"/>
  <c r="T32" i="181"/>
  <c r="T113" i="181"/>
  <c r="T35" i="181"/>
  <c r="T36" i="181"/>
  <c r="T44" i="181"/>
  <c r="T45" i="181"/>
  <c r="T114" i="181"/>
  <c r="T115" i="181"/>
  <c r="S32" i="181"/>
  <c r="S113" i="181"/>
  <c r="S35" i="181"/>
  <c r="S36" i="181"/>
  <c r="S44" i="181"/>
  <c r="S45" i="181"/>
  <c r="S114" i="181"/>
  <c r="S115" i="181"/>
  <c r="R113" i="181"/>
  <c r="R35" i="181"/>
  <c r="R36" i="181"/>
  <c r="R43" i="181"/>
  <c r="R44" i="181"/>
  <c r="R45" i="181"/>
  <c r="R114" i="181"/>
  <c r="R115" i="181"/>
  <c r="Q32" i="181"/>
  <c r="Q113" i="181"/>
  <c r="Q35" i="181"/>
  <c r="Q36" i="181"/>
  <c r="Q43" i="181"/>
  <c r="Q44" i="181"/>
  <c r="Q45" i="181"/>
  <c r="Q114" i="181"/>
  <c r="Q115" i="181"/>
  <c r="P32" i="181"/>
  <c r="P113" i="181"/>
  <c r="P35" i="181"/>
  <c r="P36" i="181"/>
  <c r="P43" i="181"/>
  <c r="P44" i="181"/>
  <c r="P45" i="181"/>
  <c r="P114" i="181"/>
  <c r="P115" i="181"/>
  <c r="O32" i="181"/>
  <c r="O113" i="181"/>
  <c r="O35" i="181"/>
  <c r="O36" i="181"/>
  <c r="O43" i="181"/>
  <c r="O44" i="181"/>
  <c r="O45" i="181"/>
  <c r="O114" i="181"/>
  <c r="O115" i="181"/>
  <c r="N32" i="181"/>
  <c r="N113" i="181"/>
  <c r="N34" i="181"/>
  <c r="N36" i="181"/>
  <c r="N43" i="181"/>
  <c r="N45" i="181"/>
  <c r="N114" i="181"/>
  <c r="N115" i="181"/>
  <c r="M29" i="181"/>
  <c r="M32" i="181"/>
  <c r="M113" i="181"/>
  <c r="M26" i="181"/>
  <c r="M27" i="181"/>
  <c r="M33" i="181"/>
  <c r="M36" i="181"/>
  <c r="M42" i="181"/>
  <c r="M45" i="181"/>
  <c r="M114" i="181"/>
  <c r="M115" i="181"/>
  <c r="L113" i="181"/>
  <c r="L26" i="181"/>
  <c r="L27" i="181"/>
  <c r="L33" i="181"/>
  <c r="L36" i="181"/>
  <c r="L42" i="181"/>
  <c r="L45" i="181"/>
  <c r="L114" i="181"/>
  <c r="L115" i="181"/>
  <c r="K29" i="181"/>
  <c r="K32" i="181"/>
  <c r="K113" i="181"/>
  <c r="K26" i="181"/>
  <c r="K27" i="181"/>
  <c r="K33" i="181"/>
  <c r="K36" i="181"/>
  <c r="K42" i="181"/>
  <c r="K45" i="181"/>
  <c r="K114" i="181"/>
  <c r="K115" i="181"/>
  <c r="J29" i="181"/>
  <c r="J32" i="181"/>
  <c r="J113" i="181"/>
  <c r="J26" i="181"/>
  <c r="J27" i="181"/>
  <c r="J33" i="181"/>
  <c r="J36" i="181"/>
  <c r="J42" i="181"/>
  <c r="J45" i="181"/>
  <c r="J114" i="181"/>
  <c r="J115" i="181"/>
  <c r="I29" i="181"/>
  <c r="I32" i="181"/>
  <c r="I113" i="181"/>
  <c r="I26" i="181"/>
  <c r="I27" i="181"/>
  <c r="I33" i="181"/>
  <c r="I36" i="181"/>
  <c r="I42" i="181"/>
  <c r="I45" i="181"/>
  <c r="I114" i="181"/>
  <c r="I115" i="181"/>
  <c r="Y108" i="181"/>
  <c r="Y109" i="181"/>
  <c r="Y110" i="181"/>
  <c r="X108" i="181"/>
  <c r="X109" i="181"/>
  <c r="X110" i="181"/>
  <c r="W108" i="181"/>
  <c r="W109" i="181"/>
  <c r="W110" i="181"/>
  <c r="V108" i="181"/>
  <c r="V109" i="181"/>
  <c r="V110" i="181"/>
  <c r="U108" i="181"/>
  <c r="U109" i="181"/>
  <c r="U110" i="181"/>
  <c r="T108" i="181"/>
  <c r="T109" i="181"/>
  <c r="T110" i="181"/>
  <c r="S108" i="181"/>
  <c r="S109" i="181"/>
  <c r="S110" i="181"/>
  <c r="R108" i="181"/>
  <c r="R109" i="181"/>
  <c r="R110" i="181"/>
  <c r="Q108" i="181"/>
  <c r="Q109" i="181"/>
  <c r="Q110" i="181"/>
  <c r="P108" i="181"/>
  <c r="P109" i="181"/>
  <c r="P110" i="181"/>
  <c r="O108" i="181"/>
  <c r="O109" i="181"/>
  <c r="O110" i="181"/>
  <c r="N108" i="181"/>
  <c r="N109" i="181"/>
  <c r="N110" i="181"/>
  <c r="M108" i="181"/>
  <c r="M109" i="181"/>
  <c r="M110" i="181"/>
  <c r="L108" i="181"/>
  <c r="L109" i="181"/>
  <c r="L110" i="181"/>
  <c r="K108" i="181"/>
  <c r="K109" i="181"/>
  <c r="K110" i="181"/>
  <c r="J108" i="181"/>
  <c r="J109" i="181"/>
  <c r="J110" i="181"/>
  <c r="I108" i="181"/>
  <c r="I109" i="181"/>
  <c r="I110" i="181"/>
  <c r="Y47" i="181"/>
  <c r="X47" i="181"/>
  <c r="W47" i="181"/>
  <c r="V47" i="181"/>
  <c r="U47" i="181"/>
  <c r="T47" i="181"/>
  <c r="S47" i="181"/>
  <c r="R47" i="181"/>
  <c r="Q47" i="181"/>
  <c r="P47" i="181"/>
  <c r="O47" i="181"/>
  <c r="N47" i="181"/>
  <c r="M47" i="181"/>
  <c r="L47" i="181"/>
  <c r="K47" i="181"/>
  <c r="J47" i="181"/>
  <c r="I47" i="181"/>
  <c r="J23" i="181"/>
  <c r="K23" i="181"/>
  <c r="L23" i="181"/>
  <c r="M23" i="181"/>
  <c r="N23" i="181"/>
  <c r="O23" i="181"/>
  <c r="P23" i="181"/>
  <c r="Q23" i="181"/>
  <c r="R23" i="181"/>
  <c r="S23" i="181"/>
  <c r="T23" i="181"/>
  <c r="U23" i="181"/>
  <c r="V23" i="181"/>
  <c r="W23" i="181"/>
  <c r="X23" i="181"/>
  <c r="Y23" i="181"/>
  <c r="Y24" i="181"/>
  <c r="X24" i="181"/>
  <c r="W24" i="181"/>
  <c r="V24" i="181"/>
  <c r="U24" i="181"/>
  <c r="T24" i="181"/>
  <c r="S24" i="181"/>
  <c r="R24" i="181"/>
  <c r="Q24" i="181"/>
  <c r="P24" i="181"/>
  <c r="O24" i="181"/>
  <c r="N24" i="181"/>
  <c r="M24" i="181"/>
  <c r="L24" i="181"/>
  <c r="K24" i="181"/>
  <c r="J24" i="181"/>
  <c r="I24" i="181"/>
  <c r="N22" i="181"/>
  <c r="O22" i="181"/>
  <c r="P22" i="181"/>
  <c r="Q22" i="181"/>
  <c r="R22" i="181"/>
  <c r="S22" i="181"/>
  <c r="T22" i="181"/>
  <c r="U22" i="181"/>
  <c r="V22" i="181"/>
  <c r="W22" i="181"/>
  <c r="X22" i="181"/>
  <c r="Y22" i="181"/>
  <c r="L29" i="180"/>
  <c r="L32" i="180"/>
  <c r="N30" i="180"/>
  <c r="O31" i="180"/>
  <c r="M29" i="180"/>
  <c r="M32" i="180"/>
  <c r="P31" i="180"/>
  <c r="Q31" i="180"/>
  <c r="R31" i="180"/>
  <c r="S31" i="180"/>
  <c r="W31" i="180"/>
  <c r="W32" i="180"/>
  <c r="Y31" i="180"/>
  <c r="Y32" i="180"/>
  <c r="Y113" i="180"/>
  <c r="Y35" i="180"/>
  <c r="Y36" i="180"/>
  <c r="Y44" i="180"/>
  <c r="Y45" i="180"/>
  <c r="Y114" i="180"/>
  <c r="Y115" i="180"/>
  <c r="V31" i="180"/>
  <c r="V32" i="180"/>
  <c r="X31" i="180"/>
  <c r="X32" i="180"/>
  <c r="X41" i="180"/>
  <c r="X113" i="180"/>
  <c r="X35" i="180"/>
  <c r="X36" i="180"/>
  <c r="X40" i="180"/>
  <c r="X44" i="180"/>
  <c r="X45" i="180"/>
  <c r="X114" i="180"/>
  <c r="X115" i="180"/>
  <c r="W113" i="180"/>
  <c r="W35" i="180"/>
  <c r="W36" i="180"/>
  <c r="W44" i="180"/>
  <c r="W45" i="180"/>
  <c r="W114" i="180"/>
  <c r="W115" i="180"/>
  <c r="V113" i="180"/>
  <c r="V35" i="180"/>
  <c r="V36" i="180"/>
  <c r="V44" i="180"/>
  <c r="V45" i="180"/>
  <c r="V114" i="180"/>
  <c r="V115" i="180"/>
  <c r="U31" i="180"/>
  <c r="U32" i="180"/>
  <c r="U113" i="180"/>
  <c r="U35" i="180"/>
  <c r="U36" i="180"/>
  <c r="U44" i="180"/>
  <c r="U45" i="180"/>
  <c r="U114" i="180"/>
  <c r="U115" i="180"/>
  <c r="R32" i="180"/>
  <c r="T31" i="180"/>
  <c r="T32" i="180"/>
  <c r="T113" i="180"/>
  <c r="T35" i="180"/>
  <c r="T36" i="180"/>
  <c r="T44" i="180"/>
  <c r="T45" i="180"/>
  <c r="T114" i="180"/>
  <c r="T115" i="180"/>
  <c r="S32" i="180"/>
  <c r="S113" i="180"/>
  <c r="S35" i="180"/>
  <c r="S36" i="180"/>
  <c r="S44" i="180"/>
  <c r="S45" i="180"/>
  <c r="S114" i="180"/>
  <c r="S115" i="180"/>
  <c r="R113" i="180"/>
  <c r="R35" i="180"/>
  <c r="R36" i="180"/>
  <c r="R43" i="180"/>
  <c r="R44" i="180"/>
  <c r="R45" i="180"/>
  <c r="R114" i="180"/>
  <c r="R115" i="180"/>
  <c r="Q32" i="180"/>
  <c r="Q113" i="180"/>
  <c r="Q35" i="180"/>
  <c r="Q36" i="180"/>
  <c r="Q43" i="180"/>
  <c r="Q44" i="180"/>
  <c r="Q45" i="180"/>
  <c r="Q114" i="180"/>
  <c r="Q115" i="180"/>
  <c r="P32" i="180"/>
  <c r="P113" i="180"/>
  <c r="P35" i="180"/>
  <c r="P36" i="180"/>
  <c r="P43" i="180"/>
  <c r="P44" i="180"/>
  <c r="P45" i="180"/>
  <c r="P114" i="180"/>
  <c r="P115" i="180"/>
  <c r="O32" i="180"/>
  <c r="O113" i="180"/>
  <c r="O35" i="180"/>
  <c r="O36" i="180"/>
  <c r="O43" i="180"/>
  <c r="O44" i="180"/>
  <c r="O45" i="180"/>
  <c r="O114" i="180"/>
  <c r="O115" i="180"/>
  <c r="N32" i="180"/>
  <c r="N113" i="180"/>
  <c r="N34" i="180"/>
  <c r="N36" i="180"/>
  <c r="N43" i="180"/>
  <c r="N45" i="180"/>
  <c r="N114" i="180"/>
  <c r="N115" i="180"/>
  <c r="M113" i="180"/>
  <c r="M26" i="180"/>
  <c r="M27" i="180"/>
  <c r="M33" i="180"/>
  <c r="M36" i="180"/>
  <c r="M42" i="180"/>
  <c r="M45" i="180"/>
  <c r="M114" i="180"/>
  <c r="M115" i="180"/>
  <c r="L113" i="180"/>
  <c r="L26" i="180"/>
  <c r="L27" i="180"/>
  <c r="L33" i="180"/>
  <c r="L36" i="180"/>
  <c r="L42" i="180"/>
  <c r="L45" i="180"/>
  <c r="L114" i="180"/>
  <c r="L115" i="180"/>
  <c r="K29" i="180"/>
  <c r="K32" i="180"/>
  <c r="K113" i="180"/>
  <c r="K26" i="180"/>
  <c r="K27" i="180"/>
  <c r="K33" i="180"/>
  <c r="K36" i="180"/>
  <c r="K42" i="180"/>
  <c r="K45" i="180"/>
  <c r="K114" i="180"/>
  <c r="K115" i="180"/>
  <c r="J29" i="180"/>
  <c r="J32" i="180"/>
  <c r="J113" i="180"/>
  <c r="J26" i="180"/>
  <c r="J27" i="180"/>
  <c r="J33" i="180"/>
  <c r="J36" i="180"/>
  <c r="J42" i="180"/>
  <c r="J45" i="180"/>
  <c r="J114" i="180"/>
  <c r="J115" i="180"/>
  <c r="I29" i="180"/>
  <c r="I32" i="180"/>
  <c r="I113" i="180"/>
  <c r="I26" i="180"/>
  <c r="I27" i="180"/>
  <c r="I33" i="180"/>
  <c r="I36" i="180"/>
  <c r="I42" i="180"/>
  <c r="I45" i="180"/>
  <c r="I114" i="180"/>
  <c r="I115" i="180"/>
  <c r="Y108" i="180"/>
  <c r="Y109" i="180"/>
  <c r="Y110" i="180"/>
  <c r="X108" i="180"/>
  <c r="X109" i="180"/>
  <c r="X110" i="180"/>
  <c r="W108" i="180"/>
  <c r="W109" i="180"/>
  <c r="W110" i="180"/>
  <c r="V108" i="180"/>
  <c r="V109" i="180"/>
  <c r="V110" i="180"/>
  <c r="U108" i="180"/>
  <c r="U109" i="180"/>
  <c r="U110" i="180"/>
  <c r="T108" i="180"/>
  <c r="T109" i="180"/>
  <c r="T110" i="180"/>
  <c r="S108" i="180"/>
  <c r="S109" i="180"/>
  <c r="S110" i="180"/>
  <c r="R108" i="180"/>
  <c r="R109" i="180"/>
  <c r="R110" i="180"/>
  <c r="Q108" i="180"/>
  <c r="Q109" i="180"/>
  <c r="Q110" i="180"/>
  <c r="P108" i="180"/>
  <c r="P109" i="180"/>
  <c r="P110" i="180"/>
  <c r="O108" i="180"/>
  <c r="O109" i="180"/>
  <c r="O110" i="180"/>
  <c r="N108" i="180"/>
  <c r="N109" i="180"/>
  <c r="N110" i="180"/>
  <c r="M108" i="180"/>
  <c r="M109" i="180"/>
  <c r="M110" i="180"/>
  <c r="L108" i="180"/>
  <c r="L109" i="180"/>
  <c r="L110" i="180"/>
  <c r="K108" i="180"/>
  <c r="K109" i="180"/>
  <c r="K110" i="180"/>
  <c r="J108" i="180"/>
  <c r="J109" i="180"/>
  <c r="J110" i="180"/>
  <c r="I108" i="180"/>
  <c r="I109" i="180"/>
  <c r="I110" i="180"/>
  <c r="Y47" i="180"/>
  <c r="X47" i="180"/>
  <c r="W47" i="180"/>
  <c r="V47" i="180"/>
  <c r="U47" i="180"/>
  <c r="T47" i="180"/>
  <c r="S47" i="180"/>
  <c r="R47" i="180"/>
  <c r="Q47" i="180"/>
  <c r="P47" i="180"/>
  <c r="O47" i="180"/>
  <c r="N47" i="180"/>
  <c r="M47" i="180"/>
  <c r="L47" i="180"/>
  <c r="K47" i="180"/>
  <c r="J47" i="180"/>
  <c r="I47" i="180"/>
  <c r="J23" i="180"/>
  <c r="K23" i="180"/>
  <c r="L23" i="180"/>
  <c r="M23" i="180"/>
  <c r="N23" i="180"/>
  <c r="O23" i="180"/>
  <c r="P23" i="180"/>
  <c r="Q23" i="180"/>
  <c r="R23" i="180"/>
  <c r="S23" i="180"/>
  <c r="T23" i="180"/>
  <c r="U23" i="180"/>
  <c r="V23" i="180"/>
  <c r="W23" i="180"/>
  <c r="X23" i="180"/>
  <c r="Y23" i="180"/>
  <c r="Y24" i="180"/>
  <c r="X24" i="180"/>
  <c r="W24" i="180"/>
  <c r="V24" i="180"/>
  <c r="U24" i="180"/>
  <c r="T24" i="180"/>
  <c r="S24" i="180"/>
  <c r="R24" i="180"/>
  <c r="Q24" i="180"/>
  <c r="P24" i="180"/>
  <c r="O24" i="180"/>
  <c r="N24" i="180"/>
  <c r="M24" i="180"/>
  <c r="L24" i="180"/>
  <c r="K24" i="180"/>
  <c r="J24" i="180"/>
  <c r="I24" i="180"/>
  <c r="N22" i="180"/>
  <c r="O22" i="180"/>
  <c r="P22" i="180"/>
  <c r="Q22" i="180"/>
  <c r="R22" i="180"/>
  <c r="S22" i="180"/>
  <c r="T22" i="180"/>
  <c r="U22" i="180"/>
  <c r="V22" i="180"/>
  <c r="W22" i="180"/>
  <c r="X22" i="180"/>
  <c r="Y22" i="180"/>
  <c r="L29" i="179"/>
  <c r="L32" i="179"/>
  <c r="N30" i="179"/>
  <c r="O31" i="179"/>
  <c r="M29" i="179"/>
  <c r="M32" i="179"/>
  <c r="P31" i="179"/>
  <c r="Q31" i="179"/>
  <c r="R31" i="179"/>
  <c r="S31" i="179"/>
  <c r="W31" i="179"/>
  <c r="W32" i="179"/>
  <c r="Y31" i="179"/>
  <c r="Y32" i="179"/>
  <c r="Y113" i="179"/>
  <c r="Y35" i="179"/>
  <c r="Y36" i="179"/>
  <c r="Y44" i="179"/>
  <c r="Y45" i="179"/>
  <c r="Y114" i="179"/>
  <c r="Y115" i="179"/>
  <c r="V31" i="179"/>
  <c r="V32" i="179"/>
  <c r="X31" i="179"/>
  <c r="X32" i="179"/>
  <c r="X41" i="179"/>
  <c r="X113" i="179"/>
  <c r="X35" i="179"/>
  <c r="X36" i="179"/>
  <c r="X40" i="179"/>
  <c r="X44" i="179"/>
  <c r="X45" i="179"/>
  <c r="X114" i="179"/>
  <c r="X115" i="179"/>
  <c r="W113" i="179"/>
  <c r="W35" i="179"/>
  <c r="W36" i="179"/>
  <c r="W44" i="179"/>
  <c r="W45" i="179"/>
  <c r="W114" i="179"/>
  <c r="W115" i="179"/>
  <c r="V113" i="179"/>
  <c r="V35" i="179"/>
  <c r="V36" i="179"/>
  <c r="V44" i="179"/>
  <c r="V45" i="179"/>
  <c r="V114" i="179"/>
  <c r="V115" i="179"/>
  <c r="U31" i="179"/>
  <c r="U32" i="179"/>
  <c r="U113" i="179"/>
  <c r="U35" i="179"/>
  <c r="U36" i="179"/>
  <c r="U44" i="179"/>
  <c r="U45" i="179"/>
  <c r="U114" i="179"/>
  <c r="U115" i="179"/>
  <c r="R32" i="179"/>
  <c r="T31" i="179"/>
  <c r="T32" i="179"/>
  <c r="T113" i="179"/>
  <c r="T35" i="179"/>
  <c r="T36" i="179"/>
  <c r="T44" i="179"/>
  <c r="T45" i="179"/>
  <c r="T114" i="179"/>
  <c r="T115" i="179"/>
  <c r="S32" i="179"/>
  <c r="S113" i="179"/>
  <c r="S35" i="179"/>
  <c r="S36" i="179"/>
  <c r="S40" i="179"/>
  <c r="S44" i="179"/>
  <c r="S45" i="179"/>
  <c r="S114" i="179"/>
  <c r="S115" i="179"/>
  <c r="R113" i="179"/>
  <c r="R35" i="179"/>
  <c r="R36" i="179"/>
  <c r="R43" i="179"/>
  <c r="R44" i="179"/>
  <c r="R45" i="179"/>
  <c r="R114" i="179"/>
  <c r="R115" i="179"/>
  <c r="Q32" i="179"/>
  <c r="Q113" i="179"/>
  <c r="Q35" i="179"/>
  <c r="Q36" i="179"/>
  <c r="Q43" i="179"/>
  <c r="Q44" i="179"/>
  <c r="Q45" i="179"/>
  <c r="Q114" i="179"/>
  <c r="Q115" i="179"/>
  <c r="P32" i="179"/>
  <c r="P113" i="179"/>
  <c r="P35" i="179"/>
  <c r="P36" i="179"/>
  <c r="P43" i="179"/>
  <c r="P44" i="179"/>
  <c r="P45" i="179"/>
  <c r="P114" i="179"/>
  <c r="P115" i="179"/>
  <c r="O32" i="179"/>
  <c r="O113" i="179"/>
  <c r="O35" i="179"/>
  <c r="O36" i="179"/>
  <c r="O43" i="179"/>
  <c r="O44" i="179"/>
  <c r="O45" i="179"/>
  <c r="O114" i="179"/>
  <c r="O115" i="179"/>
  <c r="N32" i="179"/>
  <c r="N113" i="179"/>
  <c r="N34" i="179"/>
  <c r="N36" i="179"/>
  <c r="N43" i="179"/>
  <c r="N45" i="179"/>
  <c r="N114" i="179"/>
  <c r="N115" i="179"/>
  <c r="M113" i="179"/>
  <c r="M26" i="179"/>
  <c r="M27" i="179"/>
  <c r="M33" i="179"/>
  <c r="M36" i="179"/>
  <c r="M42" i="179"/>
  <c r="M45" i="179"/>
  <c r="M114" i="179"/>
  <c r="M115" i="179"/>
  <c r="L113" i="179"/>
  <c r="L26" i="179"/>
  <c r="L27" i="179"/>
  <c r="L33" i="179"/>
  <c r="L36" i="179"/>
  <c r="L42" i="179"/>
  <c r="L45" i="179"/>
  <c r="L114" i="179"/>
  <c r="L115" i="179"/>
  <c r="K29" i="179"/>
  <c r="K32" i="179"/>
  <c r="K113" i="179"/>
  <c r="K26" i="179"/>
  <c r="K27" i="179"/>
  <c r="K33" i="179"/>
  <c r="K36" i="179"/>
  <c r="K42" i="179"/>
  <c r="K45" i="179"/>
  <c r="K114" i="179"/>
  <c r="K115" i="179"/>
  <c r="J29" i="179"/>
  <c r="J32" i="179"/>
  <c r="J113" i="179"/>
  <c r="J26" i="179"/>
  <c r="J27" i="179"/>
  <c r="J33" i="179"/>
  <c r="J36" i="179"/>
  <c r="J42" i="179"/>
  <c r="J45" i="179"/>
  <c r="J114" i="179"/>
  <c r="J115" i="179"/>
  <c r="I29" i="179"/>
  <c r="I32" i="179"/>
  <c r="I113" i="179"/>
  <c r="I26" i="179"/>
  <c r="I27" i="179"/>
  <c r="I33" i="179"/>
  <c r="I36" i="179"/>
  <c r="I42" i="179"/>
  <c r="I45" i="179"/>
  <c r="I114" i="179"/>
  <c r="I115" i="179"/>
  <c r="Y108" i="179"/>
  <c r="Y109" i="179"/>
  <c r="Y110" i="179"/>
  <c r="X108" i="179"/>
  <c r="X109" i="179"/>
  <c r="X110" i="179"/>
  <c r="W108" i="179"/>
  <c r="W109" i="179"/>
  <c r="W110" i="179"/>
  <c r="V108" i="179"/>
  <c r="V109" i="179"/>
  <c r="V110" i="179"/>
  <c r="U108" i="179"/>
  <c r="U109" i="179"/>
  <c r="U110" i="179"/>
  <c r="T108" i="179"/>
  <c r="T109" i="179"/>
  <c r="T110" i="179"/>
  <c r="S108" i="179"/>
  <c r="S109" i="179"/>
  <c r="S110" i="179"/>
  <c r="R108" i="179"/>
  <c r="R109" i="179"/>
  <c r="R110" i="179"/>
  <c r="Q108" i="179"/>
  <c r="Q109" i="179"/>
  <c r="Q110" i="179"/>
  <c r="P108" i="179"/>
  <c r="P109" i="179"/>
  <c r="P110" i="179"/>
  <c r="O108" i="179"/>
  <c r="O109" i="179"/>
  <c r="O110" i="179"/>
  <c r="N108" i="179"/>
  <c r="N109" i="179"/>
  <c r="N110" i="179"/>
  <c r="M108" i="179"/>
  <c r="M109" i="179"/>
  <c r="M110" i="179"/>
  <c r="L108" i="179"/>
  <c r="L109" i="179"/>
  <c r="L110" i="179"/>
  <c r="K108" i="179"/>
  <c r="K109" i="179"/>
  <c r="K110" i="179"/>
  <c r="J108" i="179"/>
  <c r="J109" i="179"/>
  <c r="J110" i="179"/>
  <c r="I108" i="179"/>
  <c r="I109" i="179"/>
  <c r="I110" i="179"/>
  <c r="Y47" i="179"/>
  <c r="X47" i="179"/>
  <c r="W47" i="179"/>
  <c r="V47" i="179"/>
  <c r="U47" i="179"/>
  <c r="T47" i="179"/>
  <c r="S47" i="179"/>
  <c r="R47" i="179"/>
  <c r="Q47" i="179"/>
  <c r="P47" i="179"/>
  <c r="O47" i="179"/>
  <c r="N47" i="179"/>
  <c r="M47" i="179"/>
  <c r="L47" i="179"/>
  <c r="K47" i="179"/>
  <c r="J47" i="179"/>
  <c r="I47" i="179"/>
  <c r="J23" i="179"/>
  <c r="K23" i="179"/>
  <c r="L23" i="179"/>
  <c r="M23" i="179"/>
  <c r="N23" i="179"/>
  <c r="O23" i="179"/>
  <c r="P23" i="179"/>
  <c r="Q23" i="179"/>
  <c r="R23" i="179"/>
  <c r="S23" i="179"/>
  <c r="T23" i="179"/>
  <c r="U23" i="179"/>
  <c r="V23" i="179"/>
  <c r="W23" i="179"/>
  <c r="X23" i="179"/>
  <c r="Y23" i="179"/>
  <c r="Y24" i="179"/>
  <c r="X24" i="179"/>
  <c r="W24" i="179"/>
  <c r="V24" i="179"/>
  <c r="U24" i="179"/>
  <c r="T24" i="179"/>
  <c r="S24" i="179"/>
  <c r="R24" i="179"/>
  <c r="Q24" i="179"/>
  <c r="P24" i="179"/>
  <c r="O24" i="179"/>
  <c r="N24" i="179"/>
  <c r="M24" i="179"/>
  <c r="L24" i="179"/>
  <c r="K24" i="179"/>
  <c r="J24" i="179"/>
  <c r="I24" i="179"/>
  <c r="N22" i="179"/>
  <c r="O22" i="179"/>
  <c r="P22" i="179"/>
  <c r="Q22" i="179"/>
  <c r="R22" i="179"/>
  <c r="S22" i="179"/>
  <c r="T22" i="179"/>
  <c r="U22" i="179"/>
  <c r="V22" i="179"/>
  <c r="W22" i="179"/>
  <c r="X22" i="179"/>
  <c r="Y22" i="179"/>
  <c r="L29" i="178"/>
  <c r="L32" i="178"/>
  <c r="N30" i="178"/>
  <c r="N34" i="178"/>
  <c r="N36" i="178"/>
  <c r="M26" i="178"/>
  <c r="M27" i="178"/>
  <c r="M33" i="178"/>
  <c r="M36" i="178"/>
  <c r="M29" i="178"/>
  <c r="M32" i="178"/>
  <c r="O31" i="178"/>
  <c r="P31" i="178"/>
  <c r="Q31" i="178"/>
  <c r="R31" i="178"/>
  <c r="S31" i="178"/>
  <c r="W31" i="178"/>
  <c r="W32" i="178"/>
  <c r="Y31" i="178"/>
  <c r="Y32" i="178"/>
  <c r="Y113" i="178"/>
  <c r="Y35" i="178"/>
  <c r="Y36" i="178"/>
  <c r="Y44" i="178"/>
  <c r="Y45" i="178"/>
  <c r="Y114" i="178"/>
  <c r="Y115" i="178"/>
  <c r="V31" i="178"/>
  <c r="V32" i="178"/>
  <c r="X31" i="178"/>
  <c r="X32" i="178"/>
  <c r="X41" i="178"/>
  <c r="X113" i="178"/>
  <c r="X35" i="178"/>
  <c r="X36" i="178"/>
  <c r="X40" i="178"/>
  <c r="X44" i="178"/>
  <c r="X45" i="178"/>
  <c r="X114" i="178"/>
  <c r="X115" i="178"/>
  <c r="W113" i="178"/>
  <c r="W35" i="178"/>
  <c r="W36" i="178"/>
  <c r="W44" i="178"/>
  <c r="W45" i="178"/>
  <c r="W114" i="178"/>
  <c r="W115" i="178"/>
  <c r="V113" i="178"/>
  <c r="V35" i="178"/>
  <c r="V36" i="178"/>
  <c r="V44" i="178"/>
  <c r="V45" i="178"/>
  <c r="V114" i="178"/>
  <c r="V115" i="178"/>
  <c r="U31" i="178"/>
  <c r="U32" i="178"/>
  <c r="U113" i="178"/>
  <c r="U35" i="178"/>
  <c r="U36" i="178"/>
  <c r="U44" i="178"/>
  <c r="U45" i="178"/>
  <c r="U114" i="178"/>
  <c r="U115" i="178"/>
  <c r="R32" i="178"/>
  <c r="T31" i="178"/>
  <c r="T32" i="178"/>
  <c r="T113" i="178"/>
  <c r="T35" i="178"/>
  <c r="T36" i="178"/>
  <c r="T44" i="178"/>
  <c r="T45" i="178"/>
  <c r="T114" i="178"/>
  <c r="T115" i="178"/>
  <c r="S32" i="178"/>
  <c r="S113" i="178"/>
  <c r="S35" i="178"/>
  <c r="S36" i="178"/>
  <c r="S44" i="178"/>
  <c r="S45" i="178"/>
  <c r="S114" i="178"/>
  <c r="S115" i="178"/>
  <c r="R113" i="178"/>
  <c r="R35" i="178"/>
  <c r="R36" i="178"/>
  <c r="R43" i="178"/>
  <c r="R44" i="178"/>
  <c r="R45" i="178"/>
  <c r="R114" i="178"/>
  <c r="R115" i="178"/>
  <c r="Q32" i="178"/>
  <c r="Q113" i="178"/>
  <c r="Q35" i="178"/>
  <c r="Q36" i="178"/>
  <c r="Q43" i="178"/>
  <c r="Q44" i="178"/>
  <c r="Q45" i="178"/>
  <c r="Q114" i="178"/>
  <c r="Q115" i="178"/>
  <c r="P32" i="178"/>
  <c r="P113" i="178"/>
  <c r="P35" i="178"/>
  <c r="P36" i="178"/>
  <c r="P43" i="178"/>
  <c r="P44" i="178"/>
  <c r="P45" i="178"/>
  <c r="P114" i="178"/>
  <c r="P115" i="178"/>
  <c r="O32" i="178"/>
  <c r="O113" i="178"/>
  <c r="O35" i="178"/>
  <c r="O36" i="178"/>
  <c r="O43" i="178"/>
  <c r="O44" i="178"/>
  <c r="O45" i="178"/>
  <c r="O114" i="178"/>
  <c r="O115" i="178"/>
  <c r="N32" i="178"/>
  <c r="N113" i="178"/>
  <c r="N43" i="178"/>
  <c r="N45" i="178"/>
  <c r="N114" i="178"/>
  <c r="N115" i="178"/>
  <c r="M113" i="178"/>
  <c r="M42" i="178"/>
  <c r="M45" i="178"/>
  <c r="M114" i="178"/>
  <c r="M115" i="178"/>
  <c r="L113" i="178"/>
  <c r="L26" i="178"/>
  <c r="L27" i="178"/>
  <c r="L33" i="178"/>
  <c r="L36" i="178"/>
  <c r="L42" i="178"/>
  <c r="L45" i="178"/>
  <c r="L114" i="178"/>
  <c r="L115" i="178"/>
  <c r="K29" i="178"/>
  <c r="K32" i="178"/>
  <c r="K113" i="178"/>
  <c r="K26" i="178"/>
  <c r="K27" i="178"/>
  <c r="K33" i="178"/>
  <c r="K36" i="178"/>
  <c r="K42" i="178"/>
  <c r="K45" i="178"/>
  <c r="K114" i="178"/>
  <c r="K115" i="178"/>
  <c r="J29" i="178"/>
  <c r="J32" i="178"/>
  <c r="J113" i="178"/>
  <c r="J26" i="178"/>
  <c r="J27" i="178"/>
  <c r="J33" i="178"/>
  <c r="J36" i="178"/>
  <c r="J42" i="178"/>
  <c r="J45" i="178"/>
  <c r="J114" i="178"/>
  <c r="J115" i="178"/>
  <c r="I29" i="178"/>
  <c r="I32" i="178"/>
  <c r="I113" i="178"/>
  <c r="I26" i="178"/>
  <c r="I27" i="178"/>
  <c r="I33" i="178"/>
  <c r="I36" i="178"/>
  <c r="I42" i="178"/>
  <c r="I45" i="178"/>
  <c r="I114" i="178"/>
  <c r="I115" i="178"/>
  <c r="Y108" i="178"/>
  <c r="Y109" i="178"/>
  <c r="Y110" i="178"/>
  <c r="X108" i="178"/>
  <c r="X109" i="178"/>
  <c r="X110" i="178"/>
  <c r="W108" i="178"/>
  <c r="W109" i="178"/>
  <c r="W110" i="178"/>
  <c r="V108" i="178"/>
  <c r="V109" i="178"/>
  <c r="V110" i="178"/>
  <c r="U108" i="178"/>
  <c r="U109" i="178"/>
  <c r="U110" i="178"/>
  <c r="T108" i="178"/>
  <c r="T109" i="178"/>
  <c r="T110" i="178"/>
  <c r="S108" i="178"/>
  <c r="S109" i="178"/>
  <c r="S110" i="178"/>
  <c r="R108" i="178"/>
  <c r="R109" i="178"/>
  <c r="R110" i="178"/>
  <c r="Q108" i="178"/>
  <c r="Q109" i="178"/>
  <c r="Q110" i="178"/>
  <c r="P108" i="178"/>
  <c r="P109" i="178"/>
  <c r="P110" i="178"/>
  <c r="O108" i="178"/>
  <c r="O109" i="178"/>
  <c r="O110" i="178"/>
  <c r="N108" i="178"/>
  <c r="N109" i="178"/>
  <c r="N110" i="178"/>
  <c r="M108" i="178"/>
  <c r="M109" i="178"/>
  <c r="M110" i="178"/>
  <c r="L108" i="178"/>
  <c r="L109" i="178"/>
  <c r="L110" i="178"/>
  <c r="K108" i="178"/>
  <c r="K109" i="178"/>
  <c r="K110" i="178"/>
  <c r="J108" i="178"/>
  <c r="J109" i="178"/>
  <c r="J110" i="178"/>
  <c r="I108" i="178"/>
  <c r="I109" i="178"/>
  <c r="I110" i="178"/>
  <c r="Y47" i="178"/>
  <c r="X47" i="178"/>
  <c r="W47" i="178"/>
  <c r="V47" i="178"/>
  <c r="U47" i="178"/>
  <c r="T47" i="178"/>
  <c r="S47" i="178"/>
  <c r="R47" i="178"/>
  <c r="Q47" i="178"/>
  <c r="P47" i="178"/>
  <c r="O47" i="178"/>
  <c r="N47" i="178"/>
  <c r="M47" i="178"/>
  <c r="L47" i="178"/>
  <c r="K47" i="178"/>
  <c r="J47" i="178"/>
  <c r="I47" i="178"/>
  <c r="J23" i="178"/>
  <c r="K23" i="178"/>
  <c r="L23" i="178"/>
  <c r="M23" i="178"/>
  <c r="N23" i="178"/>
  <c r="O23" i="178"/>
  <c r="P23" i="178"/>
  <c r="Q23" i="178"/>
  <c r="R23" i="178"/>
  <c r="S23" i="178"/>
  <c r="T23" i="178"/>
  <c r="U23" i="178"/>
  <c r="V23" i="178"/>
  <c r="W23" i="178"/>
  <c r="X23" i="178"/>
  <c r="Y23" i="178"/>
  <c r="Y24" i="178"/>
  <c r="X24" i="178"/>
  <c r="W24" i="178"/>
  <c r="V24" i="178"/>
  <c r="U24" i="178"/>
  <c r="T24" i="178"/>
  <c r="S24" i="178"/>
  <c r="R24" i="178"/>
  <c r="Q24" i="178"/>
  <c r="P24" i="178"/>
  <c r="O24" i="178"/>
  <c r="N24" i="178"/>
  <c r="M24" i="178"/>
  <c r="L24" i="178"/>
  <c r="K24" i="178"/>
  <c r="J24" i="178"/>
  <c r="I24" i="178"/>
  <c r="N22" i="178"/>
  <c r="O22" i="178"/>
  <c r="P22" i="178"/>
  <c r="Q22" i="178"/>
  <c r="R22" i="178"/>
  <c r="S22" i="178"/>
  <c r="T22" i="178"/>
  <c r="U22" i="178"/>
  <c r="V22" i="178"/>
  <c r="W22" i="178"/>
  <c r="X22" i="178"/>
  <c r="Y22" i="178"/>
  <c r="O44" i="177"/>
  <c r="P44" i="177"/>
  <c r="Q44" i="177"/>
  <c r="R44" i="177"/>
  <c r="R43" i="177"/>
  <c r="R45" i="177"/>
  <c r="M29" i="177"/>
  <c r="M32" i="177"/>
  <c r="O31" i="177"/>
  <c r="P31" i="177"/>
  <c r="Q31" i="177"/>
  <c r="R31" i="177"/>
  <c r="R35" i="177"/>
  <c r="R36" i="177"/>
  <c r="R114" i="177"/>
  <c r="R32" i="177"/>
  <c r="R113" i="177"/>
  <c r="R115" i="177"/>
  <c r="Q43" i="177"/>
  <c r="Q45" i="177"/>
  <c r="Q35" i="177"/>
  <c r="Q36" i="177"/>
  <c r="Q114" i="177"/>
  <c r="Q32" i="177"/>
  <c r="Q113" i="177"/>
  <c r="Q115" i="177"/>
  <c r="P43" i="177"/>
  <c r="P45" i="177"/>
  <c r="P35" i="177"/>
  <c r="P36" i="177"/>
  <c r="P114" i="177"/>
  <c r="P32" i="177"/>
  <c r="P113" i="177"/>
  <c r="P115" i="177"/>
  <c r="O43" i="177"/>
  <c r="O45" i="177"/>
  <c r="O35" i="177"/>
  <c r="O36" i="177"/>
  <c r="O114" i="177"/>
  <c r="O32" i="177"/>
  <c r="O113" i="177"/>
  <c r="O115" i="177"/>
  <c r="X40" i="177"/>
  <c r="X41" i="177"/>
  <c r="S31" i="177"/>
  <c r="W31" i="177"/>
  <c r="W32" i="177"/>
  <c r="Y31" i="177"/>
  <c r="T31" i="177"/>
  <c r="L29" i="177"/>
  <c r="L32" i="177"/>
  <c r="N30" i="177"/>
  <c r="Y32" i="177"/>
  <c r="Y113" i="177"/>
  <c r="Y35" i="177"/>
  <c r="Y36" i="177"/>
  <c r="Y44" i="177"/>
  <c r="Y45" i="177"/>
  <c r="Y114" i="177"/>
  <c r="Y115" i="177"/>
  <c r="Y108" i="177"/>
  <c r="Y109" i="177"/>
  <c r="Y110" i="177"/>
  <c r="Y47" i="177"/>
  <c r="J23" i="177"/>
  <c r="K23" i="177"/>
  <c r="L23" i="177"/>
  <c r="M23" i="177"/>
  <c r="N23" i="177"/>
  <c r="O23" i="177"/>
  <c r="P23" i="177"/>
  <c r="Q23" i="177"/>
  <c r="R23" i="177"/>
  <c r="S23" i="177"/>
  <c r="T23" i="177"/>
  <c r="U23" i="177"/>
  <c r="V23" i="177"/>
  <c r="W23" i="177"/>
  <c r="X23" i="177"/>
  <c r="Y23" i="177"/>
  <c r="Y24" i="177"/>
  <c r="N22" i="177"/>
  <c r="O22" i="177"/>
  <c r="P22" i="177"/>
  <c r="Q22" i="177"/>
  <c r="R22" i="177"/>
  <c r="S22" i="177"/>
  <c r="T22" i="177"/>
  <c r="U22" i="177"/>
  <c r="V22" i="177"/>
  <c r="W22" i="177"/>
  <c r="X22" i="177"/>
  <c r="Y22" i="177"/>
  <c r="V31" i="177"/>
  <c r="V32" i="177"/>
  <c r="X31" i="177"/>
  <c r="X32" i="177"/>
  <c r="X113" i="177"/>
  <c r="X35" i="177"/>
  <c r="X36" i="177"/>
  <c r="X44" i="177"/>
  <c r="X45" i="177"/>
  <c r="X114" i="177"/>
  <c r="X115" i="177"/>
  <c r="W113" i="177"/>
  <c r="W35" i="177"/>
  <c r="W36" i="177"/>
  <c r="W44" i="177"/>
  <c r="W45" i="177"/>
  <c r="W114" i="177"/>
  <c r="W115" i="177"/>
  <c r="V113" i="177"/>
  <c r="V35" i="177"/>
  <c r="V36" i="177"/>
  <c r="V44" i="177"/>
  <c r="V45" i="177"/>
  <c r="V114" i="177"/>
  <c r="V115" i="177"/>
  <c r="U31" i="177"/>
  <c r="U32" i="177"/>
  <c r="U113" i="177"/>
  <c r="U35" i="177"/>
  <c r="U36" i="177"/>
  <c r="U44" i="177"/>
  <c r="U45" i="177"/>
  <c r="U114" i="177"/>
  <c r="U115" i="177"/>
  <c r="T32" i="177"/>
  <c r="T113" i="177"/>
  <c r="T35" i="177"/>
  <c r="T36" i="177"/>
  <c r="T44" i="177"/>
  <c r="T45" i="177"/>
  <c r="T114" i="177"/>
  <c r="T115" i="177"/>
  <c r="S32" i="177"/>
  <c r="S113" i="177"/>
  <c r="S35" i="177"/>
  <c r="S36" i="177"/>
  <c r="S44" i="177"/>
  <c r="S45" i="177"/>
  <c r="S114" i="177"/>
  <c r="S115" i="177"/>
  <c r="N32" i="177"/>
  <c r="N113" i="177"/>
  <c r="N34" i="177"/>
  <c r="N36" i="177"/>
  <c r="N43" i="177"/>
  <c r="N45" i="177"/>
  <c r="N114" i="177"/>
  <c r="N115" i="177"/>
  <c r="M113" i="177"/>
  <c r="M26" i="177"/>
  <c r="M27" i="177"/>
  <c r="M33" i="177"/>
  <c r="M36" i="177"/>
  <c r="M42" i="177"/>
  <c r="M45" i="177"/>
  <c r="M114" i="177"/>
  <c r="M115" i="177"/>
  <c r="L113" i="177"/>
  <c r="L26" i="177"/>
  <c r="L27" i="177"/>
  <c r="L33" i="177"/>
  <c r="L36" i="177"/>
  <c r="L42" i="177"/>
  <c r="L45" i="177"/>
  <c r="L114" i="177"/>
  <c r="L115" i="177"/>
  <c r="K29" i="177"/>
  <c r="K32" i="177"/>
  <c r="K113" i="177"/>
  <c r="K26" i="177"/>
  <c r="K27" i="177"/>
  <c r="K33" i="177"/>
  <c r="K36" i="177"/>
  <c r="K42" i="177"/>
  <c r="K45" i="177"/>
  <c r="K114" i="177"/>
  <c r="K115" i="177"/>
  <c r="J29" i="177"/>
  <c r="J32" i="177"/>
  <c r="J113" i="177"/>
  <c r="J26" i="177"/>
  <c r="J27" i="177"/>
  <c r="J33" i="177"/>
  <c r="J36" i="177"/>
  <c r="J42" i="177"/>
  <c r="J45" i="177"/>
  <c r="J114" i="177"/>
  <c r="J115" i="177"/>
  <c r="I29" i="177"/>
  <c r="I32" i="177"/>
  <c r="I113" i="177"/>
  <c r="I26" i="177"/>
  <c r="I27" i="177"/>
  <c r="I33" i="177"/>
  <c r="I36" i="177"/>
  <c r="I42" i="177"/>
  <c r="I45" i="177"/>
  <c r="I114" i="177"/>
  <c r="I115" i="177"/>
  <c r="X108" i="177"/>
  <c r="X109" i="177"/>
  <c r="X110" i="177"/>
  <c r="W108" i="177"/>
  <c r="W109" i="177"/>
  <c r="W110" i="177"/>
  <c r="V108" i="177"/>
  <c r="V109" i="177"/>
  <c r="V110" i="177"/>
  <c r="U108" i="177"/>
  <c r="U109" i="177"/>
  <c r="U110" i="177"/>
  <c r="T108" i="177"/>
  <c r="T109" i="177"/>
  <c r="T110" i="177"/>
  <c r="S108" i="177"/>
  <c r="S109" i="177"/>
  <c r="S110" i="177"/>
  <c r="R108" i="177"/>
  <c r="R109" i="177"/>
  <c r="R110" i="177"/>
  <c r="Q108" i="177"/>
  <c r="Q109" i="177"/>
  <c r="Q110" i="177"/>
  <c r="P108" i="177"/>
  <c r="P109" i="177"/>
  <c r="P110" i="177"/>
  <c r="O108" i="177"/>
  <c r="O109" i="177"/>
  <c r="O110" i="177"/>
  <c r="N108" i="177"/>
  <c r="N109" i="177"/>
  <c r="N110" i="177"/>
  <c r="M108" i="177"/>
  <c r="M109" i="177"/>
  <c r="M110" i="177"/>
  <c r="L108" i="177"/>
  <c r="L109" i="177"/>
  <c r="L110" i="177"/>
  <c r="K108" i="177"/>
  <c r="K109" i="177"/>
  <c r="K110" i="177"/>
  <c r="J108" i="177"/>
  <c r="J109" i="177"/>
  <c r="J110" i="177"/>
  <c r="I108" i="177"/>
  <c r="I109" i="177"/>
  <c r="I110" i="177"/>
  <c r="X47" i="177"/>
  <c r="W47" i="177"/>
  <c r="V47" i="177"/>
  <c r="U47" i="177"/>
  <c r="T47" i="177"/>
  <c r="S47" i="177"/>
  <c r="R47" i="177"/>
  <c r="Q47" i="177"/>
  <c r="P47" i="177"/>
  <c r="O47" i="177"/>
  <c r="N47" i="177"/>
  <c r="M47" i="177"/>
  <c r="L47" i="177"/>
  <c r="K47" i="177"/>
  <c r="J47" i="177"/>
  <c r="I47" i="177"/>
  <c r="X24" i="177"/>
  <c r="W24" i="177"/>
  <c r="V24" i="177"/>
  <c r="U24" i="177"/>
  <c r="T24" i="177"/>
  <c r="S24" i="177"/>
  <c r="R24" i="177"/>
  <c r="Q24" i="177"/>
  <c r="P24" i="177"/>
  <c r="O24" i="177"/>
  <c r="N24" i="177"/>
  <c r="M24" i="177"/>
  <c r="L24" i="177"/>
  <c r="K24" i="177"/>
  <c r="J24" i="177"/>
  <c r="I24" i="177"/>
  <c r="I108" i="165"/>
  <c r="I109" i="165"/>
  <c r="I110" i="165"/>
  <c r="J108" i="165"/>
  <c r="J109" i="165"/>
  <c r="J110" i="165"/>
  <c r="K108" i="165"/>
  <c r="K109" i="165"/>
  <c r="K110" i="165"/>
  <c r="L108" i="165"/>
  <c r="L109" i="165"/>
  <c r="L110" i="165"/>
  <c r="M108" i="165"/>
  <c r="M109" i="165"/>
  <c r="M110" i="165"/>
  <c r="N108" i="165"/>
  <c r="N109" i="165"/>
  <c r="N110" i="165"/>
  <c r="O108" i="165"/>
  <c r="O109" i="165"/>
  <c r="O110" i="165"/>
  <c r="P108" i="165"/>
  <c r="P109" i="165"/>
  <c r="P110" i="165"/>
  <c r="Q108" i="165"/>
  <c r="Q109" i="165"/>
  <c r="Q110" i="165"/>
  <c r="R108" i="165"/>
  <c r="R109" i="165"/>
  <c r="R110" i="165"/>
  <c r="N24" i="165"/>
  <c r="O24" i="165"/>
  <c r="P24" i="165"/>
  <c r="Q24" i="165"/>
  <c r="R24" i="165"/>
  <c r="S24" i="165"/>
  <c r="T24" i="165"/>
  <c r="U24" i="165"/>
  <c r="V24" i="165"/>
  <c r="W24" i="165"/>
  <c r="S108" i="165"/>
  <c r="S109" i="165"/>
  <c r="S110" i="165"/>
  <c r="T108" i="165"/>
  <c r="T109" i="165"/>
  <c r="T110" i="165"/>
  <c r="U108" i="165"/>
  <c r="U109" i="165"/>
  <c r="U110" i="165"/>
  <c r="V108" i="165"/>
  <c r="V109" i="165"/>
  <c r="V110" i="165"/>
  <c r="W108" i="165"/>
  <c r="W109" i="165"/>
  <c r="W110" i="165"/>
  <c r="I24" i="165"/>
  <c r="J24" i="165"/>
  <c r="K24" i="165"/>
  <c r="L24" i="165"/>
  <c r="M24" i="165"/>
  <c r="I121" i="165"/>
  <c r="J23" i="124"/>
  <c r="K23" i="124"/>
  <c r="L23" i="124"/>
  <c r="M23" i="124"/>
  <c r="N23" i="124"/>
  <c r="O23" i="124"/>
  <c r="P23" i="124"/>
  <c r="Q23" i="124"/>
  <c r="R23" i="124"/>
  <c r="T44" i="176"/>
  <c r="T45" i="176"/>
  <c r="Q30" i="176"/>
  <c r="Q32" i="176"/>
  <c r="S31" i="176"/>
  <c r="T31" i="176"/>
  <c r="T35" i="176"/>
  <c r="T36" i="176"/>
  <c r="T114" i="176"/>
  <c r="N30" i="165"/>
  <c r="N32" i="165"/>
  <c r="N113" i="165"/>
  <c r="N34" i="165"/>
  <c r="N36" i="165"/>
  <c r="N43" i="165"/>
  <c r="N45" i="165"/>
  <c r="N114" i="165"/>
  <c r="N115" i="165"/>
  <c r="O30" i="165"/>
  <c r="O32" i="165"/>
  <c r="O113" i="165"/>
  <c r="O34" i="165"/>
  <c r="O36" i="165"/>
  <c r="O43" i="165"/>
  <c r="O45" i="165"/>
  <c r="O114" i="165"/>
  <c r="O115" i="165"/>
  <c r="P30" i="165"/>
  <c r="P32" i="165"/>
  <c r="P113" i="165"/>
  <c r="P34" i="165"/>
  <c r="P36" i="165"/>
  <c r="P43" i="165"/>
  <c r="P45" i="165"/>
  <c r="P114" i="165"/>
  <c r="P115" i="165"/>
  <c r="Q113" i="165"/>
  <c r="Q34" i="165"/>
  <c r="Q36" i="165"/>
  <c r="Q43" i="165"/>
  <c r="Q45" i="165"/>
  <c r="Q114" i="165"/>
  <c r="Q115" i="165"/>
  <c r="R30" i="165"/>
  <c r="R32" i="165"/>
  <c r="R113" i="165"/>
  <c r="R34" i="165"/>
  <c r="R36" i="165"/>
  <c r="R43" i="165"/>
  <c r="R45" i="165"/>
  <c r="R114" i="165"/>
  <c r="R115" i="165"/>
  <c r="X108" i="176"/>
  <c r="X109" i="176"/>
  <c r="X110" i="176"/>
  <c r="W108" i="176"/>
  <c r="W109" i="176"/>
  <c r="W110" i="176"/>
  <c r="V108" i="176"/>
  <c r="V109" i="176"/>
  <c r="V110" i="176"/>
  <c r="U108" i="176"/>
  <c r="U109" i="176"/>
  <c r="U110" i="176"/>
  <c r="T108" i="176"/>
  <c r="T109" i="176"/>
  <c r="T110" i="176"/>
  <c r="S108" i="176"/>
  <c r="S109" i="176"/>
  <c r="S110" i="176"/>
  <c r="N108" i="176"/>
  <c r="N109" i="176"/>
  <c r="N110" i="176"/>
  <c r="O108" i="176"/>
  <c r="O109" i="176"/>
  <c r="O110" i="176"/>
  <c r="P108" i="176"/>
  <c r="P109" i="176"/>
  <c r="P110" i="176"/>
  <c r="Q108" i="176"/>
  <c r="Q109" i="176"/>
  <c r="Q110" i="176"/>
  <c r="R108" i="176"/>
  <c r="R109" i="176"/>
  <c r="R110" i="176"/>
  <c r="J108" i="176"/>
  <c r="J109" i="176"/>
  <c r="J110" i="176"/>
  <c r="K108" i="176"/>
  <c r="K109" i="176"/>
  <c r="K110" i="176"/>
  <c r="L108" i="176"/>
  <c r="L109" i="176"/>
  <c r="L110" i="176"/>
  <c r="M108" i="176"/>
  <c r="M109" i="176"/>
  <c r="M110" i="176"/>
  <c r="I108" i="176"/>
  <c r="I109" i="176"/>
  <c r="I110" i="176"/>
  <c r="J23" i="176"/>
  <c r="K23" i="176"/>
  <c r="L23" i="176"/>
  <c r="M23" i="176"/>
  <c r="N23" i="176"/>
  <c r="N24" i="176"/>
  <c r="O23" i="176"/>
  <c r="O24" i="176"/>
  <c r="P23" i="176"/>
  <c r="P24" i="176"/>
  <c r="Q23" i="176"/>
  <c r="Q24" i="176"/>
  <c r="R23" i="176"/>
  <c r="R24" i="176"/>
  <c r="I24" i="176"/>
  <c r="J24" i="176"/>
  <c r="K24" i="176"/>
  <c r="L24" i="176"/>
  <c r="M24" i="176"/>
  <c r="X40" i="176"/>
  <c r="V31" i="176"/>
  <c r="V32" i="176"/>
  <c r="X31" i="176"/>
  <c r="X32" i="176"/>
  <c r="X113" i="176"/>
  <c r="W31" i="176"/>
  <c r="W32" i="176"/>
  <c r="W113" i="176"/>
  <c r="V113" i="176"/>
  <c r="U31" i="176"/>
  <c r="U32" i="176"/>
  <c r="U113" i="176"/>
  <c r="T32" i="176"/>
  <c r="T113" i="176"/>
  <c r="S32" i="176"/>
  <c r="S113" i="176"/>
  <c r="R30" i="176"/>
  <c r="R32" i="176"/>
  <c r="R113" i="176"/>
  <c r="Q113" i="176"/>
  <c r="P30" i="176"/>
  <c r="P32" i="176"/>
  <c r="P113" i="176"/>
  <c r="O30" i="176"/>
  <c r="O32" i="176"/>
  <c r="O113" i="176"/>
  <c r="N30" i="176"/>
  <c r="N32" i="176"/>
  <c r="N113" i="176"/>
  <c r="M29" i="176"/>
  <c r="M32" i="176"/>
  <c r="M113" i="176"/>
  <c r="L29" i="176"/>
  <c r="L32" i="176"/>
  <c r="L113" i="176"/>
  <c r="K29" i="176"/>
  <c r="K32" i="176"/>
  <c r="K113" i="176"/>
  <c r="J29" i="176"/>
  <c r="J32" i="176"/>
  <c r="J113" i="176"/>
  <c r="I29" i="176"/>
  <c r="I32" i="176"/>
  <c r="I113" i="176"/>
  <c r="W44" i="165"/>
  <c r="W45" i="165"/>
  <c r="W31" i="165"/>
  <c r="W35" i="165"/>
  <c r="W36" i="165"/>
  <c r="W114" i="165"/>
  <c r="V44" i="165"/>
  <c r="V45" i="165"/>
  <c r="V35" i="165"/>
  <c r="V36" i="165"/>
  <c r="V114" i="165"/>
  <c r="U44" i="165"/>
  <c r="U45" i="165"/>
  <c r="U31" i="165"/>
  <c r="U35" i="165"/>
  <c r="U36" i="165"/>
  <c r="U114" i="165"/>
  <c r="T44" i="165"/>
  <c r="T45" i="165"/>
  <c r="T31" i="165"/>
  <c r="T35" i="165"/>
  <c r="T36" i="165"/>
  <c r="T114" i="165"/>
  <c r="W32" i="165"/>
  <c r="W113" i="165"/>
  <c r="V113" i="165"/>
  <c r="U32" i="165"/>
  <c r="U113" i="165"/>
  <c r="T32" i="165"/>
  <c r="T113" i="165"/>
  <c r="S32" i="165"/>
  <c r="S113" i="165"/>
  <c r="M29" i="165"/>
  <c r="M32" i="165"/>
  <c r="M113" i="165"/>
  <c r="L29" i="165"/>
  <c r="L32" i="165"/>
  <c r="L113" i="165"/>
  <c r="K29" i="165"/>
  <c r="K32" i="165"/>
  <c r="K113" i="165"/>
  <c r="J29" i="165"/>
  <c r="J32" i="165"/>
  <c r="J113" i="165"/>
  <c r="I29" i="165"/>
  <c r="I32" i="165"/>
  <c r="I113" i="165"/>
  <c r="S44" i="165"/>
  <c r="S45" i="165"/>
  <c r="S35" i="165"/>
  <c r="S36" i="165"/>
  <c r="S114" i="165"/>
  <c r="T115" i="165"/>
  <c r="S115" i="165"/>
  <c r="I26" i="165"/>
  <c r="I27" i="165"/>
  <c r="I33" i="165"/>
  <c r="I36" i="165"/>
  <c r="I42" i="165"/>
  <c r="I45" i="165"/>
  <c r="I114" i="165"/>
  <c r="I115" i="165"/>
  <c r="J26" i="165"/>
  <c r="J27" i="165"/>
  <c r="J33" i="165"/>
  <c r="J36" i="165"/>
  <c r="J42" i="165"/>
  <c r="J45" i="165"/>
  <c r="J114" i="165"/>
  <c r="J115" i="165"/>
  <c r="K26" i="165"/>
  <c r="K27" i="165"/>
  <c r="K33" i="165"/>
  <c r="K36" i="165"/>
  <c r="K42" i="165"/>
  <c r="K45" i="165"/>
  <c r="K114" i="165"/>
  <c r="K115" i="165"/>
  <c r="L26" i="165"/>
  <c r="L27" i="165"/>
  <c r="L33" i="165"/>
  <c r="L36" i="165"/>
  <c r="L42" i="165"/>
  <c r="L45" i="165"/>
  <c r="L114" i="165"/>
  <c r="L115" i="165"/>
  <c r="M26" i="165"/>
  <c r="M27" i="165"/>
  <c r="M33" i="165"/>
  <c r="M36" i="165"/>
  <c r="M42" i="165"/>
  <c r="M45" i="165"/>
  <c r="M114" i="165"/>
  <c r="M115" i="165"/>
  <c r="U115" i="165"/>
  <c r="V115" i="165"/>
  <c r="W115" i="165"/>
  <c r="I26" i="176"/>
  <c r="I27" i="176"/>
  <c r="I33" i="176"/>
  <c r="I36" i="176"/>
  <c r="I42" i="176"/>
  <c r="I45" i="176"/>
  <c r="I114" i="176"/>
  <c r="I115" i="176"/>
  <c r="J26" i="176"/>
  <c r="J27" i="176"/>
  <c r="J33" i="176"/>
  <c r="J36" i="176"/>
  <c r="J42" i="176"/>
  <c r="J45" i="176"/>
  <c r="J114" i="176"/>
  <c r="J115" i="176"/>
  <c r="K26" i="176"/>
  <c r="K27" i="176"/>
  <c r="K33" i="176"/>
  <c r="K36" i="176"/>
  <c r="K42" i="176"/>
  <c r="K45" i="176"/>
  <c r="K114" i="176"/>
  <c r="K115" i="176"/>
  <c r="L26" i="176"/>
  <c r="L27" i="176"/>
  <c r="L33" i="176"/>
  <c r="L36" i="176"/>
  <c r="L42" i="176"/>
  <c r="L45" i="176"/>
  <c r="L114" i="176"/>
  <c r="L115" i="176"/>
  <c r="M26" i="176"/>
  <c r="M27" i="176"/>
  <c r="M33" i="176"/>
  <c r="M36" i="176"/>
  <c r="M42" i="176"/>
  <c r="M45" i="176"/>
  <c r="M114" i="176"/>
  <c r="M115" i="176"/>
  <c r="N34" i="176"/>
  <c r="N36" i="176"/>
  <c r="N43" i="176"/>
  <c r="N45" i="176"/>
  <c r="N114" i="176"/>
  <c r="N115" i="176"/>
  <c r="O34" i="176"/>
  <c r="O36" i="176"/>
  <c r="O43" i="176"/>
  <c r="O45" i="176"/>
  <c r="O114" i="176"/>
  <c r="O115" i="176"/>
  <c r="P34" i="176"/>
  <c r="P36" i="176"/>
  <c r="P43" i="176"/>
  <c r="P45" i="176"/>
  <c r="P114" i="176"/>
  <c r="P115" i="176"/>
  <c r="Q34" i="176"/>
  <c r="Q36" i="176"/>
  <c r="Q43" i="176"/>
  <c r="Q45" i="176"/>
  <c r="Q114" i="176"/>
  <c r="Q115" i="176"/>
  <c r="R34" i="176"/>
  <c r="R36" i="176"/>
  <c r="R43" i="176"/>
  <c r="R45" i="176"/>
  <c r="R114" i="176"/>
  <c r="R115" i="176"/>
  <c r="S44" i="176"/>
  <c r="S45" i="176"/>
  <c r="S35" i="176"/>
  <c r="S36" i="176"/>
  <c r="S114" i="176"/>
  <c r="S115" i="176"/>
  <c r="T115" i="176"/>
  <c r="U44" i="176"/>
  <c r="U45" i="176"/>
  <c r="U35" i="176"/>
  <c r="U36" i="176"/>
  <c r="U114" i="176"/>
  <c r="U115" i="176"/>
  <c r="V44" i="176"/>
  <c r="V45" i="176"/>
  <c r="V35" i="176"/>
  <c r="V36" i="176"/>
  <c r="V114" i="176"/>
  <c r="V115" i="176"/>
  <c r="W44" i="176"/>
  <c r="W45" i="176"/>
  <c r="W35" i="176"/>
  <c r="W36" i="176"/>
  <c r="W114" i="176"/>
  <c r="W115" i="176"/>
  <c r="X44" i="176"/>
  <c r="X45" i="176"/>
  <c r="X35" i="176"/>
  <c r="X36" i="176"/>
  <c r="X114" i="176"/>
  <c r="X115" i="176"/>
  <c r="S23" i="176"/>
  <c r="S24" i="176"/>
  <c r="T23" i="176"/>
  <c r="T24" i="176"/>
  <c r="U23" i="176"/>
  <c r="U24" i="176"/>
  <c r="V23" i="176"/>
  <c r="V24" i="176"/>
  <c r="W23" i="176"/>
  <c r="W24" i="176"/>
  <c r="X23" i="176"/>
  <c r="X24" i="176"/>
  <c r="X47" i="176"/>
  <c r="W47" i="176"/>
  <c r="V47" i="176"/>
  <c r="U47" i="176"/>
  <c r="T47" i="176"/>
  <c r="S47" i="176"/>
  <c r="R47" i="176"/>
  <c r="Q47" i="176"/>
  <c r="P47" i="176"/>
  <c r="O47" i="176"/>
  <c r="N47" i="176"/>
  <c r="M47" i="176"/>
  <c r="L47" i="176"/>
  <c r="K47" i="176"/>
  <c r="J47" i="176"/>
  <c r="I47" i="176"/>
  <c r="N22" i="176"/>
  <c r="O22" i="176"/>
  <c r="P22" i="176"/>
  <c r="Q22" i="176"/>
  <c r="R22" i="176"/>
  <c r="S22" i="176"/>
  <c r="T22" i="176"/>
  <c r="U22" i="176"/>
  <c r="V22" i="176"/>
  <c r="W22" i="176"/>
  <c r="X22" i="176"/>
  <c r="K38" i="175"/>
  <c r="J38" i="175"/>
  <c r="X47" i="175"/>
  <c r="W47" i="175"/>
  <c r="V47" i="175"/>
  <c r="U47" i="175"/>
  <c r="T47" i="175"/>
  <c r="S47" i="175"/>
  <c r="R47" i="175"/>
  <c r="Q47" i="175"/>
  <c r="P47" i="175"/>
  <c r="O47" i="175"/>
  <c r="N47" i="175"/>
  <c r="M47" i="175"/>
  <c r="L47" i="175"/>
  <c r="K47" i="175"/>
  <c r="J47" i="175"/>
  <c r="I47" i="175"/>
  <c r="J23" i="175"/>
  <c r="K23" i="175"/>
  <c r="L23" i="175"/>
  <c r="M23" i="175"/>
  <c r="N23" i="175"/>
  <c r="O23" i="175"/>
  <c r="P23" i="175"/>
  <c r="Q23" i="175"/>
  <c r="R23" i="175"/>
  <c r="S23" i="175"/>
  <c r="T23" i="175"/>
  <c r="U23" i="175"/>
  <c r="V23" i="175"/>
  <c r="W23" i="175"/>
  <c r="X23" i="175"/>
  <c r="X24" i="175"/>
  <c r="W24" i="175"/>
  <c r="V24" i="175"/>
  <c r="U24" i="175"/>
  <c r="T24" i="175"/>
  <c r="S24" i="175"/>
  <c r="R24" i="175"/>
  <c r="Q24" i="175"/>
  <c r="P24" i="175"/>
  <c r="O24" i="175"/>
  <c r="N24" i="175"/>
  <c r="M24" i="175"/>
  <c r="L24" i="175"/>
  <c r="K24" i="175"/>
  <c r="J24" i="175"/>
  <c r="I24" i="175"/>
  <c r="X47" i="174"/>
  <c r="W47" i="174"/>
  <c r="V47" i="174"/>
  <c r="U47" i="174"/>
  <c r="T47" i="174"/>
  <c r="S47" i="174"/>
  <c r="R47" i="174"/>
  <c r="Q47" i="174"/>
  <c r="P47" i="174"/>
  <c r="O47" i="174"/>
  <c r="N47" i="174"/>
  <c r="M47" i="174"/>
  <c r="L47" i="174"/>
  <c r="K47" i="174"/>
  <c r="J47" i="174"/>
  <c r="I47" i="174"/>
  <c r="J23" i="174"/>
  <c r="K23" i="174"/>
  <c r="L23" i="174"/>
  <c r="M23" i="174"/>
  <c r="N23" i="174"/>
  <c r="O23" i="174"/>
  <c r="P23" i="174"/>
  <c r="Q23" i="174"/>
  <c r="R23" i="174"/>
  <c r="S23" i="174"/>
  <c r="T23" i="174"/>
  <c r="U23" i="174"/>
  <c r="V23" i="174"/>
  <c r="W23" i="174"/>
  <c r="X23" i="174"/>
  <c r="X24" i="174"/>
  <c r="W24" i="174"/>
  <c r="V24" i="174"/>
  <c r="U24" i="174"/>
  <c r="T24" i="174"/>
  <c r="S24" i="174"/>
  <c r="R24" i="174"/>
  <c r="Q24" i="174"/>
  <c r="P24" i="174"/>
  <c r="O24" i="174"/>
  <c r="N24" i="174"/>
  <c r="M24" i="174"/>
  <c r="L24" i="174"/>
  <c r="K24" i="174"/>
  <c r="J24" i="174"/>
  <c r="I24" i="174"/>
  <c r="W47" i="165"/>
  <c r="V47" i="165"/>
  <c r="U47" i="165"/>
  <c r="T47" i="165"/>
  <c r="S47" i="165"/>
  <c r="R47" i="165"/>
  <c r="Q47" i="165"/>
  <c r="P47" i="165"/>
  <c r="O47" i="165"/>
  <c r="N47" i="165"/>
  <c r="M47" i="165"/>
  <c r="L47" i="165"/>
  <c r="K47" i="165"/>
  <c r="J47" i="165"/>
  <c r="I47" i="165"/>
  <c r="K38" i="127"/>
  <c r="J38" i="127"/>
  <c r="X47" i="127"/>
  <c r="W47" i="127"/>
  <c r="V47" i="127"/>
  <c r="U47" i="127"/>
  <c r="T47" i="127"/>
  <c r="S47" i="127"/>
  <c r="R47" i="127"/>
  <c r="Q47" i="127"/>
  <c r="P47" i="127"/>
  <c r="O47" i="127"/>
  <c r="N47" i="127"/>
  <c r="M47" i="127"/>
  <c r="L47" i="127"/>
  <c r="K47" i="127"/>
  <c r="J47" i="127"/>
  <c r="I47" i="127"/>
  <c r="J23" i="127"/>
  <c r="K23" i="127"/>
  <c r="L23" i="127"/>
  <c r="M23" i="127"/>
  <c r="N23" i="127"/>
  <c r="O23" i="127"/>
  <c r="P23" i="127"/>
  <c r="Q23" i="127"/>
  <c r="R23" i="127"/>
  <c r="S23" i="127"/>
  <c r="T23" i="127"/>
  <c r="U23" i="127"/>
  <c r="V23" i="127"/>
  <c r="W23" i="127"/>
  <c r="X23" i="127"/>
  <c r="X24" i="127"/>
  <c r="W24" i="127"/>
  <c r="V24" i="127"/>
  <c r="U24" i="127"/>
  <c r="T24" i="127"/>
  <c r="S24" i="127"/>
  <c r="R24" i="127"/>
  <c r="Q24" i="127"/>
  <c r="P24" i="127"/>
  <c r="O24" i="127"/>
  <c r="N24" i="127"/>
  <c r="M24" i="127"/>
  <c r="L24" i="127"/>
  <c r="K24" i="127"/>
  <c r="J24" i="127"/>
  <c r="I24" i="127"/>
  <c r="X47" i="124"/>
  <c r="W47" i="124"/>
  <c r="V47" i="124"/>
  <c r="U47" i="124"/>
  <c r="T47" i="124"/>
  <c r="S47" i="124"/>
  <c r="R47" i="124"/>
  <c r="Q47" i="124"/>
  <c r="P47" i="124"/>
  <c r="O47" i="124"/>
  <c r="N47" i="124"/>
  <c r="M47" i="124"/>
  <c r="L47" i="124"/>
  <c r="K47" i="124"/>
  <c r="J47" i="124"/>
  <c r="I47" i="124"/>
  <c r="S23" i="124"/>
  <c r="T23" i="124"/>
  <c r="U23" i="124"/>
  <c r="V23" i="124"/>
  <c r="W23" i="124"/>
  <c r="X23" i="124"/>
  <c r="X24" i="124"/>
  <c r="W24" i="124"/>
  <c r="V24" i="124"/>
  <c r="U24" i="124"/>
  <c r="T24" i="124"/>
  <c r="S24" i="124"/>
  <c r="R24" i="124"/>
  <c r="Q24" i="124"/>
  <c r="P24" i="124"/>
  <c r="O24" i="124"/>
  <c r="N24" i="124"/>
  <c r="M24" i="124"/>
  <c r="L24" i="124"/>
  <c r="K24" i="124"/>
  <c r="J24" i="124"/>
  <c r="I24" i="124"/>
  <c r="I121" i="177"/>
  <c r="I119" i="177"/>
  <c r="I120" i="177"/>
  <c r="I121" i="176"/>
  <c r="I119" i="176"/>
  <c r="I120" i="176"/>
  <c r="I121" i="178"/>
  <c r="I119" i="178"/>
  <c r="I120" i="178"/>
  <c r="I119" i="165"/>
  <c r="I120" i="165"/>
  <c r="I121" i="179"/>
  <c r="I119" i="179"/>
  <c r="I120" i="179"/>
  <c r="I121" i="180"/>
  <c r="I119" i="180"/>
  <c r="I120" i="180"/>
  <c r="I121" i="181"/>
  <c r="I119" i="181"/>
  <c r="I120" i="181"/>
  <c r="I121" i="182"/>
  <c r="I119" i="182"/>
  <c r="I120" i="182"/>
  <c r="I121" i="183"/>
  <c r="I119" i="183"/>
  <c r="I120" i="183"/>
  <c r="I121" i="184"/>
  <c r="I119" i="184"/>
  <c r="I120" i="184"/>
  <c r="I121" i="185"/>
  <c r="I119" i="185"/>
  <c r="I120" i="185"/>
  <c r="I121" i="186"/>
  <c r="I119" i="186"/>
  <c r="I120" i="186"/>
  <c r="I121" i="187"/>
  <c r="I119" i="187"/>
  <c r="I120" i="187"/>
  <c r="I122" i="188"/>
  <c r="I121" i="188"/>
  <c r="I123" i="188"/>
  <c r="I17" i="188"/>
  <c r="I119" i="188"/>
  <c r="I120" i="188"/>
  <c r="I122" i="187"/>
  <c r="I123" i="187"/>
  <c r="I17" i="187"/>
  <c r="I122" i="186"/>
  <c r="I123" i="186"/>
  <c r="I17" i="186"/>
  <c r="I122" i="185"/>
  <c r="I123" i="185"/>
  <c r="I17" i="185"/>
  <c r="I122" i="184"/>
  <c r="I123" i="184"/>
  <c r="I17" i="184"/>
  <c r="I122" i="183"/>
  <c r="I123" i="183"/>
  <c r="I17" i="183"/>
  <c r="I122" i="182"/>
  <c r="I123" i="182"/>
  <c r="I17" i="182"/>
  <c r="I122" i="181"/>
  <c r="I123" i="181"/>
  <c r="I17" i="181"/>
  <c r="I122" i="180"/>
  <c r="I123" i="180"/>
  <c r="I17" i="180"/>
  <c r="I122" i="179"/>
  <c r="I123" i="179"/>
  <c r="I17" i="179"/>
  <c r="I122" i="178"/>
  <c r="I123" i="178"/>
  <c r="I17" i="178"/>
  <c r="I122" i="177"/>
  <c r="I123" i="177"/>
  <c r="I17" i="177"/>
  <c r="I122" i="176"/>
  <c r="I123" i="176"/>
  <c r="I17" i="176"/>
  <c r="I122" i="165"/>
  <c r="I123" i="165"/>
  <c r="I17" i="165"/>
  <c r="I122" i="189"/>
  <c r="I121" i="189"/>
  <c r="I123" i="189"/>
  <c r="I17" i="189"/>
  <c r="I119" i="189"/>
  <c r="I120" i="189"/>
  <c r="I122" i="190"/>
  <c r="I121" i="190"/>
  <c r="I123" i="190"/>
  <c r="I17" i="190"/>
  <c r="I119" i="190"/>
  <c r="I120" i="190"/>
  <c r="I122" i="191"/>
  <c r="I121" i="191"/>
  <c r="I123" i="191"/>
  <c r="I17" i="191"/>
  <c r="I119" i="191"/>
  <c r="I120" i="191"/>
  <c r="I122" i="192"/>
  <c r="I121" i="192"/>
  <c r="I123" i="192"/>
  <c r="I17" i="192"/>
  <c r="I119" i="192"/>
  <c r="I120" i="192"/>
  <c r="I122" i="194"/>
  <c r="I121" i="194"/>
  <c r="I123" i="194"/>
  <c r="I17" i="194"/>
  <c r="I119" i="194"/>
  <c r="I120" i="194"/>
  <c r="I122" i="195"/>
  <c r="I121" i="195"/>
  <c r="I123" i="195"/>
  <c r="I17" i="195"/>
  <c r="I119" i="195"/>
  <c r="I120" i="195"/>
  <c r="I122" i="196"/>
  <c r="I121" i="196"/>
  <c r="I123" i="196"/>
  <c r="I17" i="196"/>
  <c r="I119" i="196"/>
  <c r="I120" i="196"/>
  <c r="I122" i="197"/>
  <c r="I121" i="197"/>
  <c r="I123" i="197"/>
  <c r="I17" i="197"/>
  <c r="I119" i="197"/>
  <c r="I120" i="197"/>
  <c r="I122" i="174"/>
  <c r="I122" i="127"/>
  <c r="I122" i="175"/>
  <c r="I122" i="124"/>
  <c r="I121" i="127"/>
  <c r="I123" i="127"/>
  <c r="I17" i="127"/>
  <c r="I119" i="127"/>
  <c r="I120" i="127"/>
  <c r="I121" i="175"/>
  <c r="I123" i="175"/>
  <c r="I17" i="175"/>
  <c r="I119" i="175"/>
  <c r="I120" i="175"/>
  <c r="I122" i="198"/>
  <c r="I121" i="198"/>
  <c r="I123" i="198"/>
  <c r="I17" i="198"/>
  <c r="I121" i="124"/>
  <c r="I123" i="124"/>
  <c r="I17" i="124"/>
  <c r="I121" i="174"/>
  <c r="I123" i="174"/>
  <c r="I17" i="174"/>
  <c r="I119" i="124"/>
  <c r="I120" i="124"/>
  <c r="I119" i="174"/>
  <c r="I120" i="174"/>
  <c r="I119" i="198"/>
  <c r="I120" i="198"/>
</calcChain>
</file>

<file path=xl/comments1.xml><?xml version="1.0" encoding="utf-8"?>
<comments xmlns="http://schemas.openxmlformats.org/spreadsheetml/2006/main">
  <authors>
    <author>Jason McCarty</author>
  </authors>
  <commentList>
    <comment ref="E42" authorId="0">
      <text>
        <r>
          <rPr>
            <b/>
            <sz val="9"/>
            <color indexed="81"/>
            <rFont val="Tahoma"/>
            <family val="2"/>
          </rPr>
          <t>Jason McCarty:</t>
        </r>
        <r>
          <rPr>
            <sz val="9"/>
            <color indexed="81"/>
            <rFont val="Tahoma"/>
            <family val="2"/>
          </rPr>
          <t xml:space="preserve">
Normal base year adjustment term</t>
        </r>
      </text>
    </comment>
    <comment ref="E44"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52" authorId="0">
      <text>
        <r>
          <rPr>
            <b/>
            <sz val="9"/>
            <color indexed="81"/>
            <rFont val="Tahoma"/>
            <family val="2"/>
          </rPr>
          <t>Jason McCarty:</t>
        </r>
        <r>
          <rPr>
            <sz val="9"/>
            <color indexed="81"/>
            <rFont val="Tahoma"/>
            <family val="2"/>
          </rPr>
          <t xml:space="preserve">
Normal base year adjustment term</t>
        </r>
      </text>
    </comment>
    <comment ref="E54"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58" authorId="0">
      <text>
        <r>
          <rPr>
            <b/>
            <sz val="9"/>
            <color indexed="81"/>
            <rFont val="Tahoma"/>
            <family val="2"/>
          </rPr>
          <t>Jason McCarty:</t>
        </r>
        <r>
          <rPr>
            <sz val="9"/>
            <color indexed="81"/>
            <rFont val="Tahoma"/>
            <family val="2"/>
          </rPr>
          <t xml:space="preserve">
Normal base year adjustment term</t>
        </r>
      </text>
    </comment>
    <comment ref="E6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64" authorId="0">
      <text>
        <r>
          <rPr>
            <b/>
            <sz val="9"/>
            <color indexed="81"/>
            <rFont val="Tahoma"/>
            <family val="2"/>
          </rPr>
          <t>Jason McCarty:</t>
        </r>
        <r>
          <rPr>
            <sz val="9"/>
            <color indexed="81"/>
            <rFont val="Tahoma"/>
            <family val="2"/>
          </rPr>
          <t xml:space="preserve">
Normal base year adjustment term</t>
        </r>
      </text>
    </comment>
    <comment ref="E66"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69" authorId="0">
      <text>
        <r>
          <rPr>
            <b/>
            <sz val="9"/>
            <color indexed="81"/>
            <rFont val="Tahoma"/>
            <family val="2"/>
          </rPr>
          <t>Jason McCarty:</t>
        </r>
        <r>
          <rPr>
            <sz val="9"/>
            <color indexed="81"/>
            <rFont val="Tahoma"/>
            <family val="2"/>
          </rPr>
          <t xml:space="preserve">
Normal base year adjustment term</t>
        </r>
      </text>
    </comment>
    <comment ref="E7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77" authorId="0">
      <text>
        <r>
          <rPr>
            <b/>
            <sz val="9"/>
            <color indexed="81"/>
            <rFont val="Tahoma"/>
            <family val="2"/>
          </rPr>
          <t>Jason McCarty:</t>
        </r>
        <r>
          <rPr>
            <sz val="9"/>
            <color indexed="81"/>
            <rFont val="Tahoma"/>
            <family val="2"/>
          </rPr>
          <t xml:space="preserve">
Normal base year adjustment term</t>
        </r>
      </text>
    </comment>
    <comment ref="E7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84" authorId="0">
      <text>
        <r>
          <rPr>
            <b/>
            <sz val="9"/>
            <color indexed="81"/>
            <rFont val="Tahoma"/>
            <family val="2"/>
          </rPr>
          <t>Jason McCarty:</t>
        </r>
        <r>
          <rPr>
            <sz val="9"/>
            <color indexed="81"/>
            <rFont val="Tahoma"/>
            <family val="2"/>
          </rPr>
          <t xml:space="preserve">
Normal base year adjustment term</t>
        </r>
      </text>
    </comment>
    <comment ref="E8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9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9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94" authorId="0">
      <text>
        <r>
          <rPr>
            <b/>
            <sz val="9"/>
            <color indexed="81"/>
            <rFont val="Tahoma"/>
            <family val="2"/>
          </rPr>
          <t>Jason McCarty:</t>
        </r>
        <r>
          <rPr>
            <sz val="9"/>
            <color indexed="81"/>
            <rFont val="Tahoma"/>
            <family val="2"/>
          </rPr>
          <t xml:space="preserve">
Normal base year adjustment term</t>
        </r>
      </text>
    </comment>
    <comment ref="E9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2"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05" authorId="0">
      <text>
        <r>
          <rPr>
            <b/>
            <sz val="9"/>
            <color indexed="81"/>
            <rFont val="Tahoma"/>
            <family val="2"/>
          </rPr>
          <t>Jason McCarty:</t>
        </r>
        <r>
          <rPr>
            <sz val="9"/>
            <color indexed="81"/>
            <rFont val="Tahoma"/>
            <family val="2"/>
          </rPr>
          <t xml:space="preserve">
Normal base year adjustment term</t>
        </r>
      </text>
    </comment>
    <comment ref="E109"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10"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11"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 ref="E112" authorId="0">
      <text>
        <r>
          <rPr>
            <b/>
            <sz val="9"/>
            <color indexed="81"/>
            <rFont val="Tahoma"/>
            <family val="2"/>
          </rPr>
          <t>Jason McCarty:</t>
        </r>
        <r>
          <rPr>
            <sz val="9"/>
            <color indexed="81"/>
            <rFont val="Tahoma"/>
            <family val="2"/>
          </rPr>
          <t xml:space="preserve">
Makes </t>
        </r>
        <r>
          <rPr>
            <vertAlign val="subscript"/>
            <sz val="9"/>
            <color indexed="81"/>
            <rFont val="Tahoma"/>
            <family val="2"/>
          </rPr>
          <t>t-2</t>
        </r>
        <r>
          <rPr>
            <sz val="9"/>
            <color indexed="81"/>
            <rFont val="Tahoma"/>
            <family val="2"/>
          </rPr>
          <t xml:space="preserve"> equivalent to a mid period incremental change carry forward but excludes the carry forward in </t>
        </r>
        <r>
          <rPr>
            <vertAlign val="subscript"/>
            <sz val="9"/>
            <color indexed="81"/>
            <rFont val="Tahoma"/>
            <family val="2"/>
          </rPr>
          <t>t-1</t>
        </r>
      </text>
    </comment>
  </commentList>
</comments>
</file>

<file path=xl/sharedStrings.xml><?xml version="1.0" encoding="utf-8"?>
<sst xmlns="http://schemas.openxmlformats.org/spreadsheetml/2006/main" count="4946" uniqueCount="380">
  <si>
    <t>Sharing factors for operating expenditure under an electricity industry default price-quality path with IRIS and simplifying assumptions</t>
  </si>
  <si>
    <t>Assumptions</t>
  </si>
  <si>
    <t>The revenue allowance in subsequent regulatory periods is based on actual expenditure in the fourth year of the previous DPP period (ie Current and Projected Prices (CAPP)).</t>
  </si>
  <si>
    <t>Inputs</t>
  </si>
  <si>
    <t>Weighted Average Cost of Capital (WACC)</t>
  </si>
  <si>
    <t>Calculations</t>
  </si>
  <si>
    <t>DPP regulatory period 2</t>
  </si>
  <si>
    <t>DPP regulatory period 3</t>
  </si>
  <si>
    <r>
      <t>Relative year for discounting</t>
    </r>
    <r>
      <rPr>
        <sz val="8"/>
        <color theme="1"/>
        <rFont val="Calibri"/>
        <family val="2"/>
        <scheme val="minor"/>
      </rPr>
      <t/>
    </r>
  </si>
  <si>
    <t>Discount factor</t>
  </si>
  <si>
    <t>Forecast</t>
  </si>
  <si>
    <t>1st period</t>
  </si>
  <si>
    <t>No Saving</t>
  </si>
  <si>
    <t>Revenue allowed in 1st regulatory period (no saving)</t>
  </si>
  <si>
    <t>Revenue allowed in 2nd regulatory period (no saving)</t>
  </si>
  <si>
    <t>Revenue allowed in subsequent regulatory periods (no saving)</t>
  </si>
  <si>
    <t>With Saving</t>
  </si>
  <si>
    <t>Revenue allowed in 1st regulatory period (with saving)</t>
  </si>
  <si>
    <t>Revenue allowed in 2nd regulatory period (with saving)</t>
  </si>
  <si>
    <t>Revenue allowed in subsequent regulatory periods (with saving)</t>
  </si>
  <si>
    <t>Incremental change</t>
  </si>
  <si>
    <t>Base year adjustment term</t>
  </si>
  <si>
    <t>Annual incremental changes</t>
  </si>
  <si>
    <t>Effects</t>
  </si>
  <si>
    <t>Benefit to supplier (higher cash flow)</t>
  </si>
  <si>
    <t>Benefit for consumers (lower prices)</t>
  </si>
  <si>
    <t>Outputs</t>
  </si>
  <si>
    <t>Sharing factor for the supplier</t>
  </si>
  <si>
    <t>DPP regulatory period 1</t>
  </si>
  <si>
    <t xml:space="preserve">The revenue allowance in the first regulatory period is based on forecast opex.  </t>
  </si>
  <si>
    <t>Incremental changes</t>
  </si>
  <si>
    <t>Adjustments</t>
  </si>
  <si>
    <t>DPP1</t>
  </si>
  <si>
    <t>DPP2</t>
  </si>
  <si>
    <t>Ref</t>
  </si>
  <si>
    <t>Previous period regulation type</t>
  </si>
  <si>
    <t>Years in previous regulatory period</t>
  </si>
  <si>
    <t>Years in current regulatory period</t>
  </si>
  <si>
    <t>Current period regulation type</t>
  </si>
  <si>
    <t>Current period price setting mechanism</t>
  </si>
  <si>
    <t>Year in reg period</t>
  </si>
  <si>
    <r>
      <t>First year incremental change</t>
    </r>
    <r>
      <rPr>
        <vertAlign val="superscript"/>
        <sz val="11"/>
        <color theme="1"/>
        <rFont val="Calibri"/>
        <family val="2"/>
      </rPr>
      <t>1</t>
    </r>
  </si>
  <si>
    <r>
      <t>middle year incremental change</t>
    </r>
    <r>
      <rPr>
        <vertAlign val="superscript"/>
        <sz val="11"/>
        <color theme="1"/>
        <rFont val="Calibri"/>
        <family val="2"/>
      </rPr>
      <t>2</t>
    </r>
  </si>
  <si>
    <r>
      <t>Final year incremental change</t>
    </r>
    <r>
      <rPr>
        <vertAlign val="superscript"/>
        <sz val="11"/>
        <color theme="1"/>
        <rFont val="Calibri"/>
        <family val="2"/>
      </rPr>
      <t>3</t>
    </r>
  </si>
  <si>
    <r>
      <t>Base year adjustment term</t>
    </r>
    <r>
      <rPr>
        <vertAlign val="superscript"/>
        <sz val="11"/>
        <color theme="1"/>
        <rFont val="Calibri"/>
        <family val="2"/>
      </rPr>
      <t>4</t>
    </r>
  </si>
  <si>
    <r>
      <t>CPP base year adjustment term</t>
    </r>
    <r>
      <rPr>
        <vertAlign val="superscript"/>
        <sz val="11"/>
        <color theme="1"/>
        <rFont val="Calibri"/>
        <family val="2"/>
      </rPr>
      <t>5</t>
    </r>
  </si>
  <si>
    <r>
      <t>Additional CPP adjustment</t>
    </r>
    <r>
      <rPr>
        <vertAlign val="superscript"/>
        <sz val="11"/>
        <color theme="1"/>
        <rFont val="Calibri"/>
        <family val="2"/>
      </rPr>
      <t>6</t>
    </r>
  </si>
  <si>
    <r>
      <t>Rollover adjustment</t>
    </r>
    <r>
      <rPr>
        <vertAlign val="superscript"/>
        <sz val="11"/>
        <color theme="1"/>
        <rFont val="Calibri"/>
        <family val="2"/>
      </rPr>
      <t>7</t>
    </r>
  </si>
  <si>
    <t>DPP</t>
  </si>
  <si>
    <t>Roll over</t>
  </si>
  <si>
    <t>yes</t>
  </si>
  <si>
    <t>-</t>
  </si>
  <si>
    <t>Current and projected</t>
  </si>
  <si>
    <t>The revenue allowance in the second regulatory period is a continuation of the allowance in the first regulatory period (i.e. a rollover of prices).</t>
  </si>
  <si>
    <t>CPP regulatory period 2</t>
  </si>
  <si>
    <t>DPP3</t>
  </si>
  <si>
    <t>DPP4</t>
  </si>
  <si>
    <t>DPP5</t>
  </si>
  <si>
    <t>DPP6</t>
  </si>
  <si>
    <t>DPP7</t>
  </si>
  <si>
    <t>DPP8</t>
  </si>
  <si>
    <t>IPP</t>
  </si>
  <si>
    <t>IPP Reset</t>
  </si>
  <si>
    <t>IPP1</t>
  </si>
  <si>
    <t>DPP3b</t>
  </si>
  <si>
    <t>DPP4b</t>
  </si>
  <si>
    <t>DPP5b</t>
  </si>
  <si>
    <t>DPP6b</t>
  </si>
  <si>
    <t>DPP7b</t>
  </si>
  <si>
    <t>DPP8b</t>
  </si>
  <si>
    <t>Roll forward Model reference</t>
  </si>
  <si>
    <t>NPV model reference</t>
  </si>
  <si>
    <t>DPP1b</t>
  </si>
  <si>
    <t>DPP2b</t>
  </si>
  <si>
    <t>IPP2</t>
  </si>
  <si>
    <t>IPP3</t>
  </si>
  <si>
    <t>IPP1b</t>
  </si>
  <si>
    <t>IPP2b</t>
  </si>
  <si>
    <t>IPP3b</t>
  </si>
  <si>
    <t>CPP1</t>
  </si>
  <si>
    <t>CPP1b</t>
  </si>
  <si>
    <t>CPP2</t>
  </si>
  <si>
    <t>CPP2b</t>
  </si>
  <si>
    <t>CPP</t>
  </si>
  <si>
    <t>CPP determination</t>
  </si>
  <si>
    <t>Years in next regulatory period</t>
  </si>
  <si>
    <t>Next period regulation type</t>
  </si>
  <si>
    <t>Next period price setting mechanism</t>
  </si>
  <si>
    <t>No</t>
  </si>
  <si>
    <t>Yes</t>
  </si>
  <si>
    <t>Current period</t>
  </si>
  <si>
    <t>RO</t>
  </si>
  <si>
    <t>SPA</t>
  </si>
  <si>
    <t>Basis for setting current period prices</t>
  </si>
  <si>
    <t>Adjustment formulas</t>
  </si>
  <si>
    <t>Rollover Base year adjustment term</t>
  </si>
  <si>
    <t>CPP base year adjustment term</t>
  </si>
  <si>
    <t>Basis for setting prior period prices</t>
  </si>
  <si>
    <t>z(i)</t>
  </si>
  <si>
    <t>z(ii)</t>
  </si>
  <si>
    <t>y(i)</t>
  </si>
  <si>
    <t>y(ii)</t>
  </si>
  <si>
    <t>x(i)</t>
  </si>
  <si>
    <t>x(ii)</t>
  </si>
  <si>
    <t>Scenario</t>
  </si>
  <si>
    <t>where:</t>
  </si>
  <si>
    <t>t-1</t>
  </si>
  <si>
    <t>t-2</t>
  </si>
  <si>
    <t>means the last disclosure year of the previous regulatory period</t>
  </si>
  <si>
    <t>means the second to last disclosure year of the previous DPP regulatory period</t>
  </si>
  <si>
    <t>t</t>
  </si>
  <si>
    <t>means the first disclosure year of the current regulatory period</t>
  </si>
  <si>
    <t>Δ</t>
  </si>
  <si>
    <t xml:space="preserve">means the incremental change in year t where the incremental change is </t>
  </si>
  <si>
    <r>
      <t>(f</t>
    </r>
    <r>
      <rPr>
        <vertAlign val="subscript"/>
        <sz val="11"/>
        <color theme="1"/>
        <rFont val="Calibri"/>
        <family val="2"/>
      </rPr>
      <t>t</t>
    </r>
    <r>
      <rPr>
        <sz val="11"/>
        <color theme="1"/>
        <rFont val="Calibri"/>
        <family val="2"/>
        <scheme val="minor"/>
      </rPr>
      <t>-a</t>
    </r>
    <r>
      <rPr>
        <vertAlign val="subscript"/>
        <sz val="11"/>
        <color theme="1"/>
        <rFont val="Calibri"/>
        <family val="2"/>
        <scheme val="minor"/>
      </rPr>
      <t>t</t>
    </r>
    <r>
      <rPr>
        <sz val="11"/>
        <color theme="1"/>
        <rFont val="Calibri"/>
        <family val="2"/>
        <scheme val="minor"/>
      </rPr>
      <t>)-(f</t>
    </r>
    <r>
      <rPr>
        <vertAlign val="subscript"/>
        <sz val="11"/>
        <color theme="1"/>
        <rFont val="Calibri"/>
        <family val="2"/>
        <scheme val="minor"/>
      </rPr>
      <t>t-1</t>
    </r>
    <r>
      <rPr>
        <sz val="11"/>
        <color theme="1"/>
        <rFont val="Calibri"/>
        <family val="2"/>
        <scheme val="minor"/>
      </rPr>
      <t>-a</t>
    </r>
    <r>
      <rPr>
        <vertAlign val="subscript"/>
        <sz val="11"/>
        <color theme="1"/>
        <rFont val="Calibri"/>
        <family val="2"/>
        <scheme val="minor"/>
      </rPr>
      <t>t-1</t>
    </r>
    <r>
      <rPr>
        <sz val="11"/>
        <color theme="1"/>
        <rFont val="Calibri"/>
        <family val="2"/>
        <scheme val="minor"/>
      </rPr>
      <t>)</t>
    </r>
  </si>
  <si>
    <t>f</t>
  </si>
  <si>
    <t>means the forecast opex allowance</t>
  </si>
  <si>
    <t>means actual opex</t>
  </si>
  <si>
    <t>a</t>
  </si>
  <si>
    <r>
      <t>-[(</t>
    </r>
    <r>
      <rPr>
        <i/>
        <sz val="11"/>
        <color rgb="FFFF0000"/>
        <rFont val="Calibri"/>
        <family val="2"/>
        <scheme val="minor"/>
      </rPr>
      <t>f</t>
    </r>
    <r>
      <rPr>
        <vertAlign val="subscript"/>
        <sz val="11"/>
        <color rgb="FFFF0000"/>
        <rFont val="Calibri"/>
        <family val="2"/>
      </rPr>
      <t>t-1</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t-1</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)]/(1+WACC)^4</t>
    </r>
  </si>
  <si>
    <r>
      <t>+(IF(Δ</t>
    </r>
    <r>
      <rPr>
        <vertAlign val="subscript"/>
        <sz val="11"/>
        <color rgb="FFFF0000"/>
        <rFont val="Calibri"/>
        <family val="2"/>
      </rPr>
      <t>t-2</t>
    </r>
    <r>
      <rPr>
        <sz val="11"/>
        <color rgb="FFFF0000"/>
        <rFont val="Calibri"/>
        <family val="2"/>
        <scheme val="minor"/>
      </rPr>
      <t>&gt;0,MAX(MIN(Δ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),0),MIN(MAX(Δ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),0))-Δ</t>
    </r>
    <r>
      <rPr>
        <vertAlign val="subscript"/>
        <sz val="11"/>
        <color rgb="FFFF0000"/>
        <rFont val="Calibri"/>
        <family val="2"/>
        <scheme val="minor"/>
      </rPr>
      <t>t-2</t>
    </r>
    <r>
      <rPr>
        <sz val="11"/>
        <color rgb="FFFF0000"/>
        <rFont val="Calibri"/>
        <family val="2"/>
        <scheme val="minor"/>
      </rPr>
      <t>)/(1+WACC)^4</t>
    </r>
  </si>
  <si>
    <t>Example</t>
  </si>
  <si>
    <t>Adjustment fromula</t>
  </si>
  <si>
    <t>CPP5b</t>
  </si>
  <si>
    <t>CPP6b</t>
  </si>
  <si>
    <t>CPP7b</t>
  </si>
  <si>
    <t>CPP8b</t>
  </si>
  <si>
    <t>CPP9b</t>
  </si>
  <si>
    <t>CPP10b</t>
  </si>
  <si>
    <r>
      <t>+(a</t>
    </r>
    <r>
      <rPr>
        <vertAlign val="subscript"/>
        <sz val="11"/>
        <color rgb="FFFF0000"/>
        <rFont val="Calibri"/>
        <family val="2"/>
      </rPr>
      <t>t-2</t>
    </r>
    <r>
      <rPr>
        <sz val="11"/>
        <color rgb="FFFF0000"/>
        <rFont val="Calibri"/>
        <family val="2"/>
        <scheme val="minor"/>
      </rPr>
      <t>-f</t>
    </r>
    <r>
      <rPr>
        <vertAlign val="subscript"/>
        <sz val="11"/>
        <color rgb="FFFF0000"/>
        <rFont val="Calibri"/>
        <family val="2"/>
        <scheme val="minor"/>
      </rPr>
      <t>t</t>
    </r>
    <r>
      <rPr>
        <sz val="11"/>
        <color rgb="FFFF0000"/>
        <rFont val="Calibri"/>
        <family val="2"/>
        <scheme val="minor"/>
      </rPr>
      <t>)*((1-(1+WACC)^-6)/WACC)*(1+WACC)^2</t>
    </r>
  </si>
  <si>
    <r>
      <t>+(IF(Δ</t>
    </r>
    <r>
      <rPr>
        <vertAlign val="subscript"/>
        <sz val="11"/>
        <color rgb="FFFF0000"/>
        <rFont val="Calibri"/>
        <family val="2"/>
      </rPr>
      <t>t-2</t>
    </r>
    <r>
      <rPr>
        <sz val="11"/>
        <color rgb="FFFF0000"/>
        <rFont val="Calibri"/>
        <family val="2"/>
        <scheme val="minor"/>
      </rPr>
      <t>&gt;0,MAX(MIN(Δ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),0),MIN(MAX(Δ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t-2</t>
    </r>
    <r>
      <rPr>
        <sz val="11"/>
        <color rgb="FFFF0000"/>
        <rFont val="Calibri"/>
        <family val="2"/>
        <scheme val="minor"/>
      </rPr>
      <t>+Δ</t>
    </r>
    <r>
      <rPr>
        <vertAlign val="subscript"/>
        <sz val="11"/>
        <color rgb="FFFF0000"/>
        <rFont val="Calibri"/>
        <family val="2"/>
        <scheme val="minor"/>
      </rPr>
      <t>t-1</t>
    </r>
    <r>
      <rPr>
        <sz val="11"/>
        <color rgb="FFFF0000"/>
        <rFont val="Calibri"/>
        <family val="2"/>
        <scheme val="minor"/>
      </rPr>
      <t>),0))-Δ</t>
    </r>
    <r>
      <rPr>
        <vertAlign val="subscript"/>
        <sz val="11"/>
        <color rgb="FFFF0000"/>
        <rFont val="Calibri"/>
        <family val="2"/>
        <scheme val="minor"/>
      </rPr>
      <t>t-2</t>
    </r>
    <r>
      <rPr>
        <sz val="11"/>
        <color rgb="FFFF0000"/>
        <rFont val="Calibri"/>
        <family val="2"/>
        <scheme val="minor"/>
      </rPr>
      <t>)*((1-(1+WACC)^-5)/WACC)*(1+WACC)^2</t>
    </r>
  </si>
  <si>
    <t>Single regulatory period adjustment 1</t>
  </si>
  <si>
    <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t-2</t>
    </r>
    <r>
      <rPr>
        <sz val="11"/>
        <color rgb="FFFF0000"/>
        <rFont val="Calibri"/>
        <family val="2"/>
        <scheme val="minor"/>
      </rPr>
      <t>)]/(1+WACC)^4</t>
    </r>
  </si>
  <si>
    <r>
      <t>+[(</t>
    </r>
    <r>
      <rPr>
        <i/>
        <sz val="11"/>
        <color rgb="FFFF0000"/>
        <rFont val="Calibri"/>
        <family val="2"/>
        <scheme val="minor"/>
      </rPr>
      <t>f</t>
    </r>
    <r>
      <rPr>
        <vertAlign val="subscript"/>
        <sz val="11"/>
        <color rgb="FFFF0000"/>
        <rFont val="Calibri"/>
        <family val="2"/>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)]*((1-(1+WACC)^-4)/WACC)*(1+WACC)^2</t>
    </r>
  </si>
  <si>
    <t>Single regulatory period adjustment 2</t>
  </si>
  <si>
    <t>Single regulatory period adjustment 3</t>
  </si>
  <si>
    <t>Single regulatory period adjustment 4</t>
  </si>
  <si>
    <r>
      <t>-∑</t>
    </r>
    <r>
      <rPr>
        <i/>
        <sz val="11"/>
        <color rgb="FFFF0000"/>
        <rFont val="Calibri"/>
        <family val="2"/>
      </rPr>
      <t>cf</t>
    </r>
    <r>
      <rPr>
        <vertAlign val="subscript"/>
        <sz val="11"/>
        <color rgb="FFFF0000"/>
        <rFont val="Calibri"/>
        <family val="2"/>
        <scheme val="minor"/>
      </rPr>
      <t>t-1</t>
    </r>
    <r>
      <rPr>
        <sz val="11"/>
        <color rgb="FFFF0000"/>
        <rFont val="Calibri"/>
        <family val="2"/>
        <scheme val="minor"/>
      </rPr>
      <t>*(1+WACC)^2</t>
    </r>
  </si>
  <si>
    <t>∑cf</t>
  </si>
  <si>
    <t>means the the sum of all incremental changes carried forward into a specific year</t>
  </si>
  <si>
    <t>Single regulatory period adjustment 5</t>
  </si>
  <si>
    <t>w(i)</t>
  </si>
  <si>
    <t>w(ii)</t>
  </si>
  <si>
    <t>w(iii)</t>
  </si>
  <si>
    <t>A</t>
  </si>
  <si>
    <t>B</t>
  </si>
  <si>
    <t>Ci</t>
  </si>
  <si>
    <t>Cii</t>
  </si>
  <si>
    <t>D</t>
  </si>
  <si>
    <t>E</t>
  </si>
  <si>
    <t>F</t>
  </si>
  <si>
    <t>CPP13b</t>
  </si>
  <si>
    <t>Single regulatory period adjustment 6</t>
  </si>
  <si>
    <t>1 year DPP prior to 1 year DPP prior to current period?</t>
  </si>
  <si>
    <t>1 year DPP prior to current period?</t>
  </si>
  <si>
    <t>Year 2?</t>
  </si>
  <si>
    <t>Basis for setting DPP prices 2 periods before the current period</t>
  </si>
  <si>
    <t>aa(i)</t>
  </si>
  <si>
    <t>aa(ii)</t>
  </si>
  <si>
    <t>aa(iii)</t>
  </si>
  <si>
    <t>aa(iv)</t>
  </si>
  <si>
    <t>Dual Single regulatory periods adjustment 1</t>
  </si>
  <si>
    <r>
      <t>-∑</t>
    </r>
    <r>
      <rPr>
        <i/>
        <sz val="11"/>
        <color rgb="FFFF0000"/>
        <rFont val="Calibri"/>
        <family val="2"/>
      </rPr>
      <t>cf</t>
    </r>
    <r>
      <rPr>
        <vertAlign val="subscript"/>
        <sz val="11"/>
        <color rgb="FFFF0000"/>
        <rFont val="Calibri"/>
        <family val="2"/>
        <scheme val="minor"/>
      </rPr>
      <t>t-2</t>
    </r>
    <r>
      <rPr>
        <sz val="11"/>
        <color rgb="FFFF0000"/>
        <rFont val="Calibri"/>
        <family val="2"/>
        <scheme val="minor"/>
      </rPr>
      <t>*(1+WACC)^3</t>
    </r>
  </si>
  <si>
    <t>G</t>
  </si>
  <si>
    <t>H</t>
  </si>
  <si>
    <r>
      <t>+[(</t>
    </r>
    <r>
      <rPr>
        <i/>
        <sz val="11"/>
        <color rgb="FFFF0000"/>
        <rFont val="Calibri"/>
        <family val="2"/>
        <scheme val="minor"/>
      </rPr>
      <t>f</t>
    </r>
    <r>
      <rPr>
        <vertAlign val="subscript"/>
        <sz val="11"/>
        <color rgb="FFFF0000"/>
        <rFont val="Calibri"/>
        <family val="2"/>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)]*{[1-(1+WACC)^-5]/WACC}*(1+WACC)^3</t>
    </r>
  </si>
  <si>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)]*{[1-(1+WACC)^-4]/WACC}*(1+WACC)^3</t>
    </r>
  </si>
  <si>
    <t>I</t>
  </si>
  <si>
    <t>J</t>
  </si>
  <si>
    <r>
      <t>+[(</t>
    </r>
    <r>
      <rPr>
        <i/>
        <sz val="11"/>
        <color rgb="FFFF0000"/>
        <rFont val="Calibri"/>
        <family val="2"/>
        <scheme val="minor"/>
      </rPr>
      <t>f</t>
    </r>
    <r>
      <rPr>
        <vertAlign val="subscript"/>
        <sz val="11"/>
        <color rgb="FFFF0000"/>
        <rFont val="Calibri"/>
        <family val="2"/>
      </rPr>
      <t>t-2</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t-2</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)]*(1+WACC)^2</t>
    </r>
  </si>
  <si>
    <t>CPP&gt;1yDPP(R)&gt;1yDPP(C)&gt;CPP</t>
  </si>
  <si>
    <t>DPP&gt;1yDPP(C)&gt;CPP</t>
  </si>
  <si>
    <t>5yDPP&gt;5yCPP</t>
  </si>
  <si>
    <t xml:space="preserve">5yDPP&gt;5yDPP(R) </t>
  </si>
  <si>
    <t xml:space="preserve">5yDPP&gt;5yDPP(C) </t>
  </si>
  <si>
    <t xml:space="preserve">5yCPP&gt;1yDPP(R)&gt;5yDPP(R) </t>
  </si>
  <si>
    <t xml:space="preserve">5yCPP&gt;1yDPP(R)&gt;5yDPP(C) </t>
  </si>
  <si>
    <t xml:space="preserve">5yCPP&gt;1yDPP(C)&gt;5yDPP(R) </t>
  </si>
  <si>
    <t xml:space="preserve">5yCPP&gt;1yDPP(C)&gt;5yDPP(C) </t>
  </si>
  <si>
    <t xml:space="preserve">5yDPP&gt;1yDPP(R)&gt;5yCPP </t>
  </si>
  <si>
    <t>CPP14</t>
  </si>
  <si>
    <t>Gi</t>
  </si>
  <si>
    <t>Gii</t>
  </si>
  <si>
    <r>
      <t>-∑</t>
    </r>
    <r>
      <rPr>
        <i/>
        <sz val="11"/>
        <color rgb="FFFF0000"/>
        <rFont val="Calibri"/>
        <family val="2"/>
      </rPr>
      <t>cf</t>
    </r>
    <r>
      <rPr>
        <vertAlign val="subscript"/>
        <sz val="11"/>
        <color rgb="FFFF0000"/>
        <rFont val="Calibri"/>
        <family val="2"/>
        <scheme val="minor"/>
      </rPr>
      <t>t-2</t>
    </r>
    <r>
      <rPr>
        <sz val="11"/>
        <color rgb="FFFF0000"/>
        <rFont val="Calibri"/>
        <family val="2"/>
        <scheme val="minor"/>
      </rPr>
      <t>*(1+WACC)^2</t>
    </r>
  </si>
  <si>
    <t>CPP15b</t>
  </si>
  <si>
    <t>CPP&gt;1yDPP(R)&gt;1yDPP(R)&gt;CPP</t>
  </si>
  <si>
    <t>Dual Single regulatory periods adjustment 2</t>
  </si>
  <si>
    <t>Dual Single regulatory periods adjustment 3</t>
  </si>
  <si>
    <t>CPP&gt;1yDPP(C)&gt;1yDPP(R)&gt;CPP</t>
  </si>
  <si>
    <t>Ji</t>
  </si>
  <si>
    <t>Jii</t>
  </si>
  <si>
    <t>K</t>
  </si>
  <si>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)]*(1+WACC)^3</t>
    </r>
  </si>
  <si>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)]*{[1-(1+WACC)^-5]/WACC}*(1+WACC)^4-[(ft-3-at-3)-(ft-4-at-4)]*(1+WACC)^2</t>
    </r>
  </si>
  <si>
    <t>CPP16b</t>
  </si>
  <si>
    <t>Actual opex (no saving)</t>
  </si>
  <si>
    <t>Actual opex (with saving)</t>
  </si>
  <si>
    <t>Forecast opex in 1st regulatory period</t>
  </si>
  <si>
    <t>Forecast opex in 1st regulatory period (no saving)</t>
  </si>
  <si>
    <t>Forecast opex in 2nd regulatory period (no saving)</t>
  </si>
  <si>
    <t>Forecast opex in subsequent regulatory periods (no saving)</t>
  </si>
  <si>
    <t>Forecast opex in 1st regulatory period (with saving)</t>
  </si>
  <si>
    <t>Forecast opex in 2nd regulatory period (with saving)</t>
  </si>
  <si>
    <t>Forecast opex in subsequent regulatory periods (with saving)</t>
  </si>
  <si>
    <t>Carry forward terms</t>
  </si>
  <si>
    <t>Amount carried forward from year 2</t>
  </si>
  <si>
    <t>Amount carried forward from year 3</t>
  </si>
  <si>
    <t>Amount carried forward from year 4</t>
  </si>
  <si>
    <t>Amount carried forward from year 5</t>
  </si>
  <si>
    <t>Amount carried forward from year 6</t>
  </si>
  <si>
    <t>Amount carried forward from year 7</t>
  </si>
  <si>
    <t>Amount carried forward from year 8</t>
  </si>
  <si>
    <t>Amount carried forward from year 9</t>
  </si>
  <si>
    <t>Amount carried forward from year 10</t>
  </si>
  <si>
    <t>Amount carried forward from year 11</t>
  </si>
  <si>
    <t>Amount carried forward from year 1</t>
  </si>
  <si>
    <t xml:space="preserve">The revenue allowance in the second regulatory period is based on a CPP determination.  </t>
  </si>
  <si>
    <t>Table of contents</t>
  </si>
  <si>
    <t>Sequencing of price-quality paths on worksheet</t>
  </si>
  <si>
    <t>Worksheet</t>
  </si>
  <si>
    <t>#</t>
  </si>
  <si>
    <t>Type</t>
  </si>
  <si>
    <t>Length</t>
  </si>
  <si>
    <t>How starting prices were set</t>
  </si>
  <si>
    <t>IRIS</t>
  </si>
  <si>
    <t>1st</t>
  </si>
  <si>
    <t>Default price-quality path</t>
  </si>
  <si>
    <t>5 year</t>
  </si>
  <si>
    <t>n/a</t>
  </si>
  <si>
    <t>2nd</t>
  </si>
  <si>
    <r>
      <t xml:space="preserve">Amounts carried forward </t>
    </r>
    <r>
      <rPr>
        <b/>
        <sz val="10"/>
        <color theme="1"/>
        <rFont val="Calibri"/>
        <family val="2"/>
      </rPr>
      <t>(cl 3.3.3(1))</t>
    </r>
  </si>
  <si>
    <t>Additional adjustments where the preceding price-quality path applied for 1 year or less</t>
  </si>
  <si>
    <t>Starting price year adjustment term</t>
  </si>
  <si>
    <t>cl 3.3.9</t>
  </si>
  <si>
    <t>cl 3.3.8(1)(a)</t>
  </si>
  <si>
    <t>CPP adjustment term 1</t>
  </si>
  <si>
    <t>CPP adjustment term 2</t>
  </si>
  <si>
    <t>cl 3.3.7(1)</t>
  </si>
  <si>
    <t>cl 3.3.7(2)</t>
  </si>
  <si>
    <t>cl 3.3.5</t>
  </si>
  <si>
    <t>cl 3.3.6</t>
  </si>
  <si>
    <t>Roll-over adjustment term</t>
  </si>
  <si>
    <t>cl 3.3.8(1)(b)</t>
  </si>
  <si>
    <r>
      <t>+[(</t>
    </r>
    <r>
      <rPr>
        <i/>
        <strike/>
        <sz val="11"/>
        <color rgb="FFFF0000"/>
        <rFont val="Calibri"/>
        <family val="2"/>
        <scheme val="minor"/>
      </rPr>
      <t>a</t>
    </r>
    <r>
      <rPr>
        <strike/>
        <vertAlign val="subscript"/>
        <sz val="11"/>
        <color rgb="FFFF0000"/>
        <rFont val="Calibri"/>
        <family val="2"/>
        <scheme val="minor"/>
      </rPr>
      <t>t-3</t>
    </r>
    <r>
      <rPr>
        <strike/>
        <sz val="11"/>
        <color rgb="FFFF0000"/>
        <rFont val="Calibri"/>
        <family val="2"/>
        <scheme val="minor"/>
      </rPr>
      <t>)-(</t>
    </r>
    <r>
      <rPr>
        <i/>
        <strike/>
        <sz val="11"/>
        <color rgb="FFFF0000"/>
        <rFont val="Calibri"/>
        <family val="2"/>
        <scheme val="minor"/>
      </rPr>
      <t>f</t>
    </r>
    <r>
      <rPr>
        <strike/>
        <vertAlign val="subscript"/>
        <sz val="11"/>
        <color rgb="FFFF0000"/>
        <rFont val="Calibri"/>
        <family val="2"/>
        <scheme val="minor"/>
      </rPr>
      <t>t-2</t>
    </r>
    <r>
      <rPr>
        <strike/>
        <sz val="11"/>
        <color rgb="FFFF0000"/>
        <rFont val="Calibri"/>
        <family val="2"/>
        <scheme val="minor"/>
      </rPr>
      <t>)]/(1+WACC)^4</t>
    </r>
  </si>
  <si>
    <t>cl 3.3.8(3)(a)</t>
  </si>
  <si>
    <t xml:space="preserve">Additional adjustments - component 1 </t>
  </si>
  <si>
    <t>Additional adjustments - component 2</t>
  </si>
  <si>
    <t>Additional adjustments - component 3</t>
  </si>
  <si>
    <t>Additional adjustments - component 4</t>
  </si>
  <si>
    <t>Additional adjustments - component 5</t>
  </si>
  <si>
    <t>Additional adjustments - component 1</t>
  </si>
  <si>
    <r>
      <t>+[(</t>
    </r>
    <r>
      <rPr>
        <i/>
        <strike/>
        <sz val="11"/>
        <color rgb="FFFF0000"/>
        <rFont val="Calibri"/>
        <family val="2"/>
        <scheme val="minor"/>
      </rPr>
      <t>f</t>
    </r>
    <r>
      <rPr>
        <strike/>
        <vertAlign val="subscript"/>
        <sz val="11"/>
        <color rgb="FFFF0000"/>
        <rFont val="Calibri"/>
        <family val="2"/>
      </rPr>
      <t>t-3</t>
    </r>
    <r>
      <rPr>
        <strike/>
        <sz val="11"/>
        <color rgb="FFFF0000"/>
        <rFont val="Calibri"/>
        <family val="2"/>
        <scheme val="minor"/>
      </rPr>
      <t>-</t>
    </r>
    <r>
      <rPr>
        <i/>
        <strike/>
        <sz val="11"/>
        <color rgb="FFFF0000"/>
        <rFont val="Calibri"/>
        <family val="2"/>
        <scheme val="minor"/>
      </rPr>
      <t>a</t>
    </r>
    <r>
      <rPr>
        <strike/>
        <vertAlign val="subscript"/>
        <sz val="11"/>
        <color rgb="FFFF0000"/>
        <rFont val="Calibri"/>
        <family val="2"/>
        <scheme val="minor"/>
      </rPr>
      <t>t-3</t>
    </r>
    <r>
      <rPr>
        <strike/>
        <sz val="11"/>
        <color rgb="FFFF0000"/>
        <rFont val="Calibri"/>
        <family val="2"/>
        <scheme val="minor"/>
      </rPr>
      <t>)-(</t>
    </r>
    <r>
      <rPr>
        <i/>
        <strike/>
        <sz val="11"/>
        <color rgb="FFFF0000"/>
        <rFont val="Calibri"/>
        <family val="2"/>
        <scheme val="minor"/>
      </rPr>
      <t>f</t>
    </r>
    <r>
      <rPr>
        <strike/>
        <vertAlign val="subscript"/>
        <sz val="11"/>
        <color rgb="FFFF0000"/>
        <rFont val="Calibri"/>
        <family val="2"/>
        <scheme val="minor"/>
      </rPr>
      <t>t-4</t>
    </r>
    <r>
      <rPr>
        <strike/>
        <sz val="11"/>
        <color rgb="FFFF0000"/>
        <rFont val="Calibri"/>
        <family val="2"/>
        <scheme val="minor"/>
      </rPr>
      <t>-</t>
    </r>
    <r>
      <rPr>
        <i/>
        <strike/>
        <sz val="11"/>
        <color rgb="FFFF0000"/>
        <rFont val="Calibri"/>
        <family val="2"/>
        <scheme val="minor"/>
      </rPr>
      <t>a</t>
    </r>
    <r>
      <rPr>
        <strike/>
        <vertAlign val="subscript"/>
        <sz val="11"/>
        <color rgb="FFFF0000"/>
        <rFont val="Calibri"/>
        <family val="2"/>
        <scheme val="minor"/>
      </rPr>
      <t>t-4</t>
    </r>
    <r>
      <rPr>
        <strike/>
        <sz val="11"/>
        <color rgb="FFFF0000"/>
        <rFont val="Calibri"/>
        <family val="2"/>
        <scheme val="minor"/>
      </rPr>
      <t>)]*{[1-(1+WACC)^-4]/WACC}*(1+WACC)^3</t>
    </r>
  </si>
  <si>
    <r>
      <t>+[(</t>
    </r>
    <r>
      <rPr>
        <i/>
        <sz val="11"/>
        <color rgb="FFFF0000"/>
        <rFont val="Calibri"/>
        <family val="2"/>
        <scheme val="minor"/>
      </rPr>
      <t>f</t>
    </r>
    <r>
      <rPr>
        <vertAlign val="subscript"/>
        <sz val="11"/>
        <color rgb="FFFF0000"/>
        <rFont val="Calibri"/>
        <family val="2"/>
      </rPr>
      <t>t-3</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t-3</t>
    </r>
    <r>
      <rPr>
        <sz val="11"/>
        <color rgb="FFFF0000"/>
        <rFont val="Calibri"/>
        <family val="2"/>
        <scheme val="minor"/>
      </rPr>
      <t>)-(</t>
    </r>
    <r>
      <rPr>
        <i/>
        <sz val="11"/>
        <color rgb="FFFF0000"/>
        <rFont val="Calibri"/>
        <family val="2"/>
        <scheme val="minor"/>
      </rPr>
      <t>f</t>
    </r>
    <r>
      <rPr>
        <vertAlign val="subscript"/>
        <sz val="11"/>
        <color rgb="FFFF0000"/>
        <rFont val="Calibri"/>
        <family val="2"/>
        <scheme val="minor"/>
      </rPr>
      <t>t-4</t>
    </r>
    <r>
      <rPr>
        <sz val="11"/>
        <color rgb="FFFF0000"/>
        <rFont val="Calibri"/>
        <family val="2"/>
        <scheme val="minor"/>
      </rPr>
      <t>-</t>
    </r>
    <r>
      <rPr>
        <i/>
        <sz val="11"/>
        <color rgb="FFFF0000"/>
        <rFont val="Calibri"/>
        <family val="2"/>
        <scheme val="minor"/>
      </rPr>
      <t>a</t>
    </r>
    <r>
      <rPr>
        <vertAlign val="subscript"/>
        <sz val="11"/>
        <color rgb="FFFF0000"/>
        <rFont val="Calibri"/>
        <family val="2"/>
        <scheme val="minor"/>
      </rPr>
      <t>t-4</t>
    </r>
    <r>
      <rPr>
        <sz val="11"/>
        <color rgb="FFFF0000"/>
        <rFont val="Calibri"/>
        <family val="2"/>
        <scheme val="minor"/>
      </rPr>
      <t>)]*{[1-(1+WACC)^-3]/WACC}*(1+WACC)^2</t>
    </r>
  </si>
  <si>
    <t>Expanded</t>
  </si>
  <si>
    <t>Purpose</t>
  </si>
  <si>
    <t>Total savings</t>
  </si>
  <si>
    <t>Amount carried forward in the first disclosure year (cl 3.3.3(2))</t>
  </si>
  <si>
    <t>Amount carried forward in all but the first or last disclosure years (cl 3.3.3(3))</t>
  </si>
  <si>
    <t>Amount carried forward in the last disclosure year (cl 3.3.3(4))</t>
  </si>
  <si>
    <t>Amounts carried forward to opex incentive amount (cl 3.3.2(2)(a))</t>
  </si>
  <si>
    <t>Saving in opex</t>
  </si>
  <si>
    <t>Revenue allowed in 1st regulatory period based on forecast opex</t>
  </si>
  <si>
    <t>Revenue allowed based on forecast opex (no saving)</t>
  </si>
  <si>
    <t>Revenue allowed based on forecast opex (with saving)</t>
  </si>
  <si>
    <t>Explanatory note</t>
  </si>
  <si>
    <t xml:space="preserve">Opex incentive amount (cl 3.3.2(2)) </t>
  </si>
  <si>
    <t>Actual opex in year 6 is held constant for years 7 onwards.</t>
  </si>
  <si>
    <t>Equivalent of base year adjustment term</t>
  </si>
  <si>
    <t>Present value figures are stated as at the beginning of the first regulatory period rather then as the year that an efficiency is achieved (as is the case in models 1B(i) and 1B(ii)).</t>
  </si>
  <si>
    <t>Present value figures are stated as at the beginning of the first regulatory period rather then as the year that an efficiency is achieved (as is the case in models 1C(i) and 1C(ii)).</t>
  </si>
  <si>
    <t>IRIS per IMs</t>
  </si>
  <si>
    <t>Calculation of total savings</t>
  </si>
  <si>
    <t>Savings from permanent efficiencies</t>
  </si>
  <si>
    <t>Savings from temporary efficiencies</t>
  </si>
  <si>
    <t>Net Present Value of total savings</t>
  </si>
  <si>
    <t>Net Present Value of savings to the supplier</t>
  </si>
  <si>
    <t>Forecast opex (3.3.3(8)) regulatory period 1</t>
  </si>
  <si>
    <t>Temporary savings</t>
  </si>
  <si>
    <t>Net Present Value of temporary savings</t>
  </si>
  <si>
    <t>Net Present Value of permanent savings</t>
  </si>
  <si>
    <t>Permanent savings</t>
  </si>
  <si>
    <t>Equivalent of base line adjustment term</t>
  </si>
  <si>
    <t>Equivalent adjustment terms</t>
  </si>
  <si>
    <t>DPP regulatory</t>
  </si>
  <si>
    <t>period 2</t>
  </si>
  <si>
    <t>Equivalent of roll over adjustment term 2</t>
  </si>
  <si>
    <t>Equivalent of single year adjustment term</t>
  </si>
  <si>
    <t>Equivalent of penultimate year adjustment term 2</t>
  </si>
  <si>
    <t>Amount carried forward from year 12</t>
  </si>
  <si>
    <t>Equivalent adjustment terms carried forward</t>
  </si>
  <si>
    <t>DPP regulatory period 4</t>
  </si>
  <si>
    <t>CPP regulatory period 1</t>
  </si>
  <si>
    <t>CPP regulatory period 3</t>
  </si>
  <si>
    <t>Present value figures are stated as at the beginning of the first regulatory period rather then as the year that an efficiency is achieved</t>
  </si>
  <si>
    <t>The revenue allowance in second regulatory period is based on actual expenditure in the fourth year of the previous DPP period (ie Current and Projected Prices (CAPP)).</t>
  </si>
  <si>
    <t>The revenue allowance in subsequent regulatory periods is based on actual expenditure in the fourth year of the previous regulatory period (ie Current and Projected Prices (CAPP)).</t>
  </si>
  <si>
    <t xml:space="preserve">The revenue allowance in third regulatory period is based on a CPP determination.  </t>
  </si>
  <si>
    <t>The revenue allowance in third regulatory period is a continuation of the allowance in the second regulatory period (i.e. a rollover of prices).</t>
  </si>
  <si>
    <t>The revenue allowance in third regulatory period is based on actual expenditure in the final year of the first regulatory period (ie Current and Projected Prices (CAPP)).</t>
  </si>
  <si>
    <t>The revenue allowance in second regulatory period is a continuation of the allowance in the second regulatory period (i.e. a rollover of prices).</t>
  </si>
  <si>
    <t xml:space="preserve">The revenue allowance in the first regulatory period is based on a CPP determination.  </t>
  </si>
  <si>
    <t xml:space="preserve">The revenue allowance in the first regulatory period is  based on a CPP determination.  </t>
  </si>
  <si>
    <t xml:space="preserve">The revenue allowance in subsequent regulatory periods is based on a CPP determination.  </t>
  </si>
  <si>
    <t>period 3</t>
  </si>
  <si>
    <t>CPP regulatory period 4</t>
  </si>
  <si>
    <t>DPP regulatory period 5</t>
  </si>
  <si>
    <t>This workbook illustrates the application of the Commission's final opex IRIS</t>
  </si>
  <si>
    <t>Amount carried forward from year 13</t>
  </si>
  <si>
    <t>Equivalent of savings adjustment 1</t>
  </si>
  <si>
    <t>Equivalent of savings adjustment 2</t>
  </si>
  <si>
    <t>Equivalent of savings adjustment 3</t>
  </si>
  <si>
    <t>Equivalent of year 5 forecast adjustment 1</t>
  </si>
  <si>
    <t>Equivalent of roll over adjustment term 3</t>
  </si>
  <si>
    <t>Equivalent of roll over adjustment term 4</t>
  </si>
  <si>
    <t>Equivalent of year 5 forecast adjustment 2</t>
  </si>
  <si>
    <t>Equivalent of year 5 forecast adjustment 3</t>
  </si>
  <si>
    <t>Equivalent of savings adjustment 1 (2)</t>
  </si>
  <si>
    <t>Equivalent of savings adjustment 2 (2)</t>
  </si>
  <si>
    <t>3rd</t>
  </si>
  <si>
    <t>4th</t>
  </si>
  <si>
    <t>Opex scenarios</t>
  </si>
  <si>
    <t>Customised price-quality path</t>
  </si>
  <si>
    <t>1 year</t>
  </si>
  <si>
    <t>Equivalent of penultimate year adjustment term 1</t>
  </si>
  <si>
    <t>methodologies.</t>
  </si>
  <si>
    <t xml:space="preserve">methodologies.  The expanded   calculations split the present value temporal adjustments from the underlying </t>
  </si>
  <si>
    <t xml:space="preserve">adjustment calculation for clarity. </t>
  </si>
  <si>
    <t xml:space="preserve">The base scenario worksheet is based on multiple year inputs with calculations exactly reflecting the input </t>
  </si>
  <si>
    <t xml:space="preserve">The (i) worksheet calculates multiple year inputs with expanded versions of the calculations included in the input </t>
  </si>
  <si>
    <t>Key:</t>
  </si>
  <si>
    <t>Scenario 6d(i)</t>
  </si>
  <si>
    <t>Scenario 1a</t>
  </si>
  <si>
    <t>Scenario 1a(i)</t>
  </si>
  <si>
    <t>Scenario 2a</t>
  </si>
  <si>
    <t>Scenario 2a(i)</t>
  </si>
  <si>
    <t>Scenario 3a</t>
  </si>
  <si>
    <t>Scenario 3a(i)</t>
  </si>
  <si>
    <t>Scenario 4a</t>
  </si>
  <si>
    <t>Scenario 4a(i)</t>
  </si>
  <si>
    <t>Scenario 4b</t>
  </si>
  <si>
    <t>Scenario 4b(i)</t>
  </si>
  <si>
    <t>Scenario 4c</t>
  </si>
  <si>
    <t>Scenario 4c(i)</t>
  </si>
  <si>
    <t>Scenario 4d</t>
  </si>
  <si>
    <t>Scenario 4d(i)</t>
  </si>
  <si>
    <t>Scenario 5a</t>
  </si>
  <si>
    <t>Scenario 5a(i)</t>
  </si>
  <si>
    <t>Scenario 5b</t>
  </si>
  <si>
    <t>Scenario 5b(i)</t>
  </si>
  <si>
    <t>Scenario 6a</t>
  </si>
  <si>
    <t>Scenario 6a(i)</t>
  </si>
  <si>
    <t>Scenario 6b</t>
  </si>
  <si>
    <t>Scenario 6b(i)</t>
  </si>
  <si>
    <t>Scenario 6c</t>
  </si>
  <si>
    <t>Scenario 6c(i)</t>
  </si>
  <si>
    <t>Scenario 6d</t>
  </si>
  <si>
    <t>Additional Scenario</t>
  </si>
  <si>
    <t>We have produced two worksheets for each of the scenarios 1 - 6.</t>
  </si>
  <si>
    <t>Roll-over</t>
  </si>
  <si>
    <t>Supplier sharing factor (output from cell I123 below)</t>
  </si>
  <si>
    <t>Adjustment to the opex incentive (cl 3.3.2(2)(b))</t>
  </si>
  <si>
    <t>Base year adjustment term (cl 3.3.5)</t>
  </si>
  <si>
    <t>Baseline adjustment term (cl 3.3.7)</t>
  </si>
  <si>
    <t>Penultimate year adjustment term (cl 3.3.8)</t>
  </si>
  <si>
    <t>Single year adjustment term (cl 3.3.8)</t>
  </si>
  <si>
    <t>Rollover adjustment term 3 (cl 3.3.9)</t>
  </si>
  <si>
    <t>Rollover adjustment term 4 (cl 3.3.9)</t>
  </si>
  <si>
    <t>Savings adjustment term 1 (cl 3.3.9)</t>
  </si>
  <si>
    <t>Savings adjustment term 2  (cl 3.3.9)</t>
  </si>
  <si>
    <t>Savings adjustment term 3  (cl 3.3.9)</t>
  </si>
  <si>
    <t>Year 5 forecast adjustment term  (cl 3.3.9)</t>
  </si>
  <si>
    <t>2 year</t>
  </si>
  <si>
    <t>3 year</t>
  </si>
  <si>
    <t>Rollover adjustment term 2 (cl 3.3.8)</t>
  </si>
  <si>
    <t>Rollover adjustment term (cl 3.3.6)</t>
  </si>
  <si>
    <t>Equivalent of roll over adjustment term</t>
  </si>
  <si>
    <t>The definitions of the key terms in this workbook are as follows.</t>
  </si>
  <si>
    <t>Starting price adjustment (e.g. the methodology used when resetting prices under s53P(3)(b))</t>
  </si>
  <si>
    <t>Roll-over of previous prices (e.g. the methodology used when resetting prices under s53P(3)(a))</t>
  </si>
  <si>
    <t>IRIS Amendments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</si>
</sst>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8">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Y&quot;0"/>
    <numFmt numFmtId="165" formatCode="#,##0;[Red]\-#,##0;&quot;-&quot;"/>
    <numFmt numFmtId="166" formatCode="#,##0;[Red]\-#,##0;0"/>
    <numFmt numFmtId="167" formatCode="#,##0.00;[Red]\-#,##0.00;&quot;-&quot;"/>
    <numFmt numFmtId="168" formatCode="_(&quot;$&quot;* #,##0.00_);_(&quot;$&quot;* \(#,##0.00\);_(&quot;$&quot;* &quot;-&quot;??_);_(@_)"/>
    <numFmt numFmtId="169" formatCode="_-&quot;$&quot;* #,##0.0_-;\-&quot;$&quot;* #,##0.0_-;_-&quot;$&quot;* &quot;-&quot;??_-;_-@_-"/>
    <numFmt numFmtId="170" formatCode="&quot;$&quot;#,##0.00_);[Red]\(&quot;$&quot;#,##0.00\)"/>
    <numFmt numFmtId="171" formatCode="_(@_)"/>
    <numFmt numFmtId="172" formatCode="[$-C09]d\ mmmm\ yyyy;@"/>
    <numFmt numFmtId="173" formatCode="_(* [$-1409]d\ mmm\ yyyy\ h\ AM/PM_);_(* @"/>
    <numFmt numFmtId="174" formatCode="#\ ##0"/>
    <numFmt numFmtId="175" formatCode="#,##0_);\(#,##0\);0_);* @_)"/>
    <numFmt numFmtId="176" formatCode="#,##0.0_);\(#,##0.0\);0.0_);* @_)"/>
    <numFmt numFmtId="177" formatCode="#,##0.00_);\(#,##0.00\);0.00_);* @_)"/>
    <numFmt numFmtId="178" formatCode="#,##0.000_);\(#,##0.000\);0.000_);* @_)"/>
    <numFmt numFmtId="179" formatCode="#,##0.0000_);\(#,##0.0000\);0.0000_);* @_)"/>
    <numFmt numFmtId="180" formatCode="d\-mmm\-yyyy;[Red]&quot;Not date&quot;;&quot;-&quot;;[Red]* &quot;Not date&quot;"/>
    <numFmt numFmtId="181" formatCode="d\-mmm\-yyyy\ h:mm\ \a\.m\./\p\.m\.;[Red]* &quot;Not date&quot;;&quot;-&quot;;[Red]* &quot;Not date&quot;"/>
    <numFmt numFmtId="182" formatCode="d/mm/yyyy;[Red]* &quot;Not date&quot;;&quot;-&quot;;[Red]* &quot;Not date&quot;"/>
    <numFmt numFmtId="183" formatCode="mm/dd/yyyy;[Red]* &quot;Not date&quot;;&quot;-&quot;;[Red]* &quot;Not date&quot;"/>
    <numFmt numFmtId="184" formatCode="mmm\-yy;[Red]* &quot;Not date&quot;;&quot;-&quot;;[Red]* &quot;Not date&quot;"/>
    <numFmt numFmtId="185" formatCode="0;\-0;0;* @"/>
    <numFmt numFmtId="186" formatCode="h:mm\ \a\.m\./\p\.m\.;[Red]* &quot;Not time&quot;;\-;[Red]* &quot;Not time&quot;"/>
    <numFmt numFmtId="187" formatCode="[h]:mm;[Red]* &quot;Not time&quot;;[h]:mm;[Red]* &quot;Not time&quot;"/>
    <numFmt numFmtId="188" formatCode="#,##0.00;[Red]\(#,##0.00\)"/>
    <numFmt numFmtId="189" formatCode="#,##0;[Red]\(#,##0\)"/>
    <numFmt numFmtId="190" formatCode="_(* #,##0_);_(* \(#,##0\);_(* &quot;–&quot;??_);_(* @_)"/>
    <numFmt numFmtId="191" formatCode="_(* #,##0_);_(* \(#,##0\);_(* &quot;–&quot;???_);_(* @_)"/>
    <numFmt numFmtId="192" formatCode="_(* #,##0_);_(* \(#,##0\);_(* &quot;-&quot;_);_(@_)"/>
    <numFmt numFmtId="193" formatCode="_(* #,##0.0_);_(* \(#,##0.0\);_(* &quot;–&quot;???_);_(* @_)"/>
    <numFmt numFmtId="194" formatCode="_(* #,##0.00_);_(* \(#,##0.00\);_(* &quot;–&quot;???_);_(* @_)"/>
    <numFmt numFmtId="195" formatCode="_(* #,##0.000_);_(* \(#,##0.000\);_(* &quot;–&quot;??_);_(* @_)"/>
    <numFmt numFmtId="196" formatCode="_(* #,##0.0000_);_(* \(#,##0.0000\);_(* &quot;–&quot;???_);_(* @_)"/>
    <numFmt numFmtId="197" formatCode="_(* #,##0.0000_);_(* \(#,##0.0000\);_(* &quot;–&quot;??_);_(* @_)"/>
    <numFmt numFmtId="198" formatCode="_(* #,##0.00_);_(* \(#,##0.00\);_(* &quot;-&quot;??_);_(@_)"/>
    <numFmt numFmtId="199" formatCode="_ * #,##0.00_ ;_ * \-#,##0.00_ ;_ * &quot;-&quot;??_ ;_ @_ "/>
    <numFmt numFmtId="200" formatCode="\(#,##0\);\(#,##0\);\-"/>
    <numFmt numFmtId="201" formatCode="#,##0.00;\(#,##0.00\);\-"/>
    <numFmt numFmtId="202" formatCode="0%;\-0%;0%;* @_%"/>
    <numFmt numFmtId="203" formatCode="0.0%;\-0.0%;0.0%;* @_%"/>
    <numFmt numFmtId="204" formatCode="0.00%;\-0.00%;0.00%;* @_%"/>
    <numFmt numFmtId="205" formatCode="0.000%;\-0.000%;0.000%;* @_%"/>
    <numFmt numFmtId="206" formatCode="&quot;$&quot;* #,##0_);&quot;$&quot;* \(#,##0\);&quot;$&quot;* 0_);* @_)"/>
    <numFmt numFmtId="207" formatCode="&quot;$&quot;* #,##0.0_);&quot;$&quot;* \(#,##0.0\);&quot;$&quot;* 0.0_);* @_)"/>
    <numFmt numFmtId="208" formatCode="&quot;$&quot;* #,##0.00_);&quot;$&quot;* \(#,##0.00\);&quot;$&quot;* 0.00_);* @_)"/>
    <numFmt numFmtId="209" formatCode="&quot;$&quot;* #,##0.000_);&quot;$&quot;* \(#,##0.000\);&quot;$&quot;* 0.000_);* @_)"/>
    <numFmt numFmtId="210" formatCode="&quot;$&quot;* #,##0.0000_);&quot;$&quot;* \(#,##0.0000\);&quot;$&quot;* 0.0000_);* @_)"/>
    <numFmt numFmtId="211" formatCode="_(&quot;$&quot;* #,##0_);_(&quot;$&quot;* \(#,##0\);_(&quot;$&quot;* &quot;-&quot;_);_(@_)"/>
    <numFmt numFmtId="212" formatCode="_ &quot;$&quot;* #,##0.00_ ;_ &quot;$&quot;* \-#,##0.00_ ;_ &quot;$&quot;* &quot;-&quot;??_ ;_ @_ "/>
    <numFmt numFmtId="213" formatCode="&quot;$&quot;#,##0\ ;\(&quot;$&quot;#,##0\)"/>
    <numFmt numFmtId="214" formatCode="_([$-1409]d\ mmmm\ yyyy;_(@"/>
    <numFmt numFmtId="215" formatCode="[$-1409]d\ mmm\ yy;@"/>
    <numFmt numFmtId="216" formatCode="d\ mmm\ yyyy"/>
    <numFmt numFmtId="217" formatCode="d\ mmmm\ yyyy"/>
    <numFmt numFmtId="218" formatCode="0.0"/>
    <numFmt numFmtId="219" formatCode="_-[$€-2]* #,##0.00_-;\-[$€-2]* #,##0.00_-;_-[$€-2]* &quot;-&quot;??_-"/>
    <numFmt numFmtId="220" formatCode="_(* #,##0_);_(* \(#,##0\);_(* &quot;–&quot;??_);\(@_)"/>
    <numFmt numFmtId="221" formatCode="&quot;$&quot;* #,##0.000_);&quot;$&quot;* \(#,##0.000\)"/>
    <numFmt numFmtId="222" formatCode="0.0%"/>
    <numFmt numFmtId="223" formatCode="d\-mmm\-yyyy;[Red]* &quot;Not date&quot;;&quot;-&quot;;[Red]* &quot;Not date&quot;"/>
    <numFmt numFmtId="224" formatCode="d\-mmm\-yyyy\ h:mm\ \a\.m\./\p\.m\.;[Red]* &quot;Not time&quot;;0;[Red]* &quot;Not time&quot;"/>
    <numFmt numFmtId="225" formatCode="mmm"/>
    <numFmt numFmtId="226" formatCode="_(* #,##0%_);_(* \(#,##0%\);_(* &quot;–&quot;???_);_(* @_)"/>
    <numFmt numFmtId="227" formatCode="_(* #,##0.0%_);_(* \(#,##0.0%\);_(* &quot;–&quot;???_);_(* @_)"/>
    <numFmt numFmtId="228" formatCode="_(* #,##0.00%_);_(* \(#,##0.00%\);_(* &quot;–&quot;???_);_(* @_)"/>
    <numFmt numFmtId="229" formatCode="_(* #,##0.000%_);_(* \(#,##0.000%\);_(* &quot;–&quot;???_);_(* @_)"/>
    <numFmt numFmtId="230" formatCode="0%;\-0%;\-"/>
    <numFmt numFmtId="231" formatCode="d\ mmm\ yy"/>
    <numFmt numFmtId="232" formatCode="_(* @_)"/>
    <numFmt numFmtId="233" formatCode="_([$-1409]h:mm\ AM/PM;@"/>
    <numFmt numFmtId="234" formatCode="_(* 0000_);_(* \(0000\);_(* &quot;–&quot;???_);_(@_)"/>
    <numFmt numFmtId="235" formatCode="_(* 0000_);_(* \(0000\);_(* &quot;–&quot;??_);_(@_)"/>
    <numFmt numFmtId="236" formatCode="#,##0;[Red]\-#,##0;\-"/>
    <numFmt numFmtId="237" formatCode="&quot;$&quot;#,##0.0;[Red]\-&quot;$&quot;#,##0.0;\-"/>
  </numFmts>
  <fonts count="24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b/>
      <sz val="10"/>
      <color theme="1"/>
      <name val="Calibri"/>
      <family val="2"/>
      <scheme val="minor"/>
    </font>
    <font>
      <sz val="10"/>
      <color theme="0" tint="-0.499984740745262"/>
      <name val="Calibri"/>
      <family val="2"/>
      <scheme val="minor"/>
    </font>
    <font>
      <sz val="8"/>
      <color theme="1"/>
      <name val="Calibri"/>
      <family val="2"/>
      <scheme val="minor"/>
    </font>
    <font>
      <b/>
      <i/>
      <sz val="10"/>
      <color theme="1"/>
      <name val="Calibri"/>
      <family val="2"/>
      <scheme val="minor"/>
    </font>
    <font>
      <i/>
      <sz val="8"/>
      <color theme="1"/>
      <name val="Calibri"/>
      <family val="2"/>
      <scheme val="minor"/>
    </font>
    <font>
      <b/>
      <sz val="20"/>
      <color theme="2"/>
      <name val="Calibri"/>
      <family val="2"/>
      <scheme val="minor"/>
    </font>
    <font>
      <b/>
      <sz val="20"/>
      <color theme="5"/>
      <name val="Calibri"/>
      <family val="2"/>
      <scheme val="minor"/>
    </font>
    <font>
      <sz val="11"/>
      <name val="Calibri"/>
      <family val="2"/>
      <scheme val="minor"/>
    </font>
    <font>
      <sz val="11"/>
      <color theme="5"/>
      <name val="Calibri"/>
      <family val="2"/>
      <scheme val="minor"/>
    </font>
    <font>
      <u/>
      <sz val="11"/>
      <color theme="10"/>
      <name val="Calibri"/>
      <family val="2"/>
    </font>
    <font>
      <vertAlign val="superscript"/>
      <sz val="11"/>
      <color theme="1"/>
      <name val="Calibri"/>
      <family val="2"/>
    </font>
    <font>
      <b/>
      <sz val="10"/>
      <color theme="1"/>
      <name val="Calibri"/>
      <family val="2"/>
    </font>
    <font>
      <vertAlign val="subscript"/>
      <sz val="11"/>
      <color theme="1"/>
      <name val="Calibri"/>
      <family val="2"/>
    </font>
    <font>
      <vertAlign val="subscript"/>
      <sz val="11"/>
      <color theme="1"/>
      <name val="Calibri"/>
      <family val="2"/>
      <scheme val="minor"/>
    </font>
    <font>
      <i/>
      <sz val="11"/>
      <color rgb="FFFF0000"/>
      <name val="Calibri"/>
      <family val="2"/>
      <scheme val="minor"/>
    </font>
    <font>
      <vertAlign val="subscript"/>
      <sz val="11"/>
      <color rgb="FFFF0000"/>
      <name val="Calibri"/>
      <family val="2"/>
    </font>
    <font>
      <vertAlign val="subscript"/>
      <sz val="11"/>
      <color rgb="FFFF0000"/>
      <name val="Calibri"/>
      <family val="2"/>
      <scheme val="minor"/>
    </font>
    <font>
      <sz val="9"/>
      <color indexed="81"/>
      <name val="Tahoma"/>
      <family val="2"/>
    </font>
    <font>
      <b/>
      <sz val="9"/>
      <color indexed="81"/>
      <name val="Tahoma"/>
      <family val="2"/>
    </font>
    <font>
      <vertAlign val="subscript"/>
      <sz val="9"/>
      <color indexed="81"/>
      <name val="Tahoma"/>
      <family val="2"/>
    </font>
    <font>
      <i/>
      <sz val="11"/>
      <color rgb="FFFF0000"/>
      <name val="Calibri"/>
      <family val="2"/>
    </font>
    <font>
      <b/>
      <sz val="24"/>
      <color theme="5"/>
      <name val="Calibri"/>
      <family val="2"/>
      <scheme val="minor"/>
    </font>
    <font>
      <sz val="24"/>
      <color theme="5"/>
      <name val="Calibri"/>
      <family val="2"/>
      <scheme val="minor"/>
    </font>
    <font>
      <b/>
      <sz val="18"/>
      <color theme="5"/>
      <name val="Calibri"/>
      <family val="2"/>
      <scheme val="minor"/>
    </font>
    <font>
      <sz val="18"/>
      <color theme="5"/>
      <name val="Calibri"/>
      <family val="2"/>
      <scheme val="minor"/>
    </font>
    <font>
      <b/>
      <sz val="14"/>
      <color theme="5"/>
      <name val="Calibri"/>
      <family val="2"/>
      <scheme val="minor"/>
    </font>
    <font>
      <sz val="14"/>
      <color theme="5"/>
      <name val="Calibri"/>
      <family val="2"/>
      <scheme val="minor"/>
    </font>
    <font>
      <sz val="12"/>
      <color theme="1"/>
      <name val="Calibri"/>
      <family val="2"/>
      <scheme val="minor"/>
    </font>
    <font>
      <i/>
      <sz val="10"/>
      <color theme="1"/>
      <name val="Calibri"/>
      <family val="2"/>
      <scheme val="minor"/>
    </font>
    <font>
      <u/>
      <sz val="12"/>
      <color theme="4"/>
      <name val="Calibri"/>
      <family val="2"/>
      <scheme val="minor"/>
    </font>
    <font>
      <strike/>
      <sz val="11"/>
      <color theme="1"/>
      <name val="Calibri"/>
      <family val="2"/>
      <scheme val="minor"/>
    </font>
    <font>
      <strike/>
      <sz val="11"/>
      <color rgb="FFFF0000"/>
      <name val="Calibri"/>
      <family val="2"/>
      <scheme val="minor"/>
    </font>
    <font>
      <i/>
      <strike/>
      <sz val="11"/>
      <color rgb="FFFF0000"/>
      <name val="Calibri"/>
      <family val="2"/>
      <scheme val="minor"/>
    </font>
    <font>
      <strike/>
      <vertAlign val="subscript"/>
      <sz val="11"/>
      <color rgb="FFFF0000"/>
      <name val="Calibri"/>
      <family val="2"/>
      <scheme val="minor"/>
    </font>
    <font>
      <strike/>
      <vertAlign val="subscript"/>
      <sz val="11"/>
      <color rgb="FFFF0000"/>
      <name val="Calibri"/>
      <family val="2"/>
    </font>
    <font>
      <u/>
      <sz val="11"/>
      <color theme="11"/>
      <name val="Calibri"/>
      <family val="2"/>
      <scheme val="minor"/>
    </font>
    <font>
      <sz val="10"/>
      <name val="Arial"/>
      <family val="2"/>
    </font>
    <font>
      <sz val="10"/>
      <color indexed="8"/>
      <name val="Arial"/>
      <family val="2"/>
    </font>
    <font>
      <sz val="11"/>
      <color indexed="8"/>
      <name val="Calibri"/>
      <family val="2"/>
    </font>
    <font>
      <sz val="10"/>
      <color theme="1"/>
      <name val="Arial"/>
      <family val="2"/>
    </font>
    <font>
      <sz val="11"/>
      <color indexed="8"/>
      <name val="Arial Mäori"/>
      <family val="2"/>
    </font>
    <font>
      <sz val="10"/>
      <color indexed="8"/>
      <name val="Arial Mäori"/>
      <family val="2"/>
    </font>
    <font>
      <sz val="8"/>
      <color theme="1"/>
      <name val="Arial"/>
      <family val="2"/>
    </font>
    <font>
      <sz val="10"/>
      <color indexed="9"/>
      <name val="Arial"/>
      <family val="2"/>
    </font>
    <font>
      <sz val="11"/>
      <color indexed="9"/>
      <name val="Arial Mäori"/>
      <family val="2"/>
    </font>
    <font>
      <sz val="10"/>
      <color theme="0"/>
      <name val="Arial"/>
      <family val="2"/>
    </font>
    <font>
      <sz val="11"/>
      <color indexed="9"/>
      <name val="Calibri"/>
      <family val="2"/>
    </font>
    <font>
      <sz val="10"/>
      <color indexed="9"/>
      <name val="Arial Mäori"/>
      <family val="2"/>
    </font>
    <font>
      <sz val="8"/>
      <color theme="0"/>
      <name val="Arial"/>
      <family val="2"/>
    </font>
    <font>
      <b/>
      <sz val="13"/>
      <color theme="4" tint="0.39991454817346722"/>
      <name val="Calibri"/>
      <family val="2"/>
      <scheme val="minor"/>
    </font>
    <font>
      <sz val="10"/>
      <name val="Times New Roman"/>
      <family val="1"/>
    </font>
    <font>
      <sz val="10"/>
      <color indexed="20"/>
      <name val="Arial"/>
      <family val="2"/>
    </font>
    <font>
      <sz val="11"/>
      <color indexed="20"/>
      <name val="Arial Mäori"/>
      <family val="2"/>
    </font>
    <font>
      <sz val="10"/>
      <color rgb="FF9C0006"/>
      <name val="Arial"/>
      <family val="2"/>
    </font>
    <font>
      <sz val="11"/>
      <color indexed="20"/>
      <name val="Calibri"/>
      <family val="2"/>
    </font>
    <font>
      <sz val="10"/>
      <color indexed="20"/>
      <name val="Arial Mäori"/>
      <family val="2"/>
    </font>
    <font>
      <sz val="8"/>
      <color rgb="FF9C0006"/>
      <name val="Arial"/>
      <family val="2"/>
    </font>
    <font>
      <sz val="9"/>
      <name val="Century Gothic"/>
      <family val="2"/>
    </font>
    <font>
      <sz val="10"/>
      <name val="Helv"/>
    </font>
    <font>
      <b/>
      <sz val="10"/>
      <color indexed="52"/>
      <name val="Arial"/>
      <family val="2"/>
    </font>
    <font>
      <b/>
      <sz val="11"/>
      <color indexed="52"/>
      <name val="Arial Mäori"/>
      <family val="2"/>
    </font>
    <font>
      <b/>
      <sz val="10"/>
      <color rgb="FFFA7D00"/>
      <name val="Arial"/>
      <family val="2"/>
    </font>
    <font>
      <b/>
      <sz val="11"/>
      <color indexed="52"/>
      <name val="Calibri"/>
      <family val="2"/>
    </font>
    <font>
      <b/>
      <sz val="10"/>
      <color indexed="52"/>
      <name val="Arial Mäori"/>
      <family val="2"/>
    </font>
    <font>
      <b/>
      <sz val="11"/>
      <color indexed="52"/>
      <name val="Calibri"/>
      <family val="2"/>
      <scheme val="minor"/>
    </font>
    <font>
      <b/>
      <sz val="11"/>
      <color indexed="10"/>
      <name val="Calibri"/>
      <family val="2"/>
    </font>
    <font>
      <b/>
      <sz val="8"/>
      <color rgb="FFFA7D00"/>
      <name val="Arial"/>
      <family val="2"/>
    </font>
    <font>
      <sz val="8"/>
      <name val="Arial"/>
      <family val="2"/>
    </font>
    <font>
      <b/>
      <sz val="10"/>
      <color indexed="9"/>
      <name val="Arial"/>
      <family val="2"/>
    </font>
    <font>
      <b/>
      <sz val="11"/>
      <color indexed="9"/>
      <name val="Arial Mäori"/>
      <family val="2"/>
    </font>
    <font>
      <b/>
      <sz val="10"/>
      <color theme="0"/>
      <name val="Arial"/>
      <family val="2"/>
    </font>
    <font>
      <b/>
      <sz val="11"/>
      <color indexed="9"/>
      <name val="Calibri"/>
      <family val="2"/>
    </font>
    <font>
      <b/>
      <sz val="10"/>
      <color indexed="9"/>
      <name val="Arial Mäori"/>
      <family val="2"/>
    </font>
    <font>
      <b/>
      <sz val="8"/>
      <color theme="0"/>
      <name val="Arial"/>
      <family val="2"/>
    </font>
    <font>
      <sz val="10"/>
      <color indexed="8"/>
      <name val="Calibri"/>
      <family val="1"/>
    </font>
    <font>
      <sz val="10"/>
      <color theme="1"/>
      <name val="Cambria"/>
      <family val="1"/>
      <scheme val="major"/>
    </font>
    <font>
      <sz val="11"/>
      <name val="Calibri"/>
      <family val="2"/>
    </font>
    <font>
      <sz val="10"/>
      <color theme="1"/>
      <name val="Arial Mäori"/>
      <family val="2"/>
    </font>
    <font>
      <sz val="10"/>
      <name val="Palatino"/>
    </font>
    <font>
      <sz val="8"/>
      <color indexed="8"/>
      <name val="Arial"/>
      <family val="2"/>
    </font>
    <font>
      <sz val="10"/>
      <name val="Calibri"/>
      <family val="2"/>
    </font>
    <font>
      <sz val="12"/>
      <color indexed="24"/>
      <name val="Arial"/>
      <family val="2"/>
    </font>
    <font>
      <i/>
      <sz val="10"/>
      <name val="Calibri"/>
      <family val="2"/>
      <scheme val="minor"/>
    </font>
    <font>
      <sz val="10"/>
      <color theme="1"/>
      <name val="Calibri"/>
      <family val="4"/>
      <scheme val="minor"/>
    </font>
    <font>
      <b/>
      <sz val="13"/>
      <color theme="4"/>
      <name val="Calibri"/>
      <family val="2"/>
      <scheme val="minor"/>
    </font>
    <font>
      <sz val="10"/>
      <color rgb="FF0070C0"/>
      <name val="Calibri"/>
      <family val="2"/>
    </font>
    <font>
      <sz val="10"/>
      <color rgb="FF0070C0"/>
      <name val="Calibri"/>
      <family val="2"/>
      <scheme val="minor"/>
    </font>
    <font>
      <sz val="10"/>
      <color theme="8"/>
      <name val="Calibri"/>
      <family val="4"/>
      <scheme val="minor"/>
    </font>
    <font>
      <sz val="10"/>
      <name val="Calibri"/>
      <family val="2"/>
      <scheme val="minor"/>
    </font>
    <font>
      <sz val="10"/>
      <color theme="1"/>
      <name val="Calibri"/>
      <family val="2"/>
    </font>
    <font>
      <sz val="10"/>
      <color indexed="8"/>
      <name val="Arial"/>
      <family val="1"/>
    </font>
    <font>
      <sz val="10"/>
      <name val="CG Times (W1)"/>
    </font>
    <font>
      <b/>
      <sz val="13"/>
      <color theme="4"/>
      <name val="Calibri"/>
      <family val="4"/>
      <scheme val="minor"/>
    </font>
    <font>
      <b/>
      <sz val="13"/>
      <color indexed="12"/>
      <name val="Arial"/>
      <family val="2"/>
    </font>
    <font>
      <i/>
      <sz val="11"/>
      <color indexed="23"/>
      <name val="Calibri"/>
      <family val="2"/>
    </font>
    <font>
      <i/>
      <sz val="10"/>
      <color indexed="23"/>
      <name val="Arial Mäori"/>
      <family val="2"/>
    </font>
    <font>
      <i/>
      <sz val="10"/>
      <name val="Calibri"/>
      <family val="4"/>
      <scheme val="minor"/>
    </font>
    <font>
      <i/>
      <sz val="10"/>
      <color indexed="23"/>
      <name val="Arial"/>
      <family val="2"/>
    </font>
    <font>
      <i/>
      <sz val="8"/>
      <color theme="1"/>
      <name val="Calibri"/>
      <family val="4"/>
      <scheme val="minor"/>
    </font>
    <font>
      <i/>
      <sz val="8"/>
      <color rgb="FF7F7F7F"/>
      <name val="Arial"/>
      <family val="2"/>
    </font>
    <font>
      <i/>
      <sz val="11"/>
      <color indexed="23"/>
      <name val="Arial Mäori"/>
      <family val="2"/>
    </font>
    <font>
      <i/>
      <sz val="8"/>
      <name val="Arial"/>
      <family val="2"/>
    </font>
    <font>
      <i/>
      <sz val="10"/>
      <color rgb="FF7F7F7F"/>
      <name val="Arial"/>
      <family val="2"/>
    </font>
    <font>
      <u/>
      <sz val="10"/>
      <color theme="11"/>
      <name val="Cambria"/>
      <family val="1"/>
      <scheme val="major"/>
    </font>
    <font>
      <i/>
      <sz val="8"/>
      <name val="Calibri"/>
      <family val="2"/>
      <scheme val="minor"/>
    </font>
    <font>
      <sz val="10"/>
      <color indexed="17"/>
      <name val="Arial"/>
      <family val="2"/>
    </font>
    <font>
      <sz val="11"/>
      <color indexed="17"/>
      <name val="Arial Mäori"/>
      <family val="2"/>
    </font>
    <font>
      <sz val="10"/>
      <color rgb="FF006100"/>
      <name val="Arial"/>
      <family val="2"/>
    </font>
    <font>
      <sz val="11"/>
      <color indexed="17"/>
      <name val="Calibri"/>
      <family val="2"/>
    </font>
    <font>
      <sz val="10"/>
      <color indexed="17"/>
      <name val="Arial Mäori"/>
      <family val="2"/>
    </font>
    <font>
      <sz val="8"/>
      <color rgb="FF006100"/>
      <name val="Arial"/>
      <family val="2"/>
    </font>
    <font>
      <b/>
      <sz val="14"/>
      <name val="Arial"/>
      <family val="2"/>
    </font>
    <font>
      <b/>
      <sz val="12"/>
      <name val="Arial"/>
      <family val="2"/>
    </font>
    <font>
      <b/>
      <sz val="10"/>
      <name val="Arial"/>
      <family val="2"/>
    </font>
    <font>
      <b/>
      <sz val="8"/>
      <name val="Arial"/>
      <family val="2"/>
    </font>
    <font>
      <b/>
      <sz val="16"/>
      <name val="Calibri"/>
      <family val="4"/>
      <scheme val="minor"/>
    </font>
    <font>
      <i/>
      <sz val="12"/>
      <name val="Calibri"/>
      <family val="4"/>
      <scheme val="minor"/>
    </font>
    <font>
      <sz val="10"/>
      <color indexed="8"/>
      <name val="Calibri"/>
      <family val="2"/>
    </font>
    <font>
      <sz val="10"/>
      <name val="Calibri"/>
      <family val="4"/>
      <scheme val="minor"/>
    </font>
    <font>
      <b/>
      <sz val="18"/>
      <name val="Calibri"/>
      <family val="2"/>
      <scheme val="minor"/>
    </font>
    <font>
      <b/>
      <sz val="12"/>
      <color theme="1"/>
      <name val="Cambria"/>
      <family val="1"/>
      <scheme val="major"/>
    </font>
    <font>
      <b/>
      <sz val="15"/>
      <color indexed="56"/>
      <name val="Arial Mäori"/>
      <family val="2"/>
    </font>
    <font>
      <b/>
      <sz val="15"/>
      <color indexed="56"/>
      <name val="Arial"/>
      <family val="2"/>
    </font>
    <font>
      <b/>
      <sz val="15"/>
      <color theme="3"/>
      <name val="Arial"/>
      <family val="2"/>
    </font>
    <font>
      <b/>
      <sz val="15"/>
      <color indexed="56"/>
      <name val="Calibri"/>
      <family val="2"/>
    </font>
    <font>
      <b/>
      <sz val="15"/>
      <color indexed="62"/>
      <name val="Calibri"/>
      <family val="2"/>
    </font>
    <font>
      <b/>
      <sz val="28"/>
      <color theme="0"/>
      <name val="Calibri"/>
      <family val="2"/>
      <scheme val="minor"/>
    </font>
    <font>
      <b/>
      <sz val="12"/>
      <color theme="1"/>
      <name val="Calibri"/>
      <family val="2"/>
    </font>
    <font>
      <sz val="18"/>
      <color indexed="24"/>
      <name val="Arial"/>
      <family val="2"/>
    </font>
    <font>
      <b/>
      <sz val="12"/>
      <color theme="1"/>
      <name val="Calibri"/>
      <family val="1"/>
    </font>
    <font>
      <b/>
      <sz val="16"/>
      <color theme="1"/>
      <name val="Calibri"/>
      <family val="2"/>
      <scheme val="minor"/>
    </font>
    <font>
      <b/>
      <sz val="12"/>
      <name val="Calibri"/>
      <family val="2"/>
      <scheme val="minor"/>
    </font>
    <font>
      <b/>
      <sz val="18"/>
      <color theme="0"/>
      <name val="Calibri"/>
      <family val="2"/>
      <scheme val="minor"/>
    </font>
    <font>
      <b/>
      <sz val="13"/>
      <color indexed="56"/>
      <name val="Arial Mäori"/>
      <family val="2"/>
    </font>
    <font>
      <b/>
      <sz val="13"/>
      <color indexed="56"/>
      <name val="Calibri"/>
      <family val="2"/>
    </font>
    <font>
      <b/>
      <sz val="13"/>
      <color indexed="56"/>
      <name val="Arial"/>
      <family val="2"/>
    </font>
    <font>
      <b/>
      <sz val="13"/>
      <color theme="3"/>
      <name val="Arial"/>
      <family val="2"/>
    </font>
    <font>
      <b/>
      <sz val="11"/>
      <color theme="1"/>
      <name val="Cambria"/>
      <family val="1"/>
      <scheme val="major"/>
    </font>
    <font>
      <b/>
      <sz val="13"/>
      <color indexed="62"/>
      <name val="Calibri"/>
      <family val="2"/>
    </font>
    <font>
      <sz val="8"/>
      <color indexed="24"/>
      <name val="Arial"/>
      <family val="2"/>
    </font>
    <font>
      <b/>
      <sz val="11"/>
      <color indexed="56"/>
      <name val="Arial"/>
      <family val="2"/>
    </font>
    <font>
      <b/>
      <sz val="11"/>
      <color indexed="56"/>
      <name val="Calibri"/>
      <family val="2"/>
    </font>
    <font>
      <b/>
      <sz val="11"/>
      <color indexed="56"/>
      <name val="Arial Mäori"/>
      <family val="2"/>
    </font>
    <font>
      <b/>
      <sz val="11"/>
      <color theme="3"/>
      <name val="Arial"/>
      <family val="2"/>
    </font>
    <font>
      <b/>
      <sz val="11"/>
      <color indexed="62"/>
      <name val="Calibri"/>
      <family val="2"/>
    </font>
    <font>
      <b/>
      <sz val="10"/>
      <color theme="1"/>
      <name val="Cambria"/>
      <family val="1"/>
      <scheme val="major"/>
    </font>
    <font>
      <b/>
      <sz val="12"/>
      <color theme="1"/>
      <name val="Calibri"/>
      <family val="2"/>
      <scheme val="minor"/>
    </font>
    <font>
      <b/>
      <sz val="11"/>
      <name val="Calibri"/>
      <family val="2"/>
      <scheme val="minor"/>
    </font>
    <font>
      <b/>
      <sz val="14"/>
      <name val="Calibri"/>
      <family val="2"/>
      <scheme val="minor"/>
    </font>
    <font>
      <b/>
      <sz val="10"/>
      <name val="Calibri"/>
      <family val="2"/>
      <scheme val="minor"/>
    </font>
    <font>
      <u/>
      <sz val="8"/>
      <color indexed="12"/>
      <name val="Arial"/>
      <family val="2"/>
    </font>
    <font>
      <u/>
      <sz val="10"/>
      <color theme="4"/>
      <name val="Calibri"/>
      <family val="2"/>
    </font>
    <font>
      <u/>
      <sz val="10"/>
      <color indexed="12"/>
      <name val="Arial"/>
      <family val="2"/>
    </font>
    <font>
      <u/>
      <sz val="10"/>
      <color theme="4"/>
      <name val="Cambria"/>
      <family val="1"/>
      <scheme val="major"/>
    </font>
    <font>
      <u/>
      <sz val="11"/>
      <color indexed="12"/>
      <name val="Calibri"/>
      <family val="2"/>
    </font>
    <font>
      <u/>
      <sz val="7"/>
      <color indexed="12"/>
      <name val="Arial"/>
      <family val="2"/>
    </font>
    <font>
      <u/>
      <sz val="10"/>
      <color theme="10"/>
      <name val="Arial"/>
      <family val="2"/>
    </font>
    <font>
      <u/>
      <sz val="9.35"/>
      <color theme="10"/>
      <name val="Calibri"/>
      <family val="2"/>
    </font>
    <font>
      <u/>
      <sz val="9"/>
      <color indexed="12"/>
      <name val="Palatino"/>
    </font>
    <font>
      <sz val="8"/>
      <color indexed="12"/>
      <name val="Arial"/>
      <family val="2"/>
    </font>
    <font>
      <b/>
      <sz val="8"/>
      <color indexed="12"/>
      <name val="Arial"/>
      <family val="2"/>
    </font>
    <font>
      <sz val="11"/>
      <color theme="2"/>
      <name val="Calibri"/>
      <family val="2"/>
      <scheme val="minor"/>
    </font>
    <font>
      <sz val="11"/>
      <color indexed="62"/>
      <name val="Arial Mäori"/>
      <family val="2"/>
    </font>
    <font>
      <sz val="10"/>
      <color indexed="62"/>
      <name val="Arial"/>
      <family val="2"/>
    </font>
    <font>
      <sz val="10"/>
      <color rgb="FF3F3F76"/>
      <name val="Arial"/>
      <family val="2"/>
    </font>
    <font>
      <sz val="11"/>
      <color indexed="62"/>
      <name val="Calibri"/>
      <family val="2"/>
    </font>
    <font>
      <sz val="10"/>
      <color indexed="62"/>
      <name val="Arial Mäori"/>
      <family val="2"/>
    </font>
    <font>
      <sz val="8"/>
      <color rgb="FF3F3F76"/>
      <name val="Arial"/>
      <family val="2"/>
    </font>
    <font>
      <b/>
      <sz val="10"/>
      <name val="Calibri"/>
      <family val="4"/>
      <scheme val="minor"/>
    </font>
    <font>
      <b/>
      <sz val="13"/>
      <color theme="1"/>
      <name val="Cambria"/>
      <family val="1"/>
      <scheme val="major"/>
    </font>
    <font>
      <b/>
      <sz val="13"/>
      <name val="Arial"/>
      <family val="2"/>
    </font>
    <font>
      <b/>
      <sz val="10"/>
      <color theme="1"/>
      <name val="Calibri"/>
      <family val="4"/>
      <scheme val="minor"/>
    </font>
    <font>
      <sz val="11"/>
      <color theme="9"/>
      <name val="Calibri"/>
      <family val="2"/>
      <scheme val="minor"/>
    </font>
    <font>
      <sz val="10"/>
      <color indexed="52"/>
      <name val="Arial"/>
      <family val="2"/>
    </font>
    <font>
      <sz val="11"/>
      <color indexed="52"/>
      <name val="Arial Mäori"/>
      <family val="2"/>
    </font>
    <font>
      <sz val="11"/>
      <color indexed="52"/>
      <name val="Calibri"/>
      <family val="2"/>
    </font>
    <font>
      <sz val="10"/>
      <color rgb="FFFA7D00"/>
      <name val="Arial"/>
      <family val="2"/>
    </font>
    <font>
      <sz val="10"/>
      <color indexed="52"/>
      <name val="Arial Mäori"/>
      <family val="2"/>
    </font>
    <font>
      <sz val="11"/>
      <color indexed="10"/>
      <name val="Calibri"/>
      <family val="2"/>
    </font>
    <font>
      <sz val="8"/>
      <color rgb="FFFA7D00"/>
      <name val="Arial"/>
      <family val="2"/>
    </font>
    <font>
      <sz val="10"/>
      <name val="MS Sans Serif"/>
      <family val="2"/>
    </font>
    <font>
      <sz val="10"/>
      <color indexed="60"/>
      <name val="Arial"/>
      <family val="2"/>
    </font>
    <font>
      <sz val="11"/>
      <color indexed="60"/>
      <name val="Arial Mäori"/>
      <family val="2"/>
    </font>
    <font>
      <sz val="10"/>
      <color rgb="FF9C6500"/>
      <name val="Arial"/>
      <family val="2"/>
    </font>
    <font>
      <sz val="11"/>
      <color indexed="60"/>
      <name val="Calibri"/>
      <family val="2"/>
    </font>
    <font>
      <sz val="10"/>
      <color indexed="60"/>
      <name val="Arial Mäori"/>
      <family val="2"/>
    </font>
    <font>
      <sz val="11"/>
      <color indexed="60"/>
      <name val="Calibri"/>
      <family val="2"/>
      <scheme val="minor"/>
    </font>
    <font>
      <sz val="11"/>
      <color indexed="19"/>
      <name val="Calibri"/>
      <family val="2"/>
    </font>
    <font>
      <sz val="8"/>
      <color rgb="FF9C6500"/>
      <name val="Arial"/>
      <family val="2"/>
    </font>
    <font>
      <sz val="11"/>
      <color theme="1"/>
      <name val="Arial Mäori"/>
      <family val="2"/>
    </font>
    <font>
      <sz val="12"/>
      <color theme="1"/>
      <name val="Arial"/>
      <family val="2"/>
    </font>
    <font>
      <sz val="9"/>
      <color theme="1"/>
      <name val="Arial"/>
      <family val="2"/>
    </font>
    <font>
      <sz val="12"/>
      <name val="Arial"/>
      <family val="2"/>
    </font>
    <font>
      <sz val="9"/>
      <name val="Times New Roman"/>
      <family val="1"/>
    </font>
    <font>
      <b/>
      <sz val="10"/>
      <color indexed="63"/>
      <name val="Arial"/>
      <family val="2"/>
    </font>
    <font>
      <b/>
      <sz val="11"/>
      <color indexed="63"/>
      <name val="Arial Mäori"/>
      <family val="2"/>
    </font>
    <font>
      <b/>
      <sz val="10"/>
      <color rgb="FF3F3F3F"/>
      <name val="Arial"/>
      <family val="2"/>
    </font>
    <font>
      <b/>
      <sz val="11"/>
      <color indexed="63"/>
      <name val="Calibri"/>
      <family val="2"/>
    </font>
    <font>
      <b/>
      <sz val="10"/>
      <color indexed="63"/>
      <name val="Arial Mäori"/>
      <family val="2"/>
    </font>
    <font>
      <b/>
      <sz val="8"/>
      <color rgb="FF3F3F3F"/>
      <name val="Arial"/>
      <family val="2"/>
    </font>
    <font>
      <sz val="8"/>
      <color theme="1"/>
      <name val="Cambria"/>
      <family val="1"/>
      <scheme val="major"/>
    </font>
    <font>
      <b/>
      <sz val="10"/>
      <name val="MS Sans Serif"/>
      <family val="2"/>
    </font>
    <font>
      <i/>
      <sz val="8"/>
      <name val="Times"/>
    </font>
    <font>
      <sz val="10"/>
      <color indexed="30"/>
      <name val="Arial"/>
      <family val="2"/>
    </font>
    <font>
      <b/>
      <sz val="18"/>
      <color indexed="56"/>
      <name val="Cambria"/>
      <family val="2"/>
    </font>
    <font>
      <sz val="16"/>
      <color theme="4"/>
      <name val="Arial"/>
      <family val="2"/>
    </font>
    <font>
      <b/>
      <sz val="18"/>
      <color indexed="62"/>
      <name val="Cambria"/>
      <family val="2"/>
    </font>
    <font>
      <b/>
      <sz val="20"/>
      <color theme="0"/>
      <name val="Cambria"/>
      <family val="2"/>
      <scheme val="major"/>
    </font>
    <font>
      <b/>
      <sz val="8"/>
      <name val="times"/>
    </font>
    <font>
      <b/>
      <sz val="10"/>
      <color indexed="8"/>
      <name val="Arial"/>
      <family val="2"/>
    </font>
    <font>
      <b/>
      <sz val="11"/>
      <color indexed="8"/>
      <name val="Calibri"/>
      <family val="2"/>
    </font>
    <font>
      <b/>
      <sz val="10"/>
      <color theme="1"/>
      <name val="Arial"/>
      <family val="2"/>
    </font>
    <font>
      <b/>
      <sz val="11"/>
      <color indexed="8"/>
      <name val="Arial Mäori"/>
      <family val="2"/>
    </font>
    <font>
      <b/>
      <sz val="10"/>
      <color indexed="8"/>
      <name val="Arial Mäori"/>
      <family val="2"/>
    </font>
    <font>
      <b/>
      <sz val="8"/>
      <color theme="1"/>
      <name val="Arial"/>
      <family val="2"/>
    </font>
    <font>
      <sz val="10"/>
      <color indexed="10"/>
      <name val="Arial"/>
      <family val="2"/>
    </font>
    <font>
      <sz val="11"/>
      <color indexed="10"/>
      <name val="Arial Mäori"/>
      <family val="2"/>
    </font>
    <font>
      <sz val="10"/>
      <color rgb="FFFF0000"/>
      <name val="Arial"/>
      <family val="2"/>
    </font>
    <font>
      <sz val="10"/>
      <color indexed="10"/>
      <name val="Arial Mäori"/>
      <family val="2"/>
    </font>
    <font>
      <sz val="8"/>
      <color rgb="FFFF0000"/>
      <name val="Arial"/>
      <family val="2"/>
    </font>
    <font>
      <u/>
      <sz val="12"/>
      <color theme="10"/>
      <name val="Calibri"/>
      <family val="2"/>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249977111117893"/>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theme="2"/>
        <bgColor indexed="64"/>
      </patternFill>
    </fill>
    <fill>
      <patternFill patternType="solid">
        <fgColor theme="0" tint="-0.14999847407452621"/>
        <bgColor indexed="64"/>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7"/>
        <bgColor indexed="64"/>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rgb="FFFFFF99"/>
        <bgColor indexed="64"/>
      </patternFill>
    </fill>
    <fill>
      <patternFill patternType="solid">
        <fgColor rgb="FFCCFFCC"/>
        <bgColor indexed="64"/>
      </patternFill>
    </fill>
    <fill>
      <patternFill patternType="solid">
        <fgColor indexed="43"/>
        <bgColor indexed="64"/>
      </patternFill>
    </fill>
    <fill>
      <patternFill patternType="solid">
        <fgColor indexed="42"/>
        <bgColor indexed="64"/>
      </patternFill>
    </fill>
    <fill>
      <patternFill patternType="solid">
        <fgColor theme="8" tint="0.39994506668294322"/>
        <bgColor indexed="64"/>
      </patternFill>
    </fill>
    <fill>
      <patternFill patternType="solid">
        <fgColor theme="4" tint="0.39994506668294322"/>
        <bgColor indexed="64"/>
      </patternFill>
    </fill>
    <fill>
      <patternFill patternType="solid">
        <fgColor theme="4"/>
        <bgColor indexed="64"/>
      </patternFill>
    </fill>
    <fill>
      <patternFill patternType="solid">
        <fgColor theme="6"/>
        <bgColor indexed="64"/>
      </patternFill>
    </fill>
    <fill>
      <patternFill patternType="solid">
        <fgColor indexed="26"/>
        <bgColor indexed="64"/>
      </patternFill>
    </fill>
    <fill>
      <patternFill patternType="solid">
        <fgColor theme="3"/>
        <bgColor indexed="64"/>
      </patternFill>
    </fill>
    <fill>
      <patternFill patternType="mediumGray">
        <fgColor indexed="22"/>
      </patternFill>
    </fill>
    <fill>
      <patternFill patternType="solid">
        <fgColor theme="8"/>
        <bgColor indexed="64"/>
      </patternFill>
    </fill>
  </fills>
  <borders count="10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auto="1"/>
      </right>
      <top/>
      <bottom/>
      <diagonal/>
    </border>
    <border>
      <left/>
      <right/>
      <top style="thin">
        <color indexed="64"/>
      </top>
      <bottom/>
      <diagonal/>
    </border>
    <border>
      <left style="dotted">
        <color indexed="64"/>
      </left>
      <right/>
      <top/>
      <bottom/>
      <diagonal/>
    </border>
    <border>
      <left/>
      <right/>
      <top style="thin">
        <color theme="0" tint="-0.499984740745262"/>
      </top>
      <bottom style="thin">
        <color theme="0" tint="-0.499984740745262"/>
      </bottom>
      <diagonal/>
    </border>
    <border>
      <left/>
      <right style="dotted">
        <color indexed="64"/>
      </right>
      <top style="thin">
        <color theme="0" tint="-0.499984740745262"/>
      </top>
      <bottom style="thin">
        <color theme="0" tint="-0.499984740745262"/>
      </bottom>
      <diagonal/>
    </border>
    <border>
      <left style="dotted">
        <color indexed="64"/>
      </left>
      <right/>
      <top style="thin">
        <color theme="0" tint="-0.499984740745262"/>
      </top>
      <bottom style="thin">
        <color theme="0" tint="-0.499984740745262"/>
      </bottom>
      <diagonal/>
    </border>
    <border>
      <left/>
      <right style="dotted">
        <color auto="1"/>
      </right>
      <top/>
      <bottom style="thin">
        <color theme="0" tint="-0.499984740745262"/>
      </bottom>
      <diagonal/>
    </border>
    <border>
      <left/>
      <right/>
      <top/>
      <bottom style="hair">
        <color auto="1"/>
      </bottom>
      <diagonal/>
    </border>
    <border>
      <left/>
      <right/>
      <top style="hair">
        <color indexed="64"/>
      </top>
      <bottom/>
      <diagonal/>
    </border>
    <border>
      <left/>
      <right style="dotted">
        <color indexed="64"/>
      </right>
      <top style="hair">
        <color indexed="64"/>
      </top>
      <bottom/>
      <diagonal/>
    </border>
    <border>
      <left style="dotted">
        <color indexed="64"/>
      </left>
      <right/>
      <top style="hair">
        <color indexed="64"/>
      </top>
      <bottom/>
      <diagonal/>
    </border>
    <border>
      <left/>
      <right/>
      <top/>
      <bottom style="thin">
        <color theme="0" tint="-0.499984740745262"/>
      </bottom>
      <diagonal/>
    </border>
    <border>
      <left style="dotted">
        <color indexed="64"/>
      </left>
      <right/>
      <top/>
      <bottom style="thin">
        <color theme="0" tint="-0.499984740745262"/>
      </bottom>
      <diagonal/>
    </border>
    <border>
      <left/>
      <right style="dotted">
        <color theme="1"/>
      </right>
      <top/>
      <bottom/>
      <diagonal/>
    </border>
    <border>
      <left style="dotted">
        <color theme="1"/>
      </left>
      <right/>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hair">
        <color indexed="64"/>
      </top>
      <bottom/>
      <diagonal/>
    </border>
    <border>
      <left style="thin">
        <color indexed="64"/>
      </left>
      <right/>
      <top style="hair">
        <color indexed="64"/>
      </top>
      <bottom/>
      <diagonal/>
    </border>
    <border>
      <left/>
      <right style="thin">
        <color auto="1"/>
      </right>
      <top style="hair">
        <color indexed="64"/>
      </top>
      <bottom/>
      <diagonal/>
    </border>
    <border>
      <left style="thin">
        <color indexed="64"/>
      </left>
      <right style="thin">
        <color auto="1"/>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style="dotted">
        <color theme="1"/>
      </left>
      <right/>
      <top style="thin">
        <color auto="1"/>
      </top>
      <bottom/>
      <diagonal/>
    </border>
    <border>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0" tint="-0.34998626667073579"/>
      </bottom>
      <diagonal/>
    </border>
    <border>
      <left/>
      <right/>
      <top style="hair">
        <color auto="1"/>
      </top>
      <bottom/>
      <diagonal/>
    </border>
    <border>
      <left/>
      <right/>
      <top style="medium">
        <color auto="1"/>
      </top>
      <bottom/>
      <diagonal/>
    </border>
    <border>
      <left/>
      <right style="dotted">
        <color theme="1"/>
      </right>
      <top style="thin">
        <color indexed="64"/>
      </top>
      <bottom/>
      <diagonal/>
    </border>
    <border>
      <left/>
      <right style="hair">
        <color indexed="64"/>
      </right>
      <top style="thin">
        <color indexed="64"/>
      </top>
      <bottom style="thin">
        <color indexed="64"/>
      </bottom>
      <diagonal/>
    </border>
    <border>
      <left/>
      <right style="hair">
        <color indexed="64"/>
      </right>
      <top/>
      <bottom/>
      <diagonal/>
    </border>
    <border>
      <left/>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theme="8"/>
      </right>
      <top/>
      <bottom/>
      <diagonal/>
    </border>
    <border>
      <left style="thin">
        <color theme="5"/>
      </left>
      <right style="thin">
        <color theme="5"/>
      </right>
      <top style="thin">
        <color theme="5"/>
      </top>
      <bottom style="thin">
        <color theme="5"/>
      </bottom>
      <diagonal/>
    </border>
    <border>
      <left style="medium">
        <color theme="5"/>
      </left>
      <right style="medium">
        <color theme="5"/>
      </right>
      <top style="medium">
        <color theme="5"/>
      </top>
      <bottom style="medium">
        <color theme="5"/>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medium">
        <color indexed="64"/>
      </left>
      <right style="medium">
        <color indexed="64"/>
      </right>
      <top style="medium">
        <color indexed="64"/>
      </top>
      <bottom style="medium">
        <color indexed="64"/>
      </bottom>
      <diagonal/>
    </border>
    <border>
      <left/>
      <right/>
      <top style="thin">
        <color theme="7"/>
      </top>
      <bottom style="thin">
        <color theme="7"/>
      </bottom>
      <diagonal/>
    </border>
    <border>
      <left/>
      <right/>
      <top/>
      <bottom style="thin">
        <color theme="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5"/>
      </right>
      <top/>
      <bottom style="thin">
        <color theme="5"/>
      </bottom>
      <diagonal/>
    </border>
    <border>
      <left/>
      <right style="thin">
        <color rgb="FFB0A978"/>
      </right>
      <top style="thin">
        <color rgb="FFB0A978"/>
      </top>
      <bottom style="thin">
        <color theme="7"/>
      </bottom>
      <diagonal/>
    </border>
    <border>
      <left style="medium">
        <color indexed="64"/>
      </left>
      <right style="thin">
        <color indexed="64"/>
      </right>
      <top style="medium">
        <color indexed="64"/>
      </top>
      <bottom/>
      <diagonal/>
    </border>
    <border>
      <left/>
      <right/>
      <top style="double">
        <color theme="7"/>
      </top>
      <bottom style="thin">
        <color theme="7"/>
      </bottom>
      <diagonal/>
    </border>
    <border>
      <left style="thin">
        <color theme="5"/>
      </left>
      <right style="thin">
        <color theme="5"/>
      </right>
      <top style="medium">
        <color theme="5"/>
      </top>
      <bottom style="medium">
        <color theme="5"/>
      </bottom>
      <diagonal/>
    </border>
    <border>
      <left style="thin">
        <color indexed="64"/>
      </left>
      <right style="thin">
        <color indexed="64"/>
      </right>
      <top style="medium">
        <color indexed="64"/>
      </top>
      <bottom style="medium">
        <color indexed="64"/>
      </bottom>
      <diagonal/>
    </border>
    <border>
      <left/>
      <right/>
      <top style="thin">
        <color indexed="62"/>
      </top>
      <bottom style="double">
        <color indexed="62"/>
      </bottom>
      <diagonal/>
    </border>
    <border>
      <left/>
      <right/>
      <top style="thin">
        <color indexed="56"/>
      </top>
      <bottom style="double">
        <color indexed="56"/>
      </bottom>
      <diagonal/>
    </border>
    <border>
      <left/>
      <right/>
      <top style="double">
        <color indexed="64"/>
      </top>
      <bottom/>
      <diagonal/>
    </border>
    <border>
      <left style="dotted">
        <color indexed="64"/>
      </left>
      <right style="dotted">
        <color indexed="64"/>
      </right>
      <top style="thin">
        <color indexed="64"/>
      </top>
      <bottom/>
      <diagonal/>
    </border>
    <border>
      <left/>
      <right style="dotted">
        <color indexed="64"/>
      </right>
      <top style="hair">
        <color auto="1"/>
      </top>
      <bottom style="hair">
        <color auto="1"/>
      </bottom>
      <diagonal/>
    </border>
    <border>
      <left/>
      <right style="dotted">
        <color indexed="64"/>
      </right>
      <top/>
      <bottom style="hair">
        <color auto="1"/>
      </bottom>
      <diagonal/>
    </border>
    <border>
      <left/>
      <right style="dotted">
        <color indexed="64"/>
      </right>
      <top style="thin">
        <color indexed="64"/>
      </top>
      <bottom style="thin">
        <color indexed="64"/>
      </bottom>
      <diagonal/>
    </border>
    <border>
      <left style="dotted">
        <color indexed="64"/>
      </left>
      <right/>
      <top style="hair">
        <color auto="1"/>
      </top>
      <bottom style="hair">
        <color auto="1"/>
      </bottom>
      <diagonal/>
    </border>
    <border>
      <left style="dotted">
        <color indexed="64"/>
      </left>
      <right/>
      <top/>
      <bottom style="hair">
        <color auto="1"/>
      </bottom>
      <diagonal/>
    </border>
    <border>
      <left style="dotted">
        <color indexed="64"/>
      </left>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style="thin">
        <color theme="0" tint="-0.499984740745262"/>
      </top>
      <bottom style="thin">
        <color theme="0" tint="-0.499984740745262"/>
      </bottom>
      <diagonal/>
    </border>
    <border>
      <left style="dotted">
        <color indexed="64"/>
      </left>
      <right style="dotted">
        <color indexed="64"/>
      </right>
      <top/>
      <bottom style="thin">
        <color theme="0" tint="-0.499984740745262"/>
      </bottom>
      <diagonal/>
    </border>
    <border>
      <left style="dotted">
        <color indexed="64"/>
      </left>
      <right style="dotted">
        <color indexed="64"/>
      </right>
      <top style="hair">
        <color indexed="64"/>
      </top>
      <bottom/>
      <diagonal/>
    </border>
    <border>
      <left style="dotted">
        <color indexed="64"/>
      </left>
      <right style="dotted">
        <color indexed="64"/>
      </right>
      <top style="hair">
        <color auto="1"/>
      </top>
      <bottom style="hair">
        <color auto="1"/>
      </bottom>
      <diagonal/>
    </border>
    <border>
      <left style="dotted">
        <color indexed="64"/>
      </left>
      <right style="dotted">
        <color indexed="64"/>
      </right>
      <top/>
      <bottom style="hair">
        <color auto="1"/>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s>
  <cellStyleXfs count="44735">
    <xf numFmtId="0" fontId="0" fillId="0" borderId="0"/>
    <xf numFmtId="9" fontId="1" fillId="0" borderId="0" applyFont="0" applyFill="0" applyBorder="0" applyAlignment="0" applyProtection="0"/>
    <xf numFmtId="168" fontId="1" fillId="0" borderId="0" applyFont="0" applyFill="0" applyBorder="0" applyAlignment="0" applyProtection="0"/>
    <xf numFmtId="171" fontId="28" fillId="0" borderId="0" applyFill="0" applyAlignment="0"/>
    <xf numFmtId="0" fontId="30" fillId="0" borderId="0" applyFont="0"/>
    <xf numFmtId="0" fontId="32" fillId="0" borderId="0" applyNumberFormat="0" applyFill="0" applyBorder="0" applyAlignment="0" applyProtection="0">
      <alignment vertical="top"/>
      <protection locked="0"/>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58" fillId="0" borderId="0" applyNumberFormat="0" applyFill="0" applyBorder="0" applyAlignment="0" applyProtection="0"/>
    <xf numFmtId="172" fontId="59" fillId="0" borderId="0"/>
    <xf numFmtId="172" fontId="59" fillId="0" borderId="0"/>
    <xf numFmtId="173" fontId="59" fillId="0" borderId="0"/>
    <xf numFmtId="0" fontId="59" fillId="0" borderId="0"/>
    <xf numFmtId="0" fontId="59" fillId="0" borderId="0"/>
    <xf numFmtId="173" fontId="5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3" fontId="61"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173" fontId="60" fillId="44" borderId="0" applyNumberFormat="0" applyBorder="0" applyAlignment="0" applyProtection="0"/>
    <xf numFmtId="173" fontId="60" fillId="44" borderId="0" applyNumberFormat="0" applyBorder="0" applyAlignment="0" applyProtection="0"/>
    <xf numFmtId="0" fontId="61" fillId="44" borderId="0" applyNumberFormat="0" applyBorder="0" applyAlignment="0" applyProtection="0"/>
    <xf numFmtId="173" fontId="60"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173" fontId="61" fillId="44" borderId="0" applyNumberFormat="0" applyBorder="0" applyAlignment="0" applyProtection="0"/>
    <xf numFmtId="0" fontId="63"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3" fontId="61" fillId="44" borderId="0" applyNumberFormat="0" applyBorder="0" applyAlignment="0" applyProtection="0"/>
    <xf numFmtId="173" fontId="61" fillId="44" borderId="0" applyNumberFormat="0" applyBorder="0" applyAlignment="0" applyProtection="0"/>
    <xf numFmtId="0" fontId="63" fillId="44" borderId="0" applyNumberFormat="0" applyBorder="0" applyAlignment="0" applyProtection="0"/>
    <xf numFmtId="173" fontId="61" fillId="44"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0" fontId="63" fillId="44" borderId="0" applyNumberFormat="0" applyBorder="0" applyAlignment="0" applyProtection="0"/>
    <xf numFmtId="173" fontId="63" fillId="44" borderId="0" applyNumberFormat="0" applyBorder="0" applyAlignment="0" applyProtection="0"/>
    <xf numFmtId="0" fontId="61" fillId="44"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173" fontId="64" fillId="44" borderId="0" applyNumberFormat="0" applyBorder="0" applyAlignment="0" applyProtection="0"/>
    <xf numFmtId="173" fontId="64" fillId="44" borderId="0" applyNumberFormat="0" applyBorder="0" applyAlignment="0" applyProtection="0"/>
    <xf numFmtId="0" fontId="61" fillId="44" borderId="0" applyNumberFormat="0" applyBorder="0" applyAlignment="0" applyProtection="0"/>
    <xf numFmtId="173" fontId="64"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3" fontId="61" fillId="44" borderId="0" applyNumberFormat="0" applyBorder="0" applyAlignment="0" applyProtection="0"/>
    <xf numFmtId="0" fontId="6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173" fontId="1" fillId="44" borderId="0" applyNumberFormat="0" applyBorder="0" applyAlignment="0" applyProtection="0"/>
    <xf numFmtId="173"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4"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65" fillId="10" borderId="0" applyNumberFormat="0" applyBorder="0" applyAlignment="0" applyProtection="0"/>
    <xf numFmtId="173" fontId="65"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65" fillId="10"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61" fillId="44" borderId="0" applyNumberFormat="0" applyBorder="0" applyAlignment="0" applyProtection="0"/>
    <xf numFmtId="173" fontId="61" fillId="4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61" fillId="4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3" fontId="1" fillId="10" borderId="0" applyNumberFormat="0" applyBorder="0" applyAlignment="0" applyProtection="0"/>
    <xf numFmtId="173"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3" fontId="61"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173" fontId="60" fillId="46" borderId="0" applyNumberFormat="0" applyBorder="0" applyAlignment="0" applyProtection="0"/>
    <xf numFmtId="173" fontId="60" fillId="46" borderId="0" applyNumberFormat="0" applyBorder="0" applyAlignment="0" applyProtection="0"/>
    <xf numFmtId="0" fontId="61" fillId="46" borderId="0" applyNumberFormat="0" applyBorder="0" applyAlignment="0" applyProtection="0"/>
    <xf numFmtId="173" fontId="60"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173" fontId="61" fillId="46" borderId="0" applyNumberFormat="0" applyBorder="0" applyAlignment="0" applyProtection="0"/>
    <xf numFmtId="0" fontId="63"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3" fontId="61" fillId="46" borderId="0" applyNumberFormat="0" applyBorder="0" applyAlignment="0" applyProtection="0"/>
    <xf numFmtId="173" fontId="61" fillId="46" borderId="0" applyNumberFormat="0" applyBorder="0" applyAlignment="0" applyProtection="0"/>
    <xf numFmtId="0" fontId="63" fillId="46" borderId="0" applyNumberFormat="0" applyBorder="0" applyAlignment="0" applyProtection="0"/>
    <xf numFmtId="173" fontId="61"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0" fontId="63" fillId="46" borderId="0" applyNumberFormat="0" applyBorder="0" applyAlignment="0" applyProtection="0"/>
    <xf numFmtId="173" fontId="63" fillId="46" borderId="0" applyNumberFormat="0" applyBorder="0" applyAlignment="0" applyProtection="0"/>
    <xf numFmtId="0" fontId="61"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173" fontId="64" fillId="46" borderId="0" applyNumberFormat="0" applyBorder="0" applyAlignment="0" applyProtection="0"/>
    <xf numFmtId="173" fontId="64" fillId="46" borderId="0" applyNumberFormat="0" applyBorder="0" applyAlignment="0" applyProtection="0"/>
    <xf numFmtId="0" fontId="61" fillId="46" borderId="0" applyNumberFormat="0" applyBorder="0" applyAlignment="0" applyProtection="0"/>
    <xf numFmtId="173" fontId="64"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3" fontId="61" fillId="46" borderId="0" applyNumberFormat="0" applyBorder="0" applyAlignment="0" applyProtection="0"/>
    <xf numFmtId="0" fontId="6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173" fontId="1" fillId="46" borderId="0" applyNumberFormat="0" applyBorder="0" applyAlignment="0" applyProtection="0"/>
    <xf numFmtId="173"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3" fontId="61" fillId="46"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65" fillId="14" borderId="0" applyNumberFormat="0" applyBorder="0" applyAlignment="0" applyProtection="0"/>
    <xf numFmtId="173" fontId="65"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65" fillId="14"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61" fillId="46" borderId="0" applyNumberFormat="0" applyBorder="0" applyAlignment="0" applyProtection="0"/>
    <xf numFmtId="173" fontId="61" fillId="4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61" fillId="4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73" fontId="1" fillId="14" borderId="0" applyNumberFormat="0" applyBorder="0" applyAlignment="0" applyProtection="0"/>
    <xf numFmtId="173"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0"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3" fontId="61"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173" fontId="60" fillId="48" borderId="0" applyNumberFormat="0" applyBorder="0" applyAlignment="0" applyProtection="0"/>
    <xf numFmtId="173" fontId="60" fillId="48" borderId="0" applyNumberFormat="0" applyBorder="0" applyAlignment="0" applyProtection="0"/>
    <xf numFmtId="0" fontId="61" fillId="48" borderId="0" applyNumberFormat="0" applyBorder="0" applyAlignment="0" applyProtection="0"/>
    <xf numFmtId="173" fontId="60"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173" fontId="61" fillId="48" borderId="0" applyNumberFormat="0" applyBorder="0" applyAlignment="0" applyProtection="0"/>
    <xf numFmtId="0" fontId="63"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3" fontId="61" fillId="48" borderId="0" applyNumberFormat="0" applyBorder="0" applyAlignment="0" applyProtection="0"/>
    <xf numFmtId="173" fontId="61" fillId="48" borderId="0" applyNumberFormat="0" applyBorder="0" applyAlignment="0" applyProtection="0"/>
    <xf numFmtId="0" fontId="63" fillId="48" borderId="0" applyNumberFormat="0" applyBorder="0" applyAlignment="0" applyProtection="0"/>
    <xf numFmtId="173" fontId="61"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0" fontId="63" fillId="48" borderId="0" applyNumberFormat="0" applyBorder="0" applyAlignment="0" applyProtection="0"/>
    <xf numFmtId="173" fontId="63" fillId="48" borderId="0" applyNumberFormat="0" applyBorder="0" applyAlignment="0" applyProtection="0"/>
    <xf numFmtId="0" fontId="61" fillId="48" borderId="0" applyNumberFormat="0" applyBorder="0" applyAlignment="0" applyProtection="0"/>
    <xf numFmtId="0" fontId="64" fillId="48" borderId="0" applyNumberFormat="0" applyBorder="0" applyAlignment="0" applyProtection="0"/>
    <xf numFmtId="0" fontId="64" fillId="48" borderId="0" applyNumberFormat="0" applyBorder="0" applyAlignment="0" applyProtection="0"/>
    <xf numFmtId="173" fontId="64" fillId="48" borderId="0" applyNumberFormat="0" applyBorder="0" applyAlignment="0" applyProtection="0"/>
    <xf numFmtId="173" fontId="64" fillId="48" borderId="0" applyNumberFormat="0" applyBorder="0" applyAlignment="0" applyProtection="0"/>
    <xf numFmtId="0" fontId="61" fillId="48" borderId="0" applyNumberFormat="0" applyBorder="0" applyAlignment="0" applyProtection="0"/>
    <xf numFmtId="173" fontId="64"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3" fontId="61" fillId="48" borderId="0" applyNumberFormat="0" applyBorder="0" applyAlignment="0" applyProtection="0"/>
    <xf numFmtId="0" fontId="6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173" fontId="1" fillId="48" borderId="0" applyNumberFormat="0" applyBorder="0" applyAlignment="0" applyProtection="0"/>
    <xf numFmtId="173"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173" fontId="61" fillId="4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65" fillId="18" borderId="0" applyNumberFormat="0" applyBorder="0" applyAlignment="0" applyProtection="0"/>
    <xf numFmtId="173" fontId="65"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65" fillId="1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61" fillId="48" borderId="0" applyNumberFormat="0" applyBorder="0" applyAlignment="0" applyProtection="0"/>
    <xf numFmtId="173" fontId="61" fillId="4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61" fillId="4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73" fontId="1" fillId="18" borderId="0" applyNumberFormat="0" applyBorder="0" applyAlignment="0" applyProtection="0"/>
    <xf numFmtId="173"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173" fontId="61"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173" fontId="60" fillId="50" borderId="0" applyNumberFormat="0" applyBorder="0" applyAlignment="0" applyProtection="0"/>
    <xf numFmtId="173" fontId="60" fillId="50" borderId="0" applyNumberFormat="0" applyBorder="0" applyAlignment="0" applyProtection="0"/>
    <xf numFmtId="0" fontId="61" fillId="50" borderId="0" applyNumberFormat="0" applyBorder="0" applyAlignment="0" applyProtection="0"/>
    <xf numFmtId="173" fontId="60"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173" fontId="61" fillId="50" borderId="0" applyNumberFormat="0" applyBorder="0" applyAlignment="0" applyProtection="0"/>
    <xf numFmtId="0" fontId="63"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173" fontId="61" fillId="50" borderId="0" applyNumberFormat="0" applyBorder="0" applyAlignment="0" applyProtection="0"/>
    <xf numFmtId="173" fontId="61" fillId="50" borderId="0" applyNumberFormat="0" applyBorder="0" applyAlignment="0" applyProtection="0"/>
    <xf numFmtId="0" fontId="63" fillId="50" borderId="0" applyNumberFormat="0" applyBorder="0" applyAlignment="0" applyProtection="0"/>
    <xf numFmtId="173" fontId="61"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173" fontId="63" fillId="50" borderId="0" applyNumberFormat="0" applyBorder="0" applyAlignment="0" applyProtection="0"/>
    <xf numFmtId="0" fontId="6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173" fontId="64" fillId="50" borderId="0" applyNumberFormat="0" applyBorder="0" applyAlignment="0" applyProtection="0"/>
    <xf numFmtId="173" fontId="64" fillId="50" borderId="0" applyNumberFormat="0" applyBorder="0" applyAlignment="0" applyProtection="0"/>
    <xf numFmtId="0" fontId="61" fillId="50" borderId="0" applyNumberFormat="0" applyBorder="0" applyAlignment="0" applyProtection="0"/>
    <xf numFmtId="173" fontId="64"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173" fontId="61" fillId="50" borderId="0" applyNumberFormat="0" applyBorder="0" applyAlignment="0" applyProtection="0"/>
    <xf numFmtId="0" fontId="6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173" fontId="1" fillId="50" borderId="0" applyNumberFormat="0" applyBorder="0" applyAlignment="0" applyProtection="0"/>
    <xf numFmtId="173"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173" fontId="61" fillId="50"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65" fillId="22" borderId="0" applyNumberFormat="0" applyBorder="0" applyAlignment="0" applyProtection="0"/>
    <xf numFmtId="173" fontId="65"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65" fillId="22"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61" fillId="50" borderId="0" applyNumberFormat="0" applyBorder="0" applyAlignment="0" applyProtection="0"/>
    <xf numFmtId="173" fontId="61"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61"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73" fontId="1" fillId="22" borderId="0" applyNumberFormat="0" applyBorder="0" applyAlignment="0" applyProtection="0"/>
    <xf numFmtId="173"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0"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173" fontId="61" fillId="52"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173" fontId="60" fillId="52" borderId="0" applyNumberFormat="0" applyBorder="0" applyAlignment="0" applyProtection="0"/>
    <xf numFmtId="173" fontId="60" fillId="52" borderId="0" applyNumberFormat="0" applyBorder="0" applyAlignment="0" applyProtection="0"/>
    <xf numFmtId="0" fontId="61" fillId="52" borderId="0" applyNumberFormat="0" applyBorder="0" applyAlignment="0" applyProtection="0"/>
    <xf numFmtId="173" fontId="60"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173" fontId="61" fillId="52" borderId="0" applyNumberFormat="0" applyBorder="0" applyAlignment="0" applyProtection="0"/>
    <xf numFmtId="0" fontId="63"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173" fontId="61" fillId="52" borderId="0" applyNumberFormat="0" applyBorder="0" applyAlignment="0" applyProtection="0"/>
    <xf numFmtId="173" fontId="61" fillId="52" borderId="0" applyNumberFormat="0" applyBorder="0" applyAlignment="0" applyProtection="0"/>
    <xf numFmtId="0" fontId="63" fillId="52" borderId="0" applyNumberFormat="0" applyBorder="0" applyAlignment="0" applyProtection="0"/>
    <xf numFmtId="173" fontId="61" fillId="52" borderId="0" applyNumberFormat="0" applyBorder="0" applyAlignment="0" applyProtection="0"/>
    <xf numFmtId="0" fontId="63" fillId="52" borderId="0" applyNumberFormat="0" applyBorder="0" applyAlignment="0" applyProtection="0"/>
    <xf numFmtId="0" fontId="63" fillId="52" borderId="0" applyNumberFormat="0" applyBorder="0" applyAlignment="0" applyProtection="0"/>
    <xf numFmtId="0" fontId="63" fillId="52" borderId="0" applyNumberFormat="0" applyBorder="0" applyAlignment="0" applyProtection="0"/>
    <xf numFmtId="173" fontId="63" fillId="52" borderId="0" applyNumberFormat="0" applyBorder="0" applyAlignment="0" applyProtection="0"/>
    <xf numFmtId="0" fontId="61" fillId="52" borderId="0" applyNumberFormat="0" applyBorder="0" applyAlignment="0" applyProtection="0"/>
    <xf numFmtId="0" fontId="64" fillId="52" borderId="0" applyNumberFormat="0" applyBorder="0" applyAlignment="0" applyProtection="0"/>
    <xf numFmtId="0" fontId="64" fillId="52" borderId="0" applyNumberFormat="0" applyBorder="0" applyAlignment="0" applyProtection="0"/>
    <xf numFmtId="173" fontId="64" fillId="52" borderId="0" applyNumberFormat="0" applyBorder="0" applyAlignment="0" applyProtection="0"/>
    <xf numFmtId="173" fontId="64" fillId="52" borderId="0" applyNumberFormat="0" applyBorder="0" applyAlignment="0" applyProtection="0"/>
    <xf numFmtId="0" fontId="61" fillId="52" borderId="0" applyNumberFormat="0" applyBorder="0" applyAlignment="0" applyProtection="0"/>
    <xf numFmtId="173" fontId="64"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173" fontId="61" fillId="52" borderId="0" applyNumberFormat="0" applyBorder="0" applyAlignment="0" applyProtection="0"/>
    <xf numFmtId="0" fontId="61" fillId="52" borderId="0" applyNumberFormat="0" applyBorder="0" applyAlignment="0" applyProtection="0"/>
    <xf numFmtId="0" fontId="65" fillId="26" borderId="0" applyNumberFormat="0" applyBorder="0" applyAlignment="0" applyProtection="0"/>
    <xf numFmtId="173" fontId="65" fillId="26" borderId="0" applyNumberFormat="0" applyBorder="0" applyAlignment="0" applyProtection="0"/>
    <xf numFmtId="0" fontId="65" fillId="26" borderId="0" applyNumberFormat="0" applyBorder="0" applyAlignment="0" applyProtection="0"/>
    <xf numFmtId="0" fontId="61" fillId="52" borderId="0" applyNumberFormat="0" applyBorder="0" applyAlignment="0" applyProtection="0"/>
    <xf numFmtId="173"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61" fillId="52" borderId="0" applyNumberFormat="0" applyBorder="0" applyAlignment="0" applyProtection="0"/>
    <xf numFmtId="173" fontId="61"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61"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73" fontId="1" fillId="26" borderId="0" applyNumberFormat="0" applyBorder="0" applyAlignment="0" applyProtection="0"/>
    <xf numFmtId="173"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0"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173" fontId="61"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173" fontId="60" fillId="51" borderId="0" applyNumberFormat="0" applyBorder="0" applyAlignment="0" applyProtection="0"/>
    <xf numFmtId="173" fontId="60" fillId="51" borderId="0" applyNumberFormat="0" applyBorder="0" applyAlignment="0" applyProtection="0"/>
    <xf numFmtId="0" fontId="61" fillId="51" borderId="0" applyNumberFormat="0" applyBorder="0" applyAlignment="0" applyProtection="0"/>
    <xf numFmtId="173" fontId="60"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173" fontId="61" fillId="51" borderId="0" applyNumberFormat="0" applyBorder="0" applyAlignment="0" applyProtection="0"/>
    <xf numFmtId="0" fontId="63"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173" fontId="61" fillId="51" borderId="0" applyNumberFormat="0" applyBorder="0" applyAlignment="0" applyProtection="0"/>
    <xf numFmtId="173" fontId="61" fillId="51" borderId="0" applyNumberFormat="0" applyBorder="0" applyAlignment="0" applyProtection="0"/>
    <xf numFmtId="0" fontId="63" fillId="51" borderId="0" applyNumberFormat="0" applyBorder="0" applyAlignment="0" applyProtection="0"/>
    <xf numFmtId="173" fontId="61"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0" fontId="63" fillId="51" borderId="0" applyNumberFormat="0" applyBorder="0" applyAlignment="0" applyProtection="0"/>
    <xf numFmtId="173" fontId="63" fillId="51" borderId="0" applyNumberFormat="0" applyBorder="0" applyAlignment="0" applyProtection="0"/>
    <xf numFmtId="0" fontId="61" fillId="51" borderId="0" applyNumberFormat="0" applyBorder="0" applyAlignment="0" applyProtection="0"/>
    <xf numFmtId="0" fontId="64" fillId="51" borderId="0" applyNumberFormat="0" applyBorder="0" applyAlignment="0" applyProtection="0"/>
    <xf numFmtId="0" fontId="64" fillId="51" borderId="0" applyNumberFormat="0" applyBorder="0" applyAlignment="0" applyProtection="0"/>
    <xf numFmtId="173" fontId="64" fillId="51" borderId="0" applyNumberFormat="0" applyBorder="0" applyAlignment="0" applyProtection="0"/>
    <xf numFmtId="173" fontId="64" fillId="51" borderId="0" applyNumberFormat="0" applyBorder="0" applyAlignment="0" applyProtection="0"/>
    <xf numFmtId="0" fontId="61" fillId="51" borderId="0" applyNumberFormat="0" applyBorder="0" applyAlignment="0" applyProtection="0"/>
    <xf numFmtId="173" fontId="64"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173" fontId="61" fillId="51" borderId="0" applyNumberFormat="0" applyBorder="0" applyAlignment="0" applyProtection="0"/>
    <xf numFmtId="0" fontId="61" fillId="51"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173" fontId="1" fillId="53" borderId="0" applyNumberFormat="0" applyBorder="0" applyAlignment="0" applyProtection="0"/>
    <xf numFmtId="173"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173" fontId="61" fillId="51"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65" fillId="30" borderId="0" applyNumberFormat="0" applyBorder="0" applyAlignment="0" applyProtection="0"/>
    <xf numFmtId="173" fontId="65"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65" fillId="3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61" fillId="51" borderId="0" applyNumberFormat="0" applyBorder="0" applyAlignment="0" applyProtection="0"/>
    <xf numFmtId="173" fontId="61" fillId="5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61" fillId="5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73" fontId="1" fillId="30" borderId="0" applyNumberFormat="0" applyBorder="0" applyAlignment="0" applyProtection="0"/>
    <xf numFmtId="173"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0"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173" fontId="60" fillId="45" borderId="0" applyNumberFormat="0" applyBorder="0" applyAlignment="0" applyProtection="0"/>
    <xf numFmtId="173" fontId="60" fillId="45" borderId="0" applyNumberFormat="0" applyBorder="0" applyAlignment="0" applyProtection="0"/>
    <xf numFmtId="0" fontId="61" fillId="45" borderId="0" applyNumberFormat="0" applyBorder="0" applyAlignment="0" applyProtection="0"/>
    <xf numFmtId="173" fontId="60"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173" fontId="61" fillId="45" borderId="0" applyNumberFormat="0" applyBorder="0" applyAlignment="0" applyProtection="0"/>
    <xf numFmtId="0" fontId="63"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5" borderId="0" applyNumberFormat="0" applyBorder="0" applyAlignment="0" applyProtection="0"/>
    <xf numFmtId="173" fontId="61" fillId="45" borderId="0" applyNumberFormat="0" applyBorder="0" applyAlignment="0" applyProtection="0"/>
    <xf numFmtId="0" fontId="63" fillId="45" borderId="0" applyNumberFormat="0" applyBorder="0" applyAlignment="0" applyProtection="0"/>
    <xf numFmtId="173" fontId="61" fillId="45"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173" fontId="63" fillId="45" borderId="0" applyNumberFormat="0" applyBorder="0" applyAlignment="0" applyProtection="0"/>
    <xf numFmtId="0" fontId="61"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173" fontId="64" fillId="45" borderId="0" applyNumberFormat="0" applyBorder="0" applyAlignment="0" applyProtection="0"/>
    <xf numFmtId="173" fontId="64" fillId="45" borderId="0" applyNumberFormat="0" applyBorder="0" applyAlignment="0" applyProtection="0"/>
    <xf numFmtId="0" fontId="61" fillId="45" borderId="0" applyNumberFormat="0" applyBorder="0" applyAlignment="0" applyProtection="0"/>
    <xf numFmtId="173" fontId="64"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5" borderId="0" applyNumberFormat="0" applyBorder="0" applyAlignment="0" applyProtection="0"/>
    <xf numFmtId="0" fontId="6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73" fontId="1" fillId="45" borderId="0" applyNumberFormat="0" applyBorder="0" applyAlignment="0" applyProtection="0"/>
    <xf numFmtId="173"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173" fontId="61" fillId="45"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65" fillId="11" borderId="0" applyNumberFormat="0" applyBorder="0" applyAlignment="0" applyProtection="0"/>
    <xf numFmtId="173" fontId="65"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65" fillId="11"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61" fillId="45" borderId="0" applyNumberFormat="0" applyBorder="0" applyAlignment="0" applyProtection="0"/>
    <xf numFmtId="173" fontId="61"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61"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73" fontId="1" fillId="11" borderId="0" applyNumberFormat="0" applyBorder="0" applyAlignment="0" applyProtection="0"/>
    <xf numFmtId="173"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3" fontId="61"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173" fontId="60" fillId="47" borderId="0" applyNumberFormat="0" applyBorder="0" applyAlignment="0" applyProtection="0"/>
    <xf numFmtId="173" fontId="60" fillId="47" borderId="0" applyNumberFormat="0" applyBorder="0" applyAlignment="0" applyProtection="0"/>
    <xf numFmtId="0" fontId="61" fillId="47" borderId="0" applyNumberFormat="0" applyBorder="0" applyAlignment="0" applyProtection="0"/>
    <xf numFmtId="173" fontId="60"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173" fontId="61" fillId="47" borderId="0" applyNumberFormat="0" applyBorder="0" applyAlignment="0" applyProtection="0"/>
    <xf numFmtId="0" fontId="63"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3" fontId="61" fillId="47" borderId="0" applyNumberFormat="0" applyBorder="0" applyAlignment="0" applyProtection="0"/>
    <xf numFmtId="173" fontId="61" fillId="47" borderId="0" applyNumberFormat="0" applyBorder="0" applyAlignment="0" applyProtection="0"/>
    <xf numFmtId="0" fontId="63" fillId="47" borderId="0" applyNumberFormat="0" applyBorder="0" applyAlignment="0" applyProtection="0"/>
    <xf numFmtId="173" fontId="61"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0" fontId="63" fillId="47" borderId="0" applyNumberFormat="0" applyBorder="0" applyAlignment="0" applyProtection="0"/>
    <xf numFmtId="173" fontId="63" fillId="47" borderId="0" applyNumberFormat="0" applyBorder="0" applyAlignment="0" applyProtection="0"/>
    <xf numFmtId="0" fontId="61" fillId="47" borderId="0" applyNumberFormat="0" applyBorder="0" applyAlignment="0" applyProtection="0"/>
    <xf numFmtId="0" fontId="64" fillId="47" borderId="0" applyNumberFormat="0" applyBorder="0" applyAlignment="0" applyProtection="0"/>
    <xf numFmtId="0" fontId="64" fillId="47" borderId="0" applyNumberFormat="0" applyBorder="0" applyAlignment="0" applyProtection="0"/>
    <xf numFmtId="173" fontId="64" fillId="47" borderId="0" applyNumberFormat="0" applyBorder="0" applyAlignment="0" applyProtection="0"/>
    <xf numFmtId="173" fontId="64" fillId="47" borderId="0" applyNumberFormat="0" applyBorder="0" applyAlignment="0" applyProtection="0"/>
    <xf numFmtId="0" fontId="61" fillId="47" borderId="0" applyNumberFormat="0" applyBorder="0" applyAlignment="0" applyProtection="0"/>
    <xf numFmtId="173" fontId="64"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3" fontId="61" fillId="47" borderId="0" applyNumberFormat="0" applyBorder="0" applyAlignment="0" applyProtection="0"/>
    <xf numFmtId="0" fontId="61" fillId="47" borderId="0" applyNumberFormat="0" applyBorder="0" applyAlignment="0" applyProtection="0"/>
    <xf numFmtId="0" fontId="65" fillId="15" borderId="0" applyNumberFormat="0" applyBorder="0" applyAlignment="0" applyProtection="0"/>
    <xf numFmtId="173" fontId="65" fillId="15" borderId="0" applyNumberFormat="0" applyBorder="0" applyAlignment="0" applyProtection="0"/>
    <xf numFmtId="0" fontId="65" fillId="15" borderId="0" applyNumberFormat="0" applyBorder="0" applyAlignment="0" applyProtection="0"/>
    <xf numFmtId="0" fontId="61" fillId="47" borderId="0" applyNumberFormat="0" applyBorder="0" applyAlignment="0" applyProtection="0"/>
    <xf numFmtId="173"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61" fillId="47" borderId="0" applyNumberFormat="0" applyBorder="0" applyAlignment="0" applyProtection="0"/>
    <xf numFmtId="173" fontId="61" fillId="4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61" fillId="4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73" fontId="1" fillId="15" borderId="0" applyNumberFormat="0" applyBorder="0" applyAlignment="0" applyProtection="0"/>
    <xf numFmtId="173"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60"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173" fontId="61"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173" fontId="60" fillId="54" borderId="0" applyNumberFormat="0" applyBorder="0" applyAlignment="0" applyProtection="0"/>
    <xf numFmtId="173" fontId="60" fillId="54" borderId="0" applyNumberFormat="0" applyBorder="0" applyAlignment="0" applyProtection="0"/>
    <xf numFmtId="0" fontId="61" fillId="54" borderId="0" applyNumberFormat="0" applyBorder="0" applyAlignment="0" applyProtection="0"/>
    <xf numFmtId="173" fontId="60"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173" fontId="61" fillId="54" borderId="0" applyNumberFormat="0" applyBorder="0" applyAlignment="0" applyProtection="0"/>
    <xf numFmtId="0" fontId="63"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173" fontId="61" fillId="54" borderId="0" applyNumberFormat="0" applyBorder="0" applyAlignment="0" applyProtection="0"/>
    <xf numFmtId="173" fontId="61" fillId="54" borderId="0" applyNumberFormat="0" applyBorder="0" applyAlignment="0" applyProtection="0"/>
    <xf numFmtId="0" fontId="63" fillId="54" borderId="0" applyNumberFormat="0" applyBorder="0" applyAlignment="0" applyProtection="0"/>
    <xf numFmtId="173" fontId="61"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0" fontId="63" fillId="54" borderId="0" applyNumberFormat="0" applyBorder="0" applyAlignment="0" applyProtection="0"/>
    <xf numFmtId="173" fontId="63" fillId="54" borderId="0" applyNumberFormat="0" applyBorder="0" applyAlignment="0" applyProtection="0"/>
    <xf numFmtId="0" fontId="61"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173" fontId="64" fillId="54" borderId="0" applyNumberFormat="0" applyBorder="0" applyAlignment="0" applyProtection="0"/>
    <xf numFmtId="173" fontId="64" fillId="54" borderId="0" applyNumberFormat="0" applyBorder="0" applyAlignment="0" applyProtection="0"/>
    <xf numFmtId="0" fontId="61" fillId="54" borderId="0" applyNumberFormat="0" applyBorder="0" applyAlignment="0" applyProtection="0"/>
    <xf numFmtId="173" fontId="64"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173" fontId="61" fillId="54" borderId="0" applyNumberFormat="0" applyBorder="0" applyAlignment="0" applyProtection="0"/>
    <xf numFmtId="0" fontId="6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173" fontId="1" fillId="54" borderId="0" applyNumberFormat="0" applyBorder="0" applyAlignment="0" applyProtection="0"/>
    <xf numFmtId="173"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5" borderId="0" applyNumberFormat="0" applyBorder="0" applyAlignment="0" applyProtection="0"/>
    <xf numFmtId="0" fontId="61" fillId="55" borderId="0" applyNumberFormat="0" applyBorder="0" applyAlignment="0" applyProtection="0"/>
    <xf numFmtId="173" fontId="61" fillId="54"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65" fillId="19" borderId="0" applyNumberFormat="0" applyBorder="0" applyAlignment="0" applyProtection="0"/>
    <xf numFmtId="173" fontId="65"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65" fillId="19"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61" fillId="54" borderId="0" applyNumberFormat="0" applyBorder="0" applyAlignment="0" applyProtection="0"/>
    <xf numFmtId="173" fontId="61" fillId="5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61" fillId="5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73" fontId="1" fillId="19" borderId="0" applyNumberFormat="0" applyBorder="0" applyAlignment="0" applyProtection="0"/>
    <xf numFmtId="173"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173" fontId="61"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173" fontId="60" fillId="50" borderId="0" applyNumberFormat="0" applyBorder="0" applyAlignment="0" applyProtection="0"/>
    <xf numFmtId="173" fontId="60" fillId="50" borderId="0" applyNumberFormat="0" applyBorder="0" applyAlignment="0" applyProtection="0"/>
    <xf numFmtId="0" fontId="61" fillId="50" borderId="0" applyNumberFormat="0" applyBorder="0" applyAlignment="0" applyProtection="0"/>
    <xf numFmtId="173" fontId="60"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173" fontId="61" fillId="50" borderId="0" applyNumberFormat="0" applyBorder="0" applyAlignment="0" applyProtection="0"/>
    <xf numFmtId="0" fontId="63"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173" fontId="61" fillId="50" borderId="0" applyNumberFormat="0" applyBorder="0" applyAlignment="0" applyProtection="0"/>
    <xf numFmtId="173" fontId="61" fillId="50" borderId="0" applyNumberFormat="0" applyBorder="0" applyAlignment="0" applyProtection="0"/>
    <xf numFmtId="0" fontId="63" fillId="50" borderId="0" applyNumberFormat="0" applyBorder="0" applyAlignment="0" applyProtection="0"/>
    <xf numFmtId="173" fontId="61"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0" fontId="63" fillId="50" borderId="0" applyNumberFormat="0" applyBorder="0" applyAlignment="0" applyProtection="0"/>
    <xf numFmtId="173" fontId="63" fillId="50" borderId="0" applyNumberFormat="0" applyBorder="0" applyAlignment="0" applyProtection="0"/>
    <xf numFmtId="0" fontId="6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173" fontId="64" fillId="50" borderId="0" applyNumberFormat="0" applyBorder="0" applyAlignment="0" applyProtection="0"/>
    <xf numFmtId="173" fontId="64" fillId="50" borderId="0" applyNumberFormat="0" applyBorder="0" applyAlignment="0" applyProtection="0"/>
    <xf numFmtId="0" fontId="61" fillId="50" borderId="0" applyNumberFormat="0" applyBorder="0" applyAlignment="0" applyProtection="0"/>
    <xf numFmtId="173" fontId="64"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173" fontId="61" fillId="50" borderId="0" applyNumberFormat="0" applyBorder="0" applyAlignment="0" applyProtection="0"/>
    <xf numFmtId="0" fontId="6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173" fontId="1" fillId="50" borderId="0" applyNumberFormat="0" applyBorder="0" applyAlignment="0" applyProtection="0"/>
    <xf numFmtId="173"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3" fontId="61" fillId="50"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65" fillId="23" borderId="0" applyNumberFormat="0" applyBorder="0" applyAlignment="0" applyProtection="0"/>
    <xf numFmtId="173" fontId="65"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65" fillId="23"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61" fillId="50" borderId="0" applyNumberFormat="0" applyBorder="0" applyAlignment="0" applyProtection="0"/>
    <xf numFmtId="173" fontId="61" fillId="5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61" fillId="5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73" fontId="1" fillId="23" borderId="0" applyNumberFormat="0" applyBorder="0" applyAlignment="0" applyProtection="0"/>
    <xf numFmtId="173"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60"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173" fontId="60" fillId="45" borderId="0" applyNumberFormat="0" applyBorder="0" applyAlignment="0" applyProtection="0"/>
    <xf numFmtId="173" fontId="60" fillId="45" borderId="0" applyNumberFormat="0" applyBorder="0" applyAlignment="0" applyProtection="0"/>
    <xf numFmtId="0" fontId="61" fillId="45" borderId="0" applyNumberFormat="0" applyBorder="0" applyAlignment="0" applyProtection="0"/>
    <xf numFmtId="173" fontId="60"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2" fillId="27" borderId="0" applyNumberFormat="0" applyBorder="0" applyAlignment="0" applyProtection="0"/>
    <xf numFmtId="0" fontId="62" fillId="27" borderId="0" applyNumberFormat="0" applyBorder="0" applyAlignment="0" applyProtection="0"/>
    <xf numFmtId="173" fontId="61" fillId="45" borderId="0" applyNumberFormat="0" applyBorder="0" applyAlignment="0" applyProtection="0"/>
    <xf numFmtId="0" fontId="63"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5" borderId="0" applyNumberFormat="0" applyBorder="0" applyAlignment="0" applyProtection="0"/>
    <xf numFmtId="173" fontId="61" fillId="45" borderId="0" applyNumberFormat="0" applyBorder="0" applyAlignment="0" applyProtection="0"/>
    <xf numFmtId="0" fontId="63" fillId="45" borderId="0" applyNumberFormat="0" applyBorder="0" applyAlignment="0" applyProtection="0"/>
    <xf numFmtId="173" fontId="61" fillId="45"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0" fontId="63" fillId="45" borderId="0" applyNumberFormat="0" applyBorder="0" applyAlignment="0" applyProtection="0"/>
    <xf numFmtId="173" fontId="63" fillId="45" borderId="0" applyNumberFormat="0" applyBorder="0" applyAlignment="0" applyProtection="0"/>
    <xf numFmtId="0" fontId="61" fillId="45"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173" fontId="64" fillId="45" borderId="0" applyNumberFormat="0" applyBorder="0" applyAlignment="0" applyProtection="0"/>
    <xf numFmtId="173" fontId="64" fillId="45" borderId="0" applyNumberFormat="0" applyBorder="0" applyAlignment="0" applyProtection="0"/>
    <xf numFmtId="0" fontId="61" fillId="45" borderId="0" applyNumberFormat="0" applyBorder="0" applyAlignment="0" applyProtection="0"/>
    <xf numFmtId="173" fontId="64"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3" fontId="61" fillId="45" borderId="0" applyNumberFormat="0" applyBorder="0" applyAlignment="0" applyProtection="0"/>
    <xf numFmtId="0" fontId="6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73" fontId="1" fillId="45" borderId="0" applyNumberFormat="0" applyBorder="0" applyAlignment="0" applyProtection="0"/>
    <xf numFmtId="173"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173" fontId="61" fillId="45"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65" fillId="27" borderId="0" applyNumberFormat="0" applyBorder="0" applyAlignment="0" applyProtection="0"/>
    <xf numFmtId="173" fontId="65"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65" fillId="27"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61" fillId="45" borderId="0" applyNumberFormat="0" applyBorder="0" applyAlignment="0" applyProtection="0"/>
    <xf numFmtId="173" fontId="61" fillId="4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61" fillId="4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73" fontId="1" fillId="27" borderId="0" applyNumberFormat="0" applyBorder="0" applyAlignment="0" applyProtection="0"/>
    <xf numFmtId="173"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60"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173" fontId="61" fillId="56" borderId="0" applyNumberFormat="0" applyBorder="0" applyAlignment="0" applyProtection="0"/>
    <xf numFmtId="0" fontId="60" fillId="56" borderId="0" applyNumberFormat="0" applyBorder="0" applyAlignment="0" applyProtection="0"/>
    <xf numFmtId="0" fontId="60" fillId="56" borderId="0" applyNumberFormat="0" applyBorder="0" applyAlignment="0" applyProtection="0"/>
    <xf numFmtId="173" fontId="60" fillId="56" borderId="0" applyNumberFormat="0" applyBorder="0" applyAlignment="0" applyProtection="0"/>
    <xf numFmtId="173" fontId="60" fillId="56" borderId="0" applyNumberFormat="0" applyBorder="0" applyAlignment="0" applyProtection="0"/>
    <xf numFmtId="0" fontId="61" fillId="56" borderId="0" applyNumberFormat="0" applyBorder="0" applyAlignment="0" applyProtection="0"/>
    <xf numFmtId="173" fontId="60"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173" fontId="61" fillId="56" borderId="0" applyNumberFormat="0" applyBorder="0" applyAlignment="0" applyProtection="0"/>
    <xf numFmtId="0" fontId="63"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173" fontId="61" fillId="56" borderId="0" applyNumberFormat="0" applyBorder="0" applyAlignment="0" applyProtection="0"/>
    <xf numFmtId="173" fontId="61" fillId="56" borderId="0" applyNumberFormat="0" applyBorder="0" applyAlignment="0" applyProtection="0"/>
    <xf numFmtId="0" fontId="63" fillId="56" borderId="0" applyNumberFormat="0" applyBorder="0" applyAlignment="0" applyProtection="0"/>
    <xf numFmtId="173" fontId="61" fillId="56"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0" fontId="63" fillId="56" borderId="0" applyNumberFormat="0" applyBorder="0" applyAlignment="0" applyProtection="0"/>
    <xf numFmtId="173" fontId="63" fillId="56" borderId="0" applyNumberFormat="0" applyBorder="0" applyAlignment="0" applyProtection="0"/>
    <xf numFmtId="0" fontId="61" fillId="56" borderId="0" applyNumberFormat="0" applyBorder="0" applyAlignment="0" applyProtection="0"/>
    <xf numFmtId="0" fontId="64" fillId="56" borderId="0" applyNumberFormat="0" applyBorder="0" applyAlignment="0" applyProtection="0"/>
    <xf numFmtId="0" fontId="64" fillId="56" borderId="0" applyNumberFormat="0" applyBorder="0" applyAlignment="0" applyProtection="0"/>
    <xf numFmtId="173" fontId="64" fillId="56" borderId="0" applyNumberFormat="0" applyBorder="0" applyAlignment="0" applyProtection="0"/>
    <xf numFmtId="173" fontId="64" fillId="56" borderId="0" applyNumberFormat="0" applyBorder="0" applyAlignment="0" applyProtection="0"/>
    <xf numFmtId="0" fontId="61" fillId="56" borderId="0" applyNumberFormat="0" applyBorder="0" applyAlignment="0" applyProtection="0"/>
    <xf numFmtId="173" fontId="64"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173" fontId="61" fillId="56" borderId="0" applyNumberFormat="0" applyBorder="0" applyAlignment="0" applyProtection="0"/>
    <xf numFmtId="0" fontId="6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173" fontId="1" fillId="56" borderId="0" applyNumberFormat="0" applyBorder="0" applyAlignment="0" applyProtection="0"/>
    <xf numFmtId="173"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173" fontId="61" fillId="56"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65" fillId="31" borderId="0" applyNumberFormat="0" applyBorder="0" applyAlignment="0" applyProtection="0"/>
    <xf numFmtId="173" fontId="65"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65" fillId="31"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61"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61" fillId="56" borderId="0" applyNumberFormat="0" applyBorder="0" applyAlignment="0" applyProtection="0"/>
    <xf numFmtId="173" fontId="61"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61"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3" fontId="1" fillId="31" borderId="0" applyNumberFormat="0" applyBorder="0" applyAlignment="0" applyProtection="0"/>
    <xf numFmtId="173"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66" fillId="57" borderId="0" applyNumberFormat="0" applyBorder="0" applyAlignment="0" applyProtection="0"/>
    <xf numFmtId="0" fontId="67"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173" fontId="66" fillId="57" borderId="0" applyNumberFormat="0" applyBorder="0" applyAlignment="0" applyProtection="0"/>
    <xf numFmtId="173" fontId="66" fillId="57" borderId="0" applyNumberFormat="0" applyBorder="0" applyAlignment="0" applyProtection="0"/>
    <xf numFmtId="0" fontId="67" fillId="57" borderId="0" applyNumberFormat="0" applyBorder="0" applyAlignment="0" applyProtection="0"/>
    <xf numFmtId="173" fontId="66" fillId="57"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173" fontId="67" fillId="57"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173" fontId="69"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173" fontId="70" fillId="57" borderId="0" applyNumberFormat="0" applyBorder="0" applyAlignment="0" applyProtection="0"/>
    <xf numFmtId="0" fontId="17" fillId="57" borderId="0" applyNumberFormat="0" applyBorder="0" applyAlignment="0" applyProtection="0"/>
    <xf numFmtId="0" fontId="17" fillId="57" borderId="0" applyNumberFormat="0" applyBorder="0" applyAlignment="0" applyProtection="0"/>
    <xf numFmtId="173" fontId="17" fillId="57"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2" borderId="0" applyNumberFormat="0" applyBorder="0" applyAlignment="0" applyProtection="0"/>
    <xf numFmtId="0" fontId="69" fillId="52" borderId="0" applyNumberFormat="0" applyBorder="0" applyAlignment="0" applyProtection="0"/>
    <xf numFmtId="173" fontId="69" fillId="57"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173" fontId="71" fillId="12"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173" fontId="69" fillId="57" borderId="0" applyNumberFormat="0" applyBorder="0" applyAlignment="0" applyProtection="0"/>
    <xf numFmtId="0" fontId="17" fillId="12" borderId="0" applyNumberFormat="0" applyBorder="0" applyAlignment="0" applyProtection="0"/>
    <xf numFmtId="173" fontId="17" fillId="12" borderId="0" applyNumberFormat="0" applyBorder="0" applyAlignment="0" applyProtection="0"/>
    <xf numFmtId="0" fontId="66" fillId="47" borderId="0" applyNumberFormat="0" applyBorder="0" applyAlignment="0" applyProtection="0"/>
    <xf numFmtId="0" fontId="67"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173" fontId="66" fillId="47" borderId="0" applyNumberFormat="0" applyBorder="0" applyAlignment="0" applyProtection="0"/>
    <xf numFmtId="173" fontId="66" fillId="47" borderId="0" applyNumberFormat="0" applyBorder="0" applyAlignment="0" applyProtection="0"/>
    <xf numFmtId="0" fontId="67" fillId="47" borderId="0" applyNumberFormat="0" applyBorder="0" applyAlignment="0" applyProtection="0"/>
    <xf numFmtId="173" fontId="66"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8" fillId="16" borderId="0" applyNumberFormat="0" applyBorder="0" applyAlignment="0" applyProtection="0"/>
    <xf numFmtId="0" fontId="68" fillId="16" borderId="0" applyNumberFormat="0" applyBorder="0" applyAlignment="0" applyProtection="0"/>
    <xf numFmtId="173" fontId="67"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173" fontId="69" fillId="47"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173" fontId="70"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173" fontId="17" fillId="47"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173" fontId="69" fillId="47"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173" fontId="71" fillId="16"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173" fontId="69" fillId="47" borderId="0" applyNumberFormat="0" applyBorder="0" applyAlignment="0" applyProtection="0"/>
    <xf numFmtId="0" fontId="17" fillId="16" borderId="0" applyNumberFormat="0" applyBorder="0" applyAlignment="0" applyProtection="0"/>
    <xf numFmtId="173" fontId="17" fillId="16" borderId="0" applyNumberFormat="0" applyBorder="0" applyAlignment="0" applyProtection="0"/>
    <xf numFmtId="0" fontId="66" fillId="54" borderId="0" applyNumberFormat="0" applyBorder="0" applyAlignment="0" applyProtection="0"/>
    <xf numFmtId="0" fontId="67" fillId="54" borderId="0" applyNumberFormat="0" applyBorder="0" applyAlignment="0" applyProtection="0"/>
    <xf numFmtId="0" fontId="66" fillId="54" borderId="0" applyNumberFormat="0" applyBorder="0" applyAlignment="0" applyProtection="0"/>
    <xf numFmtId="0" fontId="66" fillId="54" borderId="0" applyNumberFormat="0" applyBorder="0" applyAlignment="0" applyProtection="0"/>
    <xf numFmtId="173" fontId="66" fillId="54" borderId="0" applyNumberFormat="0" applyBorder="0" applyAlignment="0" applyProtection="0"/>
    <xf numFmtId="173" fontId="66" fillId="54" borderId="0" applyNumberFormat="0" applyBorder="0" applyAlignment="0" applyProtection="0"/>
    <xf numFmtId="0" fontId="67" fillId="54" borderId="0" applyNumberFormat="0" applyBorder="0" applyAlignment="0" applyProtection="0"/>
    <xf numFmtId="173" fontId="66"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173" fontId="67"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173" fontId="69"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173" fontId="70"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173" fontId="17" fillId="54"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173" fontId="69" fillId="54"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73" fontId="71" fillId="20" borderId="0" applyNumberFormat="0" applyBorder="0" applyAlignment="0" applyProtection="0"/>
    <xf numFmtId="0" fontId="69" fillId="54" borderId="0" applyNumberFormat="0" applyBorder="0" applyAlignment="0" applyProtection="0"/>
    <xf numFmtId="0" fontId="69" fillId="54" borderId="0" applyNumberFormat="0" applyBorder="0" applyAlignment="0" applyProtection="0"/>
    <xf numFmtId="173" fontId="69" fillId="54" borderId="0" applyNumberFormat="0" applyBorder="0" applyAlignment="0" applyProtection="0"/>
    <xf numFmtId="0" fontId="17" fillId="20" borderId="0" applyNumberFormat="0" applyBorder="0" applyAlignment="0" applyProtection="0"/>
    <xf numFmtId="173" fontId="17" fillId="20" borderId="0" applyNumberFormat="0" applyBorder="0" applyAlignment="0" applyProtection="0"/>
    <xf numFmtId="0" fontId="66" fillId="59" borderId="0" applyNumberFormat="0" applyBorder="0" applyAlignment="0" applyProtection="0"/>
    <xf numFmtId="0" fontId="67"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173" fontId="66" fillId="59" borderId="0" applyNumberFormat="0" applyBorder="0" applyAlignment="0" applyProtection="0"/>
    <xf numFmtId="173" fontId="66" fillId="59" borderId="0" applyNumberFormat="0" applyBorder="0" applyAlignment="0" applyProtection="0"/>
    <xf numFmtId="0" fontId="67" fillId="59" borderId="0" applyNumberFormat="0" applyBorder="0" applyAlignment="0" applyProtection="0"/>
    <xf numFmtId="173" fontId="66"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8" fillId="24" borderId="0" applyNumberFormat="0" applyBorder="0" applyAlignment="0" applyProtection="0"/>
    <xf numFmtId="0" fontId="68" fillId="24" borderId="0" applyNumberFormat="0" applyBorder="0" applyAlignment="0" applyProtection="0"/>
    <xf numFmtId="173" fontId="67" fillId="59"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173" fontId="69"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173" fontId="70"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173" fontId="17" fillId="59"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173" fontId="69" fillId="59"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173" fontId="71" fillId="24"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173" fontId="69" fillId="59" borderId="0" applyNumberFormat="0" applyBorder="0" applyAlignment="0" applyProtection="0"/>
    <xf numFmtId="0" fontId="17" fillId="24" borderId="0" applyNumberFormat="0" applyBorder="0" applyAlignment="0" applyProtection="0"/>
    <xf numFmtId="173" fontId="17" fillId="24" borderId="0" applyNumberFormat="0" applyBorder="0" applyAlignment="0" applyProtection="0"/>
    <xf numFmtId="0" fontId="66" fillId="60" borderId="0" applyNumberFormat="0" applyBorder="0" applyAlignment="0" applyProtection="0"/>
    <xf numFmtId="0" fontId="67"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173" fontId="66" fillId="60" borderId="0" applyNumberFormat="0" applyBorder="0" applyAlignment="0" applyProtection="0"/>
    <xf numFmtId="173" fontId="66" fillId="60" borderId="0" applyNumberFormat="0" applyBorder="0" applyAlignment="0" applyProtection="0"/>
    <xf numFmtId="0" fontId="67" fillId="60" borderId="0" applyNumberFormat="0" applyBorder="0" applyAlignment="0" applyProtection="0"/>
    <xf numFmtId="173" fontId="66"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173" fontId="67" fillId="60"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173" fontId="69"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173" fontId="70" fillId="60" borderId="0" applyNumberFormat="0" applyBorder="0" applyAlignment="0" applyProtection="0"/>
    <xf numFmtId="0" fontId="17" fillId="60" borderId="0" applyNumberFormat="0" applyBorder="0" applyAlignment="0" applyProtection="0"/>
    <xf numFmtId="0" fontId="17" fillId="60" borderId="0" applyNumberFormat="0" applyBorder="0" applyAlignment="0" applyProtection="0"/>
    <xf numFmtId="173" fontId="17" fillId="60"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69" fillId="52" borderId="0" applyNumberFormat="0" applyBorder="0" applyAlignment="0" applyProtection="0"/>
    <xf numFmtId="0" fontId="69" fillId="52" borderId="0" applyNumberFormat="0" applyBorder="0" applyAlignment="0" applyProtection="0"/>
    <xf numFmtId="173" fontId="69" fillId="60"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173" fontId="71" fillId="28"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173" fontId="69" fillId="60" borderId="0" applyNumberFormat="0" applyBorder="0" applyAlignment="0" applyProtection="0"/>
    <xf numFmtId="0" fontId="17" fillId="28" borderId="0" applyNumberFormat="0" applyBorder="0" applyAlignment="0" applyProtection="0"/>
    <xf numFmtId="173" fontId="17" fillId="28" borderId="0" applyNumberFormat="0" applyBorder="0" applyAlignment="0" applyProtection="0"/>
    <xf numFmtId="0" fontId="66" fillId="61" borderId="0" applyNumberFormat="0" applyBorder="0" applyAlignment="0" applyProtection="0"/>
    <xf numFmtId="0" fontId="67" fillId="61" borderId="0" applyNumberFormat="0" applyBorder="0" applyAlignment="0" applyProtection="0"/>
    <xf numFmtId="0" fontId="66" fillId="61" borderId="0" applyNumberFormat="0" applyBorder="0" applyAlignment="0" applyProtection="0"/>
    <xf numFmtId="0" fontId="66" fillId="61" borderId="0" applyNumberFormat="0" applyBorder="0" applyAlignment="0" applyProtection="0"/>
    <xf numFmtId="173" fontId="66" fillId="61" borderId="0" applyNumberFormat="0" applyBorder="0" applyAlignment="0" applyProtection="0"/>
    <xf numFmtId="173" fontId="66" fillId="61" borderId="0" applyNumberFormat="0" applyBorder="0" applyAlignment="0" applyProtection="0"/>
    <xf numFmtId="0" fontId="67" fillId="61" borderId="0" applyNumberFormat="0" applyBorder="0" applyAlignment="0" applyProtection="0"/>
    <xf numFmtId="173" fontId="66"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8" fillId="32" borderId="0" applyNumberFormat="0" applyBorder="0" applyAlignment="0" applyProtection="0"/>
    <xf numFmtId="0" fontId="68" fillId="32" borderId="0" applyNumberFormat="0" applyBorder="0" applyAlignment="0" applyProtection="0"/>
    <xf numFmtId="173" fontId="67" fillId="61"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173" fontId="69" fillId="61"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173" fontId="70" fillId="61" borderId="0" applyNumberFormat="0" applyBorder="0" applyAlignment="0" applyProtection="0"/>
    <xf numFmtId="0" fontId="17" fillId="61" borderId="0" applyNumberFormat="0" applyBorder="0" applyAlignment="0" applyProtection="0"/>
    <xf numFmtId="0" fontId="17" fillId="61" borderId="0" applyNumberFormat="0" applyBorder="0" applyAlignment="0" applyProtection="0"/>
    <xf numFmtId="173" fontId="17" fillId="61"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173" fontId="69" fillId="61"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173" fontId="71" fillId="32"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173" fontId="69" fillId="61" borderId="0" applyNumberFormat="0" applyBorder="0" applyAlignment="0" applyProtection="0"/>
    <xf numFmtId="0" fontId="17" fillId="32" borderId="0" applyNumberFormat="0" applyBorder="0" applyAlignment="0" applyProtection="0"/>
    <xf numFmtId="173" fontId="17" fillId="32" borderId="0" applyNumberFormat="0" applyBorder="0" applyAlignment="0" applyProtection="0"/>
    <xf numFmtId="0" fontId="66" fillId="62" borderId="0" applyNumberFormat="0" applyBorder="0" applyAlignment="0" applyProtection="0"/>
    <xf numFmtId="0" fontId="67" fillId="62" borderId="0" applyNumberFormat="0" applyBorder="0" applyAlignment="0" applyProtection="0"/>
    <xf numFmtId="0" fontId="66" fillId="62" borderId="0" applyNumberFormat="0" applyBorder="0" applyAlignment="0" applyProtection="0"/>
    <xf numFmtId="0" fontId="66" fillId="62" borderId="0" applyNumberFormat="0" applyBorder="0" applyAlignment="0" applyProtection="0"/>
    <xf numFmtId="173" fontId="66" fillId="62" borderId="0" applyNumberFormat="0" applyBorder="0" applyAlignment="0" applyProtection="0"/>
    <xf numFmtId="173" fontId="66" fillId="62" borderId="0" applyNumberFormat="0" applyBorder="0" applyAlignment="0" applyProtection="0"/>
    <xf numFmtId="0" fontId="67" fillId="62" borderId="0" applyNumberFormat="0" applyBorder="0" applyAlignment="0" applyProtection="0"/>
    <xf numFmtId="173" fontId="66"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8" fillId="9" borderId="0" applyNumberFormat="0" applyBorder="0" applyAlignment="0" applyProtection="0"/>
    <xf numFmtId="0" fontId="68" fillId="9" borderId="0" applyNumberFormat="0" applyBorder="0" applyAlignment="0" applyProtection="0"/>
    <xf numFmtId="173" fontId="67" fillId="62" borderId="0" applyNumberFormat="0" applyBorder="0" applyAlignment="0" applyProtection="0"/>
    <xf numFmtId="0" fontId="69" fillId="62" borderId="0" applyNumberFormat="0" applyBorder="0" applyAlignment="0" applyProtection="0"/>
    <xf numFmtId="0" fontId="69" fillId="62" borderId="0" applyNumberFormat="0" applyBorder="0" applyAlignment="0" applyProtection="0"/>
    <xf numFmtId="173" fontId="69" fillId="62"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173" fontId="70" fillId="62" borderId="0" applyNumberFormat="0" applyBorder="0" applyAlignment="0" applyProtection="0"/>
    <xf numFmtId="0" fontId="17" fillId="62" borderId="0" applyNumberFormat="0" applyBorder="0" applyAlignment="0" applyProtection="0"/>
    <xf numFmtId="0" fontId="17" fillId="62" borderId="0" applyNumberFormat="0" applyBorder="0" applyAlignment="0" applyProtection="0"/>
    <xf numFmtId="173" fontId="17" fillId="62" borderId="0" applyNumberFormat="0" applyBorder="0" applyAlignment="0" applyProtection="0"/>
    <xf numFmtId="0" fontId="69" fillId="62" borderId="0" applyNumberFormat="0" applyBorder="0" applyAlignment="0" applyProtection="0"/>
    <xf numFmtId="0" fontId="69" fillId="62"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173" fontId="69" fillId="62"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71"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173" fontId="71" fillId="9" borderId="0" applyNumberFormat="0" applyBorder="0" applyAlignment="0" applyProtection="0"/>
    <xf numFmtId="0" fontId="69" fillId="62" borderId="0" applyNumberFormat="0" applyBorder="0" applyAlignment="0" applyProtection="0"/>
    <xf numFmtId="0" fontId="69" fillId="62" borderId="0" applyNumberFormat="0" applyBorder="0" applyAlignment="0" applyProtection="0"/>
    <xf numFmtId="173" fontId="69" fillId="62" borderId="0" applyNumberFormat="0" applyBorder="0" applyAlignment="0" applyProtection="0"/>
    <xf numFmtId="0" fontId="17" fillId="9" borderId="0" applyNumberFormat="0" applyBorder="0" applyAlignment="0" applyProtection="0"/>
    <xf numFmtId="173" fontId="17" fillId="9" borderId="0" applyNumberFormat="0" applyBorder="0" applyAlignment="0" applyProtection="0"/>
    <xf numFmtId="0" fontId="66" fillId="64" borderId="0" applyNumberFormat="0" applyBorder="0" applyAlignment="0" applyProtection="0"/>
    <xf numFmtId="0" fontId="67" fillId="64" borderId="0" applyNumberFormat="0" applyBorder="0" applyAlignment="0" applyProtection="0"/>
    <xf numFmtId="0" fontId="66" fillId="64" borderId="0" applyNumberFormat="0" applyBorder="0" applyAlignment="0" applyProtection="0"/>
    <xf numFmtId="0" fontId="66" fillId="64" borderId="0" applyNumberFormat="0" applyBorder="0" applyAlignment="0" applyProtection="0"/>
    <xf numFmtId="173" fontId="66" fillId="64" borderId="0" applyNumberFormat="0" applyBorder="0" applyAlignment="0" applyProtection="0"/>
    <xf numFmtId="173" fontId="66" fillId="64" borderId="0" applyNumberFormat="0" applyBorder="0" applyAlignment="0" applyProtection="0"/>
    <xf numFmtId="0" fontId="67" fillId="64" borderId="0" applyNumberFormat="0" applyBorder="0" applyAlignment="0" applyProtection="0"/>
    <xf numFmtId="173" fontId="66"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173" fontId="67" fillId="64" borderId="0" applyNumberFormat="0" applyBorder="0" applyAlignment="0" applyProtection="0"/>
    <xf numFmtId="0" fontId="69" fillId="64" borderId="0" applyNumberFormat="0" applyBorder="0" applyAlignment="0" applyProtection="0"/>
    <xf numFmtId="0" fontId="69" fillId="64" borderId="0" applyNumberFormat="0" applyBorder="0" applyAlignment="0" applyProtection="0"/>
    <xf numFmtId="173" fontId="69"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173" fontId="70" fillId="64" borderId="0" applyNumberFormat="0" applyBorder="0" applyAlignment="0" applyProtection="0"/>
    <xf numFmtId="0" fontId="17" fillId="64" borderId="0" applyNumberFormat="0" applyBorder="0" applyAlignment="0" applyProtection="0"/>
    <xf numFmtId="0" fontId="17" fillId="64" borderId="0" applyNumberFormat="0" applyBorder="0" applyAlignment="0" applyProtection="0"/>
    <xf numFmtId="173" fontId="17" fillId="64" borderId="0" applyNumberFormat="0" applyBorder="0" applyAlignment="0" applyProtection="0"/>
    <xf numFmtId="0" fontId="69" fillId="64" borderId="0" applyNumberFormat="0" applyBorder="0" applyAlignment="0" applyProtection="0"/>
    <xf numFmtId="0" fontId="69" fillId="64"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173" fontId="69" fillId="64"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173" fontId="71" fillId="13" borderId="0" applyNumberFormat="0" applyBorder="0" applyAlignment="0" applyProtection="0"/>
    <xf numFmtId="0" fontId="69" fillId="64" borderId="0" applyNumberFormat="0" applyBorder="0" applyAlignment="0" applyProtection="0"/>
    <xf numFmtId="0" fontId="69" fillId="64" borderId="0" applyNumberFormat="0" applyBorder="0" applyAlignment="0" applyProtection="0"/>
    <xf numFmtId="173" fontId="69" fillId="64" borderId="0" applyNumberFormat="0" applyBorder="0" applyAlignment="0" applyProtection="0"/>
    <xf numFmtId="0" fontId="17" fillId="13" borderId="0" applyNumberFormat="0" applyBorder="0" applyAlignment="0" applyProtection="0"/>
    <xf numFmtId="173" fontId="17" fillId="13" borderId="0" applyNumberFormat="0" applyBorder="0" applyAlignment="0" applyProtection="0"/>
    <xf numFmtId="0" fontId="66" fillId="65" borderId="0" applyNumberFormat="0" applyBorder="0" applyAlignment="0" applyProtection="0"/>
    <xf numFmtId="0" fontId="67" fillId="65" borderId="0" applyNumberFormat="0" applyBorder="0" applyAlignment="0" applyProtection="0"/>
    <xf numFmtId="0" fontId="66" fillId="65" borderId="0" applyNumberFormat="0" applyBorder="0" applyAlignment="0" applyProtection="0"/>
    <xf numFmtId="0" fontId="66" fillId="65" borderId="0" applyNumberFormat="0" applyBorder="0" applyAlignment="0" applyProtection="0"/>
    <xf numFmtId="173" fontId="66" fillId="65" borderId="0" applyNumberFormat="0" applyBorder="0" applyAlignment="0" applyProtection="0"/>
    <xf numFmtId="173" fontId="66" fillId="65" borderId="0" applyNumberFormat="0" applyBorder="0" applyAlignment="0" applyProtection="0"/>
    <xf numFmtId="0" fontId="67" fillId="65" borderId="0" applyNumberFormat="0" applyBorder="0" applyAlignment="0" applyProtection="0"/>
    <xf numFmtId="173" fontId="66" fillId="65" borderId="0" applyNumberFormat="0" applyBorder="0" applyAlignment="0" applyProtection="0"/>
    <xf numFmtId="0" fontId="67" fillId="65" borderId="0" applyNumberFormat="0" applyBorder="0" applyAlignment="0" applyProtection="0"/>
    <xf numFmtId="0" fontId="67" fillId="65" borderId="0" applyNumberFormat="0" applyBorder="0" applyAlignment="0" applyProtection="0"/>
    <xf numFmtId="0" fontId="67" fillId="65" borderId="0" applyNumberFormat="0" applyBorder="0" applyAlignment="0" applyProtection="0"/>
    <xf numFmtId="0" fontId="67" fillId="65" borderId="0" applyNumberFormat="0" applyBorder="0" applyAlignment="0" applyProtection="0"/>
    <xf numFmtId="0" fontId="68" fillId="17" borderId="0" applyNumberFormat="0" applyBorder="0" applyAlignment="0" applyProtection="0"/>
    <xf numFmtId="0" fontId="68" fillId="17" borderId="0" applyNumberFormat="0" applyBorder="0" applyAlignment="0" applyProtection="0"/>
    <xf numFmtId="173" fontId="67"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173" fontId="69"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173" fontId="70" fillId="65" borderId="0" applyNumberFormat="0" applyBorder="0" applyAlignment="0" applyProtection="0"/>
    <xf numFmtId="0" fontId="17" fillId="65" borderId="0" applyNumberFormat="0" applyBorder="0" applyAlignment="0" applyProtection="0"/>
    <xf numFmtId="0" fontId="17" fillId="65" borderId="0" applyNumberFormat="0" applyBorder="0" applyAlignment="0" applyProtection="0"/>
    <xf numFmtId="173" fontId="17" fillId="65"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173" fontId="69" fillId="65"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173" fontId="71" fillId="17" borderId="0" applyNumberFormat="0" applyBorder="0" applyAlignment="0" applyProtection="0"/>
    <xf numFmtId="0" fontId="69" fillId="65" borderId="0" applyNumberFormat="0" applyBorder="0" applyAlignment="0" applyProtection="0"/>
    <xf numFmtId="0" fontId="69" fillId="65" borderId="0" applyNumberFormat="0" applyBorder="0" applyAlignment="0" applyProtection="0"/>
    <xf numFmtId="173" fontId="69" fillId="65" borderId="0" applyNumberFormat="0" applyBorder="0" applyAlignment="0" applyProtection="0"/>
    <xf numFmtId="0" fontId="17" fillId="17" borderId="0" applyNumberFormat="0" applyBorder="0" applyAlignment="0" applyProtection="0"/>
    <xf numFmtId="173" fontId="17" fillId="17" borderId="0" applyNumberFormat="0" applyBorder="0" applyAlignment="0" applyProtection="0"/>
    <xf numFmtId="0" fontId="66" fillId="59" borderId="0" applyNumberFormat="0" applyBorder="0" applyAlignment="0" applyProtection="0"/>
    <xf numFmtId="0" fontId="67"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173" fontId="66" fillId="59" borderId="0" applyNumberFormat="0" applyBorder="0" applyAlignment="0" applyProtection="0"/>
    <xf numFmtId="173" fontId="66" fillId="59" borderId="0" applyNumberFormat="0" applyBorder="0" applyAlignment="0" applyProtection="0"/>
    <xf numFmtId="0" fontId="67" fillId="59" borderId="0" applyNumberFormat="0" applyBorder="0" applyAlignment="0" applyProtection="0"/>
    <xf numFmtId="173" fontId="66"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7" fillId="59"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173" fontId="67" fillId="59"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173" fontId="69"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173" fontId="70" fillId="59" borderId="0" applyNumberFormat="0" applyBorder="0" applyAlignment="0" applyProtection="0"/>
    <xf numFmtId="0" fontId="17" fillId="59" borderId="0" applyNumberFormat="0" applyBorder="0" applyAlignment="0" applyProtection="0"/>
    <xf numFmtId="0" fontId="17" fillId="59" borderId="0" applyNumberFormat="0" applyBorder="0" applyAlignment="0" applyProtection="0"/>
    <xf numFmtId="173" fontId="17" fillId="59"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69" fillId="66" borderId="0" applyNumberFormat="0" applyBorder="0" applyAlignment="0" applyProtection="0"/>
    <xf numFmtId="0" fontId="69" fillId="66" borderId="0" applyNumberFormat="0" applyBorder="0" applyAlignment="0" applyProtection="0"/>
    <xf numFmtId="173" fontId="69" fillId="59"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73" fontId="71" fillId="21"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173" fontId="69" fillId="59" borderId="0" applyNumberFormat="0" applyBorder="0" applyAlignment="0" applyProtection="0"/>
    <xf numFmtId="0" fontId="17" fillId="21" borderId="0" applyNumberFormat="0" applyBorder="0" applyAlignment="0" applyProtection="0"/>
    <xf numFmtId="173" fontId="17" fillId="21" borderId="0" applyNumberFormat="0" applyBorder="0" applyAlignment="0" applyProtection="0"/>
    <xf numFmtId="0" fontId="66" fillId="60" borderId="0" applyNumberFormat="0" applyBorder="0" applyAlignment="0" applyProtection="0"/>
    <xf numFmtId="0" fontId="67"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173" fontId="66" fillId="60" borderId="0" applyNumberFormat="0" applyBorder="0" applyAlignment="0" applyProtection="0"/>
    <xf numFmtId="173" fontId="66" fillId="60" borderId="0" applyNumberFormat="0" applyBorder="0" applyAlignment="0" applyProtection="0"/>
    <xf numFmtId="0" fontId="67" fillId="60" borderId="0" applyNumberFormat="0" applyBorder="0" applyAlignment="0" applyProtection="0"/>
    <xf numFmtId="173" fontId="66"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7" fillId="60"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173" fontId="67" fillId="60"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173" fontId="69"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173" fontId="70" fillId="60"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173" fontId="71" fillId="25" borderId="0" applyNumberFormat="0" applyBorder="0" applyAlignment="0" applyProtection="0"/>
    <xf numFmtId="0" fontId="69" fillId="60" borderId="0" applyNumberFormat="0" applyBorder="0" applyAlignment="0" applyProtection="0"/>
    <xf numFmtId="173" fontId="69" fillId="60"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173" fontId="69" fillId="60" borderId="0" applyNumberFormat="0" applyBorder="0" applyAlignment="0" applyProtection="0"/>
    <xf numFmtId="0" fontId="17" fillId="25" borderId="0" applyNumberFormat="0" applyBorder="0" applyAlignment="0" applyProtection="0"/>
    <xf numFmtId="173" fontId="17" fillId="25" borderId="0" applyNumberFormat="0" applyBorder="0" applyAlignment="0" applyProtection="0"/>
    <xf numFmtId="0" fontId="66" fillId="58" borderId="0" applyNumberFormat="0" applyBorder="0" applyAlignment="0" applyProtection="0"/>
    <xf numFmtId="0" fontId="67"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173" fontId="66" fillId="58" borderId="0" applyNumberFormat="0" applyBorder="0" applyAlignment="0" applyProtection="0"/>
    <xf numFmtId="173" fontId="66" fillId="58" borderId="0" applyNumberFormat="0" applyBorder="0" applyAlignment="0" applyProtection="0"/>
    <xf numFmtId="0" fontId="67" fillId="58" borderId="0" applyNumberFormat="0" applyBorder="0" applyAlignment="0" applyProtection="0"/>
    <xf numFmtId="173" fontId="66" fillId="58" borderId="0" applyNumberFormat="0" applyBorder="0" applyAlignment="0" applyProtection="0"/>
    <xf numFmtId="0" fontId="67" fillId="58" borderId="0" applyNumberFormat="0" applyBorder="0" applyAlignment="0" applyProtection="0"/>
    <xf numFmtId="0" fontId="67" fillId="58" borderId="0" applyNumberFormat="0" applyBorder="0" applyAlignment="0" applyProtection="0"/>
    <xf numFmtId="0" fontId="67" fillId="58" borderId="0" applyNumberFormat="0" applyBorder="0" applyAlignment="0" applyProtection="0"/>
    <xf numFmtId="0" fontId="67" fillId="5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173" fontId="67"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173" fontId="69"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173" fontId="70" fillId="58" borderId="0" applyNumberFormat="0" applyBorder="0" applyAlignment="0" applyProtection="0"/>
    <xf numFmtId="0" fontId="17" fillId="58" borderId="0" applyNumberFormat="0" applyBorder="0" applyAlignment="0" applyProtection="0"/>
    <xf numFmtId="0" fontId="17" fillId="58" borderId="0" applyNumberFormat="0" applyBorder="0" applyAlignment="0" applyProtection="0"/>
    <xf numFmtId="173" fontId="17"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64" borderId="0" applyNumberFormat="0" applyBorder="0" applyAlignment="0" applyProtection="0"/>
    <xf numFmtId="0" fontId="69" fillId="64" borderId="0" applyNumberFormat="0" applyBorder="0" applyAlignment="0" applyProtection="0"/>
    <xf numFmtId="173" fontId="69" fillId="58"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173" fontId="71" fillId="29"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173" fontId="69" fillId="58" borderId="0" applyNumberFormat="0" applyBorder="0" applyAlignment="0" applyProtection="0"/>
    <xf numFmtId="0" fontId="17" fillId="29" borderId="0" applyNumberFormat="0" applyBorder="0" applyAlignment="0" applyProtection="0"/>
    <xf numFmtId="173" fontId="17" fillId="29" borderId="0" applyNumberFormat="0" applyBorder="0" applyAlignment="0" applyProtection="0"/>
    <xf numFmtId="0" fontId="59" fillId="0" borderId="0">
      <alignment horizontal="center" wrapText="1"/>
    </xf>
    <xf numFmtId="0" fontId="72" fillId="0" borderId="36">
      <alignment horizont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0"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173" fontId="73" fillId="0" borderId="13">
      <alignment horizontal="center" vertical="center"/>
    </xf>
    <xf numFmtId="0" fontId="73" fillId="0" borderId="13">
      <alignment horizontal="center" vertical="center"/>
    </xf>
    <xf numFmtId="0" fontId="74" fillId="46" borderId="0" applyNumberFormat="0" applyBorder="0" applyAlignment="0" applyProtection="0"/>
    <xf numFmtId="0" fontId="75"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173" fontId="74" fillId="46" borderId="0" applyNumberFormat="0" applyBorder="0" applyAlignment="0" applyProtection="0"/>
    <xf numFmtId="173" fontId="74" fillId="46" borderId="0" applyNumberFormat="0" applyBorder="0" applyAlignment="0" applyProtection="0"/>
    <xf numFmtId="0" fontId="75" fillId="46" borderId="0" applyNumberFormat="0" applyBorder="0" applyAlignment="0" applyProtection="0"/>
    <xf numFmtId="173" fontId="74"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5" fillId="46" borderId="0" applyNumberFormat="0" applyBorder="0" applyAlignment="0" applyProtection="0"/>
    <xf numFmtId="0" fontId="76" fillId="3" borderId="0" applyNumberFormat="0" applyBorder="0" applyAlignment="0" applyProtection="0"/>
    <xf numFmtId="0" fontId="76" fillId="3" borderId="0" applyNumberFormat="0" applyBorder="0" applyAlignment="0" applyProtection="0"/>
    <xf numFmtId="173" fontId="75"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173" fontId="77"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173" fontId="78"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173" fontId="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50" borderId="0" applyNumberFormat="0" applyBorder="0" applyAlignment="0" applyProtection="0"/>
    <xf numFmtId="0" fontId="77" fillId="50" borderId="0" applyNumberFormat="0" applyBorder="0" applyAlignment="0" applyProtection="0"/>
    <xf numFmtId="173" fontId="77" fillId="46" borderId="0" applyNumberFormat="0" applyBorder="0" applyAlignment="0" applyProtection="0"/>
    <xf numFmtId="0" fontId="79" fillId="3" borderId="0" applyNumberFormat="0" applyBorder="0" applyAlignment="0" applyProtection="0"/>
    <xf numFmtId="0" fontId="79" fillId="3" borderId="0" applyNumberFormat="0" applyBorder="0" applyAlignment="0" applyProtection="0"/>
    <xf numFmtId="0" fontId="79"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173" fontId="79" fillId="3"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173" fontId="77" fillId="46" borderId="0" applyNumberFormat="0" applyBorder="0" applyAlignment="0" applyProtection="0"/>
    <xf numFmtId="0" fontId="7" fillId="3" borderId="0" applyNumberFormat="0" applyBorder="0" applyAlignment="0" applyProtection="0"/>
    <xf numFmtId="173" fontId="7" fillId="3" borderId="0" applyNumberFormat="0" applyBorder="0" applyAlignment="0" applyProtection="0"/>
    <xf numFmtId="0" fontId="80" fillId="0" borderId="0" applyNumberFormat="0" applyFont="0" applyProtection="0">
      <alignment horizontal="right" vertical="center"/>
    </xf>
    <xf numFmtId="4" fontId="59" fillId="67" borderId="0" applyFont="0" applyBorder="0" applyAlignment="0">
      <alignment horizontal="right"/>
    </xf>
    <xf numFmtId="4" fontId="59" fillId="67" borderId="0" applyFont="0" applyBorder="0" applyAlignment="0">
      <alignment horizontal="right"/>
    </xf>
    <xf numFmtId="4" fontId="59" fillId="67" borderId="0" applyFont="0" applyBorder="0" applyAlignment="0">
      <alignment horizontal="right"/>
    </xf>
    <xf numFmtId="4" fontId="59" fillId="67" borderId="0" applyFont="0" applyBorder="0" applyAlignment="0">
      <alignment horizontal="right"/>
    </xf>
    <xf numFmtId="4" fontId="59" fillId="67" borderId="0" applyFont="0" applyBorder="0" applyAlignment="0">
      <alignment horizontal="right"/>
    </xf>
    <xf numFmtId="174" fontId="81" fillId="0" borderId="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173"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4" fillId="6" borderId="4" applyNumberFormat="0" applyAlignment="0" applyProtection="0"/>
    <xf numFmtId="0" fontId="84" fillId="6" borderId="4"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0"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173" fontId="83"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173"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6" fillId="53" borderId="61" applyNumberFormat="0" applyAlignment="0" applyProtection="0"/>
    <xf numFmtId="0" fontId="87" fillId="53" borderId="4" applyNumberFormat="0" applyAlignment="0" applyProtection="0"/>
    <xf numFmtId="0" fontId="87" fillId="53" borderId="4" applyNumberFormat="0" applyAlignment="0" applyProtection="0"/>
    <xf numFmtId="173" fontId="87" fillId="53" borderId="4"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8" fillId="68"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2" fillId="53" borderId="61" applyNumberFormat="0" applyAlignment="0" applyProtection="0"/>
    <xf numFmtId="0" fontId="89" fillId="6" borderId="4" applyNumberFormat="0" applyAlignment="0" applyProtection="0"/>
    <xf numFmtId="0" fontId="89" fillId="6" borderId="4" applyNumberFormat="0" applyAlignment="0" applyProtection="0"/>
    <xf numFmtId="0" fontId="89" fillId="6" borderId="4" applyNumberFormat="0" applyAlignment="0" applyProtection="0"/>
    <xf numFmtId="0" fontId="11" fillId="6" borderId="4" applyNumberFormat="0" applyAlignment="0" applyProtection="0"/>
    <xf numFmtId="0" fontId="11" fillId="6" borderId="4" applyNumberFormat="0" applyAlignment="0" applyProtection="0"/>
    <xf numFmtId="173" fontId="89" fillId="6" borderId="4"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173"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85" fillId="53" borderId="61" applyNumberFormat="0" applyAlignment="0" applyProtection="0"/>
    <xf numFmtId="0" fontId="11" fillId="6" borderId="4" applyNumberFormat="0" applyAlignment="0" applyProtection="0"/>
    <xf numFmtId="173" fontId="11" fillId="6" borderId="4" applyNumberFormat="0" applyAlignment="0" applyProtection="0"/>
    <xf numFmtId="175" fontId="90" fillId="0" borderId="0" applyFill="0" applyBorder="0"/>
    <xf numFmtId="175" fontId="90" fillId="0" borderId="0" applyFill="0" applyBorder="0"/>
    <xf numFmtId="176" fontId="90" fillId="0" borderId="0" applyFill="0" applyBorder="0"/>
    <xf numFmtId="176" fontId="90" fillId="0" borderId="0" applyFill="0" applyBorder="0"/>
    <xf numFmtId="177" fontId="90" fillId="0" borderId="0" applyFill="0" applyBorder="0"/>
    <xf numFmtId="177" fontId="90" fillId="0" borderId="0" applyFill="0" applyBorder="0"/>
    <xf numFmtId="178" fontId="90" fillId="0" borderId="0" applyFill="0" applyBorder="0"/>
    <xf numFmtId="178" fontId="90" fillId="0" borderId="0" applyFill="0" applyBorder="0"/>
    <xf numFmtId="179" fontId="90" fillId="0" borderId="0" applyFill="0" applyBorder="0"/>
    <xf numFmtId="179" fontId="90" fillId="0" borderId="0" applyFill="0" applyBorder="0"/>
    <xf numFmtId="180" fontId="90" fillId="0" borderId="0" applyFill="0" applyBorder="0"/>
    <xf numFmtId="180" fontId="90" fillId="0" borderId="0" applyFill="0" applyBorder="0"/>
    <xf numFmtId="181" fontId="90" fillId="0" borderId="0" applyFill="0" applyBorder="0"/>
    <xf numFmtId="181" fontId="90" fillId="0" borderId="0" applyFill="0" applyBorder="0"/>
    <xf numFmtId="182" fontId="90" fillId="0" borderId="0" applyFill="0" applyBorder="0"/>
    <xf numFmtId="182" fontId="90" fillId="0" borderId="0" applyFill="0" applyBorder="0"/>
    <xf numFmtId="183" fontId="90" fillId="0" borderId="0" applyFill="0" applyBorder="0"/>
    <xf numFmtId="183" fontId="90" fillId="0" borderId="0" applyFill="0" applyBorder="0"/>
    <xf numFmtId="184" fontId="90" fillId="0" borderId="0" applyFill="0" applyBorder="0"/>
    <xf numFmtId="184" fontId="90" fillId="0" borderId="0" applyFill="0" applyBorder="0"/>
    <xf numFmtId="184" fontId="90" fillId="0" borderId="0" applyFill="0" applyBorder="0">
      <alignment horizontal="center"/>
    </xf>
    <xf numFmtId="184" fontId="90" fillId="0" borderId="0" applyFill="0" applyBorder="0">
      <alignment horizontal="center"/>
    </xf>
    <xf numFmtId="185" fontId="90" fillId="0" borderId="0" applyFill="0" applyBorder="0"/>
    <xf numFmtId="185" fontId="90" fillId="0" borderId="0" applyFill="0" applyBorder="0"/>
    <xf numFmtId="0" fontId="91" fillId="69" borderId="62" applyNumberFormat="0" applyAlignment="0" applyProtection="0"/>
    <xf numFmtId="0" fontId="92" fillId="69" borderId="62" applyNumberFormat="0" applyAlignment="0" applyProtection="0"/>
    <xf numFmtId="0" fontId="91" fillId="69" borderId="62" applyNumberFormat="0" applyAlignment="0" applyProtection="0"/>
    <xf numFmtId="0" fontId="91" fillId="69" borderId="62" applyNumberFormat="0" applyAlignment="0" applyProtection="0"/>
    <xf numFmtId="173" fontId="91" fillId="69" borderId="62" applyNumberFormat="0" applyAlignment="0" applyProtection="0"/>
    <xf numFmtId="173" fontId="91" fillId="69" borderId="62" applyNumberFormat="0" applyAlignment="0" applyProtection="0"/>
    <xf numFmtId="0" fontId="92" fillId="69" borderId="62" applyNumberFormat="0" applyAlignment="0" applyProtection="0"/>
    <xf numFmtId="173" fontId="91" fillId="69" borderId="62" applyNumberFormat="0" applyAlignment="0" applyProtection="0"/>
    <xf numFmtId="0" fontId="92" fillId="69" borderId="62" applyNumberFormat="0" applyAlignment="0" applyProtection="0"/>
    <xf numFmtId="0" fontId="92" fillId="69" borderId="62" applyNumberFormat="0" applyAlignment="0" applyProtection="0"/>
    <xf numFmtId="0" fontId="92" fillId="69" borderId="62" applyNumberFormat="0" applyAlignment="0" applyProtection="0"/>
    <xf numFmtId="0" fontId="92" fillId="69" borderId="62" applyNumberFormat="0" applyAlignment="0" applyProtection="0"/>
    <xf numFmtId="0" fontId="93" fillId="7" borderId="7" applyNumberFormat="0" applyAlignment="0" applyProtection="0"/>
    <xf numFmtId="0" fontId="93" fillId="7" borderId="7" applyNumberFormat="0" applyAlignment="0" applyProtection="0"/>
    <xf numFmtId="173" fontId="92" fillId="69" borderId="62" applyNumberFormat="0" applyAlignment="0" applyProtection="0"/>
    <xf numFmtId="0" fontId="94" fillId="69" borderId="62" applyNumberFormat="0" applyAlignment="0" applyProtection="0"/>
    <xf numFmtId="0" fontId="94" fillId="69" borderId="62" applyNumberFormat="0" applyAlignment="0" applyProtection="0"/>
    <xf numFmtId="173" fontId="94" fillId="69" borderId="62" applyNumberFormat="0" applyAlignment="0" applyProtection="0"/>
    <xf numFmtId="0" fontId="95" fillId="69" borderId="62" applyNumberFormat="0" applyAlignment="0" applyProtection="0"/>
    <xf numFmtId="0" fontId="95" fillId="69" borderId="62" applyNumberFormat="0" applyAlignment="0" applyProtection="0"/>
    <xf numFmtId="173" fontId="95" fillId="69" borderId="62" applyNumberFormat="0" applyAlignment="0" applyProtection="0"/>
    <xf numFmtId="0" fontId="96" fillId="7" borderId="7" applyNumberFormat="0" applyAlignment="0" applyProtection="0"/>
    <xf numFmtId="0" fontId="96" fillId="7" borderId="7" applyNumberFormat="0" applyAlignment="0" applyProtection="0"/>
    <xf numFmtId="173" fontId="96" fillId="7" borderId="7" applyNumberFormat="0" applyAlignment="0" applyProtection="0"/>
    <xf numFmtId="0" fontId="94" fillId="69" borderId="62" applyNumberFormat="0" applyAlignment="0" applyProtection="0"/>
    <xf numFmtId="173" fontId="94" fillId="69" borderId="62" applyNumberFormat="0" applyAlignment="0" applyProtection="0"/>
    <xf numFmtId="0" fontId="94" fillId="69" borderId="62" applyNumberFormat="0" applyAlignment="0" applyProtection="0"/>
    <xf numFmtId="0" fontId="94" fillId="69" borderId="62" applyNumberFormat="0" applyAlignment="0" applyProtection="0"/>
    <xf numFmtId="0" fontId="94" fillId="69" borderId="62" applyNumberFormat="0" applyAlignment="0" applyProtection="0"/>
    <xf numFmtId="0" fontId="13" fillId="7" borderId="7" applyNumberFormat="0" applyAlignment="0" applyProtection="0"/>
    <xf numFmtId="0" fontId="13" fillId="7" borderId="7" applyNumberFormat="0" applyAlignment="0" applyProtection="0"/>
    <xf numFmtId="173" fontId="94" fillId="69" borderId="62" applyNumberFormat="0" applyAlignment="0" applyProtection="0"/>
    <xf numFmtId="0" fontId="13" fillId="7" borderId="7" applyNumberFormat="0" applyAlignment="0" applyProtection="0"/>
    <xf numFmtId="173" fontId="13" fillId="7" borderId="7" applyNumberFormat="0" applyAlignment="0" applyProtection="0"/>
    <xf numFmtId="186" fontId="90" fillId="0" borderId="0" applyFill="0" applyBorder="0"/>
    <xf numFmtId="186" fontId="90" fillId="0" borderId="0" applyFill="0" applyBorder="0"/>
    <xf numFmtId="187" fontId="90" fillId="0" borderId="0" applyFill="0" applyBorder="0"/>
    <xf numFmtId="187" fontId="90" fillId="0" borderId="0" applyFill="0" applyBorder="0"/>
    <xf numFmtId="0" fontId="59" fillId="70" borderId="0"/>
    <xf numFmtId="0" fontId="59" fillId="70" borderId="0"/>
    <xf numFmtId="0" fontId="59" fillId="70" borderId="0"/>
    <xf numFmtId="0" fontId="59" fillId="70" borderId="0"/>
    <xf numFmtId="0" fontId="59" fillId="70" borderId="0"/>
    <xf numFmtId="3" fontId="1" fillId="0" borderId="0" applyFont="0" applyFill="0" applyAlignment="0" applyProtection="0"/>
    <xf numFmtId="3" fontId="1" fillId="0" borderId="0" applyFont="0" applyFill="0" applyAlignment="0" applyProtection="0"/>
    <xf numFmtId="188" fontId="59" fillId="0" borderId="0" applyFont="0" applyFill="0" applyBorder="0" applyAlignment="0" applyProtection="0"/>
    <xf numFmtId="188" fontId="59" fillId="0" borderId="0" applyFont="0" applyFill="0" applyBorder="0" applyAlignment="0" applyProtection="0"/>
    <xf numFmtId="188" fontId="59" fillId="0" borderId="0" applyFont="0" applyFill="0" applyBorder="0" applyAlignment="0" applyProtection="0"/>
    <xf numFmtId="189" fontId="59" fillId="0" borderId="0" applyFont="0" applyFill="0" applyBorder="0" applyAlignment="0" applyProtection="0"/>
    <xf numFmtId="189" fontId="59" fillId="0" borderId="0" applyFont="0" applyFill="0" applyBorder="0" applyAlignment="0" applyProtection="0"/>
    <xf numFmtId="190" fontId="97" fillId="0" borderId="0" applyFont="0" applyFill="0" applyBorder="0" applyAlignment="0" applyProtection="0">
      <alignment horizontal="left"/>
      <protection locked="0"/>
    </xf>
    <xf numFmtId="190" fontId="97" fillId="0" borderId="0" applyFont="0" applyFill="0" applyBorder="0" applyAlignment="0" applyProtection="0">
      <alignment horizontal="left"/>
      <protection locked="0"/>
    </xf>
    <xf numFmtId="191" fontId="30" fillId="0" borderId="0" applyFont="0" applyFill="0" applyBorder="0" applyAlignment="0" applyProtection="0"/>
    <xf numFmtId="191" fontId="30" fillId="0" borderId="0" applyFont="0" applyFill="0" applyBorder="0" applyAlignment="0" applyProtection="0"/>
    <xf numFmtId="190" fontId="97" fillId="0" borderId="0" applyFont="0" applyFill="0" applyBorder="0" applyAlignment="0" applyProtection="0">
      <alignment horizontal="left"/>
      <protection locked="0"/>
    </xf>
    <xf numFmtId="190" fontId="59" fillId="0" borderId="36" applyFont="0" applyFill="0" applyBorder="0" applyAlignment="0" applyProtection="0">
      <alignment horizontal="left"/>
      <protection locked="0"/>
    </xf>
    <xf numFmtId="190" fontId="59" fillId="0" borderId="36" applyFont="0" applyFill="0" applyBorder="0" applyAlignment="0" applyProtection="0">
      <alignment horizontal="left"/>
      <protection locked="0"/>
    </xf>
    <xf numFmtId="190" fontId="59" fillId="0" borderId="36" applyFont="0" applyFill="0" applyBorder="0" applyAlignment="0" applyProtection="0">
      <alignment horizontal="left"/>
      <protection locked="0"/>
    </xf>
    <xf numFmtId="190" fontId="59" fillId="0" borderId="36" applyFont="0" applyFill="0" applyBorder="0" applyAlignment="0" applyProtection="0">
      <alignment horizontal="left"/>
      <protection locked="0"/>
    </xf>
    <xf numFmtId="192" fontId="1" fillId="0" borderId="0" applyFont="0" applyFill="0" applyBorder="0" applyAlignment="0" applyProtection="0"/>
    <xf numFmtId="192" fontId="1" fillId="0" borderId="0" applyFont="0" applyFill="0" applyBorder="0" applyAlignment="0" applyProtection="0"/>
    <xf numFmtId="190" fontId="98" fillId="0" borderId="0" applyFont="0" applyFill="0" applyBorder="0" applyAlignment="0" applyProtection="0">
      <alignment horizontal="left"/>
      <protection locked="0"/>
    </xf>
    <xf numFmtId="190" fontId="97" fillId="0" borderId="0" applyFont="0" applyFill="0" applyBorder="0" applyAlignment="0" applyProtection="0">
      <alignment horizontal="left"/>
      <protection locked="0"/>
    </xf>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6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3" fontId="99" fillId="0" borderId="0" applyFont="0" applyFill="0" applyBorder="0" applyAlignment="0" applyProtection="0">
      <protection locked="0"/>
    </xf>
    <xf numFmtId="193" fontId="98" fillId="0" borderId="0" applyFont="0" applyFill="0" applyBorder="0" applyAlignment="0" applyProtection="0">
      <protection locked="0"/>
    </xf>
    <xf numFmtId="193" fontId="99" fillId="0" borderId="0" applyFont="0" applyFill="0" applyBorder="0" applyAlignment="0" applyProtection="0">
      <protection locked="0"/>
    </xf>
    <xf numFmtId="194" fontId="99" fillId="0" borderId="0" applyFont="0" applyFill="0" applyBorder="0" applyAlignment="0" applyProtection="0">
      <protection locked="0"/>
    </xf>
    <xf numFmtId="194" fontId="98" fillId="0" borderId="0" applyFont="0" applyFill="0" applyBorder="0" applyAlignment="0" applyProtection="0">
      <protection locked="0"/>
    </xf>
    <xf numFmtId="194" fontId="99" fillId="0" borderId="0" applyFont="0" applyFill="0" applyBorder="0" applyAlignment="0" applyProtection="0">
      <protection locked="0"/>
    </xf>
    <xf numFmtId="195" fontId="59" fillId="42" borderId="36" applyFont="0" applyFill="0" applyBorder="0" applyAlignment="0" applyProtection="0"/>
    <xf numFmtId="195" fontId="59" fillId="42" borderId="36" applyFont="0" applyFill="0" applyBorder="0" applyAlignment="0" applyProtection="0"/>
    <xf numFmtId="195" fontId="59" fillId="42" borderId="36" applyFont="0" applyFill="0" applyBorder="0" applyAlignment="0" applyProtection="0"/>
    <xf numFmtId="195" fontId="59" fillId="42" borderId="36" applyFont="0" applyFill="0" applyBorder="0" applyAlignment="0" applyProtection="0"/>
    <xf numFmtId="196" fontId="99" fillId="0" borderId="0" applyFont="0" applyFill="0" applyBorder="0" applyAlignment="0" applyProtection="0"/>
    <xf numFmtId="197" fontId="98" fillId="0" borderId="0" applyFont="0" applyFill="0" applyBorder="0" applyAlignment="0" applyProtection="0"/>
    <xf numFmtId="196" fontId="99" fillId="0" borderId="0" applyFont="0" applyFill="0" applyBorder="0" applyAlignment="0" applyProtection="0"/>
    <xf numFmtId="4" fontId="8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8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00"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8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8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8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 fontId="8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0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0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01" fillId="0" borderId="0" applyFont="0" applyFill="0" applyBorder="0" applyAlignment="0" applyProtection="0"/>
    <xf numFmtId="198" fontId="10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0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43" fontId="1" fillId="0" borderId="0" applyFont="0" applyFill="0" applyBorder="0" applyAlignment="0" applyProtection="0"/>
    <xf numFmtId="198" fontId="1" fillId="0" borderId="0" applyFont="0" applyFill="0" applyBorder="0" applyAlignment="0" applyProtection="0"/>
    <xf numFmtId="0" fontId="59" fillId="0" borderId="0" applyFont="0" applyFill="0" applyBorder="0" applyAlignment="0" applyProtection="0"/>
    <xf numFmtId="198" fontId="61" fillId="0" borderId="0" applyFont="0" applyFill="0" applyBorder="0" applyAlignment="0" applyProtection="0"/>
    <xf numFmtId="0" fontId="59" fillId="0" borderId="0" applyFont="0" applyFill="0" applyBorder="0" applyAlignment="0" applyProtection="0"/>
    <xf numFmtId="173" fontId="59" fillId="0" borderId="0" applyFont="0" applyFill="0" applyBorder="0" applyAlignment="0" applyProtection="0"/>
    <xf numFmtId="0" fontId="59" fillId="0" borderId="0" applyFont="0" applyFill="0" applyBorder="0" applyAlignment="0" applyProtection="0"/>
    <xf numFmtId="198" fontId="61" fillId="0" borderId="0" applyFont="0" applyFill="0" applyBorder="0" applyAlignment="0" applyProtection="0"/>
    <xf numFmtId="0" fontId="59" fillId="0" borderId="0" applyFont="0" applyFill="0" applyBorder="0" applyAlignment="0" applyProtection="0"/>
    <xf numFmtId="173"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0"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2"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73" fontId="59" fillId="0" borderId="0" applyFont="0" applyFill="0" applyBorder="0" applyAlignment="0" applyProtection="0"/>
    <xf numFmtId="0" fontId="59" fillId="0" borderId="0" applyFont="0" applyFill="0" applyBorder="0" applyAlignment="0" applyProtection="0"/>
    <xf numFmtId="198" fontId="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0" fontId="59" fillId="0" borderId="0" applyFont="0" applyFill="0" applyBorder="0" applyAlignment="0" applyProtection="0"/>
    <xf numFmtId="198" fontId="61" fillId="0" borderId="0" applyFont="0" applyFill="0" applyBorder="0" applyAlignment="0" applyProtection="0"/>
    <xf numFmtId="0" fontId="59" fillId="0" borderId="0" applyFont="0" applyFill="0" applyBorder="0" applyAlignment="0" applyProtection="0"/>
    <xf numFmtId="173" fontId="59" fillId="0" borderId="0" applyFont="0" applyFill="0" applyBorder="0" applyAlignment="0" applyProtection="0"/>
    <xf numFmtId="0"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0" fontId="59" fillId="0" borderId="0" applyFont="0" applyFill="0" applyBorder="0" applyAlignment="0" applyProtection="0"/>
    <xf numFmtId="173" fontId="59" fillId="0" borderId="0" applyFont="0" applyFill="0" applyBorder="0" applyAlignment="0" applyProtection="0"/>
    <xf numFmtId="0" fontId="59" fillId="0" borderId="0" applyFont="0" applyFill="0" applyBorder="0" applyAlignment="0" applyProtection="0"/>
    <xf numFmtId="198" fontId="61" fillId="0" borderId="0" applyFont="0" applyFill="0" applyBorder="0" applyAlignment="0" applyProtection="0"/>
    <xf numFmtId="0" fontId="59" fillId="0" borderId="0" applyFont="0" applyFill="0" applyBorder="0" applyAlignment="0" applyProtection="0"/>
    <xf numFmtId="173"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43" fontId="30"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9" fontId="59" fillId="0" borderId="0" applyFont="0" applyFill="0" applyBorder="0" applyAlignment="0" applyProtection="0"/>
    <xf numFmtId="199"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4"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6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02" fillId="0" borderId="0" applyFont="0" applyFill="0" applyBorder="0" applyAlignment="0" applyProtection="0"/>
    <xf numFmtId="198" fontId="102"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102" fillId="0" borderId="0" applyFont="0" applyFill="0" applyBorder="0" applyAlignment="0" applyProtection="0"/>
    <xf numFmtId="198" fontId="59" fillId="0" borderId="0" applyFont="0" applyFill="0" applyBorder="0" applyAlignment="0" applyProtection="0"/>
    <xf numFmtId="198" fontId="102" fillId="0" borderId="0" applyFont="0" applyFill="0" applyBorder="0" applyAlignment="0" applyProtection="0"/>
    <xf numFmtId="198" fontId="59" fillId="0" borderId="0" applyFont="0" applyFill="0" applyBorder="0" applyAlignment="0" applyProtection="0"/>
    <xf numFmtId="198" fontId="102" fillId="0" borderId="0" applyFont="0" applyFill="0" applyBorder="0" applyAlignment="0" applyProtection="0"/>
    <xf numFmtId="198" fontId="102" fillId="0" borderId="0" applyFont="0" applyFill="0" applyBorder="0" applyAlignment="0" applyProtection="0"/>
    <xf numFmtId="198" fontId="102" fillId="0" borderId="0" applyFont="0" applyFill="0" applyBorder="0" applyAlignment="0" applyProtection="0"/>
    <xf numFmtId="198" fontId="102" fillId="0" borderId="0" applyFont="0" applyFill="0" applyBorder="0" applyAlignment="0" applyProtection="0"/>
    <xf numFmtId="198" fontId="102" fillId="0" borderId="0" applyFont="0" applyFill="0" applyBorder="0" applyAlignment="0" applyProtection="0"/>
    <xf numFmtId="198" fontId="102"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73" fillId="0" borderId="0" applyFont="0" applyFill="0" applyBorder="0" applyAlignment="0" applyProtection="0"/>
    <xf numFmtId="198" fontId="73" fillId="0" borderId="0" applyFont="0" applyFill="0" applyBorder="0" applyAlignment="0" applyProtection="0"/>
    <xf numFmtId="198" fontId="1"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73"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73"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198" fontId="59" fillId="0" borderId="0" applyFont="0" applyFill="0" applyBorder="0" applyAlignment="0" applyProtection="0"/>
    <xf numFmtId="200" fontId="103" fillId="71" borderId="0" applyFont="0" applyBorder="0" applyAlignment="0" applyProtection="0"/>
    <xf numFmtId="201" fontId="103" fillId="71" borderId="0" applyFont="0" applyBorder="0" applyProtection="0">
      <alignment horizontal="right"/>
    </xf>
    <xf numFmtId="3" fontId="104" fillId="0" borderId="0" applyFont="0" applyFill="0" applyBorder="0" applyAlignment="0" applyProtection="0"/>
    <xf numFmtId="3" fontId="1" fillId="0" borderId="63" applyFont="0" applyFill="0" applyAlignment="0" applyProtection="0"/>
    <xf numFmtId="3" fontId="1" fillId="0" borderId="63" applyFont="0" applyFill="0" applyAlignment="0" applyProtection="0"/>
    <xf numFmtId="0" fontId="105" fillId="71" borderId="0" applyBorder="0"/>
    <xf numFmtId="0" fontId="106" fillId="33" borderId="64">
      <alignment vertical="top" wrapText="1"/>
      <protection locked="0"/>
    </xf>
    <xf numFmtId="0" fontId="106" fillId="33" borderId="64">
      <alignment horizontal="left" vertical="top" wrapText="1" indent="1"/>
      <protection locked="0"/>
    </xf>
    <xf numFmtId="0" fontId="106" fillId="33" borderId="64">
      <alignment horizontal="left" vertical="top" wrapText="1" indent="1"/>
      <protection locked="0"/>
    </xf>
    <xf numFmtId="173" fontId="106" fillId="33" borderId="64">
      <alignment horizontal="left" vertical="top" wrapText="1" indent="1"/>
      <protection locked="0"/>
    </xf>
    <xf numFmtId="0" fontId="106" fillId="33" borderId="64">
      <alignment vertical="top" wrapText="1"/>
      <protection locked="0"/>
    </xf>
    <xf numFmtId="173" fontId="106" fillId="33" borderId="64">
      <alignment vertical="top" wrapText="1"/>
      <protection locked="0"/>
    </xf>
    <xf numFmtId="0" fontId="105" fillId="71" borderId="0" applyBorder="0">
      <alignment wrapText="1"/>
    </xf>
    <xf numFmtId="0" fontId="107" fillId="72" borderId="36">
      <alignment horizontal="center"/>
    </xf>
    <xf numFmtId="202" fontId="90" fillId="0" borderId="0" applyFill="0" applyBorder="0"/>
    <xf numFmtId="202" fontId="90" fillId="0" borderId="0" applyFill="0" applyBorder="0"/>
    <xf numFmtId="203" fontId="102" fillId="0" borderId="0" applyFill="0" applyBorder="0"/>
    <xf numFmtId="204" fontId="90" fillId="0" borderId="0" applyFill="0" applyBorder="0"/>
    <xf numFmtId="204" fontId="90" fillId="0" borderId="0" applyFill="0" applyBorder="0"/>
    <xf numFmtId="205" fontId="90" fillId="0" borderId="0" applyFill="0" applyBorder="0"/>
    <xf numFmtId="205" fontId="90" fillId="0" borderId="0" applyFill="0" applyBorder="0"/>
    <xf numFmtId="206" fontId="90" fillId="0" borderId="0" applyFill="0" applyBorder="0"/>
    <xf numFmtId="206" fontId="90" fillId="0" borderId="0" applyFill="0" applyBorder="0"/>
    <xf numFmtId="207" fontId="90" fillId="0" borderId="0" applyFill="0" applyBorder="0"/>
    <xf numFmtId="207" fontId="90" fillId="0" borderId="0" applyFill="0" applyBorder="0"/>
    <xf numFmtId="208" fontId="90" fillId="0" borderId="0" applyFill="0" applyBorder="0"/>
    <xf numFmtId="208" fontId="90" fillId="0" borderId="0" applyFill="0" applyBorder="0"/>
    <xf numFmtId="209" fontId="90" fillId="0" borderId="0" applyFill="0" applyBorder="0"/>
    <xf numFmtId="209" fontId="90" fillId="0" borderId="0" applyFill="0" applyBorder="0"/>
    <xf numFmtId="210" fontId="90" fillId="0" borderId="0" applyFill="0" applyBorder="0"/>
    <xf numFmtId="210" fontId="90" fillId="0" borderId="0" applyFill="0" applyBorder="0"/>
    <xf numFmtId="211" fontId="1" fillId="0" borderId="0" applyFont="0" applyFill="0" applyBorder="0" applyAlignment="0" applyProtection="0"/>
    <xf numFmtId="211"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168" fontId="59" fillId="0" borderId="0" applyFont="0" applyFill="0" applyBorder="0" applyAlignment="0" applyProtection="0"/>
    <xf numFmtId="212"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5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213" fontId="104" fillId="0" borderId="0" applyFont="0" applyFill="0" applyBorder="0" applyAlignment="0" applyProtection="0"/>
    <xf numFmtId="0" fontId="108" fillId="33" borderId="65" applyFill="0">
      <alignment horizontal="right"/>
      <protection locked="0"/>
    </xf>
    <xf numFmtId="0" fontId="109" fillId="0" borderId="36">
      <protection locked="0"/>
    </xf>
    <xf numFmtId="0" fontId="110" fillId="33" borderId="64" applyNumberFormat="0">
      <protection locked="0"/>
    </xf>
    <xf numFmtId="173" fontId="110" fillId="33" borderId="64" applyNumberFormat="0">
      <protection locked="0"/>
    </xf>
    <xf numFmtId="0" fontId="110" fillId="33" borderId="64" applyNumberFormat="0">
      <protection locked="0"/>
    </xf>
    <xf numFmtId="0" fontId="109" fillId="0" borderId="36">
      <protection locked="0"/>
    </xf>
    <xf numFmtId="0" fontId="109" fillId="0" borderId="36">
      <alignment horizontal="center"/>
      <protection locked="0"/>
    </xf>
    <xf numFmtId="0" fontId="111" fillId="71" borderId="0" applyAlignment="0"/>
    <xf numFmtId="0" fontId="59" fillId="73" borderId="0"/>
    <xf numFmtId="0" fontId="59" fillId="73" borderId="0"/>
    <xf numFmtId="173" fontId="59" fillId="73" borderId="0"/>
    <xf numFmtId="0" fontId="106" fillId="42" borderId="0"/>
    <xf numFmtId="172" fontId="106" fillId="42" borderId="0"/>
    <xf numFmtId="0" fontId="106" fillId="42" borderId="0"/>
    <xf numFmtId="173" fontId="106" fillId="42" borderId="0"/>
    <xf numFmtId="0" fontId="106" fillId="42" borderId="0"/>
    <xf numFmtId="0" fontId="112" fillId="42" borderId="0"/>
    <xf numFmtId="0" fontId="111" fillId="71" borderId="0" applyAlignment="0"/>
    <xf numFmtId="214" fontId="113" fillId="0" borderId="0" applyFont="0" applyFill="0" applyBorder="0" applyProtection="0">
      <protection locked="0"/>
    </xf>
    <xf numFmtId="215" fontId="99" fillId="0" borderId="0" applyFont="0" applyFill="0" applyBorder="0" applyAlignment="0" applyProtection="0">
      <alignment wrapText="1"/>
    </xf>
    <xf numFmtId="215" fontId="113" fillId="0" borderId="0" applyFont="0" applyFill="0" applyBorder="0" applyAlignment="0" applyProtection="0">
      <alignment wrapText="1"/>
    </xf>
    <xf numFmtId="215" fontId="98" fillId="0" borderId="0" applyFont="0" applyFill="0" applyBorder="0" applyAlignment="0" applyProtection="0">
      <alignment wrapText="1"/>
    </xf>
    <xf numFmtId="215" fontId="113" fillId="0" borderId="0" applyFont="0" applyFill="0" applyBorder="0" applyAlignment="0" applyProtection="0">
      <alignment wrapText="1"/>
    </xf>
    <xf numFmtId="173" fontId="98" fillId="0" borderId="0" applyFont="0" applyFill="0" applyBorder="0" applyAlignment="0" applyProtection="0">
      <alignment wrapText="1"/>
    </xf>
    <xf numFmtId="215" fontId="98" fillId="0" borderId="0" applyFont="0" applyFill="0" applyBorder="0" applyAlignment="0" applyProtection="0">
      <alignment wrapText="1"/>
    </xf>
    <xf numFmtId="215" fontId="99" fillId="0" borderId="0" applyFont="0" applyFill="0" applyBorder="0" applyAlignment="0" applyProtection="0">
      <alignment wrapText="1"/>
    </xf>
    <xf numFmtId="0" fontId="104"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0" fontId="104" fillId="0" borderId="0" applyFont="0" applyFill="0" applyBorder="0" applyAlignment="0" applyProtection="0"/>
    <xf numFmtId="173" fontId="104" fillId="0" borderId="0" applyFont="0" applyFill="0" applyBorder="0" applyAlignment="0" applyProtection="0"/>
    <xf numFmtId="173"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0" fontId="104" fillId="0" borderId="0" applyFont="0" applyFill="0" applyBorder="0" applyAlignment="0" applyProtection="0"/>
    <xf numFmtId="214" fontId="113" fillId="0" borderId="0" applyFont="0" applyFill="0" applyBorder="0" applyProtection="0">
      <protection locked="0"/>
    </xf>
    <xf numFmtId="214" fontId="113" fillId="0" borderId="0" applyFont="0" applyFill="0" applyBorder="0" applyProtection="0">
      <protection locked="0"/>
    </xf>
    <xf numFmtId="0" fontId="104" fillId="0" borderId="0" applyFont="0" applyFill="0" applyBorder="0" applyAlignment="0" applyProtection="0"/>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214" fontId="98" fillId="0" borderId="0" applyFont="0" applyFill="0" applyBorder="0" applyProtection="0">
      <protection locked="0"/>
    </xf>
    <xf numFmtId="214" fontId="98" fillId="0" borderId="0" applyFont="0" applyFill="0" applyBorder="0" applyProtection="0">
      <protection locked="0"/>
    </xf>
    <xf numFmtId="173" fontId="98" fillId="0" borderId="0" applyFont="0" applyFill="0" applyBorder="0" applyProtection="0">
      <protection locked="0"/>
    </xf>
    <xf numFmtId="173" fontId="98" fillId="0" borderId="0" applyFont="0" applyFill="0" applyBorder="0" applyAlignment="0" applyProtection="0">
      <protection locked="0"/>
    </xf>
    <xf numFmtId="173" fontId="98" fillId="0" borderId="0" applyFont="0" applyFill="0" applyBorder="0" applyAlignment="0" applyProtection="0">
      <protection locked="0"/>
    </xf>
    <xf numFmtId="216" fontId="114" fillId="0" borderId="0">
      <alignment horizontal="left"/>
    </xf>
    <xf numFmtId="217" fontId="107" fillId="72" borderId="36">
      <alignment horizontal="center" vertical="center"/>
    </xf>
    <xf numFmtId="218" fontId="73" fillId="0" borderId="0" applyBorder="0"/>
    <xf numFmtId="218" fontId="73" fillId="0" borderId="32"/>
    <xf numFmtId="0" fontId="115" fillId="0" borderId="64" applyFill="0">
      <alignment horizontal="center"/>
    </xf>
    <xf numFmtId="0" fontId="116" fillId="74" borderId="36" applyFill="0">
      <alignment horizontal="center"/>
    </xf>
    <xf numFmtId="0" fontId="116" fillId="74" borderId="36" applyFill="0">
      <alignment horizontal="center"/>
    </xf>
    <xf numFmtId="0" fontId="116" fillId="74" borderId="36" applyFill="0">
      <alignment horizontal="center"/>
    </xf>
    <xf numFmtId="0" fontId="116" fillId="74" borderId="36" applyFill="0">
      <alignment horizontal="center"/>
    </xf>
    <xf numFmtId="173" fontId="116" fillId="74" borderId="36" applyFill="0">
      <alignment horizontal="center"/>
    </xf>
    <xf numFmtId="0" fontId="116" fillId="74" borderId="36" applyFill="0">
      <alignment horizontal="center"/>
    </xf>
    <xf numFmtId="0" fontId="115" fillId="0" borderId="64" applyFill="0">
      <alignment horizontal="center"/>
    </xf>
    <xf numFmtId="173" fontId="116" fillId="74" borderId="36" applyFill="0">
      <alignment horizontal="center"/>
    </xf>
    <xf numFmtId="0" fontId="116" fillId="74" borderId="36" applyFill="0">
      <alignment horizontal="center"/>
    </xf>
    <xf numFmtId="0" fontId="116" fillId="74" borderId="36" applyFill="0">
      <alignment horizontal="center"/>
    </xf>
    <xf numFmtId="173" fontId="116" fillId="74" borderId="36" applyFill="0">
      <alignment horizontal="center"/>
    </xf>
    <xf numFmtId="0" fontId="116" fillId="74" borderId="36" applyFill="0">
      <alignment horizontal="center"/>
    </xf>
    <xf numFmtId="173" fontId="116" fillId="74" borderId="36" applyFill="0">
      <alignment horizontal="center"/>
    </xf>
    <xf numFmtId="0" fontId="115" fillId="0" borderId="64" applyFill="0">
      <alignment horizontal="center"/>
    </xf>
    <xf numFmtId="172" fontId="115" fillId="0" borderId="64" applyFill="0">
      <alignment horizontal="center"/>
    </xf>
    <xf numFmtId="173" fontId="115" fillId="0" borderId="64" applyFill="0">
      <alignment horizontal="center"/>
    </xf>
    <xf numFmtId="214" fontId="115" fillId="0" borderId="64" applyFill="0">
      <alignment horizontal="center" vertical="center"/>
      <protection locked="0"/>
    </xf>
    <xf numFmtId="214" fontId="116" fillId="74" borderId="36" applyFill="0">
      <alignment horizontal="center" vertical="center"/>
    </xf>
    <xf numFmtId="214" fontId="116" fillId="74" borderId="36" applyFill="0">
      <alignment horizontal="center" vertical="center"/>
    </xf>
    <xf numFmtId="214" fontId="116" fillId="74" borderId="36" applyFill="0">
      <alignment horizontal="center" vertical="center"/>
    </xf>
    <xf numFmtId="214" fontId="116" fillId="74" borderId="36" applyFill="0">
      <alignment horizontal="center" vertical="center"/>
    </xf>
    <xf numFmtId="173" fontId="116" fillId="74" borderId="36" applyFill="0">
      <alignment horizontal="center" vertical="center"/>
    </xf>
    <xf numFmtId="214" fontId="116" fillId="74" borderId="36" applyFill="0">
      <alignment horizontal="center" vertical="center"/>
    </xf>
    <xf numFmtId="214" fontId="115" fillId="0" borderId="64" applyFill="0">
      <alignment horizontal="center" vertical="center"/>
    </xf>
    <xf numFmtId="173" fontId="116" fillId="74" borderId="36" applyFill="0">
      <alignment horizontal="center" vertical="center"/>
    </xf>
    <xf numFmtId="214" fontId="116" fillId="74" borderId="36" applyFill="0">
      <alignment horizontal="center" vertical="center"/>
    </xf>
    <xf numFmtId="214" fontId="116" fillId="74" borderId="36" applyFill="0">
      <alignment horizontal="center" vertical="center"/>
    </xf>
    <xf numFmtId="173" fontId="116" fillId="74" borderId="36" applyFill="0">
      <alignment horizontal="center" vertical="center"/>
    </xf>
    <xf numFmtId="214" fontId="116" fillId="74" borderId="36" applyFill="0">
      <alignment horizontal="center" vertical="center"/>
    </xf>
    <xf numFmtId="173" fontId="116" fillId="74" borderId="36" applyFill="0">
      <alignment horizontal="center" vertical="center"/>
    </xf>
    <xf numFmtId="214" fontId="115" fillId="0" borderId="64" applyFill="0">
      <alignment horizontal="center" vertical="center"/>
    </xf>
    <xf numFmtId="173" fontId="115" fillId="0" borderId="64" applyFill="0">
      <alignment horizontal="center" vertical="center"/>
    </xf>
    <xf numFmtId="214" fontId="115" fillId="0" borderId="64" applyFill="0">
      <alignment horizontal="center" vertical="center"/>
    </xf>
    <xf numFmtId="214" fontId="115" fillId="0" borderId="64" applyFill="0">
      <alignment horizontal="center" vertical="center"/>
      <protection locked="0"/>
    </xf>
    <xf numFmtId="0" fontId="59" fillId="0" borderId="0" applyFont="0" applyFill="0" applyBorder="0" applyAlignment="0" applyProtection="0"/>
    <xf numFmtId="0" fontId="59" fillId="0" borderId="0" applyFont="0" applyFill="0" applyBorder="0" applyAlignment="0" applyProtection="0"/>
    <xf numFmtId="219" fontId="59" fillId="0" borderId="0" applyFont="0" applyFill="0" applyBorder="0" applyAlignment="0" applyProtection="0"/>
    <xf numFmtId="0" fontId="59" fillId="0" borderId="0" applyFont="0" applyFill="0" applyBorder="0" applyAlignment="0" applyProtection="0"/>
    <xf numFmtId="219" fontId="59" fillId="0" borderId="0" applyFont="0" applyFill="0" applyBorder="0" applyAlignment="0" applyProtection="0"/>
    <xf numFmtId="219" fontId="59" fillId="0" borderId="0" applyFont="0" applyFill="0" applyBorder="0" applyAlignment="0" applyProtection="0"/>
    <xf numFmtId="173" fontId="59" fillId="0" borderId="0" applyFont="0" applyFill="0" applyBorder="0" applyAlignment="0" applyProtection="0"/>
    <xf numFmtId="219" fontId="59" fillId="0" borderId="0" applyFont="0" applyFill="0" applyBorder="0" applyAlignment="0" applyProtection="0"/>
    <xf numFmtId="173" fontId="59" fillId="0" borderId="0" applyFont="0" applyFill="0" applyBorder="0" applyAlignment="0" applyProtection="0"/>
    <xf numFmtId="219" fontId="59" fillId="0" borderId="0" applyFont="0" applyFill="0" applyBorder="0" applyAlignment="0" applyProtection="0"/>
    <xf numFmtId="219" fontId="59" fillId="0" borderId="0" applyFont="0" applyFill="0" applyBorder="0" applyAlignment="0" applyProtection="0"/>
    <xf numFmtId="173" fontId="59" fillId="0" borderId="0" applyFon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3" fontId="118" fillId="0" borderId="0" applyNumberFormat="0" applyFill="0" applyBorder="0" applyAlignment="0" applyProtection="0"/>
    <xf numFmtId="0" fontId="15" fillId="0" borderId="0" applyNumberFormat="0" applyFill="0" applyBorder="0" applyAlignment="0" applyProtection="0"/>
    <xf numFmtId="173" fontId="15" fillId="0" borderId="0" applyNumberFormat="0" applyFill="0" applyBorder="0" applyAlignment="0" applyProtection="0"/>
    <xf numFmtId="0" fontId="15" fillId="0" borderId="0" applyNumberFormat="0" applyFill="0" applyBorder="0" applyAlignment="0" applyProtection="0"/>
    <xf numFmtId="171" fontId="119" fillId="0" borderId="0" applyFill="0" applyProtection="0">
      <alignment horizontal="left" indent="1"/>
    </xf>
    <xf numFmtId="0" fontId="120" fillId="0" borderId="0" applyNumberFormat="0" applyFill="0" applyBorder="0" applyAlignment="0" applyProtection="0"/>
    <xf numFmtId="49" fontId="121" fillId="0" borderId="0" applyFill="0" applyProtection="0">
      <alignment horizontal="left" indent="1"/>
    </xf>
    <xf numFmtId="0" fontId="118" fillId="0" borderId="0" applyNumberFormat="0" applyFill="0" applyBorder="0" applyAlignment="0" applyProtection="0"/>
    <xf numFmtId="0" fontId="118" fillId="0" borderId="0" applyNumberFormat="0" applyFill="0" applyBorder="0" applyAlignment="0" applyProtection="0"/>
    <xf numFmtId="173"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3" fontId="118"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73" fontId="122" fillId="0" borderId="0" applyNumberFormat="0" applyFill="0" applyBorder="0" applyAlignment="0" applyProtection="0"/>
    <xf numFmtId="173" fontId="122" fillId="0" borderId="0" applyNumberFormat="0" applyFill="0" applyBorder="0" applyAlignment="0" applyProtection="0"/>
    <xf numFmtId="0" fontId="117" fillId="0" borderId="0" applyNumberFormat="0" applyFill="0" applyBorder="0" applyAlignment="0" applyProtection="0"/>
    <xf numFmtId="173" fontId="122"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23" fillId="0" borderId="0" applyNumberFormat="0" applyFill="0" applyBorder="0" applyAlignment="0" applyProtection="0"/>
    <xf numFmtId="49" fontId="124" fillId="73" borderId="0" applyFill="0">
      <alignment horizontal="left" indent="1"/>
    </xf>
    <xf numFmtId="0" fontId="120" fillId="0" borderId="0" applyNumberFormat="0" applyFill="0" applyBorder="0" applyAlignment="0" applyProtection="0"/>
    <xf numFmtId="0" fontId="120" fillId="0" borderId="0" applyNumberFormat="0" applyFill="0" applyBorder="0" applyAlignment="0" applyProtection="0"/>
    <xf numFmtId="173" fontId="120" fillId="0" borderId="0" applyNumberFormat="0" applyFill="0" applyBorder="0" applyAlignment="0" applyProtection="0"/>
    <xf numFmtId="173" fontId="120" fillId="0" borderId="0" applyNumberFormat="0" applyFill="0" applyBorder="0" applyAlignment="0" applyProtection="0"/>
    <xf numFmtId="0" fontId="123" fillId="0" borderId="0" applyNumberFormat="0" applyFill="0" applyBorder="0" applyAlignment="0" applyProtection="0"/>
    <xf numFmtId="173" fontId="120"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173" fontId="123"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22" fillId="0" borderId="0" applyNumberFormat="0" applyFill="0" applyBorder="0" applyAlignment="0" applyProtection="0"/>
    <xf numFmtId="173" fontId="117" fillId="0" borderId="0" applyNumberFormat="0" applyFill="0" applyBorder="0" applyAlignment="0" applyProtection="0"/>
    <xf numFmtId="0" fontId="122" fillId="0" borderId="0" applyNumberFormat="0" applyFill="0" applyBorder="0" applyAlignment="0" applyProtection="0"/>
    <xf numFmtId="173"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7"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22" fillId="0" borderId="0" applyNumberFormat="0" applyFill="0" applyBorder="0" applyAlignment="0" applyProtection="0"/>
    <xf numFmtId="173"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73" fontId="122" fillId="0" borderId="0" applyNumberFormat="0" applyFill="0" applyBorder="0" applyAlignment="0" applyProtection="0"/>
    <xf numFmtId="49" fontId="121" fillId="0" borderId="0" applyFill="0" applyProtection="0">
      <alignment horizontal="left" indent="1"/>
    </xf>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7" fillId="0" borderId="0" applyNumberFormat="0" applyFill="0" applyBorder="0" applyAlignment="0" applyProtection="0"/>
    <xf numFmtId="49" fontId="121" fillId="0" borderId="0" applyFill="0" applyProtection="0">
      <alignment horizontal="left" indent="1"/>
    </xf>
    <xf numFmtId="0" fontId="117" fillId="0" borderId="0" applyNumberFormat="0" applyFill="0" applyBorder="0" applyAlignment="0" applyProtection="0"/>
    <xf numFmtId="173" fontId="117" fillId="0" borderId="0" applyNumberFormat="0" applyFill="0" applyBorder="0" applyAlignment="0" applyProtection="0"/>
    <xf numFmtId="173"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49" fontId="121" fillId="0" borderId="0" applyFill="0" applyProtection="0">
      <alignment horizontal="left" indent="1"/>
    </xf>
    <xf numFmtId="49" fontId="121" fillId="0" borderId="0" applyFill="0" applyProtection="0">
      <alignment horizontal="left" indent="1"/>
    </xf>
    <xf numFmtId="49" fontId="121" fillId="0" borderId="0" applyFill="0" applyProtection="0">
      <alignment horizontal="left" indent="1"/>
    </xf>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173" fontId="117" fillId="0" borderId="0" applyNumberFormat="0" applyFill="0" applyBorder="0" applyAlignment="0" applyProtection="0"/>
    <xf numFmtId="2" fontId="104" fillId="0" borderId="0" applyFont="0" applyFill="0" applyBorder="0" applyAlignment="0" applyProtection="0"/>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73"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73"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173" fontId="126"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7" fillId="71" borderId="0" applyNumberFormat="0" applyBorder="0">
      <alignment horizontal="left"/>
    </xf>
    <xf numFmtId="0" fontId="128" fillId="48" borderId="0" applyNumberFormat="0" applyBorder="0" applyAlignment="0" applyProtection="0"/>
    <xf numFmtId="0" fontId="129" fillId="48" borderId="0" applyNumberFormat="0" applyBorder="0" applyAlignment="0" applyProtection="0"/>
    <xf numFmtId="0" fontId="128" fillId="48" borderId="0" applyNumberFormat="0" applyBorder="0" applyAlignment="0" applyProtection="0"/>
    <xf numFmtId="0" fontId="128" fillId="48" borderId="0" applyNumberFormat="0" applyBorder="0" applyAlignment="0" applyProtection="0"/>
    <xf numFmtId="173" fontId="128" fillId="48" borderId="0" applyNumberFormat="0" applyBorder="0" applyAlignment="0" applyProtection="0"/>
    <xf numFmtId="173" fontId="128" fillId="48" borderId="0" applyNumberFormat="0" applyBorder="0" applyAlignment="0" applyProtection="0"/>
    <xf numFmtId="0" fontId="129" fillId="48" borderId="0" applyNumberFormat="0" applyBorder="0" applyAlignment="0" applyProtection="0"/>
    <xf numFmtId="173" fontId="128" fillId="48"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30" fillId="2" borderId="0" applyNumberFormat="0" applyBorder="0" applyAlignment="0" applyProtection="0"/>
    <xf numFmtId="0" fontId="130" fillId="2" borderId="0" applyNumberFormat="0" applyBorder="0" applyAlignment="0" applyProtection="0"/>
    <xf numFmtId="173" fontId="129" fillId="48" borderId="0" applyNumberFormat="0" applyBorder="0" applyAlignment="0" applyProtection="0"/>
    <xf numFmtId="0" fontId="131" fillId="48" borderId="0" applyNumberFormat="0" applyBorder="0" applyAlignment="0" applyProtection="0"/>
    <xf numFmtId="0" fontId="131" fillId="48" borderId="0" applyNumberFormat="0" applyBorder="0" applyAlignment="0" applyProtection="0"/>
    <xf numFmtId="173" fontId="131" fillId="48" borderId="0" applyNumberFormat="0" applyBorder="0" applyAlignment="0" applyProtection="0"/>
    <xf numFmtId="0" fontId="132" fillId="48" borderId="0" applyNumberFormat="0" applyBorder="0" applyAlignment="0" applyProtection="0"/>
    <xf numFmtId="0" fontId="132" fillId="48" borderId="0" applyNumberFormat="0" applyBorder="0" applyAlignment="0" applyProtection="0"/>
    <xf numFmtId="173" fontId="132"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173" fontId="6" fillId="48" borderId="0" applyNumberFormat="0" applyBorder="0" applyAlignment="0" applyProtection="0"/>
    <xf numFmtId="0" fontId="131" fillId="48" borderId="0" applyNumberFormat="0" applyBorder="0" applyAlignment="0" applyProtection="0"/>
    <xf numFmtId="0" fontId="131" fillId="48" borderId="0" applyNumberFormat="0" applyBorder="0" applyAlignment="0" applyProtection="0"/>
    <xf numFmtId="0" fontId="131" fillId="52" borderId="0" applyNumberFormat="0" applyBorder="0" applyAlignment="0" applyProtection="0"/>
    <xf numFmtId="0" fontId="131" fillId="52" borderId="0" applyNumberFormat="0" applyBorder="0" applyAlignment="0" applyProtection="0"/>
    <xf numFmtId="173" fontId="131" fillId="48" borderId="0" applyNumberFormat="0" applyBorder="0" applyAlignment="0" applyProtection="0"/>
    <xf numFmtId="0" fontId="133" fillId="2" borderId="0" applyNumberFormat="0" applyBorder="0" applyAlignment="0" applyProtection="0"/>
    <xf numFmtId="0" fontId="133" fillId="2" borderId="0" applyNumberFormat="0" applyBorder="0" applyAlignment="0" applyProtection="0"/>
    <xf numFmtId="0" fontId="133"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173" fontId="133" fillId="2" borderId="0" applyNumberFormat="0" applyBorder="0" applyAlignment="0" applyProtection="0"/>
    <xf numFmtId="0" fontId="131" fillId="48" borderId="0" applyNumberFormat="0" applyBorder="0" applyAlignment="0" applyProtection="0"/>
    <xf numFmtId="0" fontId="131" fillId="48" borderId="0" applyNumberFormat="0" applyBorder="0" applyAlignment="0" applyProtection="0"/>
    <xf numFmtId="173" fontId="131" fillId="48" borderId="0" applyNumberFormat="0" applyBorder="0" applyAlignment="0" applyProtection="0"/>
    <xf numFmtId="0" fontId="6" fillId="2" borderId="0" applyNumberFormat="0" applyBorder="0" applyAlignment="0" applyProtection="0"/>
    <xf numFmtId="173" fontId="6" fillId="2" borderId="0" applyNumberFormat="0" applyBorder="0" applyAlignment="0" applyProtection="0"/>
    <xf numFmtId="4" fontId="59" fillId="70" borderId="0"/>
    <xf numFmtId="4" fontId="59" fillId="70" borderId="0"/>
    <xf numFmtId="4" fontId="59" fillId="70" borderId="0"/>
    <xf numFmtId="4" fontId="59" fillId="70" borderId="0"/>
    <xf numFmtId="4" fontId="59" fillId="70" borderId="0"/>
    <xf numFmtId="0" fontId="134" fillId="0" borderId="0" applyFill="0" applyBorder="0"/>
    <xf numFmtId="0" fontId="134" fillId="0" borderId="0" applyFill="0" applyBorder="0"/>
    <xf numFmtId="0" fontId="134" fillId="0" borderId="0" applyFill="0" applyBorder="0"/>
    <xf numFmtId="173" fontId="134" fillId="0" borderId="0" applyFill="0" applyBorder="0"/>
    <xf numFmtId="0" fontId="134" fillId="0" borderId="0" applyFill="0" applyBorder="0"/>
    <xf numFmtId="173" fontId="134" fillId="0" borderId="0" applyFill="0" applyBorder="0"/>
    <xf numFmtId="0" fontId="135" fillId="0" borderId="0" applyFill="0" applyBorder="0"/>
    <xf numFmtId="0" fontId="135" fillId="0" borderId="0" applyFill="0" applyBorder="0"/>
    <xf numFmtId="0" fontId="135" fillId="0" borderId="0" applyFill="0" applyBorder="0"/>
    <xf numFmtId="173" fontId="135" fillId="0" borderId="0" applyFill="0" applyBorder="0"/>
    <xf numFmtId="0" fontId="135" fillId="0" borderId="0" applyFill="0" applyBorder="0"/>
    <xf numFmtId="173" fontId="135" fillId="0" borderId="0" applyFill="0" applyBorder="0"/>
    <xf numFmtId="0" fontId="136" fillId="0" borderId="0" applyFill="0" applyBorder="0"/>
    <xf numFmtId="0" fontId="136" fillId="0" borderId="0" applyFill="0" applyBorder="0"/>
    <xf numFmtId="0" fontId="136" fillId="0" borderId="0" applyFill="0" applyBorder="0"/>
    <xf numFmtId="173" fontId="136" fillId="0" borderId="0" applyFill="0" applyBorder="0"/>
    <xf numFmtId="0" fontId="136" fillId="0" borderId="0" applyFill="0" applyBorder="0"/>
    <xf numFmtId="173" fontId="136" fillId="0" borderId="0" applyFill="0" applyBorder="0"/>
    <xf numFmtId="0" fontId="137" fillId="0" borderId="0" applyFill="0" applyBorder="0"/>
    <xf numFmtId="0" fontId="137" fillId="0" borderId="0" applyFill="0" applyBorder="0"/>
    <xf numFmtId="0" fontId="137" fillId="0" borderId="0" applyFill="0" applyBorder="0"/>
    <xf numFmtId="173" fontId="137" fillId="0" borderId="0" applyFill="0" applyBorder="0"/>
    <xf numFmtId="0" fontId="137" fillId="0" borderId="0" applyFill="0" applyBorder="0"/>
    <xf numFmtId="173" fontId="137" fillId="0" borderId="0" applyFill="0" applyBorder="0"/>
    <xf numFmtId="0" fontId="138" fillId="72" borderId="32" applyBorder="0"/>
    <xf numFmtId="0" fontId="139" fillId="72" borderId="0" applyNumberFormat="0" applyBorder="0">
      <alignment horizontal="right"/>
    </xf>
    <xf numFmtId="0" fontId="140" fillId="72" borderId="0" applyFont="0" applyAlignment="0"/>
    <xf numFmtId="0" fontId="141" fillId="72" borderId="0" applyBorder="0">
      <alignment vertical="top" wrapText="1"/>
    </xf>
    <xf numFmtId="0" fontId="105" fillId="72" borderId="0" applyAlignment="0">
      <alignment horizontal="center"/>
    </xf>
    <xf numFmtId="0" fontId="18" fillId="75" borderId="0" applyNumberFormat="0" applyAlignment="0" applyProtection="0"/>
    <xf numFmtId="171" fontId="142" fillId="0" borderId="0" applyFill="0" applyAlignment="0"/>
    <xf numFmtId="0" fontId="143" fillId="0" borderId="0" applyNumberFormat="0" applyFill="0" applyAlignment="0"/>
    <xf numFmtId="0" fontId="144" fillId="0" borderId="66" applyNumberFormat="0" applyFill="0" applyAlignment="0" applyProtection="0"/>
    <xf numFmtId="0" fontId="144" fillId="0" borderId="66" applyNumberFormat="0" applyFill="0" applyAlignment="0" applyProtection="0"/>
    <xf numFmtId="0" fontId="135" fillId="0" borderId="0" applyNumberFormat="0" applyFill="0" applyAlignment="0"/>
    <xf numFmtId="173" fontId="135" fillId="0" borderId="0" applyNumberFormat="0" applyFill="0" applyAlignment="0"/>
    <xf numFmtId="0" fontId="135" fillId="0" borderId="0" applyNumberFormat="0" applyFill="0" applyAlignment="0"/>
    <xf numFmtId="0" fontId="145" fillId="0" borderId="66" applyNumberFormat="0" applyFill="0" applyAlignment="0" applyProtection="0"/>
    <xf numFmtId="0" fontId="145" fillId="0" borderId="66" applyNumberFormat="0" applyFill="0" applyAlignment="0" applyProtection="0"/>
    <xf numFmtId="173" fontId="145" fillId="0" borderId="66" applyNumberFormat="0" applyFill="0" applyAlignment="0" applyProtection="0"/>
    <xf numFmtId="173" fontId="145" fillId="0" borderId="66" applyNumberFormat="0" applyFill="0" applyAlignment="0" applyProtection="0"/>
    <xf numFmtId="0" fontId="144" fillId="0" borderId="66" applyNumberFormat="0" applyFill="0" applyAlignment="0" applyProtection="0"/>
    <xf numFmtId="173" fontId="145" fillId="0" borderId="66" applyNumberFormat="0" applyFill="0" applyAlignment="0" applyProtection="0"/>
    <xf numFmtId="0" fontId="144" fillId="0" borderId="66" applyNumberFormat="0" applyFill="0" applyAlignment="0" applyProtection="0"/>
    <xf numFmtId="0" fontId="144" fillId="0" borderId="66" applyNumberFormat="0" applyFill="0" applyAlignment="0" applyProtection="0"/>
    <xf numFmtId="0" fontId="144" fillId="0" borderId="66" applyNumberFormat="0" applyFill="0" applyAlignment="0" applyProtection="0"/>
    <xf numFmtId="0" fontId="144" fillId="0" borderId="66" applyNumberFormat="0" applyFill="0" applyAlignment="0" applyProtection="0"/>
    <xf numFmtId="0" fontId="146" fillId="0" borderId="1" applyNumberFormat="0" applyFill="0" applyAlignment="0" applyProtection="0"/>
    <xf numFmtId="0" fontId="146" fillId="0" borderId="1" applyNumberFormat="0" applyFill="0" applyAlignment="0" applyProtection="0"/>
    <xf numFmtId="173" fontId="144" fillId="0" borderId="66" applyNumberFormat="0" applyFill="0" applyAlignment="0" applyProtection="0"/>
    <xf numFmtId="0" fontId="147" fillId="0" borderId="66" applyNumberFormat="0" applyFill="0" applyAlignment="0" applyProtection="0"/>
    <xf numFmtId="0" fontId="147" fillId="0" borderId="66" applyNumberFormat="0" applyFill="0" applyAlignment="0" applyProtection="0"/>
    <xf numFmtId="0" fontId="147" fillId="0" borderId="66" applyNumberFormat="0" applyFill="0" applyAlignment="0" applyProtection="0"/>
    <xf numFmtId="173" fontId="147" fillId="0" borderId="66" applyNumberFormat="0" applyFill="0" applyAlignment="0" applyProtection="0"/>
    <xf numFmtId="0" fontId="143" fillId="0" borderId="0" applyNumberFormat="0" applyFill="0" applyAlignment="0"/>
    <xf numFmtId="173" fontId="143" fillId="0" borderId="0" applyNumberFormat="0" applyFill="0" applyAlignment="0"/>
    <xf numFmtId="0" fontId="143" fillId="0" borderId="0" applyNumberFormat="0" applyFill="0" applyAlignment="0"/>
    <xf numFmtId="0" fontId="143" fillId="0" borderId="0" applyNumberFormat="0" applyFill="0" applyAlignment="0"/>
    <xf numFmtId="0" fontId="143" fillId="0" borderId="0" applyNumberFormat="0" applyFill="0" applyAlignment="0"/>
    <xf numFmtId="173" fontId="143" fillId="0" borderId="0" applyNumberFormat="0" applyFill="0" applyAlignment="0"/>
    <xf numFmtId="0" fontId="144" fillId="0" borderId="66" applyNumberFormat="0" applyFill="0" applyAlignment="0" applyProtection="0"/>
    <xf numFmtId="0" fontId="144" fillId="0" borderId="66" applyNumberFormat="0" applyFill="0" applyAlignment="0" applyProtection="0"/>
    <xf numFmtId="173" fontId="144" fillId="0" borderId="66" applyNumberFormat="0" applyFill="0" applyAlignment="0" applyProtection="0"/>
    <xf numFmtId="0" fontId="147" fillId="0" borderId="66" applyNumberFormat="0" applyFill="0" applyAlignment="0" applyProtection="0"/>
    <xf numFmtId="0" fontId="147" fillId="0" borderId="66" applyNumberFormat="0" applyFill="0" applyAlignment="0" applyProtection="0"/>
    <xf numFmtId="0" fontId="148" fillId="0" borderId="67" applyNumberFormat="0" applyFill="0" applyAlignment="0" applyProtection="0"/>
    <xf numFmtId="0" fontId="148" fillId="0" borderId="67" applyNumberFormat="0" applyFill="0" applyAlignment="0" applyProtection="0"/>
    <xf numFmtId="173" fontId="147" fillId="0" borderId="66" applyNumberFormat="0" applyFill="0" applyAlignment="0" applyProtection="0"/>
    <xf numFmtId="0" fontId="149" fillId="76" borderId="0" applyNumberFormat="0" applyAlignment="0"/>
    <xf numFmtId="0" fontId="145" fillId="0" borderId="66" applyNumberFormat="0" applyFill="0" applyAlignment="0" applyProtection="0"/>
    <xf numFmtId="0" fontId="150" fillId="0" borderId="0" applyNumberFormat="0" applyFill="0" applyAlignment="0"/>
    <xf numFmtId="0" fontId="146" fillId="0" borderId="1" applyNumberFormat="0" applyFill="0" applyAlignment="0" applyProtection="0"/>
    <xf numFmtId="0" fontId="146" fillId="0" borderId="1" applyNumberFormat="0" applyFill="0" applyAlignment="0" applyProtection="0"/>
    <xf numFmtId="173" fontId="146"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51" fillId="0" borderId="0" applyNumberFormat="0" applyFill="0" applyBorder="0" applyAlignment="0" applyProtection="0"/>
    <xf numFmtId="173" fontId="151" fillId="0" borderId="0" applyNumberFormat="0" applyFill="0" applyBorder="0" applyAlignment="0" applyProtection="0"/>
    <xf numFmtId="0" fontId="151" fillId="0" borderId="0" applyNumberFormat="0" applyFill="0" applyBorder="0" applyAlignment="0" applyProtection="0"/>
    <xf numFmtId="0" fontId="150" fillId="0" borderId="0" applyNumberFormat="0" applyFill="0" applyAlignment="0"/>
    <xf numFmtId="0" fontId="147" fillId="0" borderId="66" applyNumberFormat="0" applyFill="0" applyAlignment="0" applyProtection="0"/>
    <xf numFmtId="0" fontId="147" fillId="0" borderId="66" applyNumberFormat="0" applyFill="0" applyAlignment="0" applyProtection="0"/>
    <xf numFmtId="173" fontId="147" fillId="0" borderId="66"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172" fontId="143" fillId="0" borderId="0" applyNumberFormat="0" applyFill="0" applyAlignment="0"/>
    <xf numFmtId="173" fontId="151" fillId="0" borderId="0" applyNumberFormat="0" applyFill="0" applyBorder="0" applyAlignment="0" applyProtection="0"/>
    <xf numFmtId="0" fontId="3" fillId="0" borderId="1" applyNumberFormat="0" applyFill="0" applyAlignment="0" applyProtection="0"/>
    <xf numFmtId="173" fontId="3" fillId="0" borderId="1" applyNumberFormat="0" applyFill="0" applyAlignment="0" applyProtection="0"/>
    <xf numFmtId="0" fontId="3" fillId="0" borderId="1" applyNumberFormat="0" applyFill="0" applyAlignment="0" applyProtection="0"/>
    <xf numFmtId="0" fontId="18" fillId="75" borderId="0" applyNumberFormat="0" applyAlignment="0" applyProtection="0"/>
    <xf numFmtId="0" fontId="152" fillId="0" borderId="0" applyNumberFormat="0" applyFill="0" applyAlignment="0" applyProtection="0"/>
    <xf numFmtId="0" fontId="135" fillId="74" borderId="0" applyNumberFormat="0" applyFill="0" applyAlignment="0"/>
    <xf numFmtId="0" fontId="135" fillId="74" borderId="0" applyNumberFormat="0" applyFill="0" applyAlignment="0"/>
    <xf numFmtId="173" fontId="135" fillId="74" borderId="0" applyNumberFormat="0" applyFill="0" applyAlignment="0"/>
    <xf numFmtId="0" fontId="143" fillId="0" borderId="0" applyNumberFormat="0" applyFill="0" applyAlignment="0" applyProtection="0"/>
    <xf numFmtId="172" fontId="143" fillId="0" borderId="0" applyNumberFormat="0" applyFill="0" applyAlignment="0" applyProtection="0"/>
    <xf numFmtId="173" fontId="143" fillId="0" borderId="0" applyNumberFormat="0" applyFill="0" applyAlignment="0" applyProtection="0"/>
    <xf numFmtId="0" fontId="143" fillId="0" borderId="0" applyNumberFormat="0" applyFill="0" applyAlignment="0" applyProtection="0"/>
    <xf numFmtId="0" fontId="152" fillId="0" borderId="0" applyNumberFormat="0" applyFill="0" applyAlignment="0" applyProtection="0"/>
    <xf numFmtId="0" fontId="153" fillId="36" borderId="0" applyNumberFormat="0" applyAlignment="0" applyProtection="0"/>
    <xf numFmtId="171" fontId="154" fillId="0" borderId="0" applyFill="0" applyAlignment="0"/>
    <xf numFmtId="0" fontId="155" fillId="76" borderId="0" applyNumberFormat="0" applyAlignment="0" applyProtection="0"/>
    <xf numFmtId="0" fontId="156" fillId="0" borderId="68" applyNumberFormat="0" applyFill="0" applyAlignment="0" applyProtection="0"/>
    <xf numFmtId="0" fontId="156" fillId="0" borderId="68" applyNumberFormat="0" applyFill="0" applyAlignment="0" applyProtection="0"/>
    <xf numFmtId="0" fontId="157" fillId="0" borderId="68" applyNumberFormat="0" applyFill="0" applyAlignment="0" applyProtection="0"/>
    <xf numFmtId="173" fontId="157" fillId="0" borderId="68" applyNumberFormat="0" applyFill="0" applyAlignment="0" applyProtection="0"/>
    <xf numFmtId="0" fontId="157" fillId="0" borderId="68" applyNumberFormat="0" applyFill="0" applyAlignment="0" applyProtection="0"/>
    <xf numFmtId="0" fontId="158" fillId="0" borderId="68" applyNumberFormat="0" applyFill="0" applyAlignment="0" applyProtection="0"/>
    <xf numFmtId="0" fontId="158" fillId="0" borderId="68" applyNumberFormat="0" applyFill="0" applyAlignment="0" applyProtection="0"/>
    <xf numFmtId="173" fontId="158" fillId="0" borderId="68" applyNumberFormat="0" applyFill="0" applyAlignment="0" applyProtection="0"/>
    <xf numFmtId="173" fontId="158" fillId="0" borderId="68" applyNumberFormat="0" applyFill="0" applyAlignment="0" applyProtection="0"/>
    <xf numFmtId="0" fontId="156" fillId="0" borderId="68" applyNumberFormat="0" applyFill="0" applyAlignment="0" applyProtection="0"/>
    <xf numFmtId="173" fontId="158" fillId="0" borderId="68" applyNumberFormat="0" applyFill="0" applyAlignment="0" applyProtection="0"/>
    <xf numFmtId="0" fontId="156" fillId="0" borderId="68" applyNumberFormat="0" applyFill="0" applyAlignment="0" applyProtection="0"/>
    <xf numFmtId="0" fontId="156" fillId="0" borderId="68" applyNumberFormat="0" applyFill="0" applyAlignment="0" applyProtection="0"/>
    <xf numFmtId="0" fontId="156" fillId="0" borderId="68" applyNumberFormat="0" applyFill="0" applyAlignment="0" applyProtection="0"/>
    <xf numFmtId="0" fontId="156" fillId="0" borderId="68" applyNumberFormat="0" applyFill="0" applyAlignment="0" applyProtection="0"/>
    <xf numFmtId="0" fontId="159" fillId="0" borderId="2" applyNumberFormat="0" applyFill="0" applyAlignment="0" applyProtection="0"/>
    <xf numFmtId="0" fontId="159" fillId="0" borderId="2" applyNumberFormat="0" applyFill="0" applyAlignment="0" applyProtection="0"/>
    <xf numFmtId="173" fontId="156" fillId="0" borderId="68" applyNumberFormat="0" applyFill="0" applyAlignment="0" applyProtection="0"/>
    <xf numFmtId="0" fontId="157" fillId="0" borderId="68" applyNumberFormat="0" applyFill="0" applyAlignment="0" applyProtection="0"/>
    <xf numFmtId="0" fontId="157" fillId="0" borderId="68" applyNumberFormat="0" applyFill="0" applyAlignment="0" applyProtection="0"/>
    <xf numFmtId="0" fontId="160" fillId="0" borderId="0" applyNumberFormat="0" applyFill="0" applyAlignment="0"/>
    <xf numFmtId="173" fontId="160" fillId="0" borderId="0" applyNumberFormat="0" applyFill="0" applyAlignment="0"/>
    <xf numFmtId="0" fontId="160" fillId="0" borderId="0" applyNumberFormat="0" applyFill="0" applyAlignment="0"/>
    <xf numFmtId="0" fontId="156" fillId="0" borderId="68" applyNumberFormat="0" applyFill="0" applyAlignment="0" applyProtection="0"/>
    <xf numFmtId="0" fontId="156" fillId="0" borderId="68" applyNumberFormat="0" applyFill="0" applyAlignment="0" applyProtection="0"/>
    <xf numFmtId="173" fontId="156" fillId="0" borderId="68" applyNumberFormat="0" applyFill="0" applyAlignment="0" applyProtection="0"/>
    <xf numFmtId="0" fontId="157" fillId="0" borderId="68" applyNumberFormat="0" applyFill="0" applyAlignment="0" applyProtection="0"/>
    <xf numFmtId="0" fontId="157" fillId="0" borderId="68" applyNumberFormat="0" applyFill="0" applyAlignment="0" applyProtection="0"/>
    <xf numFmtId="0" fontId="161" fillId="0" borderId="69" applyNumberFormat="0" applyFill="0" applyAlignment="0" applyProtection="0"/>
    <xf numFmtId="0" fontId="161" fillId="0" borderId="69" applyNumberFormat="0" applyFill="0" applyAlignment="0" applyProtection="0"/>
    <xf numFmtId="173" fontId="157" fillId="0" borderId="68" applyNumberFormat="0" applyFill="0" applyAlignment="0" applyProtection="0"/>
    <xf numFmtId="0" fontId="158" fillId="0" borderId="68" applyNumberFormat="0" applyFill="0" applyAlignment="0" applyProtection="0"/>
    <xf numFmtId="0" fontId="162" fillId="0" borderId="0" applyNumberFormat="0" applyFill="0" applyBorder="0" applyAlignment="0" applyProtection="0"/>
    <xf numFmtId="0" fontId="159" fillId="0" borderId="2" applyNumberFormat="0" applyFill="0" applyAlignment="0" applyProtection="0"/>
    <xf numFmtId="0" fontId="159" fillId="0" borderId="2" applyNumberFormat="0" applyFill="0" applyAlignment="0" applyProtection="0"/>
    <xf numFmtId="173" fontId="159"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62" fillId="0" borderId="0" applyNumberFormat="0" applyFill="0" applyBorder="0" applyAlignment="0" applyProtection="0"/>
    <xf numFmtId="173" fontId="162" fillId="0" borderId="0" applyNumberFormat="0" applyFill="0" applyBorder="0" applyAlignment="0" applyProtection="0"/>
    <xf numFmtId="0" fontId="157" fillId="0" borderId="68" applyNumberFormat="0" applyFill="0" applyAlignment="0" applyProtection="0"/>
    <xf numFmtId="0" fontId="157" fillId="0" borderId="68" applyNumberFormat="0" applyFill="0" applyAlignment="0" applyProtection="0"/>
    <xf numFmtId="173" fontId="157" fillId="0" borderId="68" applyNumberFormat="0" applyFill="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173" fontId="162" fillId="0" borderId="0" applyNumberFormat="0" applyFill="0" applyBorder="0" applyAlignment="0" applyProtection="0"/>
    <xf numFmtId="0" fontId="4" fillId="0" borderId="2" applyNumberFormat="0" applyFill="0" applyAlignment="0" applyProtection="0"/>
    <xf numFmtId="173" fontId="4" fillId="0" borderId="2" applyNumberFormat="0" applyFill="0" applyAlignment="0" applyProtection="0"/>
    <xf numFmtId="0" fontId="4" fillId="0" borderId="2" applyNumberFormat="0" applyFill="0" applyAlignment="0" applyProtection="0"/>
    <xf numFmtId="0" fontId="153" fillId="36" borderId="0" applyNumberFormat="0" applyAlignment="0" applyProtection="0"/>
    <xf numFmtId="0" fontId="163"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5" fillId="0" borderId="70" applyNumberFormat="0" applyFill="0" applyAlignment="0" applyProtection="0"/>
    <xf numFmtId="0" fontId="163" fillId="0" borderId="70" applyNumberFormat="0" applyFill="0" applyAlignment="0" applyProtection="0"/>
    <xf numFmtId="0" fontId="165"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173" fontId="163" fillId="0" borderId="70" applyNumberFormat="0" applyFill="0" applyAlignment="0" applyProtection="0"/>
    <xf numFmtId="173" fontId="163" fillId="0" borderId="70" applyNumberFormat="0" applyFill="0" applyAlignment="0" applyProtection="0"/>
    <xf numFmtId="173" fontId="163" fillId="0" borderId="70" applyNumberFormat="0" applyFill="0" applyAlignment="0" applyProtection="0"/>
    <xf numFmtId="173" fontId="163" fillId="0" borderId="70" applyNumberFormat="0" applyFill="0" applyAlignment="0" applyProtection="0"/>
    <xf numFmtId="173" fontId="163" fillId="0" borderId="70" applyNumberFormat="0" applyFill="0" applyAlignment="0" applyProtection="0"/>
    <xf numFmtId="173" fontId="163"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173"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173" fontId="163" fillId="0" borderId="70" applyNumberFormat="0" applyFill="0" applyAlignment="0" applyProtection="0"/>
    <xf numFmtId="173" fontId="163"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3"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6" fillId="0" borderId="3" applyNumberFormat="0" applyFill="0" applyAlignment="0" applyProtection="0"/>
    <xf numFmtId="0" fontId="166" fillId="0" borderId="3" applyNumberFormat="0" applyFill="0" applyAlignment="0" applyProtection="0"/>
    <xf numFmtId="0"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3" fillId="0" borderId="70" applyNumberFormat="0" applyFill="0" applyAlignment="0" applyProtection="0"/>
    <xf numFmtId="0" fontId="164" fillId="0" borderId="70" applyNumberFormat="0" applyFill="0" applyAlignment="0" applyProtection="0"/>
    <xf numFmtId="0" fontId="167" fillId="0" borderId="71" applyNumberFormat="0" applyFill="0" applyAlignment="0" applyProtection="0"/>
    <xf numFmtId="49" fontId="168" fillId="73" borderId="0" applyFill="0" applyBorder="0">
      <alignment horizontal="left"/>
    </xf>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173"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5"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7" fillId="0" borderId="71" applyNumberFormat="0" applyFill="0" applyAlignment="0" applyProtection="0"/>
    <xf numFmtId="0" fontId="167" fillId="0" borderId="71" applyNumberFormat="0" applyFill="0" applyAlignment="0" applyProtection="0"/>
    <xf numFmtId="0"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6" fillId="0" borderId="3" applyNumberFormat="0" applyFill="0" applyAlignment="0" applyProtection="0"/>
    <xf numFmtId="0" fontId="166" fillId="0" borderId="3" applyNumberFormat="0" applyFill="0" applyAlignment="0" applyProtection="0"/>
    <xf numFmtId="0" fontId="166"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173" fontId="166" fillId="0" borderId="3"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173"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164" fillId="0" borderId="70" applyNumberFormat="0" applyFill="0" applyAlignment="0" applyProtection="0"/>
    <xf numFmtId="0" fontId="5" fillId="0" borderId="3" applyNumberFormat="0" applyFill="0" applyAlignment="0" applyProtection="0"/>
    <xf numFmtId="173" fontId="5" fillId="0" borderId="3" applyNumberFormat="0" applyFill="0" applyAlignment="0" applyProtection="0"/>
    <xf numFmtId="0" fontId="5" fillId="0" borderId="3" applyNumberFormat="0" applyFill="0" applyAlignment="0" applyProtection="0"/>
    <xf numFmtId="0" fontId="169" fillId="0" borderId="0" applyNumberFormat="0" applyAlignment="0" applyProtection="0"/>
    <xf numFmtId="171" fontId="170" fillId="73" borderId="0" applyFill="0" applyBorder="0">
      <alignment horizontal="left"/>
    </xf>
    <xf numFmtId="49" fontId="34" fillId="73" borderId="0" applyFill="0">
      <alignment horizontal="center"/>
    </xf>
    <xf numFmtId="0" fontId="163" fillId="0" borderId="0" applyNumberFormat="0" applyFill="0" applyBorder="0" applyAlignment="0" applyProtection="0"/>
    <xf numFmtId="0" fontId="165"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173" fontId="164"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173" fontId="163" fillId="0" borderId="0" applyNumberFormat="0" applyFill="0" applyBorder="0" applyAlignment="0" applyProtection="0"/>
    <xf numFmtId="173" fontId="163" fillId="0" borderId="0" applyNumberFormat="0" applyFill="0" applyBorder="0" applyAlignment="0" applyProtection="0"/>
    <xf numFmtId="0" fontId="165" fillId="0" borderId="0" applyNumberFormat="0" applyFill="0" applyBorder="0" applyAlignment="0" applyProtection="0"/>
    <xf numFmtId="173" fontId="163"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5"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173" fontId="165" fillId="0" borderId="0" applyNumberFormat="0" applyFill="0" applyBorder="0" applyAlignment="0" applyProtection="0"/>
    <xf numFmtId="0" fontId="164" fillId="0" borderId="0" applyNumberFormat="0" applyFill="0" applyBorder="0" applyAlignment="0" applyProtection="0"/>
    <xf numFmtId="0" fontId="98" fillId="73" borderId="0" applyFill="0" applyBorder="0"/>
    <xf numFmtId="173" fontId="98" fillId="73" borderId="0" applyFill="0" applyBorder="0"/>
    <xf numFmtId="0" fontId="98" fillId="73" borderId="0" applyFill="0" applyBorder="0"/>
    <xf numFmtId="0" fontId="165" fillId="0" borderId="0" applyNumberFormat="0" applyFill="0" applyBorder="0" applyAlignment="0" applyProtection="0"/>
    <xf numFmtId="0" fontId="165" fillId="0" borderId="0" applyNumberFormat="0" applyFill="0" applyBorder="0" applyAlignment="0" applyProtection="0"/>
    <xf numFmtId="173" fontId="165"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173" fontId="164" fillId="0" borderId="0" applyNumberFormat="0" applyFill="0" applyBorder="0" applyAlignment="0" applyProtection="0"/>
    <xf numFmtId="0" fontId="166" fillId="0" borderId="0" applyNumberFormat="0" applyFill="0" applyBorder="0" applyAlignment="0" applyProtection="0"/>
    <xf numFmtId="0" fontId="98" fillId="73" borderId="0" applyFill="0" applyBorder="0">
      <alignment wrapText="1"/>
    </xf>
    <xf numFmtId="0" fontId="166" fillId="0" borderId="0" applyNumberFormat="0" applyFill="0" applyBorder="0" applyAlignment="0" applyProtection="0"/>
    <xf numFmtId="0" fontId="166" fillId="0" borderId="0" applyNumberFormat="0" applyFill="0" applyBorder="0" applyAlignment="0" applyProtection="0"/>
    <xf numFmtId="173" fontId="166" fillId="0" borderId="0" applyNumberFormat="0" applyFill="0" applyBorder="0" applyAlignment="0" applyProtection="0"/>
    <xf numFmtId="0" fontId="98" fillId="73" borderId="0" applyFill="0" applyBorder="0">
      <alignment wrapText="1"/>
    </xf>
    <xf numFmtId="173" fontId="98" fillId="73" borderId="0" applyFill="0" applyBorder="0">
      <alignment wrapText="1"/>
    </xf>
    <xf numFmtId="0" fontId="98" fillId="73" borderId="0" applyFill="0" applyBorder="0">
      <alignment wrapText="1"/>
    </xf>
    <xf numFmtId="0" fontId="98" fillId="73" borderId="0" applyFill="0" applyBorder="0">
      <alignment wrapText="1"/>
    </xf>
    <xf numFmtId="173" fontId="98" fillId="73" borderId="0" applyFill="0" applyBorder="0">
      <alignment wrapText="1"/>
    </xf>
    <xf numFmtId="0" fontId="166" fillId="0" borderId="0" applyNumberFormat="0" applyFill="0" applyBorder="0" applyAlignment="0" applyProtection="0"/>
    <xf numFmtId="0" fontId="16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73" fontId="166"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173" fontId="164" fillId="0" borderId="0" applyNumberFormat="0" applyFill="0" applyBorder="0" applyAlignment="0" applyProtection="0"/>
    <xf numFmtId="0" fontId="5" fillId="0" borderId="0" applyNumberFormat="0" applyFill="0" applyBorder="0" applyAlignment="0" applyProtection="0"/>
    <xf numFmtId="173" fontId="5" fillId="0" borderId="0" applyNumberFormat="0" applyFill="0" applyBorder="0" applyAlignment="0" applyProtection="0"/>
    <xf numFmtId="0" fontId="171" fillId="71" borderId="0" applyBorder="0"/>
    <xf numFmtId="0" fontId="154" fillId="71" borderId="0" applyBorder="0"/>
    <xf numFmtId="0" fontId="172" fillId="71" borderId="0" applyBorder="0">
      <alignment horizontal="left"/>
    </xf>
    <xf numFmtId="0" fontId="172" fillId="71" borderId="0" applyBorder="0">
      <alignment horizontal="center" vertical="center" wrapText="1"/>
    </xf>
    <xf numFmtId="0" fontId="172" fillId="71" borderId="0" applyBorder="0">
      <alignment horizontal="center" wrapText="1"/>
    </xf>
    <xf numFmtId="0" fontId="103" fillId="71" borderId="72" applyNumberFormat="0" applyFont="0" applyAlignment="0"/>
    <xf numFmtId="0" fontId="103" fillId="71" borderId="72" applyNumberFormat="0" applyFont="0" applyAlignment="0"/>
    <xf numFmtId="0" fontId="106" fillId="42" borderId="65" applyNumberFormat="0" applyFill="0">
      <alignment horizontal="left"/>
    </xf>
    <xf numFmtId="173" fontId="106" fillId="42" borderId="65" applyNumberFormat="0" applyFill="0">
      <alignment horizontal="left"/>
    </xf>
    <xf numFmtId="0" fontId="106" fillId="42" borderId="65" applyNumberFormat="0" applyFill="0">
      <alignment horizontal="left"/>
    </xf>
    <xf numFmtId="0" fontId="103" fillId="71" borderId="72" applyNumberFormat="0" applyFont="0" applyAlignment="0"/>
    <xf numFmtId="220" fontId="106" fillId="42" borderId="65" applyNumberFormat="0">
      <alignment horizontal="left"/>
    </xf>
    <xf numFmtId="0" fontId="106" fillId="42" borderId="65" applyNumberFormat="0">
      <alignment horizontal="left"/>
    </xf>
    <xf numFmtId="173" fontId="106" fillId="42" borderId="65" applyNumberFormat="0">
      <alignment horizontal="left"/>
    </xf>
    <xf numFmtId="0" fontId="106" fillId="42" borderId="65" applyNumberFormat="0">
      <alignment horizontal="left"/>
    </xf>
    <xf numFmtId="0" fontId="103" fillId="71" borderId="72" applyNumberFormat="0" applyFont="0" applyAlignment="0"/>
    <xf numFmtId="0" fontId="173" fillId="0" borderId="0" applyFill="0" applyBorder="0">
      <alignment horizontal="left"/>
      <protection hidden="1"/>
    </xf>
    <xf numFmtId="0" fontId="173" fillId="0" borderId="0" applyFill="0" applyBorder="0">
      <alignment horizontal="left"/>
      <protection hidden="1"/>
    </xf>
    <xf numFmtId="173" fontId="173" fillId="0" borderId="0" applyFill="0" applyBorder="0">
      <alignment horizontal="left"/>
      <protection hidden="1"/>
    </xf>
    <xf numFmtId="0" fontId="173" fillId="0" borderId="0" applyFill="0" applyBorder="0">
      <alignment horizontal="left" indent="1"/>
      <protection hidden="1"/>
    </xf>
    <xf numFmtId="0" fontId="173" fillId="0" borderId="0" applyFill="0" applyBorder="0">
      <alignment horizontal="left" indent="1"/>
      <protection hidden="1"/>
    </xf>
    <xf numFmtId="173" fontId="173" fillId="0" borderId="0" applyFill="0" applyBorder="0">
      <alignment horizontal="left" indent="1"/>
      <protection hidden="1"/>
    </xf>
    <xf numFmtId="0" fontId="173" fillId="0" borderId="0" applyFill="0" applyBorder="0">
      <alignment horizontal="left" indent="2"/>
      <protection hidden="1"/>
    </xf>
    <xf numFmtId="0" fontId="173" fillId="0" borderId="0" applyFill="0" applyBorder="0">
      <alignment horizontal="left" indent="2"/>
      <protection hidden="1"/>
    </xf>
    <xf numFmtId="173" fontId="173" fillId="0" borderId="0" applyFill="0" applyBorder="0">
      <alignment horizontal="left" indent="2"/>
      <protection hidden="1"/>
    </xf>
    <xf numFmtId="0" fontId="173" fillId="0" borderId="0" applyFill="0" applyBorder="0">
      <alignment horizontal="left" indent="3"/>
      <protection hidden="1"/>
    </xf>
    <xf numFmtId="0" fontId="173" fillId="0" borderId="0" applyFill="0" applyBorder="0">
      <alignment horizontal="left" indent="3"/>
      <protection hidden="1"/>
    </xf>
    <xf numFmtId="173" fontId="173" fillId="0" borderId="0" applyFill="0" applyBorder="0">
      <alignment horizontal="left" indent="3"/>
      <protection hidden="1"/>
    </xf>
    <xf numFmtId="0" fontId="174" fillId="0" borderId="0" applyNumberFormat="0" applyFill="0" applyBorder="0" applyAlignment="0" applyProtection="0">
      <alignment vertical="top"/>
      <protection locked="0"/>
    </xf>
    <xf numFmtId="0" fontId="174" fillId="0" borderId="0" applyNumberFormat="0" applyFill="0" applyBorder="0" applyAlignment="0" applyProtection="0">
      <alignment vertical="top"/>
      <protection locked="0"/>
    </xf>
    <xf numFmtId="221" fontId="173" fillId="0" borderId="0" applyNumberFormat="0" applyFill="0" applyBorder="0" applyAlignment="0" applyProtection="0">
      <protection locked="0"/>
    </xf>
    <xf numFmtId="0" fontId="175" fillId="0" borderId="0" applyNumberFormat="0" applyFill="0" applyBorder="0" applyAlignment="0" applyProtection="0">
      <alignment vertical="top"/>
      <protection locked="0"/>
    </xf>
    <xf numFmtId="221" fontId="173" fillId="0" borderId="0" applyNumberFormat="0" applyFill="0" applyBorder="0" applyAlignment="0" applyProtection="0">
      <protection locked="0"/>
    </xf>
    <xf numFmtId="0" fontId="175" fillId="0" borderId="0" applyNumberFormat="0" applyFill="0" applyBorder="0" applyAlignment="0" applyProtection="0">
      <alignment vertical="top"/>
      <protection locked="0"/>
    </xf>
    <xf numFmtId="173" fontId="17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73" fontId="32"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222" fontId="32"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173" fontId="175"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0" fontId="176" fillId="0" borderId="0" applyNumberFormat="0" applyFill="0" applyBorder="0" applyAlignment="0" applyProtection="0">
      <alignment vertical="top"/>
      <protection locked="0"/>
    </xf>
    <xf numFmtId="0" fontId="176" fillId="0" borderId="0" applyNumberFormat="0" applyFill="0" applyBorder="0" applyAlignment="0" applyProtection="0">
      <alignment vertical="top"/>
      <protection locked="0"/>
    </xf>
    <xf numFmtId="173" fontId="176"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173" fontId="175" fillId="0" borderId="0" applyNumberFormat="0" applyFill="0" applyBorder="0" applyAlignment="0" applyProtection="0">
      <alignment vertical="top"/>
      <protection locked="0"/>
    </xf>
    <xf numFmtId="0" fontId="176" fillId="0" borderId="0" applyNumberFormat="0" applyFill="0" applyBorder="0" applyAlignment="0" applyProtection="0">
      <alignment vertical="top"/>
      <protection locked="0"/>
    </xf>
    <xf numFmtId="0" fontId="176" fillId="0" borderId="0" applyNumberFormat="0" applyFill="0" applyBorder="0" applyAlignment="0" applyProtection="0">
      <alignment vertical="top"/>
      <protection locked="0"/>
    </xf>
    <xf numFmtId="173" fontId="176" fillId="0" borderId="0" applyNumberFormat="0" applyFill="0" applyBorder="0" applyAlignment="0" applyProtection="0">
      <alignment vertical="top"/>
      <protection locked="0"/>
    </xf>
    <xf numFmtId="222" fontId="177"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173" fontId="178" fillId="0" borderId="0" applyNumberFormat="0" applyFill="0" applyBorder="0" applyAlignment="0" applyProtection="0">
      <alignment vertical="top"/>
      <protection locked="0"/>
    </xf>
    <xf numFmtId="222" fontId="32" fillId="0" borderId="0" applyNumberFormat="0" applyFill="0" applyBorder="0" applyAlignment="0" applyProtection="0">
      <alignment vertical="top"/>
      <protection locked="0"/>
    </xf>
    <xf numFmtId="222" fontId="177"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173" fontId="175" fillId="0" borderId="0" applyNumberFormat="0" applyFill="0" applyBorder="0" applyAlignment="0" applyProtection="0">
      <alignment vertical="top"/>
      <protection locked="0"/>
    </xf>
    <xf numFmtId="222" fontId="177"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3" fontId="179" fillId="0" borderId="0" applyNumberFormat="0" applyFill="0" applyBorder="0" applyAlignment="0" applyProtection="0">
      <alignment vertical="top"/>
      <protection locked="0"/>
    </xf>
    <xf numFmtId="0" fontId="175" fillId="0" borderId="0" applyNumberFormat="0" applyFill="0" applyBorder="0" applyAlignment="0" applyProtection="0">
      <alignment vertical="top"/>
      <protection locked="0"/>
    </xf>
    <xf numFmtId="173" fontId="175"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6" fillId="0" borderId="0" applyNumberFormat="0" applyFill="0" applyBorder="0" applyAlignment="0" applyProtection="0">
      <alignment vertical="top"/>
      <protection locked="0"/>
    </xf>
    <xf numFmtId="0" fontId="176" fillId="0" borderId="0" applyNumberFormat="0" applyFill="0" applyBorder="0" applyAlignment="0" applyProtection="0">
      <alignment vertical="top"/>
      <protection locked="0"/>
    </xf>
    <xf numFmtId="173" fontId="17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73"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222" fontId="17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173" fontId="32" fillId="0" borderId="0" applyNumberFormat="0" applyFill="0" applyBorder="0" applyAlignment="0" applyProtection="0">
      <alignment vertical="top"/>
      <protection locked="0"/>
    </xf>
    <xf numFmtId="175" fontId="182" fillId="0" borderId="0" applyFill="0" applyBorder="0">
      <protection locked="0"/>
    </xf>
    <xf numFmtId="176" fontId="182" fillId="0" borderId="0" applyFill="0" applyBorder="0">
      <protection locked="0"/>
    </xf>
    <xf numFmtId="177" fontId="182" fillId="0" borderId="0" applyFill="0" applyBorder="0">
      <protection locked="0"/>
    </xf>
    <xf numFmtId="178" fontId="182" fillId="0" borderId="0" applyFill="0" applyBorder="0">
      <protection locked="0"/>
    </xf>
    <xf numFmtId="179" fontId="182" fillId="0" borderId="0" applyFill="0" applyBorder="0">
      <protection locked="0"/>
    </xf>
    <xf numFmtId="223" fontId="182" fillId="0" borderId="0" applyFill="0" applyBorder="0">
      <protection locked="0"/>
    </xf>
    <xf numFmtId="224" fontId="182" fillId="0" borderId="0" applyFill="0" applyBorder="0">
      <protection locked="0"/>
    </xf>
    <xf numFmtId="182" fontId="182" fillId="0" borderId="0" applyFill="0" applyBorder="0">
      <protection locked="0"/>
    </xf>
    <xf numFmtId="183" fontId="182" fillId="0" borderId="0" applyFill="0" applyBorder="0">
      <protection locked="0"/>
    </xf>
    <xf numFmtId="184" fontId="182" fillId="0" borderId="0" applyFill="0" applyBorder="0">
      <protection locked="0"/>
    </xf>
    <xf numFmtId="185" fontId="182" fillId="0" borderId="0" applyFill="0" applyBorder="0">
      <protection locked="0"/>
    </xf>
    <xf numFmtId="185" fontId="183" fillId="0" borderId="0" applyFill="0" applyBorder="0">
      <protection locked="0"/>
    </xf>
    <xf numFmtId="185" fontId="182" fillId="0" borderId="0" applyFill="0" applyBorder="0">
      <protection locked="0"/>
    </xf>
    <xf numFmtId="49" fontId="182" fillId="0" borderId="0" applyFill="0" applyBorder="0">
      <alignment vertical="top"/>
      <protection locked="0"/>
    </xf>
    <xf numFmtId="49" fontId="183" fillId="0" borderId="0" applyFill="0" applyBorder="0">
      <alignment vertical="top"/>
      <protection locked="0"/>
    </xf>
    <xf numFmtId="0" fontId="182" fillId="0" borderId="0" applyFill="0" applyBorder="0">
      <alignment vertical="top" wrapText="1"/>
      <protection locked="0"/>
    </xf>
    <xf numFmtId="0" fontId="182" fillId="0" borderId="0" applyFill="0" applyBorder="0">
      <alignment vertical="top" wrapText="1"/>
      <protection locked="0"/>
    </xf>
    <xf numFmtId="173" fontId="182" fillId="0" borderId="0" applyFill="0" applyBorder="0">
      <alignment vertical="top" wrapText="1"/>
      <protection locked="0"/>
    </xf>
    <xf numFmtId="186" fontId="182" fillId="0" borderId="0" applyFill="0" applyBorder="0">
      <protection locked="0"/>
    </xf>
    <xf numFmtId="187" fontId="182" fillId="0" borderId="0" applyFill="0" applyBorder="0">
      <protection locked="0"/>
    </xf>
    <xf numFmtId="0" fontId="9" fillId="35" borderId="0" applyNumberFormat="0" applyFont="0" applyAlignment="0" applyProtection="0"/>
    <xf numFmtId="0" fontId="184" fillId="77" borderId="73" applyNumberFormat="0" applyFill="0" applyAlignment="0">
      <protection locked="0"/>
    </xf>
    <xf numFmtId="0" fontId="9" fillId="35" borderId="4"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173"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7" fillId="5" borderId="4" applyNumberFormat="0" applyAlignment="0" applyProtection="0"/>
    <xf numFmtId="0" fontId="187" fillId="5" borderId="4"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0" fontId="186"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0"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173" fontId="185"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173"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189" fillId="51" borderId="61" applyNumberFormat="0" applyAlignment="0" applyProtection="0"/>
    <xf numFmtId="0" fontId="9" fillId="53" borderId="4" applyNumberFormat="0" applyAlignment="0" applyProtection="0"/>
    <xf numFmtId="0" fontId="9" fillId="53" borderId="4" applyNumberFormat="0" applyAlignment="0" applyProtection="0"/>
    <xf numFmtId="173" fontId="9" fillId="53" borderId="4"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5"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6" fillId="51" borderId="61" applyNumberFormat="0" applyAlignment="0" applyProtection="0"/>
    <xf numFmtId="0" fontId="190" fillId="5" borderId="4" applyNumberFormat="0" applyAlignment="0" applyProtection="0"/>
    <xf numFmtId="0" fontId="190" fillId="5" borderId="4" applyNumberFormat="0" applyAlignment="0" applyProtection="0"/>
    <xf numFmtId="0" fontId="190" fillId="5" borderId="4" applyNumberFormat="0" applyAlignment="0" applyProtection="0"/>
    <xf numFmtId="0" fontId="9" fillId="5" borderId="4" applyNumberFormat="0" applyAlignment="0" applyProtection="0"/>
    <xf numFmtId="0" fontId="9" fillId="5" borderId="4" applyNumberFormat="0" applyAlignment="0" applyProtection="0"/>
    <xf numFmtId="173" fontId="190" fillId="5" borderId="4"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173"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188" fillId="51" borderId="61" applyNumberFormat="0" applyAlignment="0" applyProtection="0"/>
    <xf numFmtId="0" fontId="9" fillId="5" borderId="4" applyNumberFormat="0" applyAlignment="0" applyProtection="0"/>
    <xf numFmtId="173" fontId="9" fillId="5" borderId="4" applyNumberFormat="0" applyAlignment="0" applyProtection="0"/>
    <xf numFmtId="0" fontId="9" fillId="5" borderId="4" applyNumberFormat="0" applyAlignment="0" applyProtection="0"/>
    <xf numFmtId="0" fontId="9" fillId="35" borderId="0" applyNumberFormat="0" applyFont="0" applyAlignment="0" applyProtection="0"/>
    <xf numFmtId="0" fontId="9" fillId="35" borderId="0" applyNumberFormat="0" applyFont="0" applyAlignment="0" applyProtection="0"/>
    <xf numFmtId="202" fontId="182" fillId="0" borderId="0" applyFill="0" applyBorder="0">
      <protection locked="0"/>
    </xf>
    <xf numFmtId="203" fontId="182" fillId="0" borderId="0" applyFill="0" applyBorder="0">
      <protection locked="0"/>
    </xf>
    <xf numFmtId="204" fontId="182" fillId="0" borderId="0" applyFill="0" applyBorder="0">
      <protection locked="0"/>
    </xf>
    <xf numFmtId="205" fontId="182" fillId="0" borderId="0" applyFill="0" applyBorder="0">
      <protection locked="0"/>
    </xf>
    <xf numFmtId="206" fontId="182" fillId="0" borderId="0" applyFill="0" applyBorder="0">
      <protection locked="0"/>
    </xf>
    <xf numFmtId="207" fontId="182" fillId="0" borderId="0" applyFill="0" applyBorder="0">
      <protection locked="0"/>
    </xf>
    <xf numFmtId="208" fontId="182" fillId="0" borderId="0" applyFill="0" applyBorder="0">
      <protection locked="0"/>
    </xf>
    <xf numFmtId="209" fontId="182" fillId="0" borderId="0" applyFill="0" applyBorder="0">
      <protection locked="0"/>
    </xf>
    <xf numFmtId="210" fontId="182" fillId="0" borderId="0" applyFill="0" applyBorder="0">
      <protection locked="0"/>
    </xf>
    <xf numFmtId="49" fontId="182" fillId="0" borderId="0" applyFill="0" applyBorder="0">
      <alignment horizontal="left" vertical="top"/>
      <protection locked="0"/>
    </xf>
    <xf numFmtId="49" fontId="182" fillId="0" borderId="0" applyFill="0" applyBorder="0">
      <alignment horizontal="left" vertical="top" indent="1"/>
      <protection locked="0"/>
    </xf>
    <xf numFmtId="49" fontId="182" fillId="0" borderId="0" applyFill="0" applyBorder="0">
      <alignment horizontal="left" vertical="top" indent="2"/>
      <protection locked="0"/>
    </xf>
    <xf numFmtId="49" fontId="182" fillId="0" borderId="0" applyFill="0" applyBorder="0">
      <alignment horizontal="left" vertical="top" indent="3"/>
      <protection locked="0"/>
    </xf>
    <xf numFmtId="49" fontId="182" fillId="0" borderId="0" applyFill="0" applyBorder="0">
      <alignment horizontal="left" vertical="top" indent="4"/>
      <protection locked="0"/>
    </xf>
    <xf numFmtId="49" fontId="182" fillId="0" borderId="0" applyFill="0" applyBorder="0">
      <alignment horizontal="center"/>
      <protection locked="0"/>
    </xf>
    <xf numFmtId="49" fontId="182" fillId="0" borderId="0" applyFill="0" applyBorder="0">
      <alignment horizontal="center" wrapText="1"/>
      <protection locked="0"/>
    </xf>
    <xf numFmtId="0" fontId="191" fillId="78" borderId="74" applyNumberFormat="0" applyFill="0">
      <alignment horizontal="centerContinuous" wrapText="1"/>
    </xf>
    <xf numFmtId="49" fontId="192" fillId="0" borderId="0" applyFill="0" applyBorder="0">
      <alignment horizontal="right" indent="1"/>
    </xf>
    <xf numFmtId="49" fontId="193" fillId="74" borderId="0" applyFill="0" applyBorder="0">
      <alignment horizontal="right" indent="1"/>
    </xf>
    <xf numFmtId="49" fontId="194" fillId="0" borderId="0" applyFill="0" applyBorder="0">
      <alignment horizontal="center" wrapText="1"/>
    </xf>
    <xf numFmtId="49" fontId="136" fillId="73" borderId="0" applyFill="0" applyBorder="0">
      <alignment horizontal="center" wrapText="1"/>
    </xf>
    <xf numFmtId="0" fontId="194" fillId="0" borderId="0" applyFill="0" applyBorder="0">
      <alignment horizontal="centerContinuous" wrapText="1"/>
    </xf>
    <xf numFmtId="0" fontId="136" fillId="73" borderId="0" applyFill="0" applyBorder="0">
      <alignment horizontal="centerContinuous" wrapText="1"/>
    </xf>
    <xf numFmtId="0" fontId="136" fillId="73" borderId="0" applyFill="0" applyBorder="0">
      <alignment horizontal="centerContinuous" wrapText="1"/>
    </xf>
    <xf numFmtId="173" fontId="136" fillId="73" borderId="0" applyFill="0" applyBorder="0">
      <alignment horizontal="centerContinuous" wrapText="1"/>
    </xf>
    <xf numFmtId="0" fontId="194" fillId="0" borderId="0" applyFill="0" applyBorder="0">
      <alignment horizontal="centerContinuous" wrapText="1"/>
    </xf>
    <xf numFmtId="173" fontId="194" fillId="0" borderId="0" applyFill="0" applyBorder="0">
      <alignment horizontal="centerContinuous" wrapText="1"/>
    </xf>
    <xf numFmtId="0" fontId="194" fillId="0" borderId="0" applyFill="0" applyBorder="0">
      <alignment horizontal="center" wrapText="1"/>
    </xf>
    <xf numFmtId="0" fontId="194" fillId="0" borderId="0" applyFill="0" applyBorder="0">
      <alignment horizontal="center" wrapText="1"/>
    </xf>
    <xf numFmtId="173" fontId="194" fillId="0" borderId="0" applyFill="0" applyBorder="0">
      <alignment horizontal="center" wrapText="1"/>
    </xf>
    <xf numFmtId="49" fontId="106" fillId="0" borderId="0" applyFill="0" applyBorder="0">
      <alignment horizontal="left" indent="1"/>
    </xf>
    <xf numFmtId="49" fontId="106" fillId="0" borderId="0" applyFill="0" applyBorder="0">
      <alignment horizontal="left" wrapText="1" indent="2"/>
    </xf>
    <xf numFmtId="0" fontId="34" fillId="42" borderId="0" applyFill="0">
      <alignment horizontal="center" vertical="center" wrapText="1"/>
    </xf>
    <xf numFmtId="4" fontId="59" fillId="79" borderId="0">
      <alignment horizontal="right"/>
    </xf>
    <xf numFmtId="4" fontId="59" fillId="79" borderId="0">
      <alignment horizontal="right"/>
    </xf>
    <xf numFmtId="4" fontId="59" fillId="79" borderId="0">
      <alignment horizontal="right"/>
    </xf>
    <xf numFmtId="4" fontId="59" fillId="79" borderId="0">
      <alignment horizontal="right"/>
    </xf>
    <xf numFmtId="4" fontId="59" fillId="79" borderId="0">
      <alignment horizontal="right"/>
    </xf>
    <xf numFmtId="0" fontId="195" fillId="77" borderId="73" applyNumberFormat="0" applyFill="0" applyAlignment="0"/>
    <xf numFmtId="0" fontId="111" fillId="71" borderId="36" applyNumberFormat="0"/>
    <xf numFmtId="0" fontId="106" fillId="42" borderId="64" applyNumberFormat="0">
      <alignment horizontal="left"/>
    </xf>
    <xf numFmtId="173" fontId="106" fillId="42" borderId="64" applyNumberFormat="0">
      <alignment horizontal="left"/>
    </xf>
    <xf numFmtId="0" fontId="106" fillId="42" borderId="64" applyNumberFormat="0">
      <alignment horizontal="left"/>
    </xf>
    <xf numFmtId="0" fontId="111" fillId="71" borderId="36" applyNumberFormat="0"/>
    <xf numFmtId="220" fontId="106" fillId="42" borderId="64" applyNumberFormat="0">
      <alignment horizontal="left"/>
    </xf>
    <xf numFmtId="0" fontId="106" fillId="42" borderId="64" applyNumberFormat="0">
      <alignment horizontal="left"/>
    </xf>
    <xf numFmtId="173" fontId="106" fillId="42" borderId="64" applyNumberFormat="0">
      <alignment horizontal="left"/>
    </xf>
    <xf numFmtId="0" fontId="106" fillId="42" borderId="64" applyNumberFormat="0">
      <alignment horizontal="left"/>
    </xf>
    <xf numFmtId="0" fontId="195" fillId="77" borderId="73" applyNumberFormat="0" applyFill="0" applyAlignment="0"/>
    <xf numFmtId="0" fontId="196" fillId="0" borderId="75" applyNumberFormat="0" applyFill="0" applyAlignment="0" applyProtection="0"/>
    <xf numFmtId="0" fontId="197" fillId="0" borderId="75" applyNumberFormat="0" applyFill="0" applyAlignment="0" applyProtection="0"/>
    <xf numFmtId="0" fontId="198" fillId="0" borderId="75" applyNumberFormat="0" applyFill="0" applyAlignment="0" applyProtection="0"/>
    <xf numFmtId="0" fontId="198" fillId="0" borderId="75" applyNumberFormat="0" applyFill="0" applyAlignment="0" applyProtection="0"/>
    <xf numFmtId="173" fontId="198" fillId="0" borderId="75" applyNumberFormat="0" applyFill="0" applyAlignment="0" applyProtection="0"/>
    <xf numFmtId="0" fontId="196" fillId="0" borderId="75" applyNumberFormat="0" applyFill="0" applyAlignment="0" applyProtection="0"/>
    <xf numFmtId="0" fontId="196" fillId="0" borderId="75" applyNumberFormat="0" applyFill="0" applyAlignment="0" applyProtection="0"/>
    <xf numFmtId="173" fontId="196" fillId="0" borderId="75" applyNumberFormat="0" applyFill="0" applyAlignment="0" applyProtection="0"/>
    <xf numFmtId="173" fontId="196" fillId="0" borderId="75" applyNumberFormat="0" applyFill="0" applyAlignment="0" applyProtection="0"/>
    <xf numFmtId="0" fontId="197" fillId="0" borderId="75" applyNumberFormat="0" applyFill="0" applyAlignment="0" applyProtection="0"/>
    <xf numFmtId="173" fontId="196" fillId="0" borderId="75" applyNumberFormat="0" applyFill="0" applyAlignment="0" applyProtection="0"/>
    <xf numFmtId="0" fontId="197" fillId="0" borderId="75" applyNumberFormat="0" applyFill="0" applyAlignment="0" applyProtection="0"/>
    <xf numFmtId="0" fontId="197" fillId="0" borderId="75" applyNumberFormat="0" applyFill="0" applyAlignment="0" applyProtection="0"/>
    <xf numFmtId="0" fontId="197" fillId="0" borderId="75" applyNumberFormat="0" applyFill="0" applyAlignment="0" applyProtection="0"/>
    <xf numFmtId="0" fontId="197" fillId="0" borderId="75" applyNumberFormat="0" applyFill="0" applyAlignment="0" applyProtection="0"/>
    <xf numFmtId="0" fontId="199" fillId="0" borderId="6" applyNumberFormat="0" applyFill="0" applyAlignment="0" applyProtection="0"/>
    <xf numFmtId="0" fontId="199" fillId="0" borderId="6" applyNumberFormat="0" applyFill="0" applyAlignment="0" applyProtection="0"/>
    <xf numFmtId="173" fontId="197" fillId="0" borderId="75" applyNumberFormat="0" applyFill="0" applyAlignment="0" applyProtection="0"/>
    <xf numFmtId="0" fontId="198" fillId="0" borderId="75" applyNumberFormat="0" applyFill="0" applyAlignment="0" applyProtection="0"/>
    <xf numFmtId="0" fontId="200" fillId="0" borderId="75" applyNumberFormat="0" applyFill="0" applyAlignment="0" applyProtection="0"/>
    <xf numFmtId="173" fontId="200" fillId="0" borderId="75" applyNumberFormat="0" applyFill="0" applyAlignment="0" applyProtection="0"/>
    <xf numFmtId="0" fontId="200" fillId="0" borderId="75" applyNumberFormat="0" applyFill="0" applyAlignment="0" applyProtection="0"/>
    <xf numFmtId="0" fontId="198" fillId="0" borderId="75" applyNumberFormat="0" applyFill="0" applyAlignment="0" applyProtection="0"/>
    <xf numFmtId="0" fontId="198" fillId="0" borderId="75" applyNumberFormat="0" applyFill="0" applyAlignment="0" applyProtection="0"/>
    <xf numFmtId="0" fontId="201" fillId="0" borderId="76" applyNumberFormat="0" applyFill="0" applyAlignment="0" applyProtection="0"/>
    <xf numFmtId="0" fontId="201" fillId="0" borderId="76" applyNumberFormat="0" applyFill="0" applyAlignment="0" applyProtection="0"/>
    <xf numFmtId="173" fontId="198" fillId="0" borderId="75" applyNumberFormat="0" applyFill="0" applyAlignment="0" applyProtection="0"/>
    <xf numFmtId="0" fontId="202" fillId="0" borderId="6" applyNumberFormat="0" applyFill="0" applyAlignment="0" applyProtection="0"/>
    <xf numFmtId="0" fontId="202" fillId="0" borderId="6" applyNumberFormat="0" applyFill="0" applyAlignment="0" applyProtection="0"/>
    <xf numFmtId="0" fontId="20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173" fontId="202" fillId="0" borderId="6" applyNumberFormat="0" applyFill="0" applyAlignment="0" applyProtection="0"/>
    <xf numFmtId="0" fontId="198" fillId="0" borderId="75" applyNumberFormat="0" applyFill="0" applyAlignment="0" applyProtection="0"/>
    <xf numFmtId="0" fontId="198" fillId="0" borderId="75" applyNumberFormat="0" applyFill="0" applyAlignment="0" applyProtection="0"/>
    <xf numFmtId="173" fontId="198" fillId="0" borderId="75" applyNumberFormat="0" applyFill="0" applyAlignment="0" applyProtection="0"/>
    <xf numFmtId="0" fontId="12" fillId="0" borderId="6" applyNumberFormat="0" applyFill="0" applyAlignment="0" applyProtection="0"/>
    <xf numFmtId="173" fontId="12" fillId="0" borderId="6" applyNumberFormat="0" applyFill="0" applyAlignment="0" applyProtection="0"/>
    <xf numFmtId="49" fontId="90" fillId="0" borderId="0" applyFill="0" applyBorder="0">
      <alignment vertical="top"/>
    </xf>
    <xf numFmtId="49" fontId="90" fillId="0" borderId="0" applyFill="0" applyBorder="0">
      <alignment vertical="top"/>
    </xf>
    <xf numFmtId="0" fontId="90" fillId="0" borderId="0" applyFill="0" applyBorder="0">
      <alignment vertical="top" wrapText="1"/>
    </xf>
    <xf numFmtId="0" fontId="90" fillId="0" borderId="0" applyFill="0" applyBorder="0">
      <alignment vertical="top" wrapText="1"/>
    </xf>
    <xf numFmtId="0" fontId="90" fillId="0" borderId="0" applyFill="0" applyBorder="0">
      <alignment vertical="top" wrapText="1"/>
    </xf>
    <xf numFmtId="173" fontId="90" fillId="0" borderId="0" applyFill="0" applyBorder="0">
      <alignment vertical="top" wrapText="1"/>
    </xf>
    <xf numFmtId="0" fontId="90" fillId="0" borderId="0" applyFill="0" applyBorder="0">
      <alignment vertical="top" wrapText="1"/>
    </xf>
    <xf numFmtId="173" fontId="90" fillId="0" borderId="0" applyFill="0" applyBorder="0">
      <alignment vertical="top" wrapText="1"/>
    </xf>
    <xf numFmtId="225" fontId="203" fillId="0" borderId="0"/>
    <xf numFmtId="0" fontId="204" fillId="55" borderId="0" applyNumberFormat="0" applyBorder="0" applyAlignment="0" applyProtection="0"/>
    <xf numFmtId="0" fontId="205" fillId="55" borderId="0" applyNumberFormat="0" applyBorder="0" applyAlignment="0" applyProtection="0"/>
    <xf numFmtId="0" fontId="204" fillId="55" borderId="0" applyNumberFormat="0" applyBorder="0" applyAlignment="0" applyProtection="0"/>
    <xf numFmtId="0" fontId="204" fillId="55" borderId="0" applyNumberFormat="0" applyBorder="0" applyAlignment="0" applyProtection="0"/>
    <xf numFmtId="173" fontId="204" fillId="55" borderId="0" applyNumberFormat="0" applyBorder="0" applyAlignment="0" applyProtection="0"/>
    <xf numFmtId="173" fontId="204" fillId="55" borderId="0" applyNumberFormat="0" applyBorder="0" applyAlignment="0" applyProtection="0"/>
    <xf numFmtId="0" fontId="205" fillId="55" borderId="0" applyNumberFormat="0" applyBorder="0" applyAlignment="0" applyProtection="0"/>
    <xf numFmtId="173" fontId="204" fillId="55" borderId="0" applyNumberFormat="0" applyBorder="0" applyAlignment="0" applyProtection="0"/>
    <xf numFmtId="0" fontId="205" fillId="55" borderId="0" applyNumberFormat="0" applyBorder="0" applyAlignment="0" applyProtection="0"/>
    <xf numFmtId="0" fontId="205" fillId="55" borderId="0" applyNumberFormat="0" applyBorder="0" applyAlignment="0" applyProtection="0"/>
    <xf numFmtId="0" fontId="205" fillId="55" borderId="0" applyNumberFormat="0" applyBorder="0" applyAlignment="0" applyProtection="0"/>
    <xf numFmtId="0" fontId="205" fillId="55" borderId="0" applyNumberFormat="0" applyBorder="0" applyAlignment="0" applyProtection="0"/>
    <xf numFmtId="0" fontId="206" fillId="4" borderId="0" applyNumberFormat="0" applyBorder="0" applyAlignment="0" applyProtection="0"/>
    <xf numFmtId="0" fontId="206" fillId="4" borderId="0" applyNumberFormat="0" applyBorder="0" applyAlignment="0" applyProtection="0"/>
    <xf numFmtId="173" fontId="205" fillId="55" borderId="0" applyNumberFormat="0" applyBorder="0" applyAlignment="0" applyProtection="0"/>
    <xf numFmtId="0" fontId="207" fillId="55" borderId="0" applyNumberFormat="0" applyBorder="0" applyAlignment="0" applyProtection="0"/>
    <xf numFmtId="0" fontId="207" fillId="55" borderId="0" applyNumberFormat="0" applyBorder="0" applyAlignment="0" applyProtection="0"/>
    <xf numFmtId="173" fontId="207" fillId="55" borderId="0" applyNumberFormat="0" applyBorder="0" applyAlignment="0" applyProtection="0"/>
    <xf numFmtId="0" fontId="208" fillId="55" borderId="0" applyNumberFormat="0" applyBorder="0" applyAlignment="0" applyProtection="0"/>
    <xf numFmtId="0" fontId="208" fillId="55" borderId="0" applyNumberFormat="0" applyBorder="0" applyAlignment="0" applyProtection="0"/>
    <xf numFmtId="173" fontId="208" fillId="55" borderId="0" applyNumberFormat="0" applyBorder="0" applyAlignment="0" applyProtection="0"/>
    <xf numFmtId="0" fontId="209" fillId="4" borderId="0" applyNumberFormat="0" applyBorder="0" applyAlignment="0" applyProtection="0"/>
    <xf numFmtId="0" fontId="209" fillId="4" borderId="0" applyNumberFormat="0" applyBorder="0" applyAlignment="0" applyProtection="0"/>
    <xf numFmtId="173" fontId="209" fillId="4" borderId="0" applyNumberFormat="0" applyBorder="0" applyAlignment="0" applyProtection="0"/>
    <xf numFmtId="0" fontId="207" fillId="55" borderId="0" applyNumberFormat="0" applyBorder="0" applyAlignment="0" applyProtection="0"/>
    <xf numFmtId="0" fontId="207" fillId="55" borderId="0" applyNumberFormat="0" applyBorder="0" applyAlignment="0" applyProtection="0"/>
    <xf numFmtId="0" fontId="210" fillId="55" borderId="0" applyNumberFormat="0" applyBorder="0" applyAlignment="0" applyProtection="0"/>
    <xf numFmtId="0" fontId="210" fillId="55" borderId="0" applyNumberFormat="0" applyBorder="0" applyAlignment="0" applyProtection="0"/>
    <xf numFmtId="173" fontId="207" fillId="55" borderId="0" applyNumberFormat="0" applyBorder="0" applyAlignment="0" applyProtection="0"/>
    <xf numFmtId="0" fontId="211" fillId="4" borderId="0" applyNumberFormat="0" applyBorder="0" applyAlignment="0" applyProtection="0"/>
    <xf numFmtId="0" fontId="211" fillId="4" borderId="0" applyNumberFormat="0" applyBorder="0" applyAlignment="0" applyProtection="0"/>
    <xf numFmtId="0" fontId="211"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173" fontId="211" fillId="4" borderId="0" applyNumberFormat="0" applyBorder="0" applyAlignment="0" applyProtection="0"/>
    <xf numFmtId="0" fontId="207" fillId="55" borderId="0" applyNumberFormat="0" applyBorder="0" applyAlignment="0" applyProtection="0"/>
    <xf numFmtId="0" fontId="207" fillId="55" borderId="0" applyNumberFormat="0" applyBorder="0" applyAlignment="0" applyProtection="0"/>
    <xf numFmtId="173" fontId="207" fillId="55" borderId="0" applyNumberFormat="0" applyBorder="0" applyAlignment="0" applyProtection="0"/>
    <xf numFmtId="0" fontId="8" fillId="4" borderId="0" applyNumberFormat="0" applyBorder="0" applyAlignment="0" applyProtection="0"/>
    <xf numFmtId="173" fontId="8" fillId="4" borderId="0" applyNumberFormat="0" applyBorder="0" applyAlignment="0" applyProtection="0"/>
    <xf numFmtId="0" fontId="81" fillId="0" borderId="0"/>
    <xf numFmtId="0" fontId="81" fillId="0" borderId="0"/>
    <xf numFmtId="173" fontId="81" fillId="0" borderId="0"/>
    <xf numFmtId="0" fontId="100" fillId="0" borderId="0"/>
    <xf numFmtId="0" fontId="59" fillId="0" borderId="0"/>
    <xf numFmtId="0" fontId="59" fillId="0" borderId="0"/>
    <xf numFmtId="0" fontId="59" fillId="0" borderId="0" applyBorder="0"/>
    <xf numFmtId="0" fontId="59" fillId="0" borderId="0" applyBorder="0"/>
    <xf numFmtId="173" fontId="59" fillId="0" borderId="0" applyBorder="0"/>
    <xf numFmtId="0" fontId="59" fillId="0" borderId="0"/>
    <xf numFmtId="173" fontId="59" fillId="0" borderId="0"/>
    <xf numFmtId="0" fontId="73" fillId="0" borderId="0"/>
    <xf numFmtId="0" fontId="59" fillId="0" borderId="0" applyBorder="0"/>
    <xf numFmtId="0" fontId="59" fillId="0" borderId="0" applyBorder="0"/>
    <xf numFmtId="173" fontId="59" fillId="0" borderId="0" applyBorder="0"/>
    <xf numFmtId="0" fontId="73" fillId="0" borderId="0"/>
    <xf numFmtId="173" fontId="73" fillId="0" borderId="0"/>
    <xf numFmtId="0" fontId="100" fillId="0" borderId="0"/>
    <xf numFmtId="0" fontId="100" fillId="0" borderId="0"/>
    <xf numFmtId="173" fontId="100" fillId="0" borderId="0"/>
    <xf numFmtId="0" fontId="59" fillId="0" borderId="0"/>
    <xf numFmtId="0" fontId="59" fillId="0" borderId="0"/>
    <xf numFmtId="0" fontId="1" fillId="0" borderId="0"/>
    <xf numFmtId="0" fontId="1" fillId="0" borderId="0"/>
    <xf numFmtId="0" fontId="1" fillId="0" borderId="0"/>
    <xf numFmtId="0" fontId="1" fillId="0" borderId="0"/>
    <xf numFmtId="173" fontId="59" fillId="0" borderId="0"/>
    <xf numFmtId="0" fontId="59" fillId="0" borderId="0"/>
    <xf numFmtId="0" fontId="59" fillId="0" borderId="0"/>
    <xf numFmtId="0" fontId="59" fillId="0" borderId="0"/>
    <xf numFmtId="173" fontId="59" fillId="0" borderId="0"/>
    <xf numFmtId="0" fontId="73" fillId="0" borderId="0"/>
    <xf numFmtId="0" fontId="59" fillId="0" borderId="0" applyBorder="0"/>
    <xf numFmtId="0" fontId="59" fillId="0" borderId="0" applyBorder="0"/>
    <xf numFmtId="173" fontId="59" fillId="0" borderId="0" applyBorder="0"/>
    <xf numFmtId="0" fontId="73" fillId="0" borderId="0"/>
    <xf numFmtId="0" fontId="73" fillId="0" borderId="0"/>
    <xf numFmtId="0" fontId="59" fillId="0" borderId="0"/>
    <xf numFmtId="0" fontId="59" fillId="0" borderId="0"/>
    <xf numFmtId="173" fontId="73" fillId="0" borderId="0"/>
    <xf numFmtId="0" fontId="59" fillId="0" borderId="0"/>
    <xf numFmtId="0" fontId="59" fillId="0" borderId="0"/>
    <xf numFmtId="0" fontId="59" fillId="0" borderId="0"/>
    <xf numFmtId="173" fontId="59" fillId="0" borderId="0"/>
    <xf numFmtId="0" fontId="73" fillId="0" borderId="0"/>
    <xf numFmtId="0" fontId="59" fillId="0" borderId="0" applyBorder="0"/>
    <xf numFmtId="0" fontId="59" fillId="0" borderId="0" applyBorder="0"/>
    <xf numFmtId="173" fontId="59" fillId="0" borderId="0" applyBorder="0"/>
    <xf numFmtId="0" fontId="100" fillId="0" borderId="0"/>
    <xf numFmtId="0" fontId="100" fillId="0" borderId="0"/>
    <xf numFmtId="173" fontId="100" fillId="0" borderId="0"/>
    <xf numFmtId="0" fontId="59" fillId="0" borderId="0" applyBorder="0"/>
    <xf numFmtId="0" fontId="73" fillId="0" borderId="0"/>
    <xf numFmtId="0" fontId="59" fillId="0" borderId="0" applyBorder="0"/>
    <xf numFmtId="0" fontId="73" fillId="0" borderId="0"/>
    <xf numFmtId="0" fontId="59" fillId="0" borderId="0" applyBorder="0"/>
    <xf numFmtId="0" fontId="59" fillId="0" borderId="0" applyBorder="0"/>
    <xf numFmtId="173" fontId="73" fillId="0" borderId="0"/>
    <xf numFmtId="173" fontId="73" fillId="0" borderId="0"/>
    <xf numFmtId="0" fontId="100" fillId="0" borderId="0"/>
    <xf numFmtId="173" fontId="73" fillId="0" borderId="0"/>
    <xf numFmtId="0" fontId="73" fillId="0" borderId="0"/>
    <xf numFmtId="0" fontId="59" fillId="0" borderId="0" applyBorder="0"/>
    <xf numFmtId="0" fontId="59" fillId="0" borderId="0" applyBorder="0"/>
    <xf numFmtId="173" fontId="59" fillId="0" borderId="0" applyBorder="0"/>
    <xf numFmtId="0" fontId="73" fillId="0" borderId="0"/>
    <xf numFmtId="173" fontId="73" fillId="0" borderId="0"/>
    <xf numFmtId="0" fontId="73" fillId="0" borderId="0"/>
    <xf numFmtId="0" fontId="73" fillId="0" borderId="0"/>
    <xf numFmtId="173" fontId="73" fillId="0" borderId="0"/>
    <xf numFmtId="0" fontId="1" fillId="0" borderId="0"/>
    <xf numFmtId="0" fontId="1" fillId="0" borderId="0"/>
    <xf numFmtId="0" fontId="1" fillId="0" borderId="0"/>
    <xf numFmtId="0" fontId="1" fillId="0" borderId="0"/>
    <xf numFmtId="0" fontId="73" fillId="0" borderId="0"/>
    <xf numFmtId="0" fontId="73" fillId="0" borderId="0"/>
    <xf numFmtId="173" fontId="73" fillId="0" borderId="0"/>
    <xf numFmtId="0" fontId="100" fillId="0" borderId="0"/>
    <xf numFmtId="173" fontId="100" fillId="0" borderId="0"/>
    <xf numFmtId="0" fontId="73" fillId="0" borderId="0"/>
    <xf numFmtId="0" fontId="59" fillId="0" borderId="0"/>
    <xf numFmtId="0" fontId="59" fillId="0" borderId="0"/>
    <xf numFmtId="0" fontId="59" fillId="0" borderId="0"/>
    <xf numFmtId="0" fontId="73" fillId="0" borderId="0"/>
    <xf numFmtId="0" fontId="59" fillId="0" borderId="0" applyBorder="0"/>
    <xf numFmtId="0" fontId="59" fillId="0" borderId="0" applyBorder="0"/>
    <xf numFmtId="173" fontId="59" fillId="0" borderId="0" applyBorder="0"/>
    <xf numFmtId="0" fontId="73" fillId="0" borderId="0"/>
    <xf numFmtId="173" fontId="73" fillId="0" borderId="0"/>
    <xf numFmtId="0" fontId="59" fillId="0" borderId="0" applyBorder="0"/>
    <xf numFmtId="0" fontId="59" fillId="0" borderId="0" applyBorder="0"/>
    <xf numFmtId="173" fontId="59" fillId="0" borderId="0" applyBorder="0"/>
    <xf numFmtId="0" fontId="59" fillId="0" borderId="0"/>
    <xf numFmtId="173" fontId="59" fillId="0" borderId="0"/>
    <xf numFmtId="0" fontId="73" fillId="0" borderId="0"/>
    <xf numFmtId="0" fontId="59" fillId="0" borderId="0" applyBorder="0"/>
    <xf numFmtId="0" fontId="59" fillId="0" borderId="0" applyBorder="0"/>
    <xf numFmtId="173" fontId="59" fillId="0" borderId="0" applyBorder="0"/>
    <xf numFmtId="0" fontId="73" fillId="0" borderId="0"/>
    <xf numFmtId="173" fontId="73" fillId="0" borderId="0"/>
    <xf numFmtId="0" fontId="73" fillId="0" borderId="0"/>
    <xf numFmtId="0" fontId="59" fillId="0" borderId="0" applyBorder="0"/>
    <xf numFmtId="0" fontId="59" fillId="0" borderId="0" applyBorder="0"/>
    <xf numFmtId="173" fontId="59" fillId="0" borderId="0" applyBorder="0"/>
    <xf numFmtId="0" fontId="73" fillId="0" borderId="0"/>
    <xf numFmtId="0" fontId="59" fillId="0" borderId="0" applyBorder="0"/>
    <xf numFmtId="0" fontId="59" fillId="0" borderId="0" applyBorder="0"/>
    <xf numFmtId="0" fontId="73" fillId="0" borderId="0"/>
    <xf numFmtId="0" fontId="59" fillId="0" borderId="0" applyBorder="0"/>
    <xf numFmtId="173" fontId="73" fillId="0" borderId="0"/>
    <xf numFmtId="0" fontId="59" fillId="0" borderId="0" applyBorder="0"/>
    <xf numFmtId="173" fontId="73" fillId="0" borderId="0"/>
    <xf numFmtId="0" fontId="59" fillId="0" borderId="0" applyBorder="0"/>
    <xf numFmtId="173" fontId="73" fillId="0" borderId="0"/>
    <xf numFmtId="0" fontId="59" fillId="0" borderId="0" applyBorder="0"/>
    <xf numFmtId="0" fontId="59" fillId="0" borderId="0" applyBorder="0"/>
    <xf numFmtId="173" fontId="59" fillId="0" borderId="0" applyBorder="0"/>
    <xf numFmtId="0" fontId="59" fillId="0" borderId="0"/>
    <xf numFmtId="0" fontId="59" fillId="0" borderId="0"/>
    <xf numFmtId="0" fontId="1" fillId="0" borderId="0"/>
    <xf numFmtId="0" fontId="1" fillId="0" borderId="0"/>
    <xf numFmtId="0" fontId="1" fillId="0" borderId="0"/>
    <xf numFmtId="0" fontId="1" fillId="0" borderId="0"/>
    <xf numFmtId="173" fontId="59" fillId="0" borderId="0"/>
    <xf numFmtId="0" fontId="73" fillId="0" borderId="0"/>
    <xf numFmtId="0" fontId="59" fillId="0" borderId="0"/>
    <xf numFmtId="0" fontId="59" fillId="0" borderId="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xf numFmtId="173" fontId="59" fillId="0" borderId="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xf numFmtId="0" fontId="59" fillId="0" borderId="0"/>
    <xf numFmtId="0" fontId="1" fillId="0" borderId="0"/>
    <xf numFmtId="0" fontId="1" fillId="0" borderId="0"/>
    <xf numFmtId="0" fontId="1" fillId="0" borderId="0"/>
    <xf numFmtId="0" fontId="1" fillId="0" borderId="0"/>
    <xf numFmtId="173" fontId="59" fillId="0" borderId="0"/>
    <xf numFmtId="0" fontId="73" fillId="0" borderId="0"/>
    <xf numFmtId="0" fontId="59" fillId="0" borderId="0"/>
    <xf numFmtId="0" fontId="59" fillId="0" borderId="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xf numFmtId="173" fontId="59" fillId="0" borderId="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xf numFmtId="173" fontId="59" fillId="0" borderId="0"/>
    <xf numFmtId="0" fontId="73" fillId="0" borderId="0"/>
    <xf numFmtId="0" fontId="59" fillId="0" borderId="0"/>
    <xf numFmtId="0" fontId="59" fillId="0" borderId="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173" fontId="59" fillId="0" borderId="0" applyBorder="0"/>
    <xf numFmtId="0" fontId="59" fillId="0" borderId="0"/>
    <xf numFmtId="173" fontId="59" fillId="0" borderId="0" applyBorder="0"/>
    <xf numFmtId="0" fontId="59" fillId="0" borderId="0"/>
    <xf numFmtId="0" fontId="59" fillId="0" borderId="0"/>
    <xf numFmtId="0" fontId="59" fillId="0" borderId="0"/>
    <xf numFmtId="173" fontId="59" fillId="0" borderId="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173" fontId="59" fillId="0" borderId="0" applyBorder="0"/>
    <xf numFmtId="0" fontId="59" fillId="0" borderId="0"/>
    <xf numFmtId="173" fontId="59" fillId="0" borderId="0" applyBorder="0"/>
    <xf numFmtId="0" fontId="59" fillId="0" borderId="0"/>
    <xf numFmtId="0" fontId="59" fillId="0" borderId="0"/>
    <xf numFmtId="0" fontId="59" fillId="0" borderId="0"/>
    <xf numFmtId="173" fontId="59" fillId="0" borderId="0"/>
    <xf numFmtId="0" fontId="73" fillId="0" borderId="0"/>
    <xf numFmtId="0" fontId="1" fillId="0" borderId="0"/>
    <xf numFmtId="0" fontId="1" fillId="0" borderId="0"/>
    <xf numFmtId="0" fontId="59" fillId="0" borderId="0"/>
    <xf numFmtId="0" fontId="59" fillId="0" borderId="0"/>
    <xf numFmtId="173" fontId="59" fillId="0" borderId="0"/>
    <xf numFmtId="0" fontId="1" fillId="0" borderId="0"/>
    <xf numFmtId="0" fontId="1" fillId="0" borderId="0"/>
    <xf numFmtId="173" fontId="1" fillId="0" borderId="0"/>
    <xf numFmtId="173" fontId="1" fillId="0" borderId="0"/>
    <xf numFmtId="0" fontId="1" fillId="0" borderId="0"/>
    <xf numFmtId="0" fontId="59" fillId="0" borderId="0"/>
    <xf numFmtId="0" fontId="59" fillId="0" borderId="0"/>
    <xf numFmtId="173" fontId="59" fillId="0" borderId="0"/>
    <xf numFmtId="0" fontId="1" fillId="0" borderId="0"/>
    <xf numFmtId="0" fontId="1" fillId="0" borderId="0"/>
    <xf numFmtId="173" fontId="1" fillId="0" borderId="0"/>
    <xf numFmtId="173" fontId="1" fillId="0" borderId="0"/>
    <xf numFmtId="0" fontId="1" fillId="0" borderId="0"/>
    <xf numFmtId="0" fontId="59" fillId="0" borderId="0"/>
    <xf numFmtId="0" fontId="59" fillId="0" borderId="0"/>
    <xf numFmtId="0" fontId="59" fillId="0" borderId="0"/>
    <xf numFmtId="173" fontId="59" fillId="0" borderId="0"/>
    <xf numFmtId="0" fontId="59" fillId="0" borderId="0"/>
    <xf numFmtId="0" fontId="59" fillId="0" borderId="0"/>
    <xf numFmtId="0" fontId="1" fillId="0" borderId="0"/>
    <xf numFmtId="0" fontId="1" fillId="0" borderId="0"/>
    <xf numFmtId="173" fontId="59" fillId="0" borderId="0"/>
    <xf numFmtId="0" fontId="59" fillId="0" borderId="0"/>
    <xf numFmtId="0" fontId="1" fillId="0" borderId="0"/>
    <xf numFmtId="0" fontId="1" fillId="0" borderId="0"/>
    <xf numFmtId="0" fontId="1" fillId="0" borderId="0"/>
    <xf numFmtId="173" fontId="1" fillId="0" borderId="0"/>
    <xf numFmtId="173" fontId="1" fillId="0" borderId="0"/>
    <xf numFmtId="0" fontId="1" fillId="0" borderId="0"/>
    <xf numFmtId="0"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0" fontId="59" fillId="0" borderId="0"/>
    <xf numFmtId="0" fontId="59" fillId="0" borderId="0"/>
    <xf numFmtId="173" fontId="59" fillId="0" borderId="0"/>
    <xf numFmtId="0" fontId="59" fillId="0" borderId="0"/>
    <xf numFmtId="0" fontId="59" fillId="0" borderId="0"/>
    <xf numFmtId="0" fontId="1" fillId="0" borderId="0"/>
    <xf numFmtId="0" fontId="1" fillId="0" borderId="0"/>
    <xf numFmtId="173" fontId="59" fillId="0" borderId="0"/>
    <xf numFmtId="0" fontId="59" fillId="0" borderId="0"/>
    <xf numFmtId="0"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106" fillId="0" borderId="0">
      <alignment horizontal="right"/>
    </xf>
    <xf numFmtId="0" fontId="59" fillId="0" borderId="0"/>
    <xf numFmtId="0" fontId="106" fillId="0" borderId="0"/>
    <xf numFmtId="0" fontId="106" fillId="0" borderId="0"/>
    <xf numFmtId="173" fontId="106" fillId="0" borderId="0"/>
    <xf numFmtId="0" fontId="63" fillId="0" borderId="0"/>
    <xf numFmtId="0" fontId="63" fillId="0" borderId="0"/>
    <xf numFmtId="173" fontId="63" fillId="0" borderId="0"/>
    <xf numFmtId="0" fontId="59" fillId="0" borderId="0"/>
    <xf numFmtId="173" fontId="59" fillId="0" borderId="0"/>
    <xf numFmtId="0" fontId="59" fillId="0" borderId="0"/>
    <xf numFmtId="0" fontId="212" fillId="0" borderId="0"/>
    <xf numFmtId="0" fontId="212" fillId="0" borderId="0"/>
    <xf numFmtId="173" fontId="212" fillId="0" borderId="0"/>
    <xf numFmtId="0" fontId="59" fillId="0" borderId="0"/>
    <xf numFmtId="222" fontId="1" fillId="0" borderId="0"/>
    <xf numFmtId="222" fontId="1" fillId="0" borderId="0"/>
    <xf numFmtId="173" fontId="59" fillId="0" borderId="0"/>
    <xf numFmtId="0" fontId="106" fillId="0" borderId="0"/>
    <xf numFmtId="0" fontId="106" fillId="0" borderId="0"/>
    <xf numFmtId="173" fontId="106" fillId="0" borderId="0"/>
    <xf numFmtId="0" fontId="59" fillId="0" borderId="0"/>
    <xf numFmtId="173" fontId="59" fillId="0" borderId="0"/>
    <xf numFmtId="0" fontId="212" fillId="0" borderId="0"/>
    <xf numFmtId="0" fontId="106" fillId="0" borderId="0">
      <alignment horizontal="right"/>
    </xf>
    <xf numFmtId="0" fontId="59" fillId="0" borderId="0"/>
    <xf numFmtId="0" fontId="1" fillId="0" borderId="0"/>
    <xf numFmtId="0" fontId="1" fillId="0" borderId="0"/>
    <xf numFmtId="173" fontId="59" fillId="0" borderId="0"/>
    <xf numFmtId="222" fontId="61" fillId="0" borderId="0"/>
    <xf numFmtId="222" fontId="61" fillId="0" borderId="0"/>
    <xf numFmtId="222" fontId="61"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222" fontId="61"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1" fillId="0" borderId="0"/>
    <xf numFmtId="0" fontId="1" fillId="0" borderId="0"/>
    <xf numFmtId="0" fontId="1" fillId="0" borderId="0"/>
    <xf numFmtId="0" fontId="1" fillId="0" borderId="0"/>
    <xf numFmtId="0" fontId="59" fillId="0" borderId="0"/>
    <xf numFmtId="0" fontId="59" fillId="0" borderId="0"/>
    <xf numFmtId="173" fontId="59" fillId="0" borderId="0"/>
    <xf numFmtId="222" fontId="61" fillId="0" borderId="0"/>
    <xf numFmtId="222" fontId="61" fillId="0" borderId="0"/>
    <xf numFmtId="222" fontId="61" fillId="0" borderId="0"/>
    <xf numFmtId="222" fontId="61" fillId="0" borderId="0"/>
    <xf numFmtId="0" fontId="59" fillId="0" borderId="0"/>
    <xf numFmtId="0" fontId="59" fillId="0" borderId="0"/>
    <xf numFmtId="173" fontId="59" fillId="0" borderId="0"/>
    <xf numFmtId="222" fontId="61" fillId="0" borderId="0"/>
    <xf numFmtId="222" fontId="61" fillId="0" borderId="0"/>
    <xf numFmtId="222" fontId="61" fillId="0" borderId="0"/>
    <xf numFmtId="222" fontId="61" fillId="0" borderId="0"/>
    <xf numFmtId="0" fontId="59" fillId="0" borderId="0"/>
    <xf numFmtId="0" fontId="59" fillId="0" borderId="0"/>
    <xf numFmtId="173" fontId="59" fillId="0" borderId="0"/>
    <xf numFmtId="0" fontId="59" fillId="0" borderId="0"/>
    <xf numFmtId="222" fontId="1" fillId="0" borderId="0"/>
    <xf numFmtId="222" fontId="1" fillId="0" borderId="0"/>
    <xf numFmtId="0" fontId="59" fillId="0" borderId="0"/>
    <xf numFmtId="0" fontId="59" fillId="0" borderId="0" applyBorder="0"/>
    <xf numFmtId="173" fontId="59" fillId="0" borderId="0"/>
    <xf numFmtId="0" fontId="59" fillId="0" borderId="0"/>
    <xf numFmtId="0" fontId="65" fillId="0" borderId="0"/>
    <xf numFmtId="0" fontId="65" fillId="0" borderId="0"/>
    <xf numFmtId="173" fontId="65" fillId="0" borderId="0"/>
    <xf numFmtId="0" fontId="59" fillId="0" borderId="0"/>
    <xf numFmtId="222" fontId="1" fillId="0" borderId="0"/>
    <xf numFmtId="222" fontId="1" fillId="0" borderId="0"/>
    <xf numFmtId="173" fontId="59" fillId="0" borderId="0"/>
    <xf numFmtId="0" fontId="59" fillId="0" borderId="0"/>
    <xf numFmtId="0" fontId="59" fillId="0" borderId="0" applyBorder="0"/>
    <xf numFmtId="0" fontId="59" fillId="0" borderId="0" applyBorder="0"/>
    <xf numFmtId="173" fontId="59" fillId="0" borderId="0" applyBorder="0"/>
    <xf numFmtId="0" fontId="59" fillId="0" borderId="0"/>
    <xf numFmtId="173" fontId="59" fillId="0" borderId="0"/>
    <xf numFmtId="0" fontId="59" fillId="0" borderId="0" applyBorder="0"/>
    <xf numFmtId="0" fontId="59" fillId="0" borderId="0" applyBorder="0"/>
    <xf numFmtId="173" fontId="59" fillId="0" borderId="0" applyBorder="0"/>
    <xf numFmtId="0" fontId="1" fillId="0" borderId="0"/>
    <xf numFmtId="0" fontId="1" fillId="0" borderId="0"/>
    <xf numFmtId="0" fontId="1" fillId="0" borderId="0"/>
    <xf numFmtId="0" fontId="1" fillId="0" borderId="0"/>
    <xf numFmtId="0" fontId="59" fillId="0" borderId="0"/>
    <xf numFmtId="0" fontId="59" fillId="0" borderId="0" applyBorder="0"/>
    <xf numFmtId="222" fontId="61" fillId="0" borderId="0"/>
    <xf numFmtId="222" fontId="61" fillId="0" borderId="0"/>
    <xf numFmtId="222" fontId="61" fillId="0" borderId="0"/>
    <xf numFmtId="0" fontId="59" fillId="0" borderId="0"/>
    <xf numFmtId="0" fontId="59" fillId="0" borderId="0"/>
    <xf numFmtId="173" fontId="59" fillId="0" borderId="0"/>
    <xf numFmtId="173" fontId="59" fillId="0" borderId="0"/>
    <xf numFmtId="222" fontId="61" fillId="0" borderId="0"/>
    <xf numFmtId="173" fontId="59" fillId="0" borderId="0"/>
    <xf numFmtId="222" fontId="61" fillId="0" borderId="0"/>
    <xf numFmtId="222" fontId="61" fillId="0" borderId="0"/>
    <xf numFmtId="222" fontId="61" fillId="0" borderId="0"/>
    <xf numFmtId="0" fontId="63" fillId="0" borderId="0"/>
    <xf numFmtId="0" fontId="63" fillId="0" borderId="0"/>
    <xf numFmtId="173" fontId="63" fillId="0" borderId="0"/>
    <xf numFmtId="173" fontId="63" fillId="0" borderId="0"/>
    <xf numFmtId="222" fontId="61" fillId="0" borderId="0"/>
    <xf numFmtId="173" fontId="63" fillId="0" borderId="0"/>
    <xf numFmtId="222" fontId="61" fillId="0" borderId="0"/>
    <xf numFmtId="222" fontId="61" fillId="0" borderId="0"/>
    <xf numFmtId="222" fontId="1" fillId="0" borderId="0"/>
    <xf numFmtId="222" fontId="1" fillId="0" borderId="0"/>
    <xf numFmtId="0" fontId="59" fillId="0" borderId="0"/>
    <xf numFmtId="0" fontId="59" fillId="0" borderId="0"/>
    <xf numFmtId="173" fontId="59" fillId="0" borderId="0"/>
    <xf numFmtId="0" fontId="1" fillId="0" borderId="0"/>
    <xf numFmtId="0" fontId="1" fillId="0" borderId="0"/>
    <xf numFmtId="0" fontId="59" fillId="0" borderId="0"/>
    <xf numFmtId="0" fontId="59" fillId="0" borderId="0"/>
    <xf numFmtId="0" fontId="59" fillId="0" borderId="0"/>
    <xf numFmtId="0" fontId="62" fillId="0" borderId="0"/>
    <xf numFmtId="0" fontId="62" fillId="0" borderId="0"/>
    <xf numFmtId="0" fontId="59" fillId="0" borderId="0" applyBorder="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63" fillId="0" borderId="0"/>
    <xf numFmtId="0" fontId="59" fillId="0" borderId="0"/>
    <xf numFmtId="0" fontId="59" fillId="0" borderId="0"/>
    <xf numFmtId="0" fontId="59" fillId="0" borderId="0"/>
    <xf numFmtId="173" fontId="59" fillId="0" borderId="0"/>
    <xf numFmtId="222" fontId="1" fillId="0" borderId="0"/>
    <xf numFmtId="222" fontId="1" fillId="0" borderId="0"/>
    <xf numFmtId="222" fontId="1" fillId="0" borderId="0"/>
    <xf numFmtId="222" fontId="1" fillId="0" borderId="0"/>
    <xf numFmtId="0" fontId="59" fillId="0" borderId="0"/>
    <xf numFmtId="0" fontId="59" fillId="0" borderId="0"/>
    <xf numFmtId="173" fontId="59" fillId="0" borderId="0"/>
    <xf numFmtId="0" fontId="63" fillId="0" borderId="0"/>
    <xf numFmtId="0" fontId="63" fillId="0" borderId="0"/>
    <xf numFmtId="0" fontId="59" fillId="0" borderId="0"/>
    <xf numFmtId="0" fontId="59" fillId="0" borderId="0"/>
    <xf numFmtId="173" fontId="59" fillId="0" borderId="0"/>
    <xf numFmtId="222" fontId="1" fillId="0" borderId="0"/>
    <xf numFmtId="222" fontId="1" fillId="0" borderId="0"/>
    <xf numFmtId="0" fontId="59" fillId="0" borderId="0"/>
    <xf numFmtId="173" fontId="59" fillId="0" borderId="0"/>
    <xf numFmtId="0" fontId="63" fillId="0" borderId="0"/>
    <xf numFmtId="0" fontId="63"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63" fillId="0" borderId="0"/>
    <xf numFmtId="222" fontId="61" fillId="0" borderId="0"/>
    <xf numFmtId="173" fontId="63" fillId="0" borderId="0"/>
    <xf numFmtId="0" fontId="63" fillId="0" borderId="0"/>
    <xf numFmtId="0" fontId="59" fillId="0" borderId="0"/>
    <xf numFmtId="222" fontId="1" fillId="0" borderId="0"/>
    <xf numFmtId="222" fontId="1" fillId="0" borderId="0"/>
    <xf numFmtId="0" fontId="59" fillId="0" borderId="0"/>
    <xf numFmtId="0" fontId="59" fillId="0" borderId="0"/>
    <xf numFmtId="0" fontId="63" fillId="0" borderId="0"/>
    <xf numFmtId="0" fontId="63" fillId="0" borderId="0"/>
    <xf numFmtId="173" fontId="59" fillId="0" borderId="0"/>
    <xf numFmtId="0" fontId="63" fillId="0" borderId="0"/>
    <xf numFmtId="0" fontId="63" fillId="0" borderId="0"/>
    <xf numFmtId="0" fontId="63" fillId="0" borderId="0"/>
    <xf numFmtId="173" fontId="63" fillId="0" borderId="0"/>
    <xf numFmtId="0" fontId="63" fillId="0" borderId="0"/>
    <xf numFmtId="0" fontId="59" fillId="0" borderId="0"/>
    <xf numFmtId="222" fontId="61" fillId="0" borderId="0"/>
    <xf numFmtId="0" fontId="59" fillId="0" borderId="0"/>
    <xf numFmtId="173" fontId="59" fillId="0" borderId="0"/>
    <xf numFmtId="0" fontId="59" fillId="0" borderId="0"/>
    <xf numFmtId="0" fontId="59" fillId="0" borderId="0"/>
    <xf numFmtId="173" fontId="59" fillId="0" borderId="0"/>
    <xf numFmtId="173" fontId="59" fillId="0" borderId="0"/>
    <xf numFmtId="0" fontId="63" fillId="0" borderId="0"/>
    <xf numFmtId="173" fontId="59" fillId="0" borderId="0"/>
    <xf numFmtId="0" fontId="63" fillId="0" borderId="0"/>
    <xf numFmtId="0" fontId="63" fillId="0" borderId="0"/>
    <xf numFmtId="0" fontId="63" fillId="0" borderId="0"/>
    <xf numFmtId="173" fontId="63" fillId="0" borderId="0"/>
    <xf numFmtId="0" fontId="59" fillId="0" borderId="0"/>
    <xf numFmtId="0" fontId="73" fillId="0" borderId="0"/>
    <xf numFmtId="0" fontId="59" fillId="0" borderId="0"/>
    <xf numFmtId="0" fontId="59" fillId="0" borderId="0"/>
    <xf numFmtId="173" fontId="59" fillId="0" borderId="0"/>
    <xf numFmtId="0" fontId="73" fillId="0" borderId="0"/>
    <xf numFmtId="173" fontId="73" fillId="0" borderId="0"/>
    <xf numFmtId="0" fontId="73"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73" fillId="0" borderId="0"/>
    <xf numFmtId="0" fontId="59" fillId="0" borderId="0"/>
    <xf numFmtId="0" fontId="73" fillId="0" borderId="0"/>
    <xf numFmtId="0" fontId="59" fillId="0" borderId="0"/>
    <xf numFmtId="0" fontId="59" fillId="0" borderId="0"/>
    <xf numFmtId="173" fontId="73" fillId="0" borderId="0"/>
    <xf numFmtId="0" fontId="81"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81" fillId="0" borderId="0"/>
    <xf numFmtId="0" fontId="59" fillId="0" borderId="0"/>
    <xf numFmtId="0" fontId="81" fillId="0" borderId="0"/>
    <xf numFmtId="0" fontId="59" fillId="0" borderId="0"/>
    <xf numFmtId="0" fontId="59" fillId="0" borderId="0"/>
    <xf numFmtId="173" fontId="81" fillId="0" borderId="0"/>
    <xf numFmtId="0" fontId="59" fillId="0" borderId="0"/>
    <xf numFmtId="0"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100" fillId="0" borderId="0"/>
    <xf numFmtId="0" fontId="64" fillId="0" borderId="0"/>
    <xf numFmtId="0" fontId="64" fillId="0" borderId="0"/>
    <xf numFmtId="173" fontId="64" fillId="0" borderId="0"/>
    <xf numFmtId="0" fontId="61" fillId="0" borderId="0"/>
    <xf numFmtId="0" fontId="61" fillId="0" borderId="0"/>
    <xf numFmtId="173" fontId="61" fillId="0" borderId="0"/>
    <xf numFmtId="0" fontId="100" fillId="0" borderId="0"/>
    <xf numFmtId="173" fontId="100" fillId="0" borderId="0"/>
    <xf numFmtId="0" fontId="59" fillId="0" borderId="0"/>
    <xf numFmtId="172" fontId="61" fillId="0" borderId="0"/>
    <xf numFmtId="172" fontId="61" fillId="0" borderId="0"/>
    <xf numFmtId="172" fontId="61" fillId="0" borderId="0"/>
    <xf numFmtId="173" fontId="61" fillId="0" borderId="0"/>
    <xf numFmtId="0" fontId="1" fillId="0" borderId="0"/>
    <xf numFmtId="0" fontId="1" fillId="0" borderId="0"/>
    <xf numFmtId="0" fontId="1" fillId="0" borderId="0"/>
    <xf numFmtId="173" fontId="1" fillId="0" borderId="0"/>
    <xf numFmtId="173" fontId="1" fillId="0" borderId="0"/>
    <xf numFmtId="173" fontId="1" fillId="0" borderId="0"/>
    <xf numFmtId="172" fontId="61" fillId="0" borderId="0"/>
    <xf numFmtId="173" fontId="1" fillId="0" borderId="0"/>
    <xf numFmtId="173" fontId="1" fillId="0" borderId="0"/>
    <xf numFmtId="173" fontId="1" fillId="0" borderId="0"/>
    <xf numFmtId="172" fontId="61" fillId="0" borderId="0"/>
    <xf numFmtId="172" fontId="61" fillId="0" borderId="0"/>
    <xf numFmtId="0" fontId="1" fillId="0" borderId="0"/>
    <xf numFmtId="172" fontId="61" fillId="0" borderId="0"/>
    <xf numFmtId="173" fontId="61" fillId="0" borderId="0"/>
    <xf numFmtId="0" fontId="100" fillId="0" borderId="0"/>
    <xf numFmtId="0" fontId="100" fillId="0" borderId="0"/>
    <xf numFmtId="0" fontId="59" fillId="0" borderId="0"/>
    <xf numFmtId="0" fontId="59" fillId="0" borderId="0"/>
    <xf numFmtId="173" fontId="59" fillId="0" borderId="0"/>
    <xf numFmtId="0" fontId="100" fillId="0" borderId="0"/>
    <xf numFmtId="0" fontId="100" fillId="0" borderId="0"/>
    <xf numFmtId="173" fontId="100" fillId="0" borderId="0"/>
    <xf numFmtId="0" fontId="59" fillId="0" borderId="0"/>
    <xf numFmtId="0" fontId="1" fillId="0" borderId="0"/>
    <xf numFmtId="0" fontId="1" fillId="0" borderId="0"/>
    <xf numFmtId="173" fontId="59" fillId="0" borderId="0"/>
    <xf numFmtId="0" fontId="59" fillId="0" borderId="0"/>
    <xf numFmtId="0" fontId="100" fillId="0" borderId="0"/>
    <xf numFmtId="0" fontId="100" fillId="0" borderId="0"/>
    <xf numFmtId="173" fontId="100" fillId="0" borderId="0"/>
    <xf numFmtId="0" fontId="100" fillId="0" borderId="0"/>
    <xf numFmtId="173" fontId="100" fillId="0" borderId="0"/>
    <xf numFmtId="0" fontId="100" fillId="0" borderId="0"/>
    <xf numFmtId="0" fontId="73" fillId="0" borderId="0"/>
    <xf numFmtId="0" fontId="73" fillId="0" borderId="0"/>
    <xf numFmtId="0" fontId="73" fillId="0" borderId="0"/>
    <xf numFmtId="0" fontId="59" fillId="0" borderId="0"/>
    <xf numFmtId="173" fontId="73" fillId="0" borderId="0"/>
    <xf numFmtId="0" fontId="59" fillId="0" borderId="0"/>
    <xf numFmtId="0" fontId="73" fillId="0" borderId="0"/>
    <xf numFmtId="0" fontId="73" fillId="0" borderId="0"/>
    <xf numFmtId="173" fontId="73" fillId="0" borderId="0"/>
    <xf numFmtId="173" fontId="73" fillId="0" borderId="0"/>
    <xf numFmtId="0" fontId="59" fillId="0" borderId="0"/>
    <xf numFmtId="173" fontId="73" fillId="0" borderId="0"/>
    <xf numFmtId="0" fontId="59" fillId="0" borderId="0"/>
    <xf numFmtId="0" fontId="59" fillId="0" borderId="0"/>
    <xf numFmtId="0" fontId="59" fillId="0" borderId="0"/>
    <xf numFmtId="173" fontId="59" fillId="0" borderId="0"/>
    <xf numFmtId="0" fontId="73" fillId="0" borderId="0"/>
    <xf numFmtId="0" fontId="73" fillId="0" borderId="0"/>
    <xf numFmtId="173" fontId="73" fillId="0" borderId="0"/>
    <xf numFmtId="0" fontId="73" fillId="0" borderId="0"/>
    <xf numFmtId="0" fontId="73" fillId="0" borderId="0"/>
    <xf numFmtId="0" fontId="1" fillId="0" borderId="0"/>
    <xf numFmtId="0" fontId="1" fillId="0" borderId="0"/>
    <xf numFmtId="0" fontId="1" fillId="0" borderId="0"/>
    <xf numFmtId="0" fontId="1" fillId="0" borderId="0"/>
    <xf numFmtId="0" fontId="1" fillId="0" borderId="0"/>
    <xf numFmtId="0" fontId="1" fillId="0" borderId="0"/>
    <xf numFmtId="173" fontId="73" fillId="0" borderId="0"/>
    <xf numFmtId="0" fontId="100"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173" fontId="59" fillId="0" borderId="0"/>
    <xf numFmtId="0" fontId="59" fillId="0" borderId="0"/>
    <xf numFmtId="0" fontId="59" fillId="0" borderId="0"/>
    <xf numFmtId="0" fontId="59" fillId="0" borderId="0"/>
    <xf numFmtId="173" fontId="59" fillId="0" borderId="0"/>
    <xf numFmtId="0" fontId="1" fillId="0" borderId="0"/>
    <xf numFmtId="0" fontId="1" fillId="0" borderId="0"/>
    <xf numFmtId="0" fontId="1" fillId="0" borderId="0"/>
    <xf numFmtId="173" fontId="1" fillId="0" borderId="0"/>
    <xf numFmtId="173" fontId="1" fillId="0" borderId="0"/>
    <xf numFmtId="173" fontId="1" fillId="0" borderId="0"/>
    <xf numFmtId="0" fontId="59" fillId="0" borderId="0"/>
    <xf numFmtId="173" fontId="1" fillId="0" borderId="0"/>
    <xf numFmtId="173" fontId="1" fillId="0" borderId="0"/>
    <xf numFmtId="173" fontId="1" fillId="0" borderId="0"/>
    <xf numFmtId="0" fontId="59" fillId="0" borderId="0"/>
    <xf numFmtId="0" fontId="59" fillId="0" borderId="0"/>
    <xf numFmtId="0" fontId="1" fillId="0" borderId="0"/>
    <xf numFmtId="0" fontId="59" fillId="0" borderId="0"/>
    <xf numFmtId="0" fontId="61" fillId="0" borderId="0"/>
    <xf numFmtId="173" fontId="59" fillId="0" borderId="0"/>
    <xf numFmtId="0" fontId="61" fillId="0" borderId="0"/>
    <xf numFmtId="0" fontId="61" fillId="0" borderId="0"/>
    <xf numFmtId="0" fontId="61" fillId="0" borderId="0"/>
    <xf numFmtId="173" fontId="61" fillId="0" borderId="0"/>
    <xf numFmtId="0" fontId="59" fillId="0" borderId="0"/>
    <xf numFmtId="0" fontId="100" fillId="0" borderId="0"/>
    <xf numFmtId="0" fontId="100" fillId="0" borderId="0"/>
    <xf numFmtId="173" fontId="100" fillId="0" borderId="0"/>
    <xf numFmtId="0" fontId="59" fillId="0" borderId="0"/>
    <xf numFmtId="173" fontId="59" fillId="0" borderId="0"/>
    <xf numFmtId="0" fontId="61" fillId="0" borderId="0"/>
    <xf numFmtId="173" fontId="61" fillId="0" borderId="0"/>
    <xf numFmtId="0" fontId="59" fillId="0" borderId="0"/>
    <xf numFmtId="0" fontId="64" fillId="0" borderId="0"/>
    <xf numFmtId="0" fontId="64" fillId="0" borderId="0"/>
    <xf numFmtId="173" fontId="64" fillId="0" borderId="0"/>
    <xf numFmtId="0" fontId="100" fillId="0" borderId="0"/>
    <xf numFmtId="0" fontId="100" fillId="0" borderId="0"/>
    <xf numFmtId="173" fontId="100" fillId="0" borderId="0"/>
    <xf numFmtId="0" fontId="59" fillId="0" borderId="0"/>
    <xf numFmtId="173" fontId="59" fillId="0" borderId="0"/>
    <xf numFmtId="0" fontId="64" fillId="0" borderId="0"/>
    <xf numFmtId="0" fontId="64" fillId="0" borderId="0"/>
    <xf numFmtId="173" fontId="64" fillId="0" borderId="0"/>
    <xf numFmtId="0" fontId="64" fillId="0" borderId="0"/>
    <xf numFmtId="0" fontId="64" fillId="0" borderId="0"/>
    <xf numFmtId="173" fontId="64" fillId="0" borderId="0"/>
    <xf numFmtId="0" fontId="73"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59" fillId="0" borderId="0"/>
    <xf numFmtId="173" fontId="59" fillId="0" borderId="0"/>
    <xf numFmtId="0" fontId="59" fillId="0" borderId="0"/>
    <xf numFmtId="0" fontId="59" fillId="0" borderId="0"/>
    <xf numFmtId="173" fontId="59" fillId="0" borderId="0"/>
    <xf numFmtId="0" fontId="100" fillId="0" borderId="0"/>
    <xf numFmtId="0" fontId="73" fillId="0" borderId="0"/>
    <xf numFmtId="0" fontId="64" fillId="0" borderId="0"/>
    <xf numFmtId="0" fontId="64" fillId="0" borderId="0"/>
    <xf numFmtId="173" fontId="64" fillId="0" borderId="0"/>
    <xf numFmtId="0" fontId="73" fillId="0" borderId="0"/>
    <xf numFmtId="173" fontId="73" fillId="0" borderId="0"/>
    <xf numFmtId="0" fontId="73" fillId="0" borderId="0"/>
    <xf numFmtId="0" fontId="73" fillId="0" borderId="0"/>
    <xf numFmtId="173" fontId="73" fillId="0" borderId="0"/>
    <xf numFmtId="0" fontId="1" fillId="0" borderId="0"/>
    <xf numFmtId="0" fontId="1" fillId="0" borderId="0"/>
    <xf numFmtId="0" fontId="1" fillId="0" borderId="0"/>
    <xf numFmtId="0" fontId="1" fillId="0" borderId="0"/>
    <xf numFmtId="222" fontId="61" fillId="0" borderId="0"/>
    <xf numFmtId="0" fontId="100" fillId="0" borderId="0"/>
    <xf numFmtId="0" fontId="1" fillId="0" borderId="0"/>
    <xf numFmtId="0" fontId="1" fillId="0" borderId="0"/>
    <xf numFmtId="173" fontId="100" fillId="0" borderId="0"/>
    <xf numFmtId="0" fontId="100" fillId="0" borderId="0"/>
    <xf numFmtId="173" fontId="100" fillId="0" borderId="0"/>
    <xf numFmtId="172" fontId="60" fillId="0" borderId="0"/>
    <xf numFmtId="0" fontId="73" fillId="0" borderId="0"/>
    <xf numFmtId="0" fontId="100" fillId="0" borderId="0"/>
    <xf numFmtId="0" fontId="100" fillId="0" borderId="0"/>
    <xf numFmtId="173" fontId="100" fillId="0" borderId="0"/>
    <xf numFmtId="0" fontId="100" fillId="0" borderId="0"/>
    <xf numFmtId="0" fontId="100" fillId="0" borderId="0"/>
    <xf numFmtId="173" fontId="100" fillId="0" borderId="0"/>
    <xf numFmtId="0" fontId="100" fillId="0" borderId="0"/>
    <xf numFmtId="0" fontId="100" fillId="0" borderId="0"/>
    <xf numFmtId="173" fontId="100" fillId="0" borderId="0"/>
    <xf numFmtId="0" fontId="73" fillId="0" borderId="0"/>
    <xf numFmtId="173" fontId="73" fillId="0" borderId="0"/>
    <xf numFmtId="0" fontId="73" fillId="0" borderId="0"/>
    <xf numFmtId="0" fontId="73" fillId="0" borderId="0"/>
    <xf numFmtId="173" fontId="73" fillId="0" borderId="0"/>
    <xf numFmtId="0" fontId="73" fillId="0" borderId="0"/>
    <xf numFmtId="0" fontId="73" fillId="0" borderId="0"/>
    <xf numFmtId="173" fontId="73" fillId="0" borderId="0"/>
    <xf numFmtId="0" fontId="100" fillId="0" borderId="0"/>
    <xf numFmtId="0" fontId="100" fillId="0" borderId="0"/>
    <xf numFmtId="173" fontId="100" fillId="0" borderId="0"/>
    <xf numFmtId="172" fontId="60" fillId="0" borderId="0"/>
    <xf numFmtId="173" fontId="60" fillId="0" borderId="0"/>
    <xf numFmtId="0" fontId="60" fillId="0" borderId="0"/>
    <xf numFmtId="0" fontId="100" fillId="0" borderId="0"/>
    <xf numFmtId="222" fontId="1" fillId="0" borderId="0"/>
    <xf numFmtId="222" fontId="1" fillId="0" borderId="0"/>
    <xf numFmtId="0" fontId="100" fillId="0" borderId="0"/>
    <xf numFmtId="0" fontId="100" fillId="0" borderId="0"/>
    <xf numFmtId="0" fontId="60" fillId="0" borderId="0"/>
    <xf numFmtId="0" fontId="60" fillId="0" borderId="0"/>
    <xf numFmtId="173" fontId="100" fillId="0" borderId="0"/>
    <xf numFmtId="0" fontId="60" fillId="0" borderId="0"/>
    <xf numFmtId="0" fontId="60" fillId="0" borderId="0"/>
    <xf numFmtId="0" fontId="60" fillId="0" borderId="0"/>
    <xf numFmtId="173" fontId="60" fillId="0" borderId="0"/>
    <xf numFmtId="0" fontId="100" fillId="0" borderId="0"/>
    <xf numFmtId="0" fontId="59" fillId="0" borderId="0"/>
    <xf numFmtId="0" fontId="59" fillId="0" borderId="0"/>
    <xf numFmtId="173" fontId="59" fillId="0" borderId="0"/>
    <xf numFmtId="0" fontId="100" fillId="0" borderId="0"/>
    <xf numFmtId="173" fontId="100" fillId="0" borderId="0"/>
    <xf numFmtId="0" fontId="100" fillId="0" borderId="0"/>
    <xf numFmtId="0" fontId="100" fillId="0" borderId="0"/>
    <xf numFmtId="173" fontId="100" fillId="0" borderId="0"/>
    <xf numFmtId="0" fontId="100" fillId="0" borderId="0"/>
    <xf numFmtId="0" fontId="100" fillId="0" borderId="0"/>
    <xf numFmtId="173" fontId="100" fillId="0" borderId="0"/>
    <xf numFmtId="0" fontId="1" fillId="0" borderId="0"/>
    <xf numFmtId="0" fontId="1" fillId="0" borderId="0"/>
    <xf numFmtId="0" fontId="1" fillId="0" borderId="0"/>
    <xf numFmtId="0" fontId="1" fillId="0" borderId="0"/>
    <xf numFmtId="0" fontId="100" fillId="0" borderId="0"/>
    <xf numFmtId="0" fontId="100" fillId="0" borderId="0"/>
    <xf numFmtId="173" fontId="100" fillId="0" borderId="0"/>
    <xf numFmtId="0" fontId="73" fillId="0" borderId="0"/>
    <xf numFmtId="0" fontId="73" fillId="0" borderId="0"/>
    <xf numFmtId="173" fontId="73" fillId="0" borderId="0"/>
    <xf numFmtId="0" fontId="100" fillId="0" borderId="0"/>
    <xf numFmtId="0" fontId="64" fillId="0" borderId="0"/>
    <xf numFmtId="0" fontId="1" fillId="0" borderId="0"/>
    <xf numFmtId="0" fontId="100" fillId="0" borderId="0"/>
    <xf numFmtId="0" fontId="1" fillId="0" borderId="0"/>
    <xf numFmtId="0" fontId="1" fillId="0" borderId="0"/>
    <xf numFmtId="0" fontId="1" fillId="0" borderId="0"/>
    <xf numFmtId="173" fontId="1" fillId="0" borderId="0"/>
    <xf numFmtId="173" fontId="1" fillId="0" borderId="0"/>
    <xf numFmtId="0" fontId="1" fillId="0" borderId="0"/>
    <xf numFmtId="0" fontId="100" fillId="0" borderId="0"/>
    <xf numFmtId="173" fontId="100" fillId="0" borderId="0"/>
    <xf numFmtId="222" fontId="1" fillId="0" borderId="0"/>
    <xf numFmtId="222" fontId="1" fillId="0" borderId="0"/>
    <xf numFmtId="0" fontId="1" fillId="0" borderId="0"/>
    <xf numFmtId="0" fontId="1" fillId="0" borderId="0"/>
    <xf numFmtId="222" fontId="61" fillId="0" borderId="0"/>
    <xf numFmtId="173" fontId="1" fillId="0" borderId="0"/>
    <xf numFmtId="173" fontId="1" fillId="0" borderId="0"/>
    <xf numFmtId="0" fontId="1" fillId="0" borderId="0"/>
    <xf numFmtId="222" fontId="61" fillId="0" borderId="0"/>
    <xf numFmtId="222" fontId="61" fillId="0" borderId="0"/>
    <xf numFmtId="0" fontId="100" fillId="0" borderId="0"/>
    <xf numFmtId="0" fontId="100" fillId="0" borderId="0"/>
    <xf numFmtId="173" fontId="100" fillId="0" borderId="0"/>
    <xf numFmtId="0" fontId="100" fillId="0" borderId="0"/>
    <xf numFmtId="0" fontId="64" fillId="0" borderId="0"/>
    <xf numFmtId="0" fontId="64" fillId="0" borderId="0"/>
    <xf numFmtId="173" fontId="64" fillId="0" borderId="0"/>
    <xf numFmtId="0" fontId="100" fillId="0" borderId="0"/>
    <xf numFmtId="173" fontId="100" fillId="0" borderId="0"/>
    <xf numFmtId="0" fontId="100" fillId="0" borderId="0"/>
    <xf numFmtId="0" fontId="64" fillId="0" borderId="0"/>
    <xf numFmtId="0" fontId="64" fillId="0" borderId="0"/>
    <xf numFmtId="173" fontId="64" fillId="0" borderId="0"/>
    <xf numFmtId="0" fontId="100" fillId="0" borderId="0"/>
    <xf numFmtId="173" fontId="100" fillId="0" borderId="0"/>
    <xf numFmtId="0" fontId="73" fillId="0" borderId="0"/>
    <xf numFmtId="0" fontId="100" fillId="0" borderId="0"/>
    <xf numFmtId="0" fontId="73" fillId="0" borderId="0"/>
    <xf numFmtId="0" fontId="73" fillId="0" borderId="0"/>
    <xf numFmtId="173" fontId="73" fillId="0" borderId="0"/>
    <xf numFmtId="0" fontId="73" fillId="0" borderId="0"/>
    <xf numFmtId="0" fontId="73" fillId="0" borderId="0"/>
    <xf numFmtId="173" fontId="73" fillId="0" borderId="0"/>
    <xf numFmtId="0" fontId="73" fillId="0" borderId="0"/>
    <xf numFmtId="0" fontId="73" fillId="0" borderId="0"/>
    <xf numFmtId="173" fontId="73" fillId="0" borderId="0"/>
    <xf numFmtId="0" fontId="100" fillId="0" borderId="0"/>
    <xf numFmtId="173" fontId="100" fillId="0" borderId="0"/>
    <xf numFmtId="0" fontId="100" fillId="0" borderId="0"/>
    <xf numFmtId="0" fontId="100" fillId="0" borderId="0"/>
    <xf numFmtId="173" fontId="100" fillId="0" borderId="0"/>
    <xf numFmtId="0" fontId="100" fillId="0" borderId="0"/>
    <xf numFmtId="0" fontId="100" fillId="0" borderId="0"/>
    <xf numFmtId="173" fontId="100" fillId="0" borderId="0"/>
    <xf numFmtId="0" fontId="64" fillId="0" borderId="0"/>
    <xf numFmtId="0" fontId="64" fillId="0" borderId="0"/>
    <xf numFmtId="173" fontId="64" fillId="0" borderId="0"/>
    <xf numFmtId="0" fontId="73" fillId="0" borderId="0"/>
    <xf numFmtId="173" fontId="73" fillId="0" borderId="0"/>
    <xf numFmtId="0" fontId="73" fillId="0" borderId="0"/>
    <xf numFmtId="0" fontId="64" fillId="0" borderId="0"/>
    <xf numFmtId="0" fontId="64" fillId="0" borderId="0"/>
    <xf numFmtId="173" fontId="64" fillId="0" borderId="0"/>
    <xf numFmtId="0" fontId="73" fillId="0" borderId="0"/>
    <xf numFmtId="173" fontId="73" fillId="0" borderId="0"/>
    <xf numFmtId="0" fontId="73" fillId="0" borderId="0"/>
    <xf numFmtId="0" fontId="64" fillId="0" borderId="0"/>
    <xf numFmtId="0" fontId="64" fillId="0" borderId="0"/>
    <xf numFmtId="173" fontId="64" fillId="0" borderId="0"/>
    <xf numFmtId="0" fontId="73" fillId="0" borderId="0"/>
    <xf numFmtId="173" fontId="73" fillId="0" borderId="0"/>
    <xf numFmtId="0" fontId="59" fillId="0" borderId="0"/>
    <xf numFmtId="0" fontId="59" fillId="0" borderId="0"/>
    <xf numFmtId="0" fontId="59" fillId="0" borderId="0"/>
    <xf numFmtId="173" fontId="59" fillId="0" borderId="0"/>
    <xf numFmtId="0" fontId="101" fillId="0" borderId="0"/>
    <xf numFmtId="0" fontId="101" fillId="0" borderId="0"/>
    <xf numFmtId="0" fontId="59" fillId="0" borderId="0"/>
    <xf numFmtId="0" fontId="59" fillId="0" borderId="0"/>
    <xf numFmtId="173" fontId="59" fillId="0" borderId="0"/>
    <xf numFmtId="0" fontId="101" fillId="0" borderId="0"/>
    <xf numFmtId="0" fontId="101" fillId="0" borderId="0"/>
    <xf numFmtId="0" fontId="81" fillId="0" borderId="0"/>
    <xf numFmtId="0" fontId="81" fillId="0" borderId="0"/>
    <xf numFmtId="173" fontId="81" fillId="0" borderId="0"/>
    <xf numFmtId="0" fontId="101" fillId="0" borderId="0"/>
    <xf numFmtId="0" fontId="101" fillId="0" borderId="0"/>
    <xf numFmtId="0" fontId="81" fillId="0" borderId="0"/>
    <xf numFmtId="0" fontId="81" fillId="0" borderId="0"/>
    <xf numFmtId="173"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0" fillId="0" borderId="0"/>
    <xf numFmtId="0" fontId="100" fillId="0" borderId="0"/>
    <xf numFmtId="0" fontId="100" fillId="0" borderId="0"/>
    <xf numFmtId="0" fontId="100" fillId="0" borderId="0"/>
    <xf numFmtId="173" fontId="100" fillId="0" borderId="0"/>
    <xf numFmtId="222" fontId="1" fillId="0" borderId="0"/>
    <xf numFmtId="222" fontId="1" fillId="0" borderId="0"/>
    <xf numFmtId="0" fontId="100" fillId="0" borderId="0"/>
    <xf numFmtId="173" fontId="100" fillId="0" borderId="0"/>
    <xf numFmtId="0" fontId="213" fillId="0" borderId="0"/>
    <xf numFmtId="0" fontId="100" fillId="0" borderId="0"/>
    <xf numFmtId="0" fontId="213" fillId="0" borderId="0"/>
    <xf numFmtId="0" fontId="213" fillId="0" borderId="0"/>
    <xf numFmtId="173" fontId="213" fillId="0" borderId="0"/>
    <xf numFmtId="0" fontId="100" fillId="0" borderId="0"/>
    <xf numFmtId="173" fontId="100" fillId="0" borderId="0"/>
    <xf numFmtId="222" fontId="61" fillId="0" borderId="0"/>
    <xf numFmtId="0" fontId="100" fillId="0" borderId="0"/>
    <xf numFmtId="0" fontId="100" fillId="0" borderId="0"/>
    <xf numFmtId="173" fontId="100" fillId="0" borderId="0"/>
    <xf numFmtId="0" fontId="213" fillId="0" borderId="0"/>
    <xf numFmtId="222" fontId="1" fillId="0" borderId="0"/>
    <xf numFmtId="222" fontId="1" fillId="0" borderId="0"/>
    <xf numFmtId="173" fontId="213" fillId="0" borderId="0"/>
    <xf numFmtId="222" fontId="61" fillId="0" borderId="0"/>
    <xf numFmtId="222" fontId="61" fillId="0" borderId="0"/>
    <xf numFmtId="0" fontId="100" fillId="0" borderId="0"/>
    <xf numFmtId="0" fontId="64" fillId="0" borderId="0"/>
    <xf numFmtId="0" fontId="64" fillId="0" borderId="0"/>
    <xf numFmtId="173" fontId="64" fillId="0" borderId="0"/>
    <xf numFmtId="0" fontId="100" fillId="0" borderId="0"/>
    <xf numFmtId="0" fontId="100" fillId="0" borderId="0"/>
    <xf numFmtId="222" fontId="61" fillId="0" borderId="0"/>
    <xf numFmtId="222" fontId="61" fillId="0" borderId="0"/>
    <xf numFmtId="173" fontId="100" fillId="0" borderId="0"/>
    <xf numFmtId="222" fontId="61" fillId="0" borderId="0"/>
    <xf numFmtId="222" fontId="61" fillId="0" borderId="0"/>
    <xf numFmtId="0" fontId="100" fillId="0" borderId="0"/>
    <xf numFmtId="0" fontId="100" fillId="0" borderId="0"/>
    <xf numFmtId="173" fontId="100" fillId="0" borderId="0"/>
    <xf numFmtId="0" fontId="100" fillId="0" borderId="0"/>
    <xf numFmtId="0" fontId="100" fillId="0" borderId="0"/>
    <xf numFmtId="173" fontId="100" fillId="0" borderId="0"/>
    <xf numFmtId="0" fontId="203" fillId="0" borderId="0"/>
    <xf numFmtId="0" fontId="203" fillId="0" borderId="0"/>
    <xf numFmtId="0" fontId="100" fillId="0" borderId="0"/>
    <xf numFmtId="0" fontId="100" fillId="0" borderId="0"/>
    <xf numFmtId="173" fontId="100" fillId="0" borderId="0"/>
    <xf numFmtId="0" fontId="100" fillId="0" borderId="0"/>
    <xf numFmtId="173" fontId="100" fillId="0" borderId="0"/>
    <xf numFmtId="0" fontId="73" fillId="0" borderId="0"/>
    <xf numFmtId="0" fontId="1" fillId="0" borderId="0"/>
    <xf numFmtId="0" fontId="1" fillId="0" borderId="0"/>
    <xf numFmtId="173" fontId="1" fillId="0" borderId="0"/>
    <xf numFmtId="173" fontId="1" fillId="0" borderId="0"/>
    <xf numFmtId="173" fontId="1" fillId="0" borderId="0"/>
    <xf numFmtId="0" fontId="101" fillId="0" borderId="0"/>
    <xf numFmtId="173" fontId="1" fillId="0" borderId="0"/>
    <xf numFmtId="173" fontId="1" fillId="0" borderId="0"/>
    <xf numFmtId="173" fontId="1" fillId="0" borderId="0"/>
    <xf numFmtId="173" fontId="1" fillId="0" borderId="0"/>
    <xf numFmtId="0" fontId="101" fillId="0" borderId="0"/>
    <xf numFmtId="173" fontId="1" fillId="0" borderId="0"/>
    <xf numFmtId="0" fontId="1" fillId="0" borderId="0"/>
    <xf numFmtId="0" fontId="1" fillId="0" borderId="0"/>
    <xf numFmtId="0" fontId="1" fillId="0" borderId="0"/>
    <xf numFmtId="0" fontId="1" fillId="0" borderId="0"/>
    <xf numFmtId="0" fontId="90" fillId="0" borderId="0"/>
    <xf numFmtId="0" fontId="90" fillId="0" borderId="0"/>
    <xf numFmtId="173" fontId="90" fillId="0" borderId="0"/>
    <xf numFmtId="0" fontId="90" fillId="0" borderId="0"/>
    <xf numFmtId="0" fontId="90" fillId="0" borderId="0"/>
    <xf numFmtId="173" fontId="90" fillId="0" borderId="0"/>
    <xf numFmtId="173" fontId="1" fillId="0" borderId="0"/>
    <xf numFmtId="173" fontId="1" fillId="0" borderId="0"/>
    <xf numFmtId="0" fontId="1" fillId="0" borderId="0"/>
    <xf numFmtId="0" fontId="1" fillId="0" borderId="0"/>
    <xf numFmtId="173" fontId="1" fillId="0" borderId="0"/>
    <xf numFmtId="173" fontId="1" fillId="0" borderId="0"/>
    <xf numFmtId="0" fontId="100" fillId="0" borderId="0"/>
    <xf numFmtId="0" fontId="100" fillId="0" borderId="0"/>
    <xf numFmtId="172" fontId="59" fillId="0" borderId="0" applyBorder="0"/>
    <xf numFmtId="0" fontId="100" fillId="0" borderId="0"/>
    <xf numFmtId="0" fontId="100" fillId="0" borderId="0"/>
    <xf numFmtId="173" fontId="100" fillId="0" borderId="0"/>
    <xf numFmtId="173" fontId="100" fillId="0" borderId="0"/>
    <xf numFmtId="172" fontId="59" fillId="0" borderId="0" applyBorder="0"/>
    <xf numFmtId="173" fontId="100" fillId="0" borderId="0"/>
    <xf numFmtId="172" fontId="59" fillId="0" borderId="0" applyBorder="0"/>
    <xf numFmtId="172" fontId="59" fillId="0" borderId="0" applyBorder="0"/>
    <xf numFmtId="172" fontId="59" fillId="0" borderId="0" applyBorder="0"/>
    <xf numFmtId="173" fontId="59" fillId="0" borderId="0" applyBorder="0"/>
    <xf numFmtId="0" fontId="59" fillId="0" borderId="0"/>
    <xf numFmtId="0" fontId="100" fillId="0" borderId="0"/>
    <xf numFmtId="0" fontId="100" fillId="0" borderId="0"/>
    <xf numFmtId="173" fontId="100" fillId="0" borderId="0"/>
    <xf numFmtId="0" fontId="59" fillId="0" borderId="0"/>
    <xf numFmtId="173" fontId="59" fillId="0" borderId="0"/>
    <xf numFmtId="0" fontId="100" fillId="0" borderId="0"/>
    <xf numFmtId="0" fontId="100" fillId="0" borderId="0"/>
    <xf numFmtId="0" fontId="1" fillId="0" borderId="0"/>
    <xf numFmtId="0" fontId="1" fillId="0" borderId="0"/>
    <xf numFmtId="0" fontId="1" fillId="0" borderId="0"/>
    <xf numFmtId="0" fontId="1" fillId="0" borderId="0"/>
    <xf numFmtId="0" fontId="59" fillId="0" borderId="0" applyBorder="0"/>
    <xf numFmtId="173" fontId="100" fillId="0" borderId="0"/>
    <xf numFmtId="0" fontId="59" fillId="0" borderId="0" applyBorder="0"/>
    <xf numFmtId="0" fontId="59" fillId="0" borderId="0"/>
    <xf numFmtId="0" fontId="100" fillId="0" borderId="0"/>
    <xf numFmtId="0" fontId="100" fillId="0" borderId="0"/>
    <xf numFmtId="173" fontId="100" fillId="0" borderId="0"/>
    <xf numFmtId="0" fontId="59" fillId="0" borderId="0"/>
    <xf numFmtId="0" fontId="59" fillId="0" borderId="0"/>
    <xf numFmtId="0" fontId="59" fillId="0" borderId="0" applyBorder="0"/>
    <xf numFmtId="0" fontId="59" fillId="0" borderId="0" applyBorder="0"/>
    <xf numFmtId="173" fontId="59" fillId="0" borderId="0"/>
    <xf numFmtId="0" fontId="59" fillId="0" borderId="0" applyBorder="0"/>
    <xf numFmtId="0" fontId="59" fillId="0" borderId="0" applyBorder="0"/>
    <xf numFmtId="0" fontId="59" fillId="0" borderId="0" applyBorder="0"/>
    <xf numFmtId="173" fontId="59" fillId="0" borderId="0" applyBorder="0"/>
    <xf numFmtId="0" fontId="59" fillId="0" borderId="0"/>
    <xf numFmtId="0" fontId="59" fillId="0" borderId="0"/>
    <xf numFmtId="0" fontId="59" fillId="0" borderId="0"/>
    <xf numFmtId="173" fontId="59" fillId="0" borderId="0"/>
    <xf numFmtId="0" fontId="100" fillId="0" borderId="0"/>
    <xf numFmtId="0" fontId="100" fillId="0" borderId="0"/>
    <xf numFmtId="173" fontId="100" fillId="0" borderId="0"/>
    <xf numFmtId="0" fontId="59" fillId="0" borderId="0"/>
    <xf numFmtId="173" fontId="59" fillId="0" borderId="0"/>
    <xf numFmtId="0" fontId="59" fillId="0" borderId="0"/>
    <xf numFmtId="0" fontId="59" fillId="0" borderId="0"/>
    <xf numFmtId="173" fontId="59" fillId="0" borderId="0"/>
    <xf numFmtId="0" fontId="1" fillId="0" borderId="0"/>
    <xf numFmtId="0" fontId="1" fillId="0" borderId="0"/>
    <xf numFmtId="0" fontId="1" fillId="0" borderId="0"/>
    <xf numFmtId="0" fontId="1" fillId="0" borderId="0"/>
    <xf numFmtId="0" fontId="59" fillId="0" borderId="0"/>
    <xf numFmtId="0" fontId="59" fillId="0" borderId="0"/>
    <xf numFmtId="173" fontId="59" fillId="0" borderId="0"/>
    <xf numFmtId="0" fontId="59" fillId="0" borderId="0"/>
    <xf numFmtId="0" fontId="59" fillId="0" borderId="0"/>
    <xf numFmtId="173" fontId="59" fillId="0" borderId="0"/>
    <xf numFmtId="0" fontId="100" fillId="0" borderId="0"/>
    <xf numFmtId="173" fontId="100" fillId="0" borderId="0"/>
    <xf numFmtId="0" fontId="73"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6" fillId="0" borderId="0">
      <alignment horizontal="right"/>
    </xf>
    <xf numFmtId="0" fontId="106" fillId="0" borderId="0">
      <alignment horizontal="right"/>
    </xf>
    <xf numFmtId="0" fontId="1" fillId="0" borderId="0"/>
    <xf numFmtId="0" fontId="100" fillId="0" borderId="0"/>
    <xf numFmtId="0" fontId="100" fillId="0" borderId="0"/>
    <xf numFmtId="172" fontId="59" fillId="0" borderId="0"/>
    <xf numFmtId="0" fontId="59" fillId="0" borderId="0"/>
    <xf numFmtId="0" fontId="59" fillId="0" borderId="0"/>
    <xf numFmtId="173" fontId="59" fillId="0" borderId="0"/>
    <xf numFmtId="173" fontId="59" fillId="0" borderId="0"/>
    <xf numFmtId="172" fontId="59" fillId="0" borderId="0"/>
    <xf numFmtId="173" fontId="59" fillId="0" borderId="0"/>
    <xf numFmtId="172" fontId="59" fillId="0" borderId="0"/>
    <xf numFmtId="172" fontId="59" fillId="0" borderId="0"/>
    <xf numFmtId="172" fontId="59" fillId="0" borderId="0"/>
    <xf numFmtId="173" fontId="59" fillId="0" borderId="0"/>
    <xf numFmtId="0" fontId="73" fillId="0" borderId="0"/>
    <xf numFmtId="0" fontId="100" fillId="0" borderId="0"/>
    <xf numFmtId="0" fontId="100" fillId="0" borderId="0"/>
    <xf numFmtId="173" fontId="100" fillId="0" borderId="0"/>
    <xf numFmtId="0" fontId="73" fillId="0" borderId="0"/>
    <xf numFmtId="173" fontId="73" fillId="0" borderId="0"/>
    <xf numFmtId="0" fontId="100" fillId="0" borderId="0"/>
    <xf numFmtId="0" fontId="100" fillId="0" borderId="0"/>
    <xf numFmtId="0" fontId="203" fillId="0" borderId="0"/>
    <xf numFmtId="0" fontId="203" fillId="0" borderId="0"/>
    <xf numFmtId="173" fontId="100" fillId="0" borderId="0"/>
    <xf numFmtId="0" fontId="100" fillId="0" borderId="0"/>
    <xf numFmtId="0" fontId="203" fillId="0" borderId="0"/>
    <xf numFmtId="0" fontId="100" fillId="0" borderId="0"/>
    <xf numFmtId="0" fontId="100" fillId="0" borderId="0"/>
    <xf numFmtId="173" fontId="100" fillId="0" borderId="0"/>
    <xf numFmtId="173" fontId="100" fillId="0" borderId="0"/>
    <xf numFmtId="0" fontId="203" fillId="0" borderId="0"/>
    <xf numFmtId="173" fontId="100" fillId="0" borderId="0"/>
    <xf numFmtId="0" fontId="203" fillId="0" borderId="0"/>
    <xf numFmtId="0" fontId="203" fillId="0" borderId="0"/>
    <xf numFmtId="0" fontId="203" fillId="0" borderId="0"/>
    <xf numFmtId="173" fontId="203" fillId="0" borderId="0"/>
    <xf numFmtId="0" fontId="73" fillId="0" borderId="0"/>
    <xf numFmtId="0" fontId="100" fillId="0" borderId="0"/>
    <xf numFmtId="0" fontId="100" fillId="0" borderId="0"/>
    <xf numFmtId="173" fontId="100" fillId="0" borderId="0"/>
    <xf numFmtId="0" fontId="73" fillId="0" borderId="0"/>
    <xf numFmtId="173" fontId="73" fillId="0" borderId="0"/>
    <xf numFmtId="0" fontId="100" fillId="0" borderId="0"/>
    <xf numFmtId="173" fontId="100" fillId="0" borderId="0"/>
    <xf numFmtId="0" fontId="203" fillId="0" borderId="0"/>
    <xf numFmtId="0" fontId="73" fillId="0" borderId="0"/>
    <xf numFmtId="0" fontId="73" fillId="0" borderId="0"/>
    <xf numFmtId="173" fontId="73" fillId="0" borderId="0"/>
    <xf numFmtId="0" fontId="203" fillId="0" borderId="0"/>
    <xf numFmtId="173" fontId="203" fillId="0" borderId="0"/>
    <xf numFmtId="0" fontId="59" fillId="0" borderId="0"/>
    <xf numFmtId="0" fontId="73" fillId="0" borderId="0"/>
    <xf numFmtId="0" fontId="59" fillId="0" borderId="0" applyBorder="0"/>
    <xf numFmtId="0" fontId="59" fillId="0" borderId="0" applyBorder="0"/>
    <xf numFmtId="173" fontId="59" fillId="0" borderId="0" applyBorder="0"/>
    <xf numFmtId="0" fontId="73" fillId="0" borderId="0"/>
    <xf numFmtId="0" fontId="73" fillId="0" borderId="0"/>
    <xf numFmtId="0" fontId="59" fillId="0" borderId="0"/>
    <xf numFmtId="0" fontId="59" fillId="0" borderId="0"/>
    <xf numFmtId="173" fontId="73" fillId="0" borderId="0"/>
    <xf numFmtId="0" fontId="59" fillId="0" borderId="0"/>
    <xf numFmtId="0" fontId="59" fillId="0" borderId="0"/>
    <xf numFmtId="0" fontId="59" fillId="0" borderId="0"/>
    <xf numFmtId="173" fontId="59" fillId="0" borderId="0"/>
    <xf numFmtId="0" fontId="73" fillId="0" borderId="0"/>
    <xf numFmtId="0" fontId="100" fillId="0" borderId="0"/>
    <xf numFmtId="0" fontId="100" fillId="0" borderId="0"/>
    <xf numFmtId="173" fontId="100" fillId="0" borderId="0"/>
    <xf numFmtId="0" fontId="73" fillId="0" borderId="0"/>
    <xf numFmtId="0" fontId="59" fillId="0" borderId="0" applyBorder="0"/>
    <xf numFmtId="173" fontId="73" fillId="0" borderId="0"/>
    <xf numFmtId="0" fontId="73" fillId="0" borderId="0"/>
    <xf numFmtId="0" fontId="73" fillId="0" borderId="0"/>
    <xf numFmtId="173" fontId="73" fillId="0" borderId="0"/>
    <xf numFmtId="0" fontId="100" fillId="0" borderId="0"/>
    <xf numFmtId="173" fontId="100" fillId="0" borderId="0"/>
    <xf numFmtId="0" fontId="73" fillId="0" borderId="0"/>
    <xf numFmtId="0" fontId="30" fillId="0" borderId="0" applyFont="0"/>
    <xf numFmtId="0" fontId="1" fillId="0" borderId="0"/>
    <xf numFmtId="0" fontId="100" fillId="0" borderId="0"/>
    <xf numFmtId="0" fontId="60" fillId="0" borderId="0"/>
    <xf numFmtId="0" fontId="73" fillId="0" borderId="0"/>
    <xf numFmtId="0" fontId="1" fillId="0" borderId="0"/>
    <xf numFmtId="0" fontId="1" fillId="0" borderId="0"/>
    <xf numFmtId="0" fontId="1" fillId="0" borderId="0"/>
    <xf numFmtId="173" fontId="1" fillId="0" borderId="0"/>
    <xf numFmtId="173" fontId="1" fillId="0" borderId="0"/>
    <xf numFmtId="0" fontId="1" fillId="0" borderId="0"/>
    <xf numFmtId="0" fontId="73" fillId="0" borderId="0"/>
    <xf numFmtId="0" fontId="73" fillId="0" borderId="0"/>
    <xf numFmtId="0" fontId="60" fillId="0" borderId="0"/>
    <xf numFmtId="0" fontId="60" fillId="0" borderId="0"/>
    <xf numFmtId="173" fontId="73" fillId="0" borderId="0"/>
    <xf numFmtId="0" fontId="60" fillId="0" borderId="0"/>
    <xf numFmtId="0" fontId="60" fillId="0" borderId="0"/>
    <xf numFmtId="0" fontId="60" fillId="0" borderId="0"/>
    <xf numFmtId="173" fontId="60" fillId="0" borderId="0"/>
    <xf numFmtId="0" fontId="73" fillId="0" borderId="0"/>
    <xf numFmtId="0" fontId="59" fillId="0" borderId="0" applyBorder="0"/>
    <xf numFmtId="0" fontId="59" fillId="0" borderId="0" applyBorder="0"/>
    <xf numFmtId="0" fontId="59" fillId="0" borderId="0" applyBorder="0"/>
    <xf numFmtId="173"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59" fillId="0" borderId="0" applyBorder="0"/>
    <xf numFmtId="0" fontId="59" fillId="0" borderId="0" applyBorder="0"/>
    <xf numFmtId="173" fontId="59" fillId="0" borderId="0" applyBorder="0"/>
    <xf numFmtId="0" fontId="100" fillId="0" borderId="0"/>
    <xf numFmtId="0" fontId="100" fillId="0" borderId="0"/>
    <xf numFmtId="173" fontId="100" fillId="0" borderId="0"/>
    <xf numFmtId="0" fontId="73" fillId="0" borderId="0"/>
    <xf numFmtId="173" fontId="73" fillId="0" borderId="0"/>
    <xf numFmtId="0" fontId="73" fillId="0" borderId="0"/>
    <xf numFmtId="0" fontId="60" fillId="0" borderId="0"/>
    <xf numFmtId="0" fontId="60" fillId="0" borderId="0"/>
    <xf numFmtId="173" fontId="60" fillId="0" borderId="0"/>
    <xf numFmtId="0" fontId="100" fillId="0" borderId="0"/>
    <xf numFmtId="0" fontId="100" fillId="0" borderId="0"/>
    <xf numFmtId="173" fontId="100" fillId="0" borderId="0"/>
    <xf numFmtId="0" fontId="73" fillId="0" borderId="0"/>
    <xf numFmtId="173" fontId="73" fillId="0" borderId="0"/>
    <xf numFmtId="0" fontId="73" fillId="0" borderId="0"/>
    <xf numFmtId="0" fontId="59" fillId="0" borderId="0"/>
    <xf numFmtId="0" fontId="59" fillId="0" borderId="0"/>
    <xf numFmtId="173" fontId="59" fillId="0" borderId="0"/>
    <xf numFmtId="0" fontId="73" fillId="0" borderId="0"/>
    <xf numFmtId="173" fontId="73" fillId="0" borderId="0"/>
    <xf numFmtId="0" fontId="73" fillId="0" borderId="0"/>
    <xf numFmtId="0" fontId="73" fillId="0" borderId="0"/>
    <xf numFmtId="173" fontId="73" fillId="0" borderId="0"/>
    <xf numFmtId="0" fontId="214" fillId="0" borderId="0"/>
    <xf numFmtId="0" fontId="214" fillId="0" borderId="0"/>
    <xf numFmtId="0" fontId="73" fillId="0" borderId="0"/>
    <xf numFmtId="0" fontId="73" fillId="0" borderId="0"/>
    <xf numFmtId="173" fontId="73" fillId="0" borderId="0"/>
    <xf numFmtId="0" fontId="100" fillId="0" borderId="0"/>
    <xf numFmtId="173" fontId="100" fillId="0" borderId="0"/>
    <xf numFmtId="0" fontId="73" fillId="0" borderId="0"/>
    <xf numFmtId="0" fontId="100" fillId="0" borderId="0"/>
    <xf numFmtId="173" fontId="59" fillId="0" borderId="0"/>
    <xf numFmtId="0" fontId="59" fillId="0" borderId="0"/>
    <xf numFmtId="0" fontId="73" fillId="0" borderId="0"/>
    <xf numFmtId="0" fontId="215" fillId="0" borderId="0"/>
    <xf numFmtId="173" fontId="73" fillId="0" borderId="0"/>
    <xf numFmtId="0" fontId="1" fillId="0" borderId="0"/>
    <xf numFmtId="0" fontId="1" fillId="0" borderId="0"/>
    <xf numFmtId="0" fontId="1" fillId="0" borderId="0"/>
    <xf numFmtId="0" fontId="1" fillId="0" borderId="0"/>
    <xf numFmtId="0" fontId="73" fillId="0" borderId="0"/>
    <xf numFmtId="0" fontId="1" fillId="0" borderId="0"/>
    <xf numFmtId="0" fontId="73" fillId="0" borderId="0"/>
    <xf numFmtId="0" fontId="59" fillId="0" borderId="0"/>
    <xf numFmtId="173" fontId="73" fillId="0" borderId="0"/>
    <xf numFmtId="0" fontId="1" fillId="0" borderId="0"/>
    <xf numFmtId="0" fontId="1" fillId="0" borderId="0"/>
    <xf numFmtId="0" fontId="1" fillId="0" borderId="0"/>
    <xf numFmtId="0" fontId="1" fillId="0" borderId="0"/>
    <xf numFmtId="0" fontId="73" fillId="0" borderId="0"/>
    <xf numFmtId="0" fontId="1" fillId="0" borderId="0"/>
    <xf numFmtId="0" fontId="59" fillId="0" borderId="0"/>
    <xf numFmtId="0" fontId="73" fillId="0" borderId="0"/>
    <xf numFmtId="173" fontId="73" fillId="0" borderId="0"/>
    <xf numFmtId="0" fontId="73" fillId="0" borderId="0"/>
    <xf numFmtId="0" fontId="1" fillId="0" borderId="0"/>
    <xf numFmtId="0" fontId="73" fillId="0" borderId="0"/>
    <xf numFmtId="173" fontId="73" fillId="0" borderId="0"/>
    <xf numFmtId="0" fontId="73" fillId="0" borderId="0"/>
    <xf numFmtId="0" fontId="1" fillId="0" borderId="0"/>
    <xf numFmtId="0" fontId="73" fillId="0" borderId="0"/>
    <xf numFmtId="0" fontId="73" fillId="0" borderId="0"/>
    <xf numFmtId="173" fontId="73" fillId="0" borderId="0"/>
    <xf numFmtId="0" fontId="73" fillId="0" borderId="0"/>
    <xf numFmtId="0" fontId="73" fillId="0" borderId="0"/>
    <xf numFmtId="173" fontId="73" fillId="0" borderId="0"/>
    <xf numFmtId="0" fontId="59" fillId="0" borderId="0"/>
    <xf numFmtId="172" fontId="106"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173"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2" fillId="8" borderId="8" applyNumberFormat="0" applyFont="0" applyAlignment="0" applyProtection="0"/>
    <xf numFmtId="0" fontId="62" fillId="8" borderId="8"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173"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63"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61" fillId="8" borderId="8" applyNumberFormat="0" applyFont="0" applyAlignment="0" applyProtection="0"/>
    <xf numFmtId="0" fontId="61" fillId="8" borderId="8" applyNumberFormat="0" applyFont="0" applyAlignment="0" applyProtection="0"/>
    <xf numFmtId="173" fontId="61"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60" fillId="49" borderId="7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102" fillId="8" borderId="8" applyNumberFormat="0" applyFont="0" applyAlignment="0" applyProtection="0"/>
    <xf numFmtId="0" fontId="102" fillId="8" borderId="8" applyNumberFormat="0" applyFont="0" applyAlignment="0" applyProtection="0"/>
    <xf numFmtId="173" fontId="102"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102"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102"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102" fillId="8" borderId="8" applyNumberFormat="0" applyFont="0" applyAlignment="0" applyProtection="0"/>
    <xf numFmtId="0" fontId="102" fillId="8" borderId="8" applyNumberFormat="0" applyFont="0" applyAlignment="0" applyProtection="0"/>
    <xf numFmtId="173" fontId="102"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102"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102" fillId="8" borderId="8"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173"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59" fillId="49" borderId="7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3" fontId="1" fillId="8" borderId="8" applyNumberFormat="0" applyFont="0" applyAlignment="0" applyProtection="0"/>
    <xf numFmtId="173"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6" fillId="0" borderId="0">
      <alignment horizontal="left"/>
    </xf>
    <xf numFmtId="0" fontId="216" fillId="0" borderId="0">
      <alignment horizontal="left"/>
    </xf>
    <xf numFmtId="173" fontId="216" fillId="0" borderId="0">
      <alignment horizontal="left"/>
    </xf>
    <xf numFmtId="0" fontId="1" fillId="80" borderId="73" applyNumberFormat="0" applyFill="0" applyAlignment="0"/>
    <xf numFmtId="0" fontId="1" fillId="80" borderId="73" applyNumberFormat="0" applyFill="0" applyAlignment="0"/>
    <xf numFmtId="0" fontId="1" fillId="80" borderId="73" applyNumberFormat="0" applyFill="0" applyAlignment="0"/>
    <xf numFmtId="0" fontId="1" fillId="80" borderId="73" applyNumberFormat="0" applyFill="0" applyAlignment="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1" fillId="80" borderId="73" applyNumberFormat="0" applyFill="0" applyAlignment="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173"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9" fillId="6" borderId="5" applyNumberFormat="0" applyAlignment="0" applyProtection="0"/>
    <xf numFmtId="0" fontId="219" fillId="6" borderId="5"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0"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173" fontId="218"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173"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221" fillId="53" borderId="78" applyNumberFormat="0" applyAlignment="0" applyProtection="0"/>
    <xf numFmtId="0" fontId="10" fillId="53" borderId="5" applyNumberFormat="0" applyAlignment="0" applyProtection="0"/>
    <xf numFmtId="0" fontId="10" fillId="53" borderId="5" applyNumberFormat="0" applyAlignment="0" applyProtection="0"/>
    <xf numFmtId="173" fontId="10" fillId="53" borderId="5"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68"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17" fillId="53" borderId="78" applyNumberFormat="0" applyAlignment="0" applyProtection="0"/>
    <xf numFmtId="0" fontId="222" fillId="6" borderId="5" applyNumberFormat="0" applyAlignment="0" applyProtection="0"/>
    <xf numFmtId="0" fontId="222" fillId="6" borderId="5" applyNumberFormat="0" applyAlignment="0" applyProtection="0"/>
    <xf numFmtId="0" fontId="222" fillId="6" borderId="5" applyNumberFormat="0" applyAlignment="0" applyProtection="0"/>
    <xf numFmtId="0" fontId="10" fillId="6" borderId="5" applyNumberFormat="0" applyAlignment="0" applyProtection="0"/>
    <xf numFmtId="0" fontId="10" fillId="6" borderId="5" applyNumberFormat="0" applyAlignment="0" applyProtection="0"/>
    <xf numFmtId="173" fontId="222" fillId="6" borderId="5"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173"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220" fillId="53" borderId="78" applyNumberFormat="0" applyAlignment="0" applyProtection="0"/>
    <xf numFmtId="0" fontId="10" fillId="6" borderId="5" applyNumberFormat="0" applyAlignment="0" applyProtection="0"/>
    <xf numFmtId="173" fontId="10" fillId="6" borderId="5" applyNumberFormat="0" applyAlignment="0" applyProtection="0"/>
    <xf numFmtId="0" fontId="10" fillId="6" borderId="5" applyNumberFormat="0" applyAlignment="0" applyProtection="0"/>
    <xf numFmtId="0" fontId="1" fillId="80" borderId="73" applyNumberFormat="0" applyFill="0" applyAlignment="0"/>
    <xf numFmtId="0" fontId="1" fillId="80" borderId="73" applyNumberFormat="0" applyFill="0" applyAlignment="0"/>
    <xf numFmtId="0" fontId="1" fillId="80" borderId="73" applyNumberFormat="0" applyFill="0" applyAlignment="0"/>
    <xf numFmtId="49" fontId="223" fillId="42" borderId="79">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90" fillId="73" borderId="35">
      <alignment horizontal="right" indent="2"/>
    </xf>
    <xf numFmtId="49" fontId="223" fillId="42" borderId="79" applyFill="0">
      <alignment horizontal="right" indent="2"/>
    </xf>
    <xf numFmtId="226" fontId="30" fillId="0" borderId="0" applyFont="0" applyFill="0" applyBorder="0" applyAlignment="0" applyProtection="0">
      <protection locked="0"/>
    </xf>
    <xf numFmtId="226" fontId="103" fillId="71" borderId="36">
      <alignment horizontal="right"/>
    </xf>
    <xf numFmtId="226" fontId="98" fillId="0" borderId="0" applyFont="0" applyFill="0" applyBorder="0" applyAlignment="0" applyProtection="0">
      <protection locked="0"/>
    </xf>
    <xf numFmtId="226" fontId="30" fillId="0" borderId="0" applyFont="0" applyFill="0" applyBorder="0" applyAlignment="0" applyProtection="0">
      <protection locked="0"/>
    </xf>
    <xf numFmtId="227" fontId="30" fillId="0" borderId="0" applyFont="0" applyFill="0" applyBorder="0" applyAlignment="0" applyProtection="0">
      <alignment horizontal="center" vertical="top" wrapText="1"/>
    </xf>
    <xf numFmtId="227" fontId="98" fillId="0" borderId="0" applyFont="0" applyFill="0" applyBorder="0" applyAlignment="0" applyProtection="0">
      <protection locked="0"/>
    </xf>
    <xf numFmtId="227" fontId="30" fillId="0" borderId="0" applyFont="0" applyFill="0" applyBorder="0" applyAlignment="0" applyProtection="0">
      <alignment horizontal="center" vertical="top" wrapText="1"/>
    </xf>
    <xf numFmtId="228" fontId="99" fillId="0" borderId="0" applyFont="0" applyFill="0" applyBorder="0" applyAlignment="0" applyProtection="0">
      <protection locked="0"/>
    </xf>
    <xf numFmtId="228" fontId="113" fillId="0" borderId="0" applyFont="0" applyFill="0" applyBorder="0" applyAlignment="0" applyProtection="0">
      <protection locked="0"/>
    </xf>
    <xf numFmtId="228" fontId="98" fillId="0" borderId="0" applyFont="0" applyFill="0" applyBorder="0" applyAlignment="0" applyProtection="0">
      <protection locked="0"/>
    </xf>
    <xf numFmtId="228" fontId="99" fillId="0" borderId="0" applyFont="0" applyFill="0" applyBorder="0" applyAlignment="0" applyProtection="0">
      <protection locked="0"/>
    </xf>
    <xf numFmtId="229" fontId="30" fillId="33" borderId="0" applyFont="0" applyBorder="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9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61" fillId="0" borderId="0" applyFont="0" applyFill="0" applyBorder="0" applyAlignment="0" applyProtection="0"/>
    <xf numFmtId="9" fontId="215" fillId="0" borderId="0" applyFont="0" applyFill="0" applyBorder="0" applyAlignment="0" applyProtection="0"/>
    <xf numFmtId="9" fontId="2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02"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102" fillId="0" borderId="0" applyFont="0" applyFill="0" applyBorder="0" applyAlignment="0" applyProtection="0"/>
    <xf numFmtId="9" fontId="102"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8"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230" fontId="103" fillId="71" borderId="0" applyFont="0" applyBorder="0" applyAlignment="0" applyProtection="0"/>
    <xf numFmtId="10" fontId="1" fillId="0" borderId="63" applyFont="0" applyFill="0" applyAlignment="0" applyProtection="0"/>
    <xf numFmtId="10" fontId="1" fillId="0" borderId="63" applyFont="0" applyFill="0" applyAlignment="0" applyProtection="0"/>
    <xf numFmtId="10" fontId="1" fillId="0" borderId="0" applyFont="0" applyFill="0" applyAlignment="0" applyProtection="0"/>
    <xf numFmtId="10" fontId="1" fillId="0" borderId="0" applyFont="0" applyFill="0" applyAlignment="0" applyProtection="0"/>
    <xf numFmtId="0" fontId="105" fillId="71" borderId="0" applyNumberFormat="0" applyBorder="0" applyProtection="0">
      <alignment horizontal="righ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0" fontId="203" fillId="0" borderId="0" applyNumberFormat="0" applyFont="0" applyFill="0" applyBorder="0" applyAlignment="0" applyProtection="0">
      <alignment horizontal="left"/>
    </xf>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15"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4" fontId="203" fillId="0" borderId="0" applyFont="0" applyFill="0" applyBorder="0" applyAlignment="0" applyProtection="0"/>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0" fontId="224" fillId="0" borderId="43">
      <alignment horizontal="center"/>
    </xf>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3" fontId="203" fillId="0" borderId="0" applyFont="0" applyFill="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203" fillId="81" borderId="0" applyNumberFormat="0" applyFont="0" applyBorder="0" applyAlignment="0" applyProtection="0"/>
    <xf numFmtId="0" fontId="105" fillId="71" borderId="33">
      <alignment horizontal="right"/>
    </xf>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193" fontId="1" fillId="80" borderId="80" applyNumberFormat="0" applyFont="0" applyFill="0" applyAlignment="0" applyProtection="0"/>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173" fontId="73" fillId="0" borderId="10">
      <alignment horizontal="center" vertical="center"/>
    </xf>
    <xf numFmtId="0" fontId="73" fillId="0" borderId="10">
      <alignment horizontal="center" vertical="center"/>
    </xf>
    <xf numFmtId="173" fontId="73" fillId="0" borderId="10">
      <alignment horizontal="center" vertical="center"/>
    </xf>
    <xf numFmtId="173" fontId="73" fillId="0" borderId="10">
      <alignment horizontal="center" vertical="center"/>
    </xf>
    <xf numFmtId="0" fontId="73" fillId="0" borderId="10">
      <alignment horizontal="center" vertical="center"/>
    </xf>
    <xf numFmtId="173" fontId="73" fillId="0" borderId="10">
      <alignment horizontal="center" vertical="center"/>
    </xf>
    <xf numFmtId="173" fontId="73" fillId="0" borderId="10">
      <alignment horizontal="center" vertical="center"/>
    </xf>
    <xf numFmtId="173"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173" fontId="73" fillId="0" borderId="10">
      <alignment horizontal="center" vertical="center"/>
    </xf>
    <xf numFmtId="0" fontId="73" fillId="0" borderId="10">
      <alignment horizontal="center" vertical="center"/>
    </xf>
    <xf numFmtId="173" fontId="73" fillId="0" borderId="10">
      <alignment horizontal="center" vertical="center"/>
    </xf>
    <xf numFmtId="173"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173" fontId="73" fillId="0" borderId="10">
      <alignment horizontal="center" vertical="center"/>
    </xf>
    <xf numFmtId="173" fontId="73" fillId="0" borderId="10">
      <alignment horizontal="center" vertical="center"/>
    </xf>
    <xf numFmtId="173"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173"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173" fontId="73" fillId="0" borderId="10">
      <alignment horizontal="center" vertical="center"/>
    </xf>
    <xf numFmtId="173" fontId="73" fillId="0" borderId="10">
      <alignment horizontal="center" vertical="center"/>
    </xf>
    <xf numFmtId="0" fontId="73" fillId="0" borderId="10">
      <alignment horizontal="center" vertical="center"/>
    </xf>
    <xf numFmtId="0" fontId="73" fillId="0" borderId="10">
      <alignment horizontal="center" vertical="center"/>
    </xf>
    <xf numFmtId="0" fontId="73" fillId="0" borderId="10">
      <alignment horizontal="center" vertical="center"/>
    </xf>
    <xf numFmtId="173" fontId="73" fillId="0" borderId="10">
      <alignment horizontal="center" vertical="center"/>
    </xf>
    <xf numFmtId="173" fontId="73" fillId="0" borderId="10">
      <alignment horizontal="center" vertical="center"/>
    </xf>
    <xf numFmtId="173" fontId="73" fillId="0" borderId="10">
      <alignment horizontal="center" vertical="center"/>
    </xf>
    <xf numFmtId="0" fontId="73" fillId="0" borderId="10">
      <alignment horizontal="center" vertical="center"/>
    </xf>
    <xf numFmtId="0" fontId="137" fillId="0" borderId="0" applyFill="0" applyBorder="0">
      <alignment vertical="top"/>
    </xf>
    <xf numFmtId="0" fontId="137" fillId="0" borderId="0" applyFill="0" applyBorder="0">
      <alignment vertical="top"/>
    </xf>
    <xf numFmtId="0" fontId="137" fillId="0" borderId="0" applyFill="0" applyBorder="0">
      <alignment vertical="top"/>
    </xf>
    <xf numFmtId="173" fontId="137" fillId="0" borderId="0" applyFill="0" applyBorder="0">
      <alignment vertical="top"/>
    </xf>
    <xf numFmtId="0" fontId="137" fillId="0" borderId="0" applyFill="0" applyBorder="0">
      <alignment vertical="top"/>
    </xf>
    <xf numFmtId="173" fontId="137" fillId="0" borderId="0" applyFill="0" applyBorder="0">
      <alignment vertical="top"/>
    </xf>
    <xf numFmtId="0" fontId="137" fillId="0" borderId="0" applyFill="0" applyBorder="0">
      <alignment horizontal="left" vertical="top" indent="1"/>
    </xf>
    <xf numFmtId="0" fontId="137" fillId="0" borderId="0" applyFill="0" applyBorder="0">
      <alignment horizontal="left" vertical="top" indent="1"/>
    </xf>
    <xf numFmtId="0" fontId="137" fillId="0" borderId="0" applyFill="0" applyBorder="0">
      <alignment horizontal="left" vertical="top" indent="1"/>
    </xf>
    <xf numFmtId="173" fontId="137" fillId="0" borderId="0" applyFill="0" applyBorder="0">
      <alignment horizontal="left" vertical="top" indent="1"/>
    </xf>
    <xf numFmtId="0" fontId="137" fillId="0" borderId="0" applyFill="0" applyBorder="0">
      <alignment horizontal="left" vertical="top" indent="1"/>
    </xf>
    <xf numFmtId="173" fontId="137" fillId="0" borderId="0" applyFill="0" applyBorder="0">
      <alignment horizontal="left" vertical="top" indent="1"/>
    </xf>
    <xf numFmtId="0" fontId="137" fillId="0" borderId="0" applyFill="0" applyBorder="0">
      <alignment horizontal="left" vertical="top" indent="2"/>
    </xf>
    <xf numFmtId="0" fontId="137" fillId="0" borderId="0" applyFill="0" applyBorder="0">
      <alignment horizontal="left" vertical="top" indent="2"/>
    </xf>
    <xf numFmtId="0" fontId="137" fillId="0" borderId="0" applyFill="0" applyBorder="0">
      <alignment horizontal="left" vertical="top" indent="2"/>
    </xf>
    <xf numFmtId="173" fontId="137" fillId="0" borderId="0" applyFill="0" applyBorder="0">
      <alignment horizontal="left" vertical="top" indent="2"/>
    </xf>
    <xf numFmtId="0" fontId="137" fillId="0" borderId="0" applyFill="0" applyBorder="0">
      <alignment horizontal="left" vertical="top" indent="2"/>
    </xf>
    <xf numFmtId="173" fontId="137" fillId="0" borderId="0" applyFill="0" applyBorder="0">
      <alignment horizontal="left" vertical="top" indent="2"/>
    </xf>
    <xf numFmtId="0" fontId="137" fillId="0" borderId="0" applyFill="0" applyBorder="0">
      <alignment horizontal="left" vertical="top" indent="3"/>
    </xf>
    <xf numFmtId="0" fontId="137" fillId="0" borderId="0" applyFill="0" applyBorder="0">
      <alignment horizontal="left" vertical="top" indent="3"/>
    </xf>
    <xf numFmtId="0" fontId="137" fillId="0" borderId="0" applyFill="0" applyBorder="0">
      <alignment horizontal="left" vertical="top" indent="3"/>
    </xf>
    <xf numFmtId="173" fontId="137" fillId="0" borderId="0" applyFill="0" applyBorder="0">
      <alignment horizontal="left" vertical="top" indent="3"/>
    </xf>
    <xf numFmtId="0" fontId="137" fillId="0" borderId="0" applyFill="0" applyBorder="0">
      <alignment horizontal="left" vertical="top" indent="3"/>
    </xf>
    <xf numFmtId="173" fontId="137" fillId="0" borderId="0" applyFill="0" applyBorder="0">
      <alignment horizontal="left" vertical="top" indent="3"/>
    </xf>
    <xf numFmtId="231" fontId="103" fillId="71" borderId="0" applyFont="0" applyBorder="0" applyAlignment="0" applyProtection="0"/>
    <xf numFmtId="0" fontId="90" fillId="0" borderId="0" applyFill="0" applyBorder="0">
      <alignment vertical="top"/>
    </xf>
    <xf numFmtId="0" fontId="90" fillId="0" borderId="0" applyFill="0" applyBorder="0">
      <alignment vertical="top"/>
    </xf>
    <xf numFmtId="0" fontId="90" fillId="0" borderId="0" applyFill="0" applyBorder="0">
      <alignment vertical="top"/>
    </xf>
    <xf numFmtId="173" fontId="90" fillId="0" borderId="0" applyFill="0" applyBorder="0">
      <alignment vertical="top"/>
    </xf>
    <xf numFmtId="0" fontId="90" fillId="0" borderId="0" applyFill="0" applyBorder="0">
      <alignment vertical="top"/>
    </xf>
    <xf numFmtId="173" fontId="90" fillId="0" borderId="0" applyFill="0" applyBorder="0">
      <alignment vertical="top"/>
    </xf>
    <xf numFmtId="0" fontId="90" fillId="0" borderId="0" applyFill="0" applyBorder="0">
      <alignment horizontal="left" vertical="top" indent="1"/>
    </xf>
    <xf numFmtId="0" fontId="90" fillId="0" borderId="0" applyFill="0" applyBorder="0">
      <alignment horizontal="left" vertical="top" indent="1"/>
    </xf>
    <xf numFmtId="0" fontId="90" fillId="0" borderId="0" applyFill="0" applyBorder="0">
      <alignment horizontal="left" vertical="top" indent="1"/>
    </xf>
    <xf numFmtId="173" fontId="90" fillId="0" borderId="0" applyFill="0" applyBorder="0">
      <alignment horizontal="left" vertical="top" indent="1"/>
    </xf>
    <xf numFmtId="0" fontId="90" fillId="0" borderId="0" applyFill="0" applyBorder="0">
      <alignment horizontal="left" vertical="top" indent="1"/>
    </xf>
    <xf numFmtId="173" fontId="90" fillId="0" borderId="0" applyFill="0" applyBorder="0">
      <alignment horizontal="left" vertical="top" indent="1"/>
    </xf>
    <xf numFmtId="0" fontId="90" fillId="0" borderId="0" applyFill="0" applyBorder="0">
      <alignment horizontal="left" vertical="top" indent="2"/>
    </xf>
    <xf numFmtId="0" fontId="90" fillId="0" borderId="0" applyFill="0" applyBorder="0">
      <alignment horizontal="left" vertical="top" indent="2"/>
    </xf>
    <xf numFmtId="0" fontId="90" fillId="0" borderId="0" applyFill="0" applyBorder="0">
      <alignment horizontal="left" vertical="top" indent="2"/>
    </xf>
    <xf numFmtId="173" fontId="90" fillId="0" borderId="0" applyFill="0" applyBorder="0">
      <alignment horizontal="left" vertical="top" indent="2"/>
    </xf>
    <xf numFmtId="0" fontId="90" fillId="0" borderId="0" applyFill="0" applyBorder="0">
      <alignment horizontal="left" vertical="top" indent="2"/>
    </xf>
    <xf numFmtId="173" fontId="90" fillId="0" borderId="0" applyFill="0" applyBorder="0">
      <alignment horizontal="left" vertical="top" indent="2"/>
    </xf>
    <xf numFmtId="0" fontId="90" fillId="0" borderId="0" applyFill="0" applyBorder="0">
      <alignment horizontal="left" vertical="top" indent="3"/>
    </xf>
    <xf numFmtId="0" fontId="90" fillId="0" borderId="0" applyFill="0" applyBorder="0">
      <alignment horizontal="left" vertical="top" indent="3"/>
    </xf>
    <xf numFmtId="0" fontId="90" fillId="0" borderId="0" applyFill="0" applyBorder="0">
      <alignment horizontal="left" vertical="top" indent="3"/>
    </xf>
    <xf numFmtId="173" fontId="90" fillId="0" borderId="0" applyFill="0" applyBorder="0">
      <alignment horizontal="left" vertical="top" indent="3"/>
    </xf>
    <xf numFmtId="0" fontId="90" fillId="0" borderId="0" applyFill="0" applyBorder="0">
      <alignment horizontal="left" vertical="top" indent="3"/>
    </xf>
    <xf numFmtId="173" fontId="90" fillId="0" borderId="0" applyFill="0" applyBorder="0">
      <alignment horizontal="left" vertical="top" indent="3"/>
    </xf>
    <xf numFmtId="0" fontId="90" fillId="0" borderId="0" applyFill="0" applyBorder="0">
      <alignment horizontal="left" vertical="top" indent="4"/>
    </xf>
    <xf numFmtId="0" fontId="90" fillId="0" borderId="0" applyFill="0" applyBorder="0">
      <alignment horizontal="left" vertical="top" indent="4"/>
    </xf>
    <xf numFmtId="0" fontId="90" fillId="0" borderId="0" applyFill="0" applyBorder="0">
      <alignment horizontal="left" vertical="top" indent="4"/>
    </xf>
    <xf numFmtId="173" fontId="90" fillId="0" borderId="0" applyFill="0" applyBorder="0">
      <alignment horizontal="left" vertical="top" indent="4"/>
    </xf>
    <xf numFmtId="0" fontId="90" fillId="0" borderId="0" applyFill="0" applyBorder="0">
      <alignment horizontal="left" vertical="top" indent="4"/>
    </xf>
    <xf numFmtId="173" fontId="90" fillId="0" borderId="0" applyFill="0" applyBorder="0">
      <alignment horizontal="left" vertical="top" indent="4"/>
    </xf>
    <xf numFmtId="0" fontId="59" fillId="0" borderId="0" applyNumberFormat="0" applyFill="0" applyBorder="0" applyAlignment="0" applyProtection="0"/>
    <xf numFmtId="198" fontId="60" fillId="0" borderId="81" applyFont="0" applyAlignment="0">
      <alignment vertical="top" wrapText="1"/>
    </xf>
    <xf numFmtId="198" fontId="60" fillId="0" borderId="81" applyFont="0" applyAlignment="0">
      <alignment vertical="top" wrapText="1"/>
    </xf>
    <xf numFmtId="0" fontId="59" fillId="0" borderId="0" applyNumberFormat="0" applyFill="0" applyBorder="0" applyAlignment="0" applyProtection="0"/>
    <xf numFmtId="173" fontId="59" fillId="0" borderId="0" applyNumberFormat="0" applyFill="0" applyBorder="0" applyAlignment="0" applyProtection="0"/>
    <xf numFmtId="198" fontId="60" fillId="0" borderId="81" applyFont="0" applyAlignment="0">
      <alignment vertical="top" wrapText="1"/>
    </xf>
    <xf numFmtId="0" fontId="60" fillId="0" borderId="0">
      <alignment vertical="top"/>
    </xf>
    <xf numFmtId="198" fontId="60" fillId="0" borderId="81" applyFont="0" applyAlignment="0">
      <alignment vertical="top" wrapText="1"/>
    </xf>
    <xf numFmtId="0" fontId="60" fillId="0" borderId="0">
      <alignment vertical="top"/>
    </xf>
    <xf numFmtId="0" fontId="60" fillId="0" borderId="0">
      <alignment vertical="top"/>
    </xf>
    <xf numFmtId="173" fontId="60" fillId="0" borderId="0">
      <alignment vertical="top"/>
    </xf>
    <xf numFmtId="0" fontId="59" fillId="0" borderId="0" applyNumberFormat="0" applyFill="0" applyBorder="0" applyAlignment="0" applyProtection="0"/>
    <xf numFmtId="0" fontId="59" fillId="0" borderId="0" applyNumberFormat="0" applyFill="0" applyBorder="0" applyAlignment="0" applyProtection="0"/>
    <xf numFmtId="173" fontId="59" fillId="0" borderId="0" applyNumberFormat="0" applyFill="0" applyBorder="0" applyAlignment="0" applyProtection="0"/>
    <xf numFmtId="0" fontId="60" fillId="0" borderId="0">
      <alignment vertical="top"/>
    </xf>
    <xf numFmtId="173" fontId="60" fillId="0" borderId="0">
      <alignment vertical="top"/>
    </xf>
    <xf numFmtId="198" fontId="60" fillId="0" borderId="81" applyFont="0" applyAlignment="0">
      <alignment vertical="top" wrapText="1"/>
    </xf>
    <xf numFmtId="0" fontId="59" fillId="0" borderId="0" applyNumberFormat="0" applyFill="0" applyBorder="0" applyAlignment="0" applyProtection="0"/>
    <xf numFmtId="198" fontId="60" fillId="0" borderId="81" applyFont="0" applyAlignment="0">
      <alignment vertical="top" wrapText="1"/>
    </xf>
    <xf numFmtId="0" fontId="59" fillId="0" borderId="0" applyNumberFormat="0" applyFill="0" applyBorder="0" applyAlignment="0" applyProtection="0"/>
    <xf numFmtId="173" fontId="59" fillId="0" borderId="0" applyNumberFormat="0" applyFill="0" applyBorder="0" applyAlignment="0" applyProtection="0"/>
    <xf numFmtId="198" fontId="60" fillId="0" borderId="81" applyFont="0" applyAlignment="0">
      <alignment vertical="top" wrapText="1"/>
    </xf>
    <xf numFmtId="198" fontId="60" fillId="0" borderId="81" applyFont="0" applyAlignment="0">
      <alignment vertical="top" wrapText="1"/>
    </xf>
    <xf numFmtId="198" fontId="60" fillId="0" borderId="81" applyFont="0" applyAlignment="0">
      <alignment vertical="top" wrapText="1"/>
    </xf>
    <xf numFmtId="198" fontId="60" fillId="0" borderId="81" applyFont="0" applyAlignment="0">
      <alignment vertical="top" wrapText="1"/>
    </xf>
    <xf numFmtId="192" fontId="1" fillId="33" borderId="82" applyNumberFormat="0" applyFont="0" applyFill="0" applyAlignment="0" applyProtection="0"/>
    <xf numFmtId="192" fontId="1" fillId="33" borderId="82" applyNumberFormat="0" applyFont="0" applyFill="0" applyAlignment="0" applyProtection="0"/>
    <xf numFmtId="0" fontId="106" fillId="42" borderId="83" applyNumberFormat="0" applyFill="0">
      <alignment horizontal="left"/>
    </xf>
    <xf numFmtId="173" fontId="106" fillId="42" borderId="83" applyNumberFormat="0" applyFill="0">
      <alignment horizontal="left"/>
    </xf>
    <xf numFmtId="0" fontId="106" fillId="42" borderId="83" applyNumberFormat="0" applyFill="0">
      <alignment horizontal="left"/>
    </xf>
    <xf numFmtId="192" fontId="1" fillId="33" borderId="82" applyNumberFormat="0" applyFont="0" applyFill="0" applyAlignment="0" applyProtection="0"/>
    <xf numFmtId="192" fontId="1" fillId="33" borderId="82" applyNumberFormat="0" applyFont="0" applyFill="0" applyAlignment="0" applyProtection="0"/>
    <xf numFmtId="192" fontId="1" fillId="33" borderId="82" applyNumberFormat="0" applyFont="0" applyFill="0" applyAlignment="0" applyProtection="0"/>
    <xf numFmtId="0" fontId="103" fillId="71" borderId="84" applyNumberFormat="0" applyFont="0" applyAlignment="0"/>
    <xf numFmtId="0" fontId="106" fillId="42" borderId="83" applyNumberFormat="0">
      <alignment horizontal="left"/>
    </xf>
    <xf numFmtId="0" fontId="103" fillId="71" borderId="84" applyNumberFormat="0" applyFont="0" applyAlignment="0"/>
    <xf numFmtId="173" fontId="106" fillId="42" borderId="83" applyNumberFormat="0">
      <alignment horizontal="left"/>
    </xf>
    <xf numFmtId="0" fontId="106" fillId="42" borderId="83" applyNumberFormat="0">
      <alignment horizontal="left"/>
    </xf>
    <xf numFmtId="192" fontId="1" fillId="33" borderId="82" applyNumberFormat="0" applyFont="0" applyFill="0" applyAlignment="0" applyProtection="0"/>
    <xf numFmtId="192" fontId="1" fillId="33" borderId="82" applyNumberFormat="0" applyFont="0" applyFill="0" applyAlignment="0" applyProtection="0"/>
    <xf numFmtId="192" fontId="1" fillId="33" borderId="82" applyNumberFormat="0" applyFont="0" applyFill="0" applyAlignment="0" applyProtection="0"/>
    <xf numFmtId="192" fontId="1" fillId="33" borderId="82" applyNumberFormat="0" applyFont="0" applyFill="0" applyAlignment="0" applyProtection="0"/>
    <xf numFmtId="0" fontId="172" fillId="71" borderId="36" applyAlignment="0">
      <alignment horizontal="center" vertical="center" wrapText="1"/>
    </xf>
    <xf numFmtId="0" fontId="111" fillId="71" borderId="36" applyProtection="0">
      <alignment horizontal="center" vertical="center" wrapText="1"/>
    </xf>
    <xf numFmtId="0" fontId="111" fillId="71" borderId="36" applyAlignment="0">
      <alignment horizontal="center" vertical="top" wrapText="1"/>
    </xf>
    <xf numFmtId="0" fontId="111" fillId="71" borderId="36" applyAlignment="0" applyProtection="0">
      <alignment vertical="top" wrapText="1"/>
    </xf>
    <xf numFmtId="0" fontId="225" fillId="0" borderId="0"/>
    <xf numFmtId="0" fontId="225" fillId="0" borderId="0"/>
    <xf numFmtId="173" fontId="225" fillId="0" borderId="0"/>
    <xf numFmtId="171" fontId="99" fillId="0" borderId="0" applyFont="0" applyFill="0" applyBorder="0" applyAlignment="0" applyProtection="0">
      <alignment horizontal="left"/>
      <protection locked="0"/>
    </xf>
    <xf numFmtId="0" fontId="111" fillId="71" borderId="0" applyBorder="0">
      <alignment horizontal="left"/>
    </xf>
    <xf numFmtId="171" fontId="226" fillId="0" borderId="36" applyFont="0" applyFill="0" applyBorder="0" applyAlignment="0" applyProtection="0">
      <alignment horizontal="left"/>
      <protection locked="0"/>
    </xf>
    <xf numFmtId="171" fontId="226" fillId="0" borderId="36" applyFont="0" applyFill="0" applyBorder="0" applyAlignment="0" applyProtection="0">
      <alignment horizontal="left"/>
      <protection locked="0"/>
    </xf>
    <xf numFmtId="171" fontId="226" fillId="0" borderId="36" applyFont="0" applyFill="0" applyBorder="0" applyAlignment="0" applyProtection="0">
      <alignment horizontal="left"/>
      <protection locked="0"/>
    </xf>
    <xf numFmtId="171" fontId="226" fillId="0" borderId="36" applyFont="0" applyFill="0" applyBorder="0" applyAlignment="0" applyProtection="0">
      <alignment horizontal="left"/>
      <protection locked="0"/>
    </xf>
    <xf numFmtId="0" fontId="111" fillId="71" borderId="0" applyBorder="0">
      <alignment horizontal="left"/>
    </xf>
    <xf numFmtId="171" fontId="98" fillId="0" borderId="0" applyFont="0" applyFill="0" applyBorder="0" applyAlignment="0" applyProtection="0">
      <alignment horizontal="left"/>
      <protection locked="0"/>
    </xf>
    <xf numFmtId="171" fontId="99" fillId="0" borderId="0" applyFont="0" applyFill="0" applyBorder="0" applyAlignment="0" applyProtection="0">
      <alignment horizontal="left"/>
      <protection locked="0"/>
    </xf>
    <xf numFmtId="232" fontId="113" fillId="0" borderId="0" applyFont="0" applyFill="0" applyBorder="0">
      <alignment horizontal="left"/>
      <protection locked="0"/>
    </xf>
    <xf numFmtId="232" fontId="226" fillId="0" borderId="36">
      <alignment horizontal="left"/>
      <protection locked="0"/>
    </xf>
    <xf numFmtId="232" fontId="226" fillId="0" borderId="36">
      <alignment horizontal="left"/>
      <protection locked="0"/>
    </xf>
    <xf numFmtId="232" fontId="226" fillId="0" borderId="36">
      <alignment horizontal="left"/>
      <protection locked="0"/>
    </xf>
    <xf numFmtId="232" fontId="226" fillId="0" borderId="36">
      <alignment horizontal="left"/>
      <protection locked="0"/>
    </xf>
    <xf numFmtId="232" fontId="98" fillId="0" borderId="0" applyFont="0" applyFill="0" applyBorder="0">
      <alignment horizontal="left"/>
      <protection locked="0"/>
    </xf>
    <xf numFmtId="232" fontId="113" fillId="0" borderId="0" applyFont="0" applyFill="0" applyBorder="0">
      <alignment horizontal="left"/>
      <protection locked="0"/>
    </xf>
    <xf numFmtId="40" fontId="59" fillId="0" borderId="36">
      <alignment vertical="top" wrapText="1"/>
    </xf>
    <xf numFmtId="233" fontId="98" fillId="0" borderId="0" applyFont="0" applyFill="0" applyBorder="0" applyAlignment="0" applyProtection="0">
      <alignment horizontal="left"/>
      <protection locked="0"/>
    </xf>
    <xf numFmtId="233" fontId="98" fillId="0" borderId="0" applyFont="0" applyFill="0" applyBorder="0" applyAlignment="0" applyProtection="0">
      <alignment horizontal="left"/>
      <protection locked="0"/>
    </xf>
    <xf numFmtId="233" fontId="98" fillId="0" borderId="0" applyFont="0" applyFill="0" applyBorder="0" applyAlignment="0" applyProtection="0">
      <alignment horizontal="left"/>
      <protection locked="0"/>
    </xf>
    <xf numFmtId="173" fontId="98" fillId="0" borderId="0" applyFont="0" applyFill="0" applyBorder="0" applyAlignment="0" applyProtection="0">
      <alignment horizontal="left"/>
      <protection locked="0"/>
    </xf>
    <xf numFmtId="233" fontId="98" fillId="0" borderId="0" applyFont="0" applyFill="0" applyBorder="0" applyAlignment="0" applyProtection="0">
      <alignment horizontal="left"/>
      <protection locked="0"/>
    </xf>
    <xf numFmtId="173" fontId="98" fillId="0" borderId="0" applyFont="0" applyFill="0" applyBorder="0" applyAlignment="0" applyProtection="0">
      <alignment horizontal="left"/>
      <protection locked="0"/>
    </xf>
    <xf numFmtId="0" fontId="227" fillId="0" borderId="0" applyNumberFormat="0" applyFill="0" applyBorder="0" applyAlignment="0" applyProtection="0"/>
    <xf numFmtId="0" fontId="228"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173" fontId="227" fillId="0" borderId="0" applyNumberFormat="0" applyFill="0" applyBorder="0" applyAlignment="0" applyProtection="0"/>
    <xf numFmtId="0" fontId="228" fillId="0" borderId="0" applyNumberFormat="0" applyFill="0" applyBorder="0" applyAlignment="0" applyProtection="0"/>
    <xf numFmtId="173" fontId="22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173" fontId="228"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173" fontId="227"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73" fontId="2"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173" fontId="227" fillId="0" borderId="0" applyNumberFormat="0" applyFill="0" applyBorder="0" applyAlignment="0" applyProtection="0"/>
    <xf numFmtId="0" fontId="2" fillId="0" borderId="0" applyNumberFormat="0" applyFill="0" applyBorder="0" applyAlignment="0" applyProtection="0"/>
    <xf numFmtId="173" fontId="2" fillId="0" borderId="0" applyNumberFormat="0" applyFill="0" applyBorder="0" applyAlignment="0" applyProtection="0"/>
    <xf numFmtId="0" fontId="2" fillId="0" borderId="0" applyNumberFormat="0" applyFill="0" applyBorder="0" applyAlignment="0" applyProtection="0"/>
    <xf numFmtId="0" fontId="230" fillId="82" borderId="0" applyNumberFormat="0" applyAlignment="0" applyProtection="0"/>
    <xf numFmtId="0" fontId="231" fillId="0" borderId="0"/>
    <xf numFmtId="0" fontId="231" fillId="0" borderId="0"/>
    <xf numFmtId="173" fontId="231" fillId="0" borderId="0"/>
    <xf numFmtId="0" fontId="98" fillId="80" borderId="0"/>
    <xf numFmtId="0" fontId="59" fillId="74" borderId="0"/>
    <xf numFmtId="0" fontId="59" fillId="74" borderId="0"/>
    <xf numFmtId="173" fontId="59" fillId="74" borderId="0"/>
    <xf numFmtId="0" fontId="98" fillId="80" borderId="0"/>
    <xf numFmtId="172" fontId="98" fillId="80" borderId="0"/>
    <xf numFmtId="173" fontId="98" fillId="80" borderId="0"/>
    <xf numFmtId="0" fontId="232"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6"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173"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4" fillId="0" borderId="9" applyNumberFormat="0" applyFill="0" applyAlignment="0" applyProtection="0"/>
    <xf numFmtId="0" fontId="234" fillId="0" borderId="9"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0" fontId="232"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2"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173"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5"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173"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23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173"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6" fillId="0" borderId="85" applyNumberFormat="0" applyFill="0" applyAlignment="0" applyProtection="0"/>
    <xf numFmtId="0" fontId="104" fillId="0" borderId="87" applyNumberFormat="0" applyFont="0" applyFill="0" applyAlignment="0" applyProtection="0"/>
    <xf numFmtId="0" fontId="237" fillId="0" borderId="9" applyNumberFormat="0" applyFill="0" applyAlignment="0" applyProtection="0"/>
    <xf numFmtId="0" fontId="237" fillId="0" borderId="9" applyNumberFormat="0" applyFill="0" applyAlignment="0" applyProtection="0"/>
    <xf numFmtId="173" fontId="237"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04" fillId="0" borderId="87" applyNumberFormat="0" applyFont="0" applyFill="0" applyAlignment="0" applyProtection="0"/>
    <xf numFmtId="173" fontId="104" fillId="0" borderId="87" applyNumberFormat="0" applyFon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173"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233" fillId="0" borderId="85" applyNumberFormat="0" applyFill="0" applyAlignment="0" applyProtection="0"/>
    <xf numFmtId="0" fontId="104" fillId="0" borderId="87" applyNumberFormat="0" applyFont="0" applyFill="0" applyAlignment="0" applyProtection="0"/>
    <xf numFmtId="0" fontId="104" fillId="0" borderId="87" applyNumberFormat="0" applyFont="0" applyFill="0" applyAlignment="0" applyProtection="0"/>
    <xf numFmtId="173" fontId="104" fillId="0" borderId="87" applyNumberFormat="0" applyFont="0" applyFill="0" applyAlignment="0" applyProtection="0"/>
    <xf numFmtId="0" fontId="16" fillId="0" borderId="9" applyNumberFormat="0" applyFill="0" applyAlignment="0" applyProtection="0"/>
    <xf numFmtId="173" fontId="16" fillId="0" borderId="9" applyNumberFormat="0" applyFill="0" applyAlignment="0" applyProtection="0"/>
    <xf numFmtId="0" fontId="90" fillId="0" borderId="0" applyFill="0" applyBorder="0">
      <alignment horizontal="center"/>
    </xf>
    <xf numFmtId="0" fontId="90" fillId="0" borderId="0" applyFill="0" applyBorder="0">
      <alignment horizontal="center"/>
    </xf>
    <xf numFmtId="0" fontId="90" fillId="0" borderId="0" applyFill="0" applyBorder="0">
      <alignment horizontal="center"/>
    </xf>
    <xf numFmtId="173" fontId="90" fillId="0" borderId="0" applyFill="0" applyBorder="0">
      <alignment horizontal="center"/>
    </xf>
    <xf numFmtId="0" fontId="90" fillId="0" borderId="0" applyFill="0" applyBorder="0">
      <alignment horizontal="center"/>
    </xf>
    <xf numFmtId="173" fontId="90" fillId="0" borderId="0" applyFill="0" applyBorder="0">
      <alignment horizontal="center"/>
    </xf>
    <xf numFmtId="0" fontId="90" fillId="0" borderId="0" applyFill="0" applyBorder="0">
      <alignment horizontal="center" wrapText="1"/>
    </xf>
    <xf numFmtId="0" fontId="90" fillId="0" borderId="0" applyFill="0" applyBorder="0">
      <alignment horizontal="center" wrapText="1"/>
    </xf>
    <xf numFmtId="0" fontId="90" fillId="0" borderId="0" applyFill="0" applyBorder="0">
      <alignment horizontal="center" wrapText="1"/>
    </xf>
    <xf numFmtId="173" fontId="90" fillId="0" borderId="0" applyFill="0" applyBorder="0">
      <alignment horizontal="center" wrapText="1"/>
    </xf>
    <xf numFmtId="0" fontId="90" fillId="0" borderId="0" applyFill="0" applyBorder="0">
      <alignment horizontal="center" wrapText="1"/>
    </xf>
    <xf numFmtId="173" fontId="90" fillId="0" borderId="0" applyFill="0" applyBorder="0">
      <alignment horizont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173" fontId="238" fillId="0" borderId="0" applyNumberFormat="0" applyFill="0" applyBorder="0" applyAlignment="0" applyProtection="0"/>
    <xf numFmtId="173" fontId="238" fillId="0" borderId="0" applyNumberFormat="0" applyFill="0" applyBorder="0" applyAlignment="0" applyProtection="0"/>
    <xf numFmtId="0" fontId="239" fillId="0" borderId="0" applyNumberFormat="0" applyFill="0" applyBorder="0" applyAlignment="0" applyProtection="0"/>
    <xf numFmtId="173"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40" fillId="0" borderId="0" applyNumberFormat="0" applyFill="0" applyBorder="0" applyAlignment="0" applyProtection="0"/>
    <xf numFmtId="0" fontId="240" fillId="0" borderId="0" applyNumberFormat="0" applyFill="0" applyBorder="0" applyAlignment="0" applyProtection="0"/>
    <xf numFmtId="173" fontId="239"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173" fontId="20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173" fontId="241" fillId="0" borderId="0" applyNumberFormat="0" applyFill="0" applyBorder="0" applyAlignment="0" applyProtection="0"/>
    <xf numFmtId="0" fontId="242" fillId="0" borderId="0" applyNumberFormat="0" applyFill="0" applyBorder="0" applyAlignment="0" applyProtection="0"/>
    <xf numFmtId="0" fontId="242" fillId="0" borderId="0" applyNumberFormat="0" applyFill="0" applyBorder="0" applyAlignment="0" applyProtection="0"/>
    <xf numFmtId="173" fontId="242" fillId="0" borderId="0" applyNumberFormat="0" applyFill="0" applyBorder="0" applyAlignment="0" applyProtection="0"/>
    <xf numFmtId="0" fontId="201" fillId="0" borderId="0" applyNumberFormat="0" applyFill="0" applyBorder="0" applyAlignment="0" applyProtection="0"/>
    <xf numFmtId="173"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173" fontId="201" fillId="0" borderId="0" applyNumberFormat="0" applyFill="0" applyBorder="0" applyAlignment="0" applyProtection="0"/>
    <xf numFmtId="0" fontId="14" fillId="0" borderId="0" applyNumberFormat="0" applyFill="0" applyBorder="0" applyAlignment="0" applyProtection="0"/>
    <xf numFmtId="173" fontId="14" fillId="0" borderId="0" applyNumberFormat="0" applyFill="0" applyBorder="0" applyAlignment="0" applyProtection="0"/>
    <xf numFmtId="234" fontId="99" fillId="0" borderId="0" applyFont="0" applyFill="0" applyBorder="0" applyAlignment="0" applyProtection="0">
      <alignment horizontal="left"/>
      <protection locked="0"/>
    </xf>
    <xf numFmtId="235" fontId="98" fillId="0" borderId="0" applyFont="0" applyFill="0" applyBorder="0" applyAlignment="0" applyProtection="0">
      <alignment horizontal="left"/>
      <protection locked="0"/>
    </xf>
    <xf numFmtId="234" fontId="99" fillId="0" borderId="0" applyFont="0" applyFill="0" applyBorder="0" applyAlignment="0" applyProtection="0">
      <alignment horizontal="left"/>
      <protection locked="0"/>
    </xf>
    <xf numFmtId="0" fontId="105" fillId="71" borderId="0" applyBorder="0">
      <alignment horizontal="center" wrapText="1"/>
    </xf>
  </cellStyleXfs>
  <cellXfs count="437">
    <xf numFmtId="0" fontId="0" fillId="0" borderId="0" xfId="0"/>
    <xf numFmtId="9" fontId="20" fillId="33" borderId="0" xfId="1" applyFont="1" applyFill="1" applyBorder="1"/>
    <xf numFmtId="0" fontId="0" fillId="0" borderId="0" xfId="0" applyAlignment="1">
      <alignment horizontal="center"/>
    </xf>
    <xf numFmtId="0" fontId="0" fillId="33" borderId="12" xfId="0" applyFill="1" applyBorder="1" applyAlignment="1">
      <alignment horizontal="center" wrapText="1"/>
    </xf>
    <xf numFmtId="0" fontId="0" fillId="33" borderId="13" xfId="0" applyFill="1" applyBorder="1" applyAlignment="1">
      <alignment horizontal="center" wrapText="1"/>
    </xf>
    <xf numFmtId="0" fontId="0" fillId="33" borderId="36" xfId="0" applyFill="1" applyBorder="1" applyAlignment="1">
      <alignment horizontal="center" wrapText="1"/>
    </xf>
    <xf numFmtId="0" fontId="0" fillId="33" borderId="14" xfId="0" applyFill="1" applyBorder="1" applyAlignment="1">
      <alignment horizontal="center" wrapText="1"/>
    </xf>
    <xf numFmtId="0" fontId="0" fillId="0" borderId="0" xfId="0" applyAlignment="1">
      <alignment wrapText="1"/>
    </xf>
    <xf numFmtId="0" fontId="0" fillId="33" borderId="30" xfId="0" applyFill="1" applyBorder="1" applyAlignment="1">
      <alignment horizontal="center" vertical="top" wrapText="1"/>
    </xf>
    <xf numFmtId="0" fontId="0" fillId="33" borderId="16" xfId="0" applyFill="1" applyBorder="1" applyAlignment="1">
      <alignment vertical="top" wrapText="1"/>
    </xf>
    <xf numFmtId="0" fontId="0" fillId="33" borderId="16" xfId="0" applyFill="1" applyBorder="1" applyAlignment="1">
      <alignment horizontal="center" vertical="top" wrapText="1"/>
    </xf>
    <xf numFmtId="0" fontId="0" fillId="33" borderId="37" xfId="0" applyFill="1" applyBorder="1" applyAlignment="1">
      <alignment horizontal="center" vertical="top"/>
    </xf>
    <xf numFmtId="0" fontId="0" fillId="33" borderId="30" xfId="0" applyFill="1" applyBorder="1" applyAlignment="1">
      <alignment horizontal="center" vertical="top"/>
    </xf>
    <xf numFmtId="0" fontId="0" fillId="33" borderId="16" xfId="0" applyFill="1" applyBorder="1" applyAlignment="1">
      <alignment horizontal="center" vertical="top"/>
    </xf>
    <xf numFmtId="0" fontId="0" fillId="33" borderId="31" xfId="0" applyFill="1" applyBorder="1" applyAlignment="1">
      <alignment horizontal="center" vertical="top"/>
    </xf>
    <xf numFmtId="0" fontId="0" fillId="0" borderId="0" xfId="0" applyAlignment="1">
      <alignment vertical="top"/>
    </xf>
    <xf numFmtId="0" fontId="0" fillId="33" borderId="32" xfId="0" applyFill="1" applyBorder="1" applyAlignment="1">
      <alignment horizontal="center"/>
    </xf>
    <xf numFmtId="0" fontId="0" fillId="33" borderId="0" xfId="0" applyFill="1" applyBorder="1"/>
    <xf numFmtId="0" fontId="0" fillId="33" borderId="33" xfId="0" applyFill="1" applyBorder="1" applyAlignment="1">
      <alignment horizontal="center"/>
    </xf>
    <xf numFmtId="0" fontId="0" fillId="33" borderId="37" xfId="0" applyFill="1" applyBorder="1" applyAlignment="1">
      <alignment horizontal="center"/>
    </xf>
    <xf numFmtId="0" fontId="0" fillId="33" borderId="0" xfId="0" applyFill="1" applyBorder="1" applyAlignment="1">
      <alignment horizontal="center"/>
    </xf>
    <xf numFmtId="0" fontId="0" fillId="33" borderId="38" xfId="0" applyFill="1" applyBorder="1" applyAlignment="1">
      <alignment horizontal="center"/>
    </xf>
    <xf numFmtId="0" fontId="0" fillId="33" borderId="39" xfId="0" applyFill="1" applyBorder="1" applyAlignment="1">
      <alignment horizontal="center"/>
    </xf>
    <xf numFmtId="0" fontId="0" fillId="33" borderId="23" xfId="0" quotePrefix="1" applyFill="1" applyBorder="1" applyAlignment="1">
      <alignment horizontal="center"/>
    </xf>
    <xf numFmtId="0" fontId="0" fillId="33" borderId="40" xfId="0" quotePrefix="1" applyFill="1" applyBorder="1" applyAlignment="1">
      <alignment horizontal="center"/>
    </xf>
    <xf numFmtId="0" fontId="0" fillId="0" borderId="0" xfId="0" applyBorder="1"/>
    <xf numFmtId="0" fontId="0" fillId="33" borderId="0" xfId="0" quotePrefix="1" applyFill="1" applyBorder="1" applyAlignment="1">
      <alignment horizontal="center"/>
    </xf>
    <xf numFmtId="0" fontId="0" fillId="33" borderId="34" xfId="0" applyFill="1" applyBorder="1" applyAlignment="1">
      <alignment horizontal="center"/>
    </xf>
    <xf numFmtId="0" fontId="0" fillId="33" borderId="10" xfId="0" applyFill="1" applyBorder="1"/>
    <xf numFmtId="0" fontId="0" fillId="33" borderId="35" xfId="0" applyFill="1" applyBorder="1" applyAlignment="1">
      <alignment horizontal="center"/>
    </xf>
    <xf numFmtId="0" fontId="0" fillId="33" borderId="41" xfId="0" applyFill="1" applyBorder="1" applyAlignment="1">
      <alignment horizontal="center"/>
    </xf>
    <xf numFmtId="0" fontId="0" fillId="33" borderId="34" xfId="0" quotePrefix="1" applyFill="1" applyBorder="1" applyAlignment="1">
      <alignment horizontal="center"/>
    </xf>
    <xf numFmtId="0" fontId="0" fillId="33" borderId="10" xfId="0" applyFill="1" applyBorder="1" applyAlignment="1">
      <alignment horizontal="center"/>
    </xf>
    <xf numFmtId="0" fontId="0" fillId="33" borderId="42" xfId="0" applyFill="1" applyBorder="1" applyAlignment="1">
      <alignment horizontal="center"/>
    </xf>
    <xf numFmtId="0" fontId="0" fillId="33" borderId="43" xfId="0" applyFill="1" applyBorder="1"/>
    <xf numFmtId="0" fontId="0" fillId="33" borderId="44" xfId="0" applyFill="1" applyBorder="1" applyAlignment="1">
      <alignment horizontal="center"/>
    </xf>
    <xf numFmtId="0" fontId="0" fillId="33" borderId="45" xfId="0" applyFill="1" applyBorder="1" applyAlignment="1">
      <alignment horizontal="center"/>
    </xf>
    <xf numFmtId="0" fontId="0" fillId="33" borderId="42" xfId="0" quotePrefix="1" applyFill="1" applyBorder="1" applyAlignment="1">
      <alignment horizontal="center"/>
    </xf>
    <xf numFmtId="0" fontId="0" fillId="33" borderId="43" xfId="0" applyFill="1" applyBorder="1" applyAlignment="1">
      <alignment horizontal="center"/>
    </xf>
    <xf numFmtId="0" fontId="0" fillId="33" borderId="32" xfId="0" applyFill="1" applyBorder="1" applyAlignment="1">
      <alignment horizontal="center" vertical="top" wrapText="1"/>
    </xf>
    <xf numFmtId="0" fontId="0" fillId="33" borderId="0" xfId="0" applyFill="1" applyBorder="1" applyAlignment="1">
      <alignment vertical="top" wrapText="1"/>
    </xf>
    <xf numFmtId="0" fontId="0" fillId="33" borderId="0" xfId="0" applyFill="1" applyBorder="1" applyAlignment="1">
      <alignment horizontal="center" vertical="top" wrapText="1"/>
    </xf>
    <xf numFmtId="0" fontId="32" fillId="33" borderId="33" xfId="5" applyFill="1" applyBorder="1" applyAlignment="1" applyProtection="1">
      <alignment horizontal="center" vertical="top" wrapText="1"/>
    </xf>
    <xf numFmtId="0" fontId="0" fillId="33" borderId="32" xfId="0" applyFill="1" applyBorder="1" applyAlignment="1">
      <alignment horizontal="center" vertical="top"/>
    </xf>
    <xf numFmtId="0" fontId="0" fillId="33" borderId="0" xfId="0" applyFill="1" applyBorder="1" applyAlignment="1">
      <alignment horizontal="center" vertical="top"/>
    </xf>
    <xf numFmtId="0" fontId="0" fillId="33" borderId="33" xfId="0" applyFill="1" applyBorder="1" applyAlignment="1">
      <alignment horizontal="center" vertical="top"/>
    </xf>
    <xf numFmtId="0" fontId="0" fillId="0" borderId="0" xfId="0" applyBorder="1" applyAlignment="1">
      <alignment horizontal="center"/>
    </xf>
    <xf numFmtId="0" fontId="32" fillId="33" borderId="16" xfId="5" applyFill="1" applyBorder="1" applyAlignment="1" applyProtection="1">
      <alignment horizontal="center" vertical="top" wrapText="1"/>
    </xf>
    <xf numFmtId="0" fontId="32" fillId="33" borderId="0" xfId="5" applyFill="1" applyBorder="1" applyAlignment="1" applyProtection="1">
      <alignment horizontal="center" vertical="top" wrapText="1"/>
    </xf>
    <xf numFmtId="0" fontId="0" fillId="33" borderId="33" xfId="0" quotePrefix="1" applyFill="1" applyBorder="1" applyAlignment="1">
      <alignment horizontal="center"/>
    </xf>
    <xf numFmtId="0" fontId="0" fillId="33" borderId="32" xfId="0" quotePrefix="1" applyFill="1" applyBorder="1" applyAlignment="1">
      <alignment horizontal="center"/>
    </xf>
    <xf numFmtId="0" fontId="0" fillId="33" borderId="38" xfId="0" applyFill="1" applyBorder="1" applyAlignment="1">
      <alignment horizontal="center" vertical="top"/>
    </xf>
    <xf numFmtId="0" fontId="0" fillId="33" borderId="39" xfId="0" applyFill="1" applyBorder="1" applyAlignment="1">
      <alignment horizontal="center" vertical="top"/>
    </xf>
    <xf numFmtId="0" fontId="0" fillId="33" borderId="23" xfId="0" applyFill="1" applyBorder="1" applyAlignment="1">
      <alignment horizontal="center" vertical="top"/>
    </xf>
    <xf numFmtId="0" fontId="0" fillId="33" borderId="40" xfId="0" applyFill="1" applyBorder="1" applyAlignment="1">
      <alignment horizontal="center" vertical="top"/>
    </xf>
    <xf numFmtId="0" fontId="0" fillId="33" borderId="32" xfId="0" applyFill="1" applyBorder="1"/>
    <xf numFmtId="0" fontId="0" fillId="33" borderId="34" xfId="0" applyFill="1" applyBorder="1"/>
    <xf numFmtId="1" fontId="24" fillId="33" borderId="46" xfId="0" applyNumberFormat="1" applyFont="1" applyFill="1" applyBorder="1" applyAlignment="1"/>
    <xf numFmtId="1" fontId="24" fillId="33" borderId="47" xfId="0" applyNumberFormat="1" applyFont="1" applyFill="1" applyBorder="1" applyAlignment="1"/>
    <xf numFmtId="0" fontId="0" fillId="0" borderId="13" xfId="0" applyBorder="1" applyAlignment="1">
      <alignment horizontal="center"/>
    </xf>
    <xf numFmtId="0" fontId="0" fillId="0" borderId="0" xfId="0" quotePrefix="1"/>
    <xf numFmtId="0" fontId="0" fillId="0" borderId="0" xfId="0" applyAlignment="1">
      <alignment horizontal="center" wrapText="1"/>
    </xf>
    <xf numFmtId="0" fontId="0" fillId="0" borderId="13" xfId="0" applyBorder="1"/>
    <xf numFmtId="0" fontId="0" fillId="0" borderId="46" xfId="0" applyBorder="1" applyAlignment="1">
      <alignment horizontal="center"/>
    </xf>
    <xf numFmtId="0" fontId="0" fillId="0" borderId="10" xfId="0" applyBorder="1" applyAlignment="1">
      <alignment horizontal="center"/>
    </xf>
    <xf numFmtId="0" fontId="16" fillId="0" borderId="0" xfId="0" applyFont="1"/>
    <xf numFmtId="0" fontId="16" fillId="0" borderId="0" xfId="0" applyFont="1" applyAlignment="1">
      <alignment horizontal="center"/>
    </xf>
    <xf numFmtId="0" fontId="0" fillId="0" borderId="0" xfId="0" quotePrefix="1" applyAlignment="1">
      <alignment horizontal="left" indent="1"/>
    </xf>
    <xf numFmtId="0" fontId="0" fillId="0" borderId="0" xfId="0" applyAlignment="1">
      <alignment horizontal="left" indent="1"/>
    </xf>
    <xf numFmtId="0" fontId="32" fillId="0" borderId="46" xfId="5" applyBorder="1" applyAlignment="1" applyProtection="1">
      <alignment horizontal="center"/>
    </xf>
    <xf numFmtId="0" fontId="32" fillId="0" borderId="0" xfId="5" applyBorder="1" applyAlignment="1" applyProtection="1">
      <alignment horizontal="center"/>
    </xf>
    <xf numFmtId="0" fontId="32" fillId="0" borderId="10" xfId="5" applyBorder="1" applyAlignment="1" applyProtection="1">
      <alignment horizontal="center"/>
    </xf>
    <xf numFmtId="0" fontId="14" fillId="0" borderId="0" xfId="0" quotePrefix="1" applyFont="1" applyAlignment="1">
      <alignment horizontal="left" indent="1"/>
    </xf>
    <xf numFmtId="1" fontId="24" fillId="33" borderId="50" xfId="0" applyNumberFormat="1" applyFont="1" applyFill="1" applyBorder="1" applyAlignment="1"/>
    <xf numFmtId="0" fontId="32" fillId="0" borderId="0" xfId="5" applyAlignment="1" applyProtection="1">
      <alignment horizontal="center"/>
    </xf>
    <xf numFmtId="0" fontId="0" fillId="0" borderId="0" xfId="0" applyFill="1" applyAlignment="1">
      <alignment horizontal="center"/>
    </xf>
    <xf numFmtId="0" fontId="0" fillId="0" borderId="0" xfId="0" quotePrefix="1" applyFill="1" applyAlignment="1">
      <alignment horizontal="center"/>
    </xf>
    <xf numFmtId="0" fontId="32" fillId="0" borderId="0" xfId="5" applyFill="1" applyAlignment="1" applyProtection="1">
      <alignment horizontal="center"/>
    </xf>
    <xf numFmtId="0" fontId="0" fillId="0" borderId="0" xfId="0" applyFill="1" applyBorder="1" applyAlignment="1">
      <alignment horizontal="center"/>
    </xf>
    <xf numFmtId="0" fontId="0" fillId="0" borderId="10" xfId="0" applyFill="1" applyBorder="1" applyAlignment="1">
      <alignment horizontal="center"/>
    </xf>
    <xf numFmtId="0" fontId="32" fillId="0" borderId="10" xfId="5" applyFill="1" applyBorder="1" applyAlignment="1" applyProtection="1">
      <alignment horizontal="center"/>
    </xf>
    <xf numFmtId="0" fontId="0" fillId="0" borderId="52" xfId="0" applyBorder="1" applyAlignment="1">
      <alignment horizontal="center" wrapText="1"/>
    </xf>
    <xf numFmtId="0" fontId="0" fillId="0" borderId="53" xfId="0" applyBorder="1" applyAlignment="1">
      <alignment horizontal="center" wrapText="1"/>
    </xf>
    <xf numFmtId="0" fontId="0" fillId="0" borderId="12" xfId="0" quotePrefix="1" applyBorder="1" applyAlignment="1">
      <alignment horizontal="center"/>
    </xf>
    <xf numFmtId="0" fontId="0" fillId="0" borderId="14" xfId="0" quotePrefix="1" applyBorder="1" applyAlignment="1">
      <alignment horizontal="center"/>
    </xf>
    <xf numFmtId="0" fontId="0" fillId="0" borderId="52" xfId="0" applyBorder="1" applyAlignment="1">
      <alignment horizontal="center"/>
    </xf>
    <xf numFmtId="0" fontId="0" fillId="0" borderId="53" xfId="0" quotePrefix="1"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32" xfId="0" applyFill="1" applyBorder="1" applyAlignment="1">
      <alignment horizontal="center"/>
    </xf>
    <xf numFmtId="0" fontId="0" fillId="0" borderId="33" xfId="0" applyFill="1" applyBorder="1" applyAlignment="1">
      <alignment horizontal="center"/>
    </xf>
    <xf numFmtId="0" fontId="0" fillId="0" borderId="33" xfId="0" quotePrefix="1" applyFill="1" applyBorder="1" applyAlignment="1">
      <alignment horizontal="center"/>
    </xf>
    <xf numFmtId="0" fontId="0" fillId="0" borderId="34" xfId="0" applyFill="1" applyBorder="1" applyAlignment="1">
      <alignment horizontal="center"/>
    </xf>
    <xf numFmtId="0" fontId="0" fillId="0" borderId="35" xfId="0" quotePrefix="1" applyFill="1" applyBorder="1" applyAlignment="1">
      <alignment horizontal="center"/>
    </xf>
    <xf numFmtId="0" fontId="0" fillId="0" borderId="33" xfId="0" quotePrefix="1" applyBorder="1" applyAlignment="1">
      <alignment horizontal="center"/>
    </xf>
    <xf numFmtId="0" fontId="0" fillId="0" borderId="35" xfId="0" quotePrefix="1" applyBorder="1" applyAlignment="1">
      <alignment horizontal="center"/>
    </xf>
    <xf numFmtId="0" fontId="0" fillId="0" borderId="35" xfId="0" applyFill="1" applyBorder="1" applyAlignment="1">
      <alignment horizontal="center"/>
    </xf>
    <xf numFmtId="0" fontId="0" fillId="0" borderId="52" xfId="0" quotePrefix="1" applyBorder="1" applyAlignment="1">
      <alignment horizontal="center"/>
    </xf>
    <xf numFmtId="0" fontId="0" fillId="0" borderId="32" xfId="0" quotePrefix="1" applyBorder="1" applyAlignment="1">
      <alignment horizontal="center"/>
    </xf>
    <xf numFmtId="0" fontId="0" fillId="0" borderId="34" xfId="0" quotePrefix="1" applyBorder="1" applyAlignment="1">
      <alignment horizontal="center"/>
    </xf>
    <xf numFmtId="0" fontId="0" fillId="0" borderId="34" xfId="0" quotePrefix="1" applyFill="1" applyBorder="1" applyAlignment="1">
      <alignment horizontal="center"/>
    </xf>
    <xf numFmtId="0" fontId="0" fillId="0" borderId="53" xfId="0" applyBorder="1" applyAlignment="1">
      <alignment horizontal="center"/>
    </xf>
    <xf numFmtId="0" fontId="0" fillId="0" borderId="0" xfId="0" applyAlignment="1">
      <alignment horizontal="right"/>
    </xf>
    <xf numFmtId="0" fontId="0" fillId="37" borderId="0" xfId="0" applyFill="1" applyAlignment="1">
      <alignment horizontal="center"/>
    </xf>
    <xf numFmtId="0" fontId="0" fillId="37" borderId="32" xfId="0" applyFill="1" applyBorder="1" applyAlignment="1">
      <alignment horizontal="center"/>
    </xf>
    <xf numFmtId="0" fontId="0" fillId="37" borderId="33" xfId="0" quotePrefix="1" applyFill="1" applyBorder="1" applyAlignment="1">
      <alignment horizontal="center"/>
    </xf>
    <xf numFmtId="0" fontId="0" fillId="37" borderId="33" xfId="0" applyFill="1" applyBorder="1" applyAlignment="1">
      <alignment horizontal="center"/>
    </xf>
    <xf numFmtId="0" fontId="32" fillId="37" borderId="0" xfId="5" applyFill="1" applyAlignment="1" applyProtection="1">
      <alignment horizontal="center"/>
    </xf>
    <xf numFmtId="49" fontId="44" fillId="33" borderId="0" xfId="3" applyNumberFormat="1" applyFont="1" applyFill="1" applyBorder="1" applyAlignment="1">
      <alignment vertical="top"/>
    </xf>
    <xf numFmtId="0" fontId="45" fillId="33" borderId="0" xfId="4" applyFont="1" applyFill="1" applyBorder="1" applyAlignment="1">
      <alignment vertical="top"/>
    </xf>
    <xf numFmtId="0" fontId="45" fillId="33" borderId="0" xfId="4" applyFont="1" applyFill="1" applyBorder="1" applyAlignment="1">
      <alignment horizontal="left" vertical="top"/>
    </xf>
    <xf numFmtId="49" fontId="29" fillId="33" borderId="0" xfId="3" applyNumberFormat="1" applyFont="1" applyFill="1" applyBorder="1" applyAlignment="1"/>
    <xf numFmtId="0" fontId="31" fillId="33" borderId="0" xfId="4" applyFont="1" applyFill="1" applyBorder="1" applyAlignment="1"/>
    <xf numFmtId="0" fontId="31" fillId="33" borderId="0" xfId="4" applyFont="1" applyFill="1" applyBorder="1" applyAlignment="1">
      <alignment horizontal="left"/>
    </xf>
    <xf numFmtId="49" fontId="46" fillId="38" borderId="0" xfId="3" applyNumberFormat="1" applyFont="1" applyFill="1" applyBorder="1" applyAlignment="1">
      <alignment vertical="center"/>
    </xf>
    <xf numFmtId="0" fontId="47" fillId="33" borderId="0" xfId="4" applyFont="1" applyFill="1" applyBorder="1" applyAlignment="1">
      <alignment vertical="center"/>
    </xf>
    <xf numFmtId="0" fontId="48" fillId="38" borderId="0" xfId="0" applyFont="1" applyFill="1" applyAlignment="1">
      <alignment horizontal="left" vertical="center" wrapText="1"/>
    </xf>
    <xf numFmtId="0" fontId="49" fillId="33" borderId="0" xfId="0" applyFont="1" applyFill="1" applyBorder="1" applyAlignment="1">
      <alignment horizontal="center" vertical="center" wrapText="1"/>
    </xf>
    <xf numFmtId="0" fontId="49" fillId="33" borderId="0" xfId="0" applyFont="1" applyFill="1" applyBorder="1" applyAlignment="1">
      <alignment vertical="center" wrapText="1"/>
    </xf>
    <xf numFmtId="0" fontId="49" fillId="33" borderId="0" xfId="0" applyFont="1" applyFill="1" applyAlignment="1">
      <alignment vertical="center" wrapText="1"/>
    </xf>
    <xf numFmtId="0" fontId="50" fillId="38" borderId="46" xfId="0" applyFont="1" applyFill="1" applyBorder="1" applyAlignment="1">
      <alignment horizontal="left" vertical="top"/>
    </xf>
    <xf numFmtId="0" fontId="50" fillId="33" borderId="0" xfId="0" applyFont="1" applyFill="1" applyBorder="1" applyAlignment="1">
      <alignment horizontal="center" vertical="top"/>
    </xf>
    <xf numFmtId="0" fontId="50" fillId="33" borderId="0" xfId="0" applyFont="1" applyFill="1" applyBorder="1" applyAlignment="1">
      <alignment vertical="top"/>
    </xf>
    <xf numFmtId="0" fontId="50" fillId="38" borderId="0" xfId="0" applyFont="1" applyFill="1" applyBorder="1" applyAlignment="1">
      <alignment vertical="top"/>
    </xf>
    <xf numFmtId="0" fontId="50" fillId="38" borderId="22" xfId="0" applyFont="1" applyFill="1" applyBorder="1" applyAlignment="1">
      <alignment vertical="top"/>
    </xf>
    <xf numFmtId="0" fontId="50" fillId="38" borderId="22" xfId="0" applyFont="1" applyFill="1" applyBorder="1" applyAlignment="1">
      <alignment horizontal="left" vertical="top"/>
    </xf>
    <xf numFmtId="0" fontId="50" fillId="33" borderId="22" xfId="0" applyFont="1" applyFill="1" applyBorder="1" applyAlignment="1">
      <alignment vertical="top"/>
    </xf>
    <xf numFmtId="0" fontId="0" fillId="33" borderId="0" xfId="0" applyFill="1"/>
    <xf numFmtId="0" fontId="0" fillId="33" borderId="0" xfId="0" applyFill="1" applyAlignment="1">
      <alignment horizontal="left"/>
    </xf>
    <xf numFmtId="0" fontId="52" fillId="38" borderId="0" xfId="0" applyFont="1" applyFill="1" applyBorder="1" applyAlignment="1">
      <alignment horizontal="left" vertical="top"/>
    </xf>
    <xf numFmtId="0" fontId="50" fillId="38" borderId="0" xfId="0" applyFont="1" applyFill="1" applyBorder="1" applyAlignment="1">
      <alignment horizontal="left" vertical="top"/>
    </xf>
    <xf numFmtId="0" fontId="50" fillId="38" borderId="55" xfId="0" applyFont="1" applyFill="1" applyBorder="1" applyAlignment="1">
      <alignment horizontal="left" vertical="top"/>
    </xf>
    <xf numFmtId="0" fontId="0" fillId="0" borderId="0" xfId="0" applyAlignment="1">
      <alignment horizontal="left"/>
    </xf>
    <xf numFmtId="0" fontId="50" fillId="0" borderId="0" xfId="0" applyFont="1" applyAlignment="1">
      <alignment horizontal="left"/>
    </xf>
    <xf numFmtId="0" fontId="0" fillId="37" borderId="0" xfId="0" applyFill="1"/>
    <xf numFmtId="0" fontId="14" fillId="37" borderId="0" xfId="0" quotePrefix="1" applyFont="1" applyFill="1" applyAlignment="1">
      <alignment horizontal="left" indent="1"/>
    </xf>
    <xf numFmtId="0" fontId="50" fillId="37" borderId="0" xfId="0" applyFont="1" applyFill="1" applyAlignment="1">
      <alignment horizontal="left"/>
    </xf>
    <xf numFmtId="0" fontId="53" fillId="37" borderId="0" xfId="0" applyFont="1" applyFill="1" applyAlignment="1">
      <alignment horizontal="center"/>
    </xf>
    <xf numFmtId="0" fontId="53" fillId="37" borderId="0" xfId="0" applyFont="1" applyFill="1" applyAlignment="1">
      <alignment horizontal="left"/>
    </xf>
    <xf numFmtId="0" fontId="54" fillId="37" borderId="0" xfId="0" quotePrefix="1" applyFont="1" applyFill="1" applyAlignment="1">
      <alignment horizontal="left" indent="1"/>
    </xf>
    <xf numFmtId="0" fontId="0" fillId="37" borderId="0" xfId="0" applyFill="1" applyAlignment="1">
      <alignment horizontal="left"/>
    </xf>
    <xf numFmtId="0" fontId="53" fillId="0" borderId="0" xfId="0" applyFont="1" applyAlignment="1">
      <alignment horizontal="center"/>
    </xf>
    <xf numFmtId="0" fontId="53" fillId="0" borderId="0" xfId="0" applyFont="1" applyAlignment="1">
      <alignment horizontal="left"/>
    </xf>
    <xf numFmtId="0" fontId="54" fillId="0" borderId="0" xfId="0" quotePrefix="1" applyFont="1" applyAlignment="1">
      <alignment horizontal="left" indent="1"/>
    </xf>
    <xf numFmtId="0" fontId="53" fillId="0" borderId="0" xfId="0" applyFont="1"/>
    <xf numFmtId="0" fontId="16" fillId="0" borderId="56" xfId="0" applyFont="1" applyBorder="1" applyAlignment="1">
      <alignment horizontal="center"/>
    </xf>
    <xf numFmtId="0" fontId="0" fillId="0" borderId="56" xfId="0" applyBorder="1"/>
    <xf numFmtId="0" fontId="0" fillId="0" borderId="56" xfId="0" applyBorder="1" applyAlignment="1">
      <alignment horizontal="left"/>
    </xf>
    <xf numFmtId="0" fontId="0" fillId="0" borderId="56" xfId="0" applyBorder="1" applyAlignment="1">
      <alignment horizontal="center"/>
    </xf>
    <xf numFmtId="0" fontId="0" fillId="0" borderId="56" xfId="0" applyBorder="1" applyAlignment="1">
      <alignment horizontal="right"/>
    </xf>
    <xf numFmtId="9" fontId="20" fillId="33" borderId="0" xfId="1" applyFont="1" applyFill="1"/>
    <xf numFmtId="0" fontId="18" fillId="33" borderId="0" xfId="0" quotePrefix="1" applyFont="1" applyFill="1"/>
    <xf numFmtId="0" fontId="18" fillId="33" borderId="0" xfId="0" applyFont="1" applyFill="1"/>
    <xf numFmtId="0" fontId="19" fillId="33" borderId="0" xfId="0" applyFont="1" applyFill="1"/>
    <xf numFmtId="0" fontId="19" fillId="33" borderId="0" xfId="0" applyFont="1" applyFill="1" applyBorder="1"/>
    <xf numFmtId="0" fontId="13" fillId="34" borderId="0" xfId="0" applyFont="1" applyFill="1"/>
    <xf numFmtId="0" fontId="17" fillId="34" borderId="0" xfId="0" applyFont="1" applyFill="1"/>
    <xf numFmtId="0" fontId="0" fillId="34" borderId="0" xfId="0" applyFont="1" applyFill="1"/>
    <xf numFmtId="0" fontId="0" fillId="33" borderId="0" xfId="0" applyFont="1" applyFill="1" applyBorder="1"/>
    <xf numFmtId="0" fontId="20" fillId="33" borderId="0" xfId="0" applyFont="1" applyFill="1"/>
    <xf numFmtId="0" fontId="20" fillId="33" borderId="0" xfId="0" applyFont="1" applyFill="1" applyBorder="1"/>
    <xf numFmtId="0" fontId="0" fillId="33" borderId="0" xfId="0" applyFont="1" applyFill="1"/>
    <xf numFmtId="0" fontId="20" fillId="33" borderId="0" xfId="0" applyFont="1" applyFill="1" applyAlignment="1">
      <alignment horizontal="left"/>
    </xf>
    <xf numFmtId="37" fontId="20" fillId="33" borderId="0" xfId="0" applyNumberFormat="1" applyFont="1" applyFill="1" applyAlignment="1">
      <alignment horizontal="center"/>
    </xf>
    <xf numFmtId="9" fontId="20" fillId="33" borderId="0" xfId="0" applyNumberFormat="1" applyFont="1" applyFill="1" applyAlignment="1">
      <alignment horizontal="center"/>
    </xf>
    <xf numFmtId="0" fontId="21" fillId="34" borderId="0" xfId="0" applyFont="1" applyFill="1"/>
    <xf numFmtId="0" fontId="22" fillId="34" borderId="0" xfId="0" applyFont="1" applyFill="1"/>
    <xf numFmtId="0" fontId="20" fillId="34" borderId="0" xfId="0" applyFont="1" applyFill="1"/>
    <xf numFmtId="0" fontId="13" fillId="33" borderId="0" xfId="0" applyFont="1" applyFill="1"/>
    <xf numFmtId="0" fontId="21" fillId="33" borderId="0" xfId="0" applyFont="1" applyFill="1"/>
    <xf numFmtId="0" fontId="22" fillId="33" borderId="0" xfId="0" applyFont="1" applyFill="1"/>
    <xf numFmtId="0" fontId="20" fillId="33" borderId="0" xfId="0" applyFont="1" applyFill="1" applyAlignment="1">
      <alignment horizontal="left" indent="1"/>
    </xf>
    <xf numFmtId="165" fontId="20" fillId="33" borderId="0" xfId="0" applyNumberFormat="1" applyFont="1" applyFill="1" applyBorder="1"/>
    <xf numFmtId="165" fontId="20" fillId="33" borderId="0" xfId="0" applyNumberFormat="1" applyFont="1" applyFill="1"/>
    <xf numFmtId="165" fontId="20" fillId="33" borderId="0" xfId="0" applyNumberFormat="1" applyFont="1" applyFill="1" applyAlignment="1">
      <alignment horizontal="left" indent="1"/>
    </xf>
    <xf numFmtId="10" fontId="20" fillId="35" borderId="11" xfId="1" applyNumberFormat="1" applyFont="1" applyFill="1" applyBorder="1"/>
    <xf numFmtId="0" fontId="13" fillId="34" borderId="0" xfId="0" applyFont="1" applyFill="1" applyBorder="1"/>
    <xf numFmtId="0" fontId="21" fillId="34" borderId="0" xfId="0" applyFont="1" applyFill="1" applyBorder="1"/>
    <xf numFmtId="0" fontId="22" fillId="34" borderId="0" xfId="0" applyFont="1" applyFill="1" applyBorder="1"/>
    <xf numFmtId="0" fontId="20" fillId="33" borderId="0" xfId="0" applyFont="1" applyFill="1" applyBorder="1" applyAlignment="1">
      <alignment horizontal="left" indent="1"/>
    </xf>
    <xf numFmtId="9" fontId="23" fillId="33" borderId="0" xfId="1" applyFont="1" applyFill="1" applyBorder="1"/>
    <xf numFmtId="0" fontId="20" fillId="33" borderId="0" xfId="0" applyFont="1" applyFill="1" applyAlignment="1">
      <alignment horizontal="center"/>
    </xf>
    <xf numFmtId="164" fontId="20" fillId="33" borderId="12" xfId="0" applyNumberFormat="1" applyFont="1" applyFill="1" applyBorder="1" applyAlignment="1">
      <alignment horizontal="center"/>
    </xf>
    <xf numFmtId="164" fontId="20" fillId="33" borderId="13" xfId="0" applyNumberFormat="1" applyFont="1" applyFill="1" applyBorder="1" applyAlignment="1">
      <alignment horizontal="center"/>
    </xf>
    <xf numFmtId="164" fontId="20" fillId="33" borderId="14" xfId="0" applyNumberFormat="1" applyFont="1" applyFill="1" applyBorder="1" applyAlignment="1">
      <alignment horizontal="center"/>
    </xf>
    <xf numFmtId="0" fontId="24" fillId="33" borderId="0" xfId="0" applyFont="1" applyFill="1" applyBorder="1" applyAlignment="1">
      <alignment horizontal="left" indent="1"/>
    </xf>
    <xf numFmtId="166" fontId="24" fillId="33" borderId="0" xfId="0" applyNumberFormat="1" applyFont="1" applyFill="1" applyBorder="1" applyAlignment="1">
      <alignment horizontal="center"/>
    </xf>
    <xf numFmtId="0" fontId="24" fillId="33" borderId="0" xfId="0" applyFont="1" applyFill="1" applyBorder="1"/>
    <xf numFmtId="167" fontId="24" fillId="33" borderId="0" xfId="0" applyNumberFormat="1" applyFont="1" applyFill="1" applyBorder="1" applyAlignment="1"/>
    <xf numFmtId="167" fontId="24" fillId="33" borderId="17" xfId="0" applyNumberFormat="1" applyFont="1" applyFill="1" applyBorder="1" applyAlignment="1"/>
    <xf numFmtId="167" fontId="24" fillId="33" borderId="28" xfId="0" applyNumberFormat="1" applyFont="1" applyFill="1" applyBorder="1" applyAlignment="1"/>
    <xf numFmtId="167" fontId="24" fillId="33" borderId="29" xfId="0" applyNumberFormat="1" applyFont="1" applyFill="1" applyBorder="1" applyAlignment="1"/>
    <xf numFmtId="167" fontId="24" fillId="33" borderId="0" xfId="0" applyNumberFormat="1" applyFont="1" applyFill="1" applyBorder="1" applyAlignment="1">
      <alignment horizontal="center"/>
    </xf>
    <xf numFmtId="167" fontId="20" fillId="33" borderId="0" xfId="0" applyNumberFormat="1" applyFont="1" applyFill="1" applyBorder="1" applyAlignment="1">
      <alignment horizontal="center"/>
    </xf>
    <xf numFmtId="167" fontId="20" fillId="33" borderId="17" xfId="0" applyNumberFormat="1" applyFont="1" applyFill="1" applyBorder="1" applyAlignment="1">
      <alignment horizontal="center"/>
    </xf>
    <xf numFmtId="167" fontId="20" fillId="33" borderId="15" xfId="0" applyNumberFormat="1" applyFont="1" applyFill="1" applyBorder="1" applyAlignment="1">
      <alignment horizontal="center"/>
    </xf>
    <xf numFmtId="165" fontId="20" fillId="33" borderId="0" xfId="0" applyNumberFormat="1" applyFont="1" applyFill="1" applyBorder="1" applyAlignment="1">
      <alignment horizontal="right"/>
    </xf>
    <xf numFmtId="169" fontId="20" fillId="33" borderId="0" xfId="2" applyNumberFormat="1" applyFont="1" applyFill="1" applyBorder="1"/>
    <xf numFmtId="0" fontId="21" fillId="33" borderId="0" xfId="0" applyFont="1" applyFill="1" applyBorder="1"/>
    <xf numFmtId="170" fontId="20" fillId="33" borderId="0" xfId="0" applyNumberFormat="1" applyFont="1" applyFill="1"/>
    <xf numFmtId="0" fontId="27" fillId="33" borderId="0" xfId="0" applyFont="1" applyFill="1" applyBorder="1" applyAlignment="1">
      <alignment horizontal="center"/>
    </xf>
    <xf numFmtId="0" fontId="50" fillId="38" borderId="10" xfId="0" applyFont="1" applyFill="1" applyBorder="1" applyAlignment="1">
      <alignment vertical="top"/>
    </xf>
    <xf numFmtId="0" fontId="50" fillId="38" borderId="10" xfId="0" applyFont="1" applyFill="1" applyBorder="1" applyAlignment="1">
      <alignment horizontal="left" vertical="top"/>
    </xf>
    <xf numFmtId="0" fontId="0" fillId="33" borderId="0" xfId="0" applyFill="1" applyAlignment="1">
      <alignment horizontal="left" indent="2"/>
    </xf>
    <xf numFmtId="0" fontId="50" fillId="33" borderId="55" xfId="0" applyFont="1" applyFill="1" applyBorder="1" applyAlignment="1">
      <alignment vertical="top"/>
    </xf>
    <xf numFmtId="1" fontId="24" fillId="33" borderId="57" xfId="0" applyNumberFormat="1" applyFont="1" applyFill="1" applyBorder="1" applyAlignment="1"/>
    <xf numFmtId="165" fontId="20" fillId="35" borderId="11" xfId="0" applyNumberFormat="1" applyFont="1" applyFill="1" applyBorder="1"/>
    <xf numFmtId="165" fontId="20" fillId="33" borderId="0" xfId="0" applyNumberFormat="1" applyFont="1" applyFill="1" applyBorder="1"/>
    <xf numFmtId="165" fontId="20" fillId="33" borderId="0" xfId="0" applyNumberFormat="1" applyFont="1" applyFill="1" applyBorder="1" applyAlignment="1">
      <alignment horizontal="right"/>
    </xf>
    <xf numFmtId="165" fontId="20" fillId="33" borderId="0" xfId="0" applyNumberFormat="1" applyFont="1" applyFill="1" applyBorder="1" applyAlignment="1">
      <alignment horizontal="center"/>
    </xf>
    <xf numFmtId="164" fontId="20" fillId="33" borderId="58" xfId="0" applyNumberFormat="1" applyFont="1" applyFill="1" applyBorder="1" applyAlignment="1">
      <alignment horizontal="center"/>
    </xf>
    <xf numFmtId="9" fontId="21" fillId="41" borderId="11" xfId="1" applyNumberFormat="1" applyFont="1" applyFill="1" applyBorder="1" applyAlignment="1">
      <alignment horizontal="center"/>
    </xf>
    <xf numFmtId="0" fontId="18" fillId="33" borderId="0" xfId="0" quotePrefix="1" applyFont="1" applyFill="1"/>
    <xf numFmtId="0" fontId="18" fillId="33" borderId="0" xfId="0" applyFont="1" applyFill="1"/>
    <xf numFmtId="0" fontId="19" fillId="33" borderId="0" xfId="0" applyFont="1" applyFill="1"/>
    <xf numFmtId="0" fontId="19" fillId="33" borderId="0" xfId="0" applyFont="1" applyFill="1" applyBorder="1"/>
    <xf numFmtId="0" fontId="13" fillId="34" borderId="0" xfId="0" applyFont="1" applyFill="1"/>
    <xf numFmtId="0" fontId="17" fillId="34" borderId="0" xfId="0" applyFont="1" applyFill="1"/>
    <xf numFmtId="0" fontId="0" fillId="34" borderId="0" xfId="0" applyFont="1" applyFill="1"/>
    <xf numFmtId="0" fontId="0" fillId="33" borderId="0" xfId="0" applyFont="1" applyFill="1" applyBorder="1"/>
    <xf numFmtId="0" fontId="20" fillId="33" borderId="0" xfId="0" applyFont="1" applyFill="1"/>
    <xf numFmtId="0" fontId="20" fillId="33" borderId="0" xfId="0" applyFont="1" applyFill="1" applyBorder="1"/>
    <xf numFmtId="0" fontId="0" fillId="33" borderId="0" xfId="0" applyFont="1" applyFill="1"/>
    <xf numFmtId="0" fontId="21" fillId="34" borderId="0" xfId="0" applyFont="1" applyFill="1"/>
    <xf numFmtId="0" fontId="22" fillId="34" borderId="0" xfId="0" applyFont="1" applyFill="1"/>
    <xf numFmtId="0" fontId="20" fillId="34" borderId="0" xfId="0" applyFont="1" applyFill="1"/>
    <xf numFmtId="0" fontId="13" fillId="33" borderId="0" xfId="0" applyFont="1" applyFill="1"/>
    <xf numFmtId="0" fontId="21" fillId="33" borderId="0" xfId="0" applyFont="1" applyFill="1"/>
    <xf numFmtId="0" fontId="22" fillId="33" borderId="0" xfId="0" applyFont="1" applyFill="1"/>
    <xf numFmtId="0" fontId="20" fillId="33" borderId="0" xfId="0" applyFont="1" applyFill="1" applyAlignment="1">
      <alignment horizontal="left" indent="1"/>
    </xf>
    <xf numFmtId="165" fontId="20" fillId="35" borderId="11" xfId="0" applyNumberFormat="1" applyFont="1" applyFill="1" applyBorder="1"/>
    <xf numFmtId="165" fontId="20" fillId="33" borderId="0" xfId="0" applyNumberFormat="1" applyFont="1" applyFill="1"/>
    <xf numFmtId="10" fontId="20" fillId="35" borderId="11" xfId="1" applyNumberFormat="1" applyFont="1" applyFill="1" applyBorder="1"/>
    <xf numFmtId="165" fontId="20" fillId="33" borderId="0" xfId="0" applyNumberFormat="1" applyFont="1" applyFill="1" applyAlignment="1">
      <alignment horizontal="left" indent="1"/>
    </xf>
    <xf numFmtId="165" fontId="20" fillId="33" borderId="0" xfId="0" applyNumberFormat="1" applyFont="1" applyFill="1" applyBorder="1"/>
    <xf numFmtId="0" fontId="13" fillId="34" borderId="0" xfId="0" applyFont="1" applyFill="1" applyBorder="1"/>
    <xf numFmtId="0" fontId="21" fillId="34" borderId="0" xfId="0" applyFont="1" applyFill="1" applyBorder="1"/>
    <xf numFmtId="0" fontId="22" fillId="34" borderId="0" xfId="0" applyFont="1" applyFill="1" applyBorder="1"/>
    <xf numFmtId="0" fontId="20" fillId="33" borderId="0" xfId="0" applyFont="1" applyFill="1" applyBorder="1" applyAlignment="1">
      <alignment horizontal="left" indent="1"/>
    </xf>
    <xf numFmtId="9" fontId="23" fillId="33" borderId="0" xfId="1" applyFont="1" applyFill="1" applyBorder="1"/>
    <xf numFmtId="0" fontId="20" fillId="33" borderId="0" xfId="0" applyFont="1" applyFill="1" applyAlignment="1">
      <alignment horizontal="center"/>
    </xf>
    <xf numFmtId="164" fontId="20" fillId="33" borderId="12" xfId="0" applyNumberFormat="1" applyFont="1" applyFill="1" applyBorder="1" applyAlignment="1">
      <alignment horizontal="center"/>
    </xf>
    <xf numFmtId="164" fontId="20" fillId="33" borderId="13" xfId="0" applyNumberFormat="1" applyFont="1" applyFill="1" applyBorder="1" applyAlignment="1">
      <alignment horizontal="center"/>
    </xf>
    <xf numFmtId="164" fontId="20" fillId="33" borderId="14" xfId="0" applyNumberFormat="1" applyFont="1" applyFill="1" applyBorder="1" applyAlignment="1">
      <alignment horizontal="center"/>
    </xf>
    <xf numFmtId="0" fontId="24" fillId="33" borderId="0" xfId="0" applyFont="1" applyFill="1" applyBorder="1" applyAlignment="1">
      <alignment horizontal="left" indent="1"/>
    </xf>
    <xf numFmtId="1" fontId="24" fillId="33" borderId="0" xfId="0" applyNumberFormat="1" applyFont="1" applyFill="1" applyBorder="1" applyAlignment="1"/>
    <xf numFmtId="1" fontId="24" fillId="33" borderId="46" xfId="0" applyNumberFormat="1" applyFont="1" applyFill="1" applyBorder="1" applyAlignment="1"/>
    <xf numFmtId="166" fontId="24" fillId="33" borderId="0" xfId="0" applyNumberFormat="1" applyFont="1" applyFill="1" applyBorder="1" applyAlignment="1">
      <alignment horizontal="center"/>
    </xf>
    <xf numFmtId="0" fontId="24" fillId="33" borderId="0" xfId="0" applyFont="1" applyFill="1" applyBorder="1"/>
    <xf numFmtId="167" fontId="24" fillId="33" borderId="0" xfId="0" applyNumberFormat="1" applyFont="1" applyFill="1" applyBorder="1" applyAlignment="1"/>
    <xf numFmtId="167" fontId="24" fillId="33" borderId="0" xfId="0" applyNumberFormat="1" applyFont="1" applyFill="1" applyBorder="1" applyAlignment="1">
      <alignment horizontal="center"/>
    </xf>
    <xf numFmtId="167" fontId="20" fillId="33" borderId="0" xfId="0" applyNumberFormat="1" applyFont="1" applyFill="1" applyBorder="1" applyAlignment="1">
      <alignment horizontal="center"/>
    </xf>
    <xf numFmtId="167" fontId="20" fillId="33" borderId="0" xfId="0" applyNumberFormat="1" applyFont="1" applyFill="1"/>
    <xf numFmtId="167" fontId="20" fillId="33" borderId="0" xfId="0" applyNumberFormat="1" applyFont="1" applyFill="1" applyAlignment="1">
      <alignment horizontal="center"/>
    </xf>
    <xf numFmtId="0" fontId="20" fillId="33" borderId="0" xfId="0" applyFont="1" applyFill="1" applyAlignment="1">
      <alignment horizontal="left"/>
    </xf>
    <xf numFmtId="165" fontId="20" fillId="33" borderId="0" xfId="0" applyNumberFormat="1" applyFont="1" applyFill="1" applyBorder="1" applyAlignment="1">
      <alignment horizontal="right"/>
    </xf>
    <xf numFmtId="169" fontId="20" fillId="33" borderId="0" xfId="2" applyNumberFormat="1" applyFont="1" applyFill="1" applyBorder="1"/>
    <xf numFmtId="0" fontId="21" fillId="33" borderId="0" xfId="0" applyFont="1" applyFill="1" applyBorder="1"/>
    <xf numFmtId="170" fontId="20" fillId="33" borderId="0" xfId="0" applyNumberFormat="1" applyFont="1" applyFill="1"/>
    <xf numFmtId="0" fontId="27" fillId="33" borderId="0" xfId="0" applyFont="1" applyFill="1" applyBorder="1" applyAlignment="1">
      <alignment horizontal="center"/>
    </xf>
    <xf numFmtId="9" fontId="20" fillId="33" borderId="0" xfId="0" applyNumberFormat="1" applyFont="1" applyFill="1" applyAlignment="1">
      <alignment horizontal="center"/>
    </xf>
    <xf numFmtId="37" fontId="20" fillId="33" borderId="0" xfId="0" applyNumberFormat="1" applyFont="1" applyFill="1" applyAlignment="1">
      <alignment horizontal="center"/>
    </xf>
    <xf numFmtId="10" fontId="21" fillId="41" borderId="11" xfId="1" applyNumberFormat="1" applyFont="1" applyFill="1" applyBorder="1" applyAlignment="1">
      <alignment horizontal="center"/>
    </xf>
    <xf numFmtId="10" fontId="21" fillId="41" borderId="11" xfId="1" applyNumberFormat="1" applyFont="1" applyFill="1" applyBorder="1"/>
    <xf numFmtId="236" fontId="23" fillId="33" borderId="0" xfId="0" applyNumberFormat="1" applyFont="1" applyFill="1" applyBorder="1" applyAlignment="1">
      <alignment horizontal="left"/>
    </xf>
    <xf numFmtId="236" fontId="23" fillId="33" borderId="0" xfId="0" applyNumberFormat="1" applyFont="1" applyFill="1" applyBorder="1" applyAlignment="1">
      <alignment horizontal="left" indent="1"/>
    </xf>
    <xf numFmtId="236" fontId="23" fillId="33" borderId="0" xfId="0" applyNumberFormat="1" applyFont="1" applyFill="1" applyBorder="1"/>
    <xf numFmtId="236" fontId="23" fillId="33" borderId="17" xfId="0" applyNumberFormat="1" applyFont="1" applyFill="1" applyBorder="1" applyAlignment="1">
      <alignment horizontal="center"/>
    </xf>
    <xf numFmtId="236" fontId="23" fillId="33" borderId="0" xfId="0" applyNumberFormat="1" applyFont="1" applyFill="1" applyBorder="1" applyAlignment="1">
      <alignment horizontal="center"/>
    </xf>
    <xf numFmtId="236" fontId="23" fillId="33" borderId="0" xfId="0" applyNumberFormat="1" applyFont="1" applyFill="1"/>
    <xf numFmtId="236" fontId="23" fillId="33" borderId="0" xfId="0" applyNumberFormat="1" applyFont="1" applyFill="1" applyAlignment="1">
      <alignment horizontal="center"/>
    </xf>
    <xf numFmtId="236" fontId="23" fillId="33" borderId="15" xfId="0" applyNumberFormat="1" applyFont="1" applyFill="1" applyBorder="1" applyAlignment="1">
      <alignment horizontal="center"/>
    </xf>
    <xf numFmtId="236" fontId="23" fillId="33" borderId="18" xfId="0" applyNumberFormat="1" applyFont="1" applyFill="1" applyBorder="1" applyAlignment="1">
      <alignment horizontal="left"/>
    </xf>
    <xf numFmtId="236" fontId="23" fillId="33" borderId="18" xfId="0" applyNumberFormat="1" applyFont="1" applyFill="1" applyBorder="1" applyAlignment="1">
      <alignment horizontal="left" indent="1"/>
    </xf>
    <xf numFmtId="236" fontId="23" fillId="33" borderId="18" xfId="0" applyNumberFormat="1" applyFont="1" applyFill="1" applyBorder="1"/>
    <xf numFmtId="236" fontId="23" fillId="33" borderId="19" xfId="0" applyNumberFormat="1" applyFont="1" applyFill="1" applyBorder="1"/>
    <xf numFmtId="236" fontId="23" fillId="33" borderId="20" xfId="0" applyNumberFormat="1" applyFont="1" applyFill="1" applyBorder="1" applyAlignment="1">
      <alignment horizontal="center"/>
    </xf>
    <xf numFmtId="236" fontId="23" fillId="33" borderId="18" xfId="0" applyNumberFormat="1" applyFont="1" applyFill="1" applyBorder="1" applyAlignment="1">
      <alignment horizontal="center"/>
    </xf>
    <xf numFmtId="236" fontId="23" fillId="33" borderId="19" xfId="0" applyNumberFormat="1" applyFont="1" applyFill="1" applyBorder="1" applyAlignment="1">
      <alignment horizontal="center"/>
    </xf>
    <xf numFmtId="236" fontId="20" fillId="33" borderId="0" xfId="0" applyNumberFormat="1" applyFont="1" applyFill="1" applyBorder="1" applyAlignment="1">
      <alignment horizontal="left"/>
    </xf>
    <xf numFmtId="236" fontId="20" fillId="33" borderId="0" xfId="0" applyNumberFormat="1" applyFont="1" applyFill="1" applyBorder="1" applyAlignment="1">
      <alignment horizontal="left" indent="1"/>
    </xf>
    <xf numFmtId="236" fontId="20" fillId="33" borderId="0" xfId="0" applyNumberFormat="1" applyFont="1" applyFill="1" applyBorder="1"/>
    <xf numFmtId="236" fontId="20" fillId="33" borderId="17" xfId="0" applyNumberFormat="1" applyFont="1" applyFill="1" applyBorder="1"/>
    <xf numFmtId="236" fontId="20" fillId="33" borderId="15" xfId="0" applyNumberFormat="1" applyFont="1" applyFill="1" applyBorder="1"/>
    <xf numFmtId="236" fontId="20" fillId="33" borderId="0" xfId="0" applyNumberFormat="1" applyFont="1" applyFill="1" applyBorder="1" applyAlignment="1">
      <alignment horizontal="center"/>
    </xf>
    <xf numFmtId="236" fontId="20" fillId="33" borderId="0" xfId="0" applyNumberFormat="1" applyFont="1" applyFill="1" applyAlignment="1">
      <alignment horizontal="left"/>
    </xf>
    <xf numFmtId="236" fontId="20" fillId="36" borderId="17" xfId="0" applyNumberFormat="1" applyFont="1" applyFill="1" applyBorder="1"/>
    <xf numFmtId="236" fontId="20" fillId="33" borderId="18" xfId="0" applyNumberFormat="1" applyFont="1" applyFill="1" applyBorder="1" applyAlignment="1">
      <alignment horizontal="left"/>
    </xf>
    <xf numFmtId="236" fontId="20" fillId="33" borderId="18" xfId="0" applyNumberFormat="1" applyFont="1" applyFill="1" applyBorder="1" applyAlignment="1">
      <alignment horizontal="left" indent="1"/>
    </xf>
    <xf numFmtId="236" fontId="20" fillId="33" borderId="18" xfId="0" applyNumberFormat="1" applyFont="1" applyFill="1" applyBorder="1"/>
    <xf numFmtId="236" fontId="20" fillId="33" borderId="20" xfId="0" applyNumberFormat="1" applyFont="1" applyFill="1" applyBorder="1"/>
    <xf numFmtId="236" fontId="20" fillId="33" borderId="19" xfId="0" applyNumberFormat="1" applyFont="1" applyFill="1" applyBorder="1"/>
    <xf numFmtId="236" fontId="23" fillId="33" borderId="0" xfId="0" applyNumberFormat="1" applyFont="1" applyFill="1" applyAlignment="1">
      <alignment horizontal="left"/>
    </xf>
    <xf numFmtId="236" fontId="23" fillId="33" borderId="17" xfId="0" applyNumberFormat="1" applyFont="1" applyFill="1" applyBorder="1" applyAlignment="1">
      <alignment horizontal="right"/>
    </xf>
    <xf numFmtId="236" fontId="23" fillId="33" borderId="0" xfId="0" applyNumberFormat="1" applyFont="1" applyFill="1" applyBorder="1" applyAlignment="1">
      <alignment horizontal="right"/>
    </xf>
    <xf numFmtId="236" fontId="23" fillId="33" borderId="15" xfId="0" applyNumberFormat="1" applyFont="1" applyFill="1" applyBorder="1" applyAlignment="1">
      <alignment horizontal="right"/>
    </xf>
    <xf numFmtId="236" fontId="23" fillId="36" borderId="17" xfId="0" applyNumberFormat="1" applyFont="1" applyFill="1" applyBorder="1"/>
    <xf numFmtId="236" fontId="23" fillId="33" borderId="17" xfId="0" applyNumberFormat="1" applyFont="1" applyFill="1" applyBorder="1"/>
    <xf numFmtId="236" fontId="23" fillId="33" borderId="15" xfId="0" applyNumberFormat="1" applyFont="1" applyFill="1" applyBorder="1"/>
    <xf numFmtId="236" fontId="23" fillId="33" borderId="27" xfId="0" applyNumberFormat="1" applyFont="1" applyFill="1" applyBorder="1" applyAlignment="1">
      <alignment horizontal="right"/>
    </xf>
    <xf numFmtId="236" fontId="23" fillId="33" borderId="26" xfId="0" applyNumberFormat="1" applyFont="1" applyFill="1" applyBorder="1" applyAlignment="1">
      <alignment horizontal="right"/>
    </xf>
    <xf numFmtId="236" fontId="23" fillId="33" borderId="21" xfId="0" applyNumberFormat="1" applyFont="1" applyFill="1" applyBorder="1" applyAlignment="1">
      <alignment horizontal="right"/>
    </xf>
    <xf numFmtId="236" fontId="23" fillId="33" borderId="20" xfId="0" applyNumberFormat="1" applyFont="1" applyFill="1" applyBorder="1"/>
    <xf numFmtId="236" fontId="23" fillId="33" borderId="0" xfId="0" applyNumberFormat="1" applyFont="1" applyFill="1" applyAlignment="1">
      <alignment horizontal="right"/>
    </xf>
    <xf numFmtId="236" fontId="20" fillId="33" borderId="0" xfId="0" applyNumberFormat="1" applyFont="1" applyFill="1" applyBorder="1" applyAlignment="1">
      <alignment horizontal="left" indent="2"/>
    </xf>
    <xf numFmtId="236" fontId="26" fillId="33" borderId="0" xfId="0" applyNumberFormat="1" applyFont="1" applyFill="1" applyBorder="1" applyAlignment="1">
      <alignment horizontal="left" indent="1"/>
    </xf>
    <xf numFmtId="236" fontId="26" fillId="33" borderId="0" xfId="0" applyNumberFormat="1" applyFont="1" applyFill="1" applyBorder="1" applyAlignment="1">
      <alignment horizontal="right"/>
    </xf>
    <xf numFmtId="236" fontId="26" fillId="33" borderId="0" xfId="0" applyNumberFormat="1" applyFont="1" applyFill="1" applyAlignment="1">
      <alignment horizontal="right"/>
    </xf>
    <xf numFmtId="236" fontId="26" fillId="33" borderId="17" xfId="0" applyNumberFormat="1" applyFont="1" applyFill="1" applyBorder="1" applyAlignment="1">
      <alignment horizontal="right"/>
    </xf>
    <xf numFmtId="236" fontId="26" fillId="33" borderId="15" xfId="0" applyNumberFormat="1" applyFont="1" applyFill="1" applyBorder="1" applyAlignment="1">
      <alignment horizontal="right"/>
    </xf>
    <xf numFmtId="236" fontId="26" fillId="33" borderId="0" xfId="0" applyNumberFormat="1" applyFont="1" applyFill="1" applyBorder="1"/>
    <xf numFmtId="236" fontId="26" fillId="33" borderId="15" xfId="0" applyNumberFormat="1" applyFont="1" applyFill="1" applyBorder="1"/>
    <xf numFmtId="236" fontId="26" fillId="42" borderId="0" xfId="0" applyNumberFormat="1" applyFont="1" applyFill="1" applyBorder="1"/>
    <xf numFmtId="236" fontId="26" fillId="42" borderId="17" xfId="0" applyNumberFormat="1" applyFont="1" applyFill="1" applyBorder="1" applyAlignment="1">
      <alignment horizontal="right"/>
    </xf>
    <xf numFmtId="236" fontId="26" fillId="42" borderId="0" xfId="0" applyNumberFormat="1" applyFont="1" applyFill="1" applyBorder="1" applyAlignment="1">
      <alignment horizontal="right"/>
    </xf>
    <xf numFmtId="236" fontId="26" fillId="42" borderId="0" xfId="0" applyNumberFormat="1" applyFont="1" applyFill="1" applyAlignment="1">
      <alignment horizontal="right"/>
    </xf>
    <xf numFmtId="236" fontId="26" fillId="42" borderId="15" xfId="0" applyNumberFormat="1" applyFont="1" applyFill="1" applyBorder="1"/>
    <xf numFmtId="236" fontId="26" fillId="33" borderId="46" xfId="0" applyNumberFormat="1" applyFont="1" applyFill="1" applyBorder="1"/>
    <xf numFmtId="236" fontId="26" fillId="33" borderId="47" xfId="0" applyNumberFormat="1" applyFont="1" applyFill="1" applyBorder="1"/>
    <xf numFmtId="236" fontId="26" fillId="33" borderId="48" xfId="0" applyNumberFormat="1" applyFont="1" applyFill="1" applyBorder="1"/>
    <xf numFmtId="236" fontId="26" fillId="33" borderId="17" xfId="0" applyNumberFormat="1" applyFont="1" applyFill="1" applyBorder="1"/>
    <xf numFmtId="236" fontId="20" fillId="33" borderId="55" xfId="0" applyNumberFormat="1" applyFont="1" applyFill="1" applyBorder="1" applyAlignment="1">
      <alignment horizontal="left" indent="2"/>
    </xf>
    <xf numFmtId="236" fontId="26" fillId="33" borderId="55" xfId="0" applyNumberFormat="1" applyFont="1" applyFill="1" applyBorder="1" applyAlignment="1">
      <alignment horizontal="left" indent="1"/>
    </xf>
    <xf numFmtId="236" fontId="26" fillId="33" borderId="55" xfId="0" applyNumberFormat="1" applyFont="1" applyFill="1" applyBorder="1"/>
    <xf numFmtId="236" fontId="26" fillId="33" borderId="25" xfId="0" applyNumberFormat="1" applyFont="1" applyFill="1" applyBorder="1"/>
    <xf numFmtId="236" fontId="26" fillId="33" borderId="24" xfId="0" applyNumberFormat="1" applyFont="1" applyFill="1" applyBorder="1"/>
    <xf numFmtId="236" fontId="20" fillId="33" borderId="22" xfId="0" applyNumberFormat="1" applyFont="1" applyFill="1" applyBorder="1" applyAlignment="1">
      <alignment horizontal="left" indent="2"/>
    </xf>
    <xf numFmtId="236" fontId="26" fillId="33" borderId="22" xfId="0" applyNumberFormat="1" applyFont="1" applyFill="1" applyBorder="1" applyAlignment="1">
      <alignment horizontal="left" indent="1"/>
    </xf>
    <xf numFmtId="236" fontId="23" fillId="33" borderId="0" xfId="0" applyNumberFormat="1" applyFont="1" applyFill="1" applyBorder="1" applyAlignment="1">
      <alignment horizontal="left" indent="2"/>
    </xf>
    <xf numFmtId="236" fontId="23" fillId="42" borderId="0" xfId="0" applyNumberFormat="1" applyFont="1" applyFill="1" applyBorder="1"/>
    <xf numFmtId="236" fontId="23" fillId="42" borderId="17" xfId="0" applyNumberFormat="1" applyFont="1" applyFill="1" applyBorder="1"/>
    <xf numFmtId="236" fontId="23" fillId="42" borderId="15" xfId="0" applyNumberFormat="1" applyFont="1" applyFill="1" applyBorder="1"/>
    <xf numFmtId="236" fontId="20" fillId="33" borderId="17" xfId="0" applyNumberFormat="1" applyFont="1" applyFill="1" applyBorder="1" applyAlignment="1">
      <alignment horizontal="right"/>
    </xf>
    <xf numFmtId="236" fontId="20" fillId="33" borderId="0" xfId="0" applyNumberFormat="1" applyFont="1" applyFill="1" applyBorder="1" applyAlignment="1">
      <alignment horizontal="right"/>
    </xf>
    <xf numFmtId="236" fontId="20" fillId="33" borderId="0" xfId="0" applyNumberFormat="1" applyFont="1" applyFill="1" applyAlignment="1">
      <alignment horizontal="right"/>
    </xf>
    <xf numFmtId="236" fontId="20" fillId="33" borderId="0" xfId="0" applyNumberFormat="1" applyFont="1" applyFill="1"/>
    <xf numFmtId="236" fontId="20" fillId="33" borderId="0" xfId="6" applyNumberFormat="1" applyFont="1" applyFill="1" applyBorder="1"/>
    <xf numFmtId="236" fontId="20" fillId="33" borderId="17" xfId="6" applyNumberFormat="1" applyFont="1" applyFill="1" applyBorder="1" applyAlignment="1">
      <alignment horizontal="right"/>
    </xf>
    <xf numFmtId="236" fontId="20" fillId="33" borderId="0" xfId="6" applyNumberFormat="1" applyFont="1" applyFill="1" applyBorder="1" applyAlignment="1">
      <alignment horizontal="right"/>
    </xf>
    <xf numFmtId="236" fontId="20" fillId="33" borderId="15" xfId="6" applyNumberFormat="1" applyFont="1" applyFill="1" applyBorder="1" applyAlignment="1">
      <alignment horizontal="right"/>
    </xf>
    <xf numFmtId="236" fontId="20" fillId="33" borderId="10" xfId="6" applyNumberFormat="1" applyFont="1" applyFill="1" applyBorder="1"/>
    <xf numFmtId="236" fontId="20" fillId="33" borderId="49" xfId="6" applyNumberFormat="1" applyFont="1" applyFill="1" applyBorder="1" applyAlignment="1">
      <alignment horizontal="right"/>
    </xf>
    <xf numFmtId="236" fontId="20" fillId="33" borderId="10" xfId="6" applyNumberFormat="1" applyFont="1" applyFill="1" applyBorder="1" applyAlignment="1">
      <alignment horizontal="right"/>
    </xf>
    <xf numFmtId="236" fontId="20" fillId="33" borderId="51" xfId="6" applyNumberFormat="1" applyFont="1" applyFill="1" applyBorder="1" applyAlignment="1">
      <alignment horizontal="right"/>
    </xf>
    <xf numFmtId="236" fontId="20" fillId="33" borderId="0" xfId="6" applyNumberFormat="1" applyFont="1" applyFill="1" applyAlignment="1">
      <alignment horizontal="right"/>
    </xf>
    <xf numFmtId="236" fontId="20" fillId="33" borderId="15" xfId="0" applyNumberFormat="1" applyFont="1" applyFill="1" applyBorder="1" applyAlignment="1">
      <alignment horizontal="right"/>
    </xf>
    <xf numFmtId="236" fontId="23" fillId="43" borderId="17" xfId="0" applyNumberFormat="1" applyFont="1" applyFill="1" applyBorder="1"/>
    <xf numFmtId="236" fontId="23" fillId="43" borderId="0" xfId="0" applyNumberFormat="1" applyFont="1" applyFill="1" applyBorder="1"/>
    <xf numFmtId="236" fontId="23" fillId="43" borderId="59" xfId="0" applyNumberFormat="1" applyFont="1" applyFill="1" applyBorder="1"/>
    <xf numFmtId="236" fontId="26" fillId="33" borderId="25" xfId="0" applyNumberFormat="1" applyFont="1" applyFill="1" applyBorder="1" applyAlignment="1">
      <alignment horizontal="right"/>
    </xf>
    <xf numFmtId="236" fontId="26" fillId="33" borderId="55" xfId="0" applyNumberFormat="1" applyFont="1" applyFill="1" applyBorder="1" applyAlignment="1">
      <alignment horizontal="right"/>
    </xf>
    <xf numFmtId="236" fontId="26" fillId="33" borderId="24" xfId="0" applyNumberFormat="1" applyFont="1" applyFill="1" applyBorder="1" applyAlignment="1">
      <alignment horizontal="right"/>
    </xf>
    <xf numFmtId="236" fontId="26" fillId="42" borderId="15" xfId="0" applyNumberFormat="1" applyFont="1" applyFill="1" applyBorder="1" applyAlignment="1">
      <alignment horizontal="right"/>
    </xf>
    <xf numFmtId="236" fontId="23" fillId="42" borderId="0" xfId="0" applyNumberFormat="1" applyFont="1" applyFill="1" applyAlignment="1">
      <alignment horizontal="left"/>
    </xf>
    <xf numFmtId="236" fontId="23" fillId="42" borderId="0" xfId="0" applyNumberFormat="1" applyFont="1" applyFill="1" applyBorder="1" applyAlignment="1">
      <alignment horizontal="left" indent="2"/>
    </xf>
    <xf numFmtId="236" fontId="51" fillId="33" borderId="0" xfId="0" applyNumberFormat="1" applyFont="1" applyFill="1" applyBorder="1" applyAlignment="1">
      <alignment horizontal="right"/>
    </xf>
    <xf numFmtId="236" fontId="23" fillId="40" borderId="17" xfId="0" applyNumberFormat="1" applyFont="1" applyFill="1" applyBorder="1"/>
    <xf numFmtId="236" fontId="23" fillId="36" borderId="0" xfId="0" applyNumberFormat="1" applyFont="1" applyFill="1" applyBorder="1"/>
    <xf numFmtId="236" fontId="26" fillId="33" borderId="60" xfId="0" applyNumberFormat="1" applyFont="1" applyFill="1" applyBorder="1" applyAlignment="1">
      <alignment horizontal="left" indent="1"/>
    </xf>
    <xf numFmtId="236" fontId="26" fillId="33" borderId="60" xfId="0" applyNumberFormat="1" applyFont="1" applyFill="1" applyBorder="1"/>
    <xf numFmtId="236" fontId="26" fillId="33" borderId="22" xfId="0" applyNumberFormat="1" applyFont="1" applyFill="1" applyBorder="1"/>
    <xf numFmtId="236" fontId="26" fillId="33" borderId="22" xfId="0" applyNumberFormat="1" applyFont="1" applyFill="1" applyBorder="1" applyAlignment="1">
      <alignment horizontal="right"/>
    </xf>
    <xf numFmtId="236" fontId="26" fillId="33" borderId="13" xfId="0" applyNumberFormat="1" applyFont="1" applyFill="1" applyBorder="1"/>
    <xf numFmtId="236" fontId="26" fillId="33" borderId="10" xfId="0" applyNumberFormat="1" applyFont="1" applyFill="1" applyBorder="1"/>
    <xf numFmtId="236" fontId="20" fillId="40" borderId="17" xfId="0" applyNumberFormat="1" applyFont="1" applyFill="1" applyBorder="1"/>
    <xf numFmtId="236" fontId="20" fillId="33" borderId="46" xfId="0" applyNumberFormat="1" applyFont="1" applyFill="1" applyBorder="1"/>
    <xf numFmtId="236" fontId="20" fillId="33" borderId="48" xfId="0" applyNumberFormat="1" applyFont="1" applyFill="1" applyBorder="1"/>
    <xf numFmtId="236" fontId="20" fillId="39" borderId="17" xfId="0" applyNumberFormat="1" applyFont="1" applyFill="1" applyBorder="1"/>
    <xf numFmtId="236" fontId="51" fillId="33" borderId="17" xfId="0" applyNumberFormat="1" applyFont="1" applyFill="1" applyBorder="1" applyAlignment="1">
      <alignment horizontal="right"/>
    </xf>
    <xf numFmtId="236" fontId="26" fillId="42" borderId="17" xfId="0" applyNumberFormat="1" applyFont="1" applyFill="1" applyBorder="1"/>
    <xf numFmtId="237" fontId="20" fillId="33" borderId="0" xfId="2" applyNumberFormat="1" applyFont="1" applyFill="1" applyBorder="1"/>
    <xf numFmtId="0" fontId="32" fillId="38" borderId="55" xfId="5" applyFill="1" applyBorder="1" applyAlignment="1" applyProtection="1">
      <alignment horizontal="left" vertical="top"/>
    </xf>
    <xf numFmtId="0" fontId="243" fillId="38" borderId="46" xfId="5" applyFont="1" applyFill="1" applyBorder="1" applyAlignment="1" applyProtection="1">
      <alignment horizontal="left" vertical="top"/>
    </xf>
    <xf numFmtId="0" fontId="243" fillId="38" borderId="55" xfId="5" applyFont="1" applyFill="1" applyBorder="1" applyAlignment="1" applyProtection="1">
      <alignment horizontal="left" vertical="top"/>
    </xf>
    <xf numFmtId="236" fontId="20" fillId="36" borderId="0" xfId="0" applyNumberFormat="1" applyFont="1" applyFill="1" applyBorder="1"/>
    <xf numFmtId="1" fontId="24" fillId="33" borderId="48" xfId="0" applyNumberFormat="1" applyFont="1" applyFill="1" applyBorder="1" applyAlignment="1"/>
    <xf numFmtId="167" fontId="24" fillId="33" borderId="15" xfId="0" applyNumberFormat="1" applyFont="1" applyFill="1" applyBorder="1" applyAlignment="1"/>
    <xf numFmtId="236" fontId="20" fillId="33" borderId="15" xfId="6" applyNumberFormat="1" applyFont="1" applyFill="1" applyBorder="1"/>
    <xf numFmtId="236" fontId="20" fillId="33" borderId="51" xfId="6" applyNumberFormat="1" applyFont="1" applyFill="1" applyBorder="1"/>
    <xf numFmtId="167" fontId="20" fillId="33" borderId="0" xfId="0" applyNumberFormat="1" applyFont="1" applyFill="1" applyBorder="1"/>
    <xf numFmtId="236" fontId="23" fillId="43" borderId="15" xfId="0" applyNumberFormat="1" applyFont="1" applyFill="1" applyBorder="1"/>
    <xf numFmtId="236" fontId="20" fillId="33" borderId="47" xfId="0" applyNumberFormat="1" applyFont="1" applyFill="1" applyBorder="1"/>
    <xf numFmtId="236" fontId="20" fillId="33" borderId="10" xfId="0" applyNumberFormat="1" applyFont="1" applyFill="1" applyBorder="1" applyAlignment="1">
      <alignment horizontal="right"/>
    </xf>
    <xf numFmtId="236" fontId="23" fillId="42" borderId="0" xfId="0" applyNumberFormat="1" applyFont="1" applyFill="1" applyBorder="1" applyAlignment="1">
      <alignment horizontal="left"/>
    </xf>
    <xf numFmtId="236" fontId="20" fillId="40" borderId="0" xfId="0" applyNumberFormat="1" applyFont="1" applyFill="1" applyBorder="1"/>
    <xf numFmtId="236" fontId="26" fillId="33" borderId="89" xfId="0" applyNumberFormat="1" applyFont="1" applyFill="1" applyBorder="1"/>
    <xf numFmtId="236" fontId="26" fillId="33" borderId="90" xfId="0" applyNumberFormat="1" applyFont="1" applyFill="1" applyBorder="1"/>
    <xf numFmtId="236" fontId="26" fillId="33" borderId="91" xfId="0" applyNumberFormat="1" applyFont="1" applyFill="1" applyBorder="1"/>
    <xf numFmtId="236" fontId="23" fillId="40" borderId="15" xfId="0" applyNumberFormat="1" applyFont="1" applyFill="1" applyBorder="1"/>
    <xf numFmtId="236" fontId="23" fillId="36" borderId="15" xfId="0" applyNumberFormat="1" applyFont="1" applyFill="1" applyBorder="1"/>
    <xf numFmtId="236" fontId="20" fillId="40" borderId="15" xfId="0" applyNumberFormat="1" applyFont="1" applyFill="1" applyBorder="1"/>
    <xf numFmtId="236" fontId="20" fillId="0" borderId="17" xfId="0" applyNumberFormat="1" applyFont="1" applyFill="1" applyBorder="1"/>
    <xf numFmtId="236" fontId="26" fillId="33" borderId="92" xfId="0" applyNumberFormat="1" applyFont="1" applyFill="1" applyBorder="1"/>
    <xf numFmtId="236" fontId="26" fillId="33" borderId="93" xfId="0" applyNumberFormat="1" applyFont="1" applyFill="1" applyBorder="1"/>
    <xf numFmtId="236" fontId="26" fillId="33" borderId="94" xfId="0" applyNumberFormat="1" applyFont="1" applyFill="1" applyBorder="1"/>
    <xf numFmtId="236" fontId="26" fillId="33" borderId="51" xfId="0" applyNumberFormat="1" applyFont="1" applyFill="1" applyBorder="1"/>
    <xf numFmtId="236" fontId="51" fillId="42" borderId="17" xfId="0" applyNumberFormat="1" applyFont="1" applyFill="1" applyBorder="1" applyAlignment="1">
      <alignment horizontal="right"/>
    </xf>
    <xf numFmtId="236" fontId="23" fillId="42" borderId="17" xfId="0" applyNumberFormat="1" applyFont="1" applyFill="1" applyBorder="1" applyAlignment="1">
      <alignment horizontal="left"/>
    </xf>
    <xf numFmtId="236" fontId="23" fillId="33" borderId="17" xfId="0" applyNumberFormat="1" applyFont="1" applyFill="1" applyBorder="1" applyAlignment="1">
      <alignment horizontal="left"/>
    </xf>
    <xf numFmtId="1" fontId="24" fillId="33" borderId="88" xfId="0" applyNumberFormat="1" applyFont="1" applyFill="1" applyBorder="1" applyAlignment="1"/>
    <xf numFmtId="167" fontId="24" fillId="33" borderId="95" xfId="0" applyNumberFormat="1" applyFont="1" applyFill="1" applyBorder="1" applyAlignment="1"/>
    <xf numFmtId="167" fontId="20" fillId="33" borderId="95" xfId="0" applyNumberFormat="1" applyFont="1" applyFill="1" applyBorder="1" applyAlignment="1">
      <alignment horizontal="center"/>
    </xf>
    <xf numFmtId="236" fontId="23" fillId="33" borderId="95" xfId="0" applyNumberFormat="1" applyFont="1" applyFill="1" applyBorder="1" applyAlignment="1">
      <alignment horizontal="center"/>
    </xf>
    <xf numFmtId="236" fontId="23" fillId="33" borderId="96" xfId="0" applyNumberFormat="1" applyFont="1" applyFill="1" applyBorder="1" applyAlignment="1">
      <alignment horizontal="center"/>
    </xf>
    <xf numFmtId="236" fontId="20" fillId="33" borderId="95" xfId="0" applyNumberFormat="1" applyFont="1" applyFill="1" applyBorder="1"/>
    <xf numFmtId="236" fontId="23" fillId="36" borderId="95" xfId="0" applyNumberFormat="1" applyFont="1" applyFill="1" applyBorder="1"/>
    <xf numFmtId="236" fontId="20" fillId="33" borderId="96" xfId="0" applyNumberFormat="1" applyFont="1" applyFill="1" applyBorder="1"/>
    <xf numFmtId="236" fontId="23" fillId="33" borderId="95" xfId="0" applyNumberFormat="1" applyFont="1" applyFill="1" applyBorder="1" applyAlignment="1">
      <alignment horizontal="right"/>
    </xf>
    <xf numFmtId="236" fontId="23" fillId="33" borderId="95" xfId="0" applyNumberFormat="1" applyFont="1" applyFill="1" applyBorder="1"/>
    <xf numFmtId="236" fontId="23" fillId="33" borderId="97" xfId="0" applyNumberFormat="1" applyFont="1" applyFill="1" applyBorder="1" applyAlignment="1">
      <alignment horizontal="right"/>
    </xf>
    <xf numFmtId="236" fontId="23" fillId="33" borderId="96" xfId="0" applyNumberFormat="1" applyFont="1" applyFill="1" applyBorder="1"/>
    <xf numFmtId="236" fontId="26" fillId="33" borderId="95" xfId="0" applyNumberFormat="1" applyFont="1" applyFill="1" applyBorder="1" applyAlignment="1">
      <alignment horizontal="right"/>
    </xf>
    <xf numFmtId="236" fontId="26" fillId="33" borderId="95" xfId="0" applyNumberFormat="1" applyFont="1" applyFill="1" applyBorder="1"/>
    <xf numFmtId="236" fontId="26" fillId="42" borderId="95" xfId="0" applyNumberFormat="1" applyFont="1" applyFill="1" applyBorder="1" applyAlignment="1">
      <alignment horizontal="right"/>
    </xf>
    <xf numFmtId="236" fontId="26" fillId="33" borderId="88" xfId="0" applyNumberFormat="1" applyFont="1" applyFill="1" applyBorder="1"/>
    <xf numFmtId="236" fontId="26" fillId="33" borderId="98" xfId="0" applyNumberFormat="1" applyFont="1" applyFill="1" applyBorder="1"/>
    <xf numFmtId="236" fontId="26" fillId="33" borderId="99" xfId="0" applyNumberFormat="1" applyFont="1" applyFill="1" applyBorder="1"/>
    <xf numFmtId="236" fontId="26" fillId="33" borderId="100" xfId="0" applyNumberFormat="1" applyFont="1" applyFill="1" applyBorder="1" applyAlignment="1">
      <alignment horizontal="right"/>
    </xf>
    <xf numFmtId="236" fontId="23" fillId="42" borderId="95" xfId="0" applyNumberFormat="1" applyFont="1" applyFill="1" applyBorder="1"/>
    <xf numFmtId="236" fontId="20" fillId="33" borderId="95" xfId="0" applyNumberFormat="1" applyFont="1" applyFill="1" applyBorder="1" applyAlignment="1">
      <alignment horizontal="right"/>
    </xf>
    <xf numFmtId="236" fontId="20" fillId="33" borderId="95" xfId="6" applyNumberFormat="1" applyFont="1" applyFill="1" applyBorder="1" applyAlignment="1">
      <alignment horizontal="right"/>
    </xf>
    <xf numFmtId="236" fontId="20" fillId="33" borderId="101" xfId="6" applyNumberFormat="1" applyFont="1" applyFill="1" applyBorder="1" applyAlignment="1">
      <alignment horizontal="right"/>
    </xf>
    <xf numFmtId="236" fontId="23" fillId="40" borderId="95" xfId="0" applyNumberFormat="1" applyFont="1" applyFill="1" applyBorder="1"/>
    <xf numFmtId="236" fontId="26" fillId="33" borderId="93" xfId="0" applyNumberFormat="1" applyFont="1" applyFill="1" applyBorder="1" applyAlignment="1">
      <alignment horizontal="right"/>
    </xf>
    <xf numFmtId="236" fontId="26" fillId="33" borderId="90" xfId="0" applyNumberFormat="1" applyFont="1" applyFill="1" applyBorder="1" applyAlignment="1">
      <alignment horizontal="right"/>
    </xf>
    <xf numFmtId="236" fontId="23" fillId="33" borderId="13" xfId="0" applyNumberFormat="1" applyFont="1" applyFill="1" applyBorder="1" applyAlignment="1">
      <alignment horizontal="left"/>
    </xf>
    <xf numFmtId="236" fontId="23" fillId="33" borderId="13" xfId="0" applyNumberFormat="1" applyFont="1" applyFill="1" applyBorder="1" applyAlignment="1">
      <alignment horizontal="left" indent="1"/>
    </xf>
    <xf numFmtId="236" fontId="23" fillId="33" borderId="13" xfId="0" applyNumberFormat="1" applyFont="1" applyFill="1" applyBorder="1"/>
    <xf numFmtId="236" fontId="23" fillId="33" borderId="91" xfId="0" applyNumberFormat="1" applyFont="1" applyFill="1" applyBorder="1"/>
    <xf numFmtId="236" fontId="23" fillId="33" borderId="94" xfId="0" applyNumberFormat="1" applyFont="1" applyFill="1" applyBorder="1"/>
    <xf numFmtId="236" fontId="23" fillId="33" borderId="102" xfId="0" applyNumberFormat="1" applyFont="1" applyFill="1" applyBorder="1"/>
    <xf numFmtId="0" fontId="46" fillId="38" borderId="54" xfId="4" applyFont="1" applyFill="1" applyBorder="1" applyAlignment="1">
      <alignment horizontal="center" vertic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cellXfs>
  <cellStyles count="44735">
    <cellStyle name="_x0013_" xfId="52"/>
    <cellStyle name="_x0013_ 2" xfId="53"/>
    <cellStyle name="_x0013_ 3" xfId="54"/>
    <cellStyle name="=C:\WINNT\SYSTEM32\COMMAND.COM" xfId="55"/>
    <cellStyle name="=C:\WINNT\SYSTEM32\COMMAND.COM 2" xfId="56"/>
    <cellStyle name="=C:\WINNT\SYSTEM32\COMMAND.COM 3" xfId="57"/>
    <cellStyle name="20% - Accent1" xfId="28" builtinId="30" hidden="1"/>
    <cellStyle name="20% - Accent1 10" xfId="58"/>
    <cellStyle name="20% - Accent1 10 2" xfId="59"/>
    <cellStyle name="20% - Accent1 10 3" xfId="60"/>
    <cellStyle name="20% - Accent1 10 4" xfId="61"/>
    <cellStyle name="20% - Accent1 10 5" xfId="62"/>
    <cellStyle name="20% - Accent1 10 6" xfId="63"/>
    <cellStyle name="20% - Accent1 10 7" xfId="64"/>
    <cellStyle name="20% - Accent1 10 8" xfId="65"/>
    <cellStyle name="20% - Accent1 11" xfId="66"/>
    <cellStyle name="20% - Accent1 11 2" xfId="67"/>
    <cellStyle name="20% - Accent1 11 3" xfId="68"/>
    <cellStyle name="20% - Accent1 11 4" xfId="69"/>
    <cellStyle name="20% - Accent1 11 5" xfId="70"/>
    <cellStyle name="20% - Accent1 11 6" xfId="71"/>
    <cellStyle name="20% - Accent1 11 7" xfId="72"/>
    <cellStyle name="20% - Accent1 11 8" xfId="73"/>
    <cellStyle name="20% - Accent1 12" xfId="74"/>
    <cellStyle name="20% - Accent1 12 2" xfId="75"/>
    <cellStyle name="20% - Accent1 12 3" xfId="76"/>
    <cellStyle name="20% - Accent1 12 4" xfId="77"/>
    <cellStyle name="20% - Accent1 12 5" xfId="78"/>
    <cellStyle name="20% - Accent1 12 6" xfId="79"/>
    <cellStyle name="20% - Accent1 12 7" xfId="80"/>
    <cellStyle name="20% - Accent1 12 8" xfId="81"/>
    <cellStyle name="20% - Accent1 13" xfId="82"/>
    <cellStyle name="20% - Accent1 14" xfId="83"/>
    <cellStyle name="20% - Accent1 15" xfId="84"/>
    <cellStyle name="20% - Accent1 16" xfId="85"/>
    <cellStyle name="20% - Accent1 17" xfId="86"/>
    <cellStyle name="20% - Accent1 18" xfId="87"/>
    <cellStyle name="20% - Accent1 2" xfId="88"/>
    <cellStyle name="20% - Accent1 2 2" xfId="89"/>
    <cellStyle name="20% - Accent1 2 2 2" xfId="90"/>
    <cellStyle name="20% - Accent1 2 2 2 2" xfId="91"/>
    <cellStyle name="20% - Accent1 2 2 2 3" xfId="92"/>
    <cellStyle name="20% - Accent1 2 2 3" xfId="93"/>
    <cellStyle name="20% - Accent1 2 2 3 2" xfId="94"/>
    <cellStyle name="20% - Accent1 2 2 3 3" xfId="95"/>
    <cellStyle name="20% - Accent1 2 2 3 3 2" xfId="96"/>
    <cellStyle name="20% - Accent1 2 2 3 3 3" xfId="97"/>
    <cellStyle name="20% - Accent1 2 2 3 4" xfId="98"/>
    <cellStyle name="20% - Accent1 2 2 3 5" xfId="99"/>
    <cellStyle name="20% - Accent1 2 2 3 6" xfId="100"/>
    <cellStyle name="20% - Accent1 2 2 4" xfId="101"/>
    <cellStyle name="20% - Accent1 2 2 4 2" xfId="102"/>
    <cellStyle name="20% - Accent1 2 2 4 3" xfId="103"/>
    <cellStyle name="20% - Accent1 2 2 4 4" xfId="104"/>
    <cellStyle name="20% - Accent1 2 2 5" xfId="105"/>
    <cellStyle name="20% - Accent1 2 3" xfId="106"/>
    <cellStyle name="20% - Accent1 2 3 2" xfId="107"/>
    <cellStyle name="20% - Accent1 2 3 2 2" xfId="108"/>
    <cellStyle name="20% - Accent1 2 3 2 3" xfId="109"/>
    <cellStyle name="20% - Accent1 2 3 2 3 2" xfId="110"/>
    <cellStyle name="20% - Accent1 2 3 2 3 3" xfId="111"/>
    <cellStyle name="20% - Accent1 2 3 2 4" xfId="112"/>
    <cellStyle name="20% - Accent1 2 3 2 5" xfId="113"/>
    <cellStyle name="20% - Accent1 2 3 2 6" xfId="114"/>
    <cellStyle name="20% - Accent1 2 3 3" xfId="115"/>
    <cellStyle name="20% - Accent1 2 3 4" xfId="116"/>
    <cellStyle name="20% - Accent1 2 4" xfId="117"/>
    <cellStyle name="20% - Accent1 2 4 2" xfId="118"/>
    <cellStyle name="20% - Accent1 2 4 2 2" xfId="119"/>
    <cellStyle name="20% - Accent1 2 4 2 3" xfId="120"/>
    <cellStyle name="20% - Accent1 2 4 2 3 2" xfId="121"/>
    <cellStyle name="20% - Accent1 2 4 2 3 3" xfId="122"/>
    <cellStyle name="20% - Accent1 2 4 2 4" xfId="123"/>
    <cellStyle name="20% - Accent1 2 4 2 5" xfId="124"/>
    <cellStyle name="20% - Accent1 2 4 2 6" xfId="125"/>
    <cellStyle name="20% - Accent1 2 4 3" xfId="126"/>
    <cellStyle name="20% - Accent1 2 4 4" xfId="127"/>
    <cellStyle name="20% - Accent1 2 5" xfId="128"/>
    <cellStyle name="20% - Accent1 2 5 2" xfId="129"/>
    <cellStyle name="20% - Accent1 2 5 2 2" xfId="130"/>
    <cellStyle name="20% - Accent1 2 5 3" xfId="131"/>
    <cellStyle name="20% - Accent1 2 5 3 2" xfId="132"/>
    <cellStyle name="20% - Accent1 2 5 4" xfId="133"/>
    <cellStyle name="20% - Accent1 2 5 4 2" xfId="134"/>
    <cellStyle name="20% - Accent1 2 6" xfId="135"/>
    <cellStyle name="20% - Accent1 2 6 2" xfId="136"/>
    <cellStyle name="20% - Accent1 2 6 3" xfId="137"/>
    <cellStyle name="20% - Accent1 2 6 4" xfId="138"/>
    <cellStyle name="20% - Accent1 2 7" xfId="139"/>
    <cellStyle name="20% - Accent1 3" xfId="140"/>
    <cellStyle name="20% - Accent1 3 2" xfId="141"/>
    <cellStyle name="20% - Accent1 3 2 2" xfId="142"/>
    <cellStyle name="20% - Accent1 3 2 3" xfId="143"/>
    <cellStyle name="20% - Accent1 3 2 3 2" xfId="144"/>
    <cellStyle name="20% - Accent1 3 2 3 3" xfId="145"/>
    <cellStyle name="20% - Accent1 3 2 4" xfId="146"/>
    <cellStyle name="20% - Accent1 3 2 4 2" xfId="147"/>
    <cellStyle name="20% - Accent1 3 2 4 3" xfId="148"/>
    <cellStyle name="20% - Accent1 3 3" xfId="149"/>
    <cellStyle name="20% - Accent1 3 3 2" xfId="150"/>
    <cellStyle name="20% - Accent1 3 3 3" xfId="151"/>
    <cellStyle name="20% - Accent1 3 3 3 2" xfId="152"/>
    <cellStyle name="20% - Accent1 3 3 3 3" xfId="153"/>
    <cellStyle name="20% - Accent1 3 4" xfId="154"/>
    <cellStyle name="20% - Accent1 4" xfId="155"/>
    <cellStyle name="20% - Accent1 4 2" xfId="156"/>
    <cellStyle name="20% - Accent1 4 2 2" xfId="157"/>
    <cellStyle name="20% - Accent1 4 2 3" xfId="158"/>
    <cellStyle name="20% - Accent1 4 2 3 2" xfId="159"/>
    <cellStyle name="20% - Accent1 4 2 3 3" xfId="160"/>
    <cellStyle name="20% - Accent1 4 2 4" xfId="161"/>
    <cellStyle name="20% - Accent1 4 2 4 2" xfId="162"/>
    <cellStyle name="20% - Accent1 4 2 4 3" xfId="163"/>
    <cellStyle name="20% - Accent1 4 3" xfId="164"/>
    <cellStyle name="20% - Accent1 4 3 2" xfId="165"/>
    <cellStyle name="20% - Accent1 4 3 3" xfId="166"/>
    <cellStyle name="20% - Accent1 4 3 3 2" xfId="167"/>
    <cellStyle name="20% - Accent1 4 3 3 3" xfId="168"/>
    <cellStyle name="20% - Accent1 4 4" xfId="169"/>
    <cellStyle name="20% - Accent1 5" xfId="170"/>
    <cellStyle name="20% - Accent1 5 2" xfId="171"/>
    <cellStyle name="20% - Accent1 5 3" xfId="172"/>
    <cellStyle name="20% - Accent1 6" xfId="173"/>
    <cellStyle name="20% - Accent1 6 2" xfId="174"/>
    <cellStyle name="20% - Accent1 7" xfId="175"/>
    <cellStyle name="20% - Accent1 7 2" xfId="176"/>
    <cellStyle name="20% - Accent1 7 3" xfId="177"/>
    <cellStyle name="20% - Accent1 7 4" xfId="178"/>
    <cellStyle name="20% - Accent1 7 5" xfId="179"/>
    <cellStyle name="20% - Accent1 7 6" xfId="180"/>
    <cellStyle name="20% - Accent1 7 7" xfId="181"/>
    <cellStyle name="20% - Accent1 7 8" xfId="182"/>
    <cellStyle name="20% - Accent1 8" xfId="183"/>
    <cellStyle name="20% - Accent1 8 2" xfId="184"/>
    <cellStyle name="20% - Accent1 8 3" xfId="185"/>
    <cellStyle name="20% - Accent1 8 4" xfId="186"/>
    <cellStyle name="20% - Accent1 8 5" xfId="187"/>
    <cellStyle name="20% - Accent1 8 6" xfId="188"/>
    <cellStyle name="20% - Accent1 8 7" xfId="189"/>
    <cellStyle name="20% - Accent1 8 8" xfId="190"/>
    <cellStyle name="20% - Accent1 9" xfId="191"/>
    <cellStyle name="20% - Accent1 9 2" xfId="192"/>
    <cellStyle name="20% - Accent1 9 3" xfId="193"/>
    <cellStyle name="20% - Accent1 9 4" xfId="194"/>
    <cellStyle name="20% - Accent1 9 5" xfId="195"/>
    <cellStyle name="20% - Accent1 9 6" xfId="196"/>
    <cellStyle name="20% - Accent1 9 7" xfId="197"/>
    <cellStyle name="20% - Accent1 9 8" xfId="198"/>
    <cellStyle name="20% - Accent2" xfId="32" builtinId="34" hidden="1"/>
    <cellStyle name="20% - Accent2 10" xfId="199"/>
    <cellStyle name="20% - Accent2 10 2" xfId="200"/>
    <cellStyle name="20% - Accent2 10 3" xfId="201"/>
    <cellStyle name="20% - Accent2 10 4" xfId="202"/>
    <cellStyle name="20% - Accent2 10 5" xfId="203"/>
    <cellStyle name="20% - Accent2 10 6" xfId="204"/>
    <cellStyle name="20% - Accent2 10 7" xfId="205"/>
    <cellStyle name="20% - Accent2 10 8" xfId="206"/>
    <cellStyle name="20% - Accent2 11" xfId="207"/>
    <cellStyle name="20% - Accent2 11 2" xfId="208"/>
    <cellStyle name="20% - Accent2 11 3" xfId="209"/>
    <cellStyle name="20% - Accent2 11 4" xfId="210"/>
    <cellStyle name="20% - Accent2 11 5" xfId="211"/>
    <cellStyle name="20% - Accent2 11 6" xfId="212"/>
    <cellStyle name="20% - Accent2 11 7" xfId="213"/>
    <cellStyle name="20% - Accent2 11 8" xfId="214"/>
    <cellStyle name="20% - Accent2 12" xfId="215"/>
    <cellStyle name="20% - Accent2 12 2" xfId="216"/>
    <cellStyle name="20% - Accent2 12 3" xfId="217"/>
    <cellStyle name="20% - Accent2 12 4" xfId="218"/>
    <cellStyle name="20% - Accent2 12 5" xfId="219"/>
    <cellStyle name="20% - Accent2 12 6" xfId="220"/>
    <cellStyle name="20% - Accent2 12 7" xfId="221"/>
    <cellStyle name="20% - Accent2 12 8" xfId="222"/>
    <cellStyle name="20% - Accent2 13" xfId="223"/>
    <cellStyle name="20% - Accent2 14" xfId="224"/>
    <cellStyle name="20% - Accent2 15" xfId="225"/>
    <cellStyle name="20% - Accent2 16" xfId="226"/>
    <cellStyle name="20% - Accent2 17" xfId="227"/>
    <cellStyle name="20% - Accent2 18" xfId="228"/>
    <cellStyle name="20% - Accent2 2" xfId="229"/>
    <cellStyle name="20% - Accent2 2 2" xfId="230"/>
    <cellStyle name="20% - Accent2 2 2 2" xfId="231"/>
    <cellStyle name="20% - Accent2 2 2 2 2" xfId="232"/>
    <cellStyle name="20% - Accent2 2 2 2 3" xfId="233"/>
    <cellStyle name="20% - Accent2 2 2 3" xfId="234"/>
    <cellStyle name="20% - Accent2 2 2 3 2" xfId="235"/>
    <cellStyle name="20% - Accent2 2 2 3 3" xfId="236"/>
    <cellStyle name="20% - Accent2 2 2 3 3 2" xfId="237"/>
    <cellStyle name="20% - Accent2 2 2 3 3 3" xfId="238"/>
    <cellStyle name="20% - Accent2 2 2 3 4" xfId="239"/>
    <cellStyle name="20% - Accent2 2 2 3 5" xfId="240"/>
    <cellStyle name="20% - Accent2 2 2 3 6" xfId="241"/>
    <cellStyle name="20% - Accent2 2 2 4" xfId="242"/>
    <cellStyle name="20% - Accent2 2 2 4 2" xfId="243"/>
    <cellStyle name="20% - Accent2 2 2 4 3" xfId="244"/>
    <cellStyle name="20% - Accent2 2 2 4 4" xfId="245"/>
    <cellStyle name="20% - Accent2 2 2 5" xfId="246"/>
    <cellStyle name="20% - Accent2 2 3" xfId="247"/>
    <cellStyle name="20% - Accent2 2 3 2" xfId="248"/>
    <cellStyle name="20% - Accent2 2 3 2 2" xfId="249"/>
    <cellStyle name="20% - Accent2 2 3 2 3" xfId="250"/>
    <cellStyle name="20% - Accent2 2 3 2 3 2" xfId="251"/>
    <cellStyle name="20% - Accent2 2 3 2 3 3" xfId="252"/>
    <cellStyle name="20% - Accent2 2 3 2 4" xfId="253"/>
    <cellStyle name="20% - Accent2 2 3 2 5" xfId="254"/>
    <cellStyle name="20% - Accent2 2 3 2 6" xfId="255"/>
    <cellStyle name="20% - Accent2 2 3 3" xfId="256"/>
    <cellStyle name="20% - Accent2 2 3 4" xfId="257"/>
    <cellStyle name="20% - Accent2 2 4" xfId="258"/>
    <cellStyle name="20% - Accent2 2 4 2" xfId="259"/>
    <cellStyle name="20% - Accent2 2 4 2 2" xfId="260"/>
    <cellStyle name="20% - Accent2 2 4 2 3" xfId="261"/>
    <cellStyle name="20% - Accent2 2 4 2 3 2" xfId="262"/>
    <cellStyle name="20% - Accent2 2 4 2 3 3" xfId="263"/>
    <cellStyle name="20% - Accent2 2 4 2 4" xfId="264"/>
    <cellStyle name="20% - Accent2 2 4 2 5" xfId="265"/>
    <cellStyle name="20% - Accent2 2 4 2 6" xfId="266"/>
    <cellStyle name="20% - Accent2 2 4 3" xfId="267"/>
    <cellStyle name="20% - Accent2 2 4 4" xfId="268"/>
    <cellStyle name="20% - Accent2 2 5" xfId="269"/>
    <cellStyle name="20% - Accent2 2 5 2" xfId="270"/>
    <cellStyle name="20% - Accent2 2 5 2 2" xfId="271"/>
    <cellStyle name="20% - Accent2 2 5 3" xfId="272"/>
    <cellStyle name="20% - Accent2 2 5 3 2" xfId="273"/>
    <cellStyle name="20% - Accent2 2 5 4" xfId="274"/>
    <cellStyle name="20% - Accent2 2 5 4 2" xfId="275"/>
    <cellStyle name="20% - Accent2 2 6" xfId="276"/>
    <cellStyle name="20% - Accent2 2 6 2" xfId="277"/>
    <cellStyle name="20% - Accent2 2 6 3" xfId="278"/>
    <cellStyle name="20% - Accent2 2 6 4" xfId="279"/>
    <cellStyle name="20% - Accent2 2 7" xfId="280"/>
    <cellStyle name="20% - Accent2 3" xfId="281"/>
    <cellStyle name="20% - Accent2 3 2" xfId="282"/>
    <cellStyle name="20% - Accent2 3 2 2" xfId="283"/>
    <cellStyle name="20% - Accent2 3 2 3" xfId="284"/>
    <cellStyle name="20% - Accent2 3 2 3 2" xfId="285"/>
    <cellStyle name="20% - Accent2 3 2 3 3" xfId="286"/>
    <cellStyle name="20% - Accent2 3 2 4" xfId="287"/>
    <cellStyle name="20% - Accent2 3 2 4 2" xfId="288"/>
    <cellStyle name="20% - Accent2 3 2 4 3" xfId="289"/>
    <cellStyle name="20% - Accent2 3 3" xfId="290"/>
    <cellStyle name="20% - Accent2 3 3 2" xfId="291"/>
    <cellStyle name="20% - Accent2 3 3 3" xfId="292"/>
    <cellStyle name="20% - Accent2 3 3 3 2" xfId="293"/>
    <cellStyle name="20% - Accent2 3 3 3 3" xfId="294"/>
    <cellStyle name="20% - Accent2 3 4" xfId="295"/>
    <cellStyle name="20% - Accent2 4" xfId="296"/>
    <cellStyle name="20% - Accent2 4 2" xfId="297"/>
    <cellStyle name="20% - Accent2 4 2 2" xfId="298"/>
    <cellStyle name="20% - Accent2 4 2 3" xfId="299"/>
    <cellStyle name="20% - Accent2 4 2 3 2" xfId="300"/>
    <cellStyle name="20% - Accent2 4 2 3 3" xfId="301"/>
    <cellStyle name="20% - Accent2 4 2 4" xfId="302"/>
    <cellStyle name="20% - Accent2 4 2 4 2" xfId="303"/>
    <cellStyle name="20% - Accent2 4 2 4 3" xfId="304"/>
    <cellStyle name="20% - Accent2 4 3" xfId="305"/>
    <cellStyle name="20% - Accent2 4 3 2" xfId="306"/>
    <cellStyle name="20% - Accent2 4 3 3" xfId="307"/>
    <cellStyle name="20% - Accent2 4 3 3 2" xfId="308"/>
    <cellStyle name="20% - Accent2 4 3 3 3" xfId="309"/>
    <cellStyle name="20% - Accent2 4 4" xfId="310"/>
    <cellStyle name="20% - Accent2 5" xfId="311"/>
    <cellStyle name="20% - Accent2 5 2" xfId="312"/>
    <cellStyle name="20% - Accent2 5 3" xfId="313"/>
    <cellStyle name="20% - Accent2 6" xfId="314"/>
    <cellStyle name="20% - Accent2 6 2" xfId="315"/>
    <cellStyle name="20% - Accent2 7" xfId="316"/>
    <cellStyle name="20% - Accent2 7 2" xfId="317"/>
    <cellStyle name="20% - Accent2 7 3" xfId="318"/>
    <cellStyle name="20% - Accent2 7 4" xfId="319"/>
    <cellStyle name="20% - Accent2 7 5" xfId="320"/>
    <cellStyle name="20% - Accent2 7 6" xfId="321"/>
    <cellStyle name="20% - Accent2 7 7" xfId="322"/>
    <cellStyle name="20% - Accent2 7 8" xfId="323"/>
    <cellStyle name="20% - Accent2 8" xfId="324"/>
    <cellStyle name="20% - Accent2 8 2" xfId="325"/>
    <cellStyle name="20% - Accent2 8 3" xfId="326"/>
    <cellStyle name="20% - Accent2 8 4" xfId="327"/>
    <cellStyle name="20% - Accent2 8 5" xfId="328"/>
    <cellStyle name="20% - Accent2 8 6" xfId="329"/>
    <cellStyle name="20% - Accent2 8 7" xfId="330"/>
    <cellStyle name="20% - Accent2 8 8" xfId="331"/>
    <cellStyle name="20% - Accent2 9" xfId="332"/>
    <cellStyle name="20% - Accent2 9 2" xfId="333"/>
    <cellStyle name="20% - Accent2 9 3" xfId="334"/>
    <cellStyle name="20% - Accent2 9 4" xfId="335"/>
    <cellStyle name="20% - Accent2 9 5" xfId="336"/>
    <cellStyle name="20% - Accent2 9 6" xfId="337"/>
    <cellStyle name="20% - Accent2 9 7" xfId="338"/>
    <cellStyle name="20% - Accent2 9 8" xfId="339"/>
    <cellStyle name="20% - Accent3" xfId="36" builtinId="38" hidden="1"/>
    <cellStyle name="20% - Accent3 10" xfId="340"/>
    <cellStyle name="20% - Accent3 10 2" xfId="341"/>
    <cellStyle name="20% - Accent3 10 3" xfId="342"/>
    <cellStyle name="20% - Accent3 10 4" xfId="343"/>
    <cellStyle name="20% - Accent3 10 5" xfId="344"/>
    <cellStyle name="20% - Accent3 10 6" xfId="345"/>
    <cellStyle name="20% - Accent3 10 7" xfId="346"/>
    <cellStyle name="20% - Accent3 10 8" xfId="347"/>
    <cellStyle name="20% - Accent3 11" xfId="348"/>
    <cellStyle name="20% - Accent3 11 2" xfId="349"/>
    <cellStyle name="20% - Accent3 11 3" xfId="350"/>
    <cellStyle name="20% - Accent3 11 4" xfId="351"/>
    <cellStyle name="20% - Accent3 11 5" xfId="352"/>
    <cellStyle name="20% - Accent3 11 6" xfId="353"/>
    <cellStyle name="20% - Accent3 11 7" xfId="354"/>
    <cellStyle name="20% - Accent3 11 8" xfId="355"/>
    <cellStyle name="20% - Accent3 12" xfId="356"/>
    <cellStyle name="20% - Accent3 12 2" xfId="357"/>
    <cellStyle name="20% - Accent3 12 3" xfId="358"/>
    <cellStyle name="20% - Accent3 12 4" xfId="359"/>
    <cellStyle name="20% - Accent3 12 5" xfId="360"/>
    <cellStyle name="20% - Accent3 12 6" xfId="361"/>
    <cellStyle name="20% - Accent3 12 7" xfId="362"/>
    <cellStyle name="20% - Accent3 12 8" xfId="363"/>
    <cellStyle name="20% - Accent3 13" xfId="364"/>
    <cellStyle name="20% - Accent3 14" xfId="365"/>
    <cellStyle name="20% - Accent3 15" xfId="366"/>
    <cellStyle name="20% - Accent3 16" xfId="367"/>
    <cellStyle name="20% - Accent3 17" xfId="368"/>
    <cellStyle name="20% - Accent3 18" xfId="369"/>
    <cellStyle name="20% - Accent3 2" xfId="370"/>
    <cellStyle name="20% - Accent3 2 2" xfId="371"/>
    <cellStyle name="20% - Accent3 2 2 2" xfId="372"/>
    <cellStyle name="20% - Accent3 2 2 2 2" xfId="373"/>
    <cellStyle name="20% - Accent3 2 2 2 3" xfId="374"/>
    <cellStyle name="20% - Accent3 2 2 3" xfId="375"/>
    <cellStyle name="20% - Accent3 2 2 3 2" xfId="376"/>
    <cellStyle name="20% - Accent3 2 2 3 3" xfId="377"/>
    <cellStyle name="20% - Accent3 2 2 3 3 2" xfId="378"/>
    <cellStyle name="20% - Accent3 2 2 3 3 3" xfId="379"/>
    <cellStyle name="20% - Accent3 2 2 3 4" xfId="380"/>
    <cellStyle name="20% - Accent3 2 2 3 5" xfId="381"/>
    <cellStyle name="20% - Accent3 2 2 3 6" xfId="382"/>
    <cellStyle name="20% - Accent3 2 2 4" xfId="383"/>
    <cellStyle name="20% - Accent3 2 2 4 2" xfId="384"/>
    <cellStyle name="20% - Accent3 2 2 4 3" xfId="385"/>
    <cellStyle name="20% - Accent3 2 2 4 4" xfId="386"/>
    <cellStyle name="20% - Accent3 2 2 5" xfId="387"/>
    <cellStyle name="20% - Accent3 2 3" xfId="388"/>
    <cellStyle name="20% - Accent3 2 3 2" xfId="389"/>
    <cellStyle name="20% - Accent3 2 3 2 2" xfId="390"/>
    <cellStyle name="20% - Accent3 2 3 2 3" xfId="391"/>
    <cellStyle name="20% - Accent3 2 3 2 3 2" xfId="392"/>
    <cellStyle name="20% - Accent3 2 3 2 3 3" xfId="393"/>
    <cellStyle name="20% - Accent3 2 3 2 4" xfId="394"/>
    <cellStyle name="20% - Accent3 2 3 2 5" xfId="395"/>
    <cellStyle name="20% - Accent3 2 3 2 6" xfId="396"/>
    <cellStyle name="20% - Accent3 2 3 3" xfId="397"/>
    <cellStyle name="20% - Accent3 2 3 4" xfId="398"/>
    <cellStyle name="20% - Accent3 2 4" xfId="399"/>
    <cellStyle name="20% - Accent3 2 4 2" xfId="400"/>
    <cellStyle name="20% - Accent3 2 4 2 2" xfId="401"/>
    <cellStyle name="20% - Accent3 2 4 2 3" xfId="402"/>
    <cellStyle name="20% - Accent3 2 4 2 3 2" xfId="403"/>
    <cellStyle name="20% - Accent3 2 4 2 3 3" xfId="404"/>
    <cellStyle name="20% - Accent3 2 4 2 4" xfId="405"/>
    <cellStyle name="20% - Accent3 2 4 2 5" xfId="406"/>
    <cellStyle name="20% - Accent3 2 4 2 6" xfId="407"/>
    <cellStyle name="20% - Accent3 2 4 3" xfId="408"/>
    <cellStyle name="20% - Accent3 2 4 4" xfId="409"/>
    <cellStyle name="20% - Accent3 2 5" xfId="410"/>
    <cellStyle name="20% - Accent3 2 5 2" xfId="411"/>
    <cellStyle name="20% - Accent3 2 5 2 2" xfId="412"/>
    <cellStyle name="20% - Accent3 2 5 3" xfId="413"/>
    <cellStyle name="20% - Accent3 2 5 3 2" xfId="414"/>
    <cellStyle name="20% - Accent3 2 5 4" xfId="415"/>
    <cellStyle name="20% - Accent3 2 5 4 2" xfId="416"/>
    <cellStyle name="20% - Accent3 2 6" xfId="417"/>
    <cellStyle name="20% - Accent3 2 6 2" xfId="418"/>
    <cellStyle name="20% - Accent3 2 6 3" xfId="419"/>
    <cellStyle name="20% - Accent3 2 6 4" xfId="420"/>
    <cellStyle name="20% - Accent3 2 7" xfId="421"/>
    <cellStyle name="20% - Accent3 3" xfId="422"/>
    <cellStyle name="20% - Accent3 3 2" xfId="423"/>
    <cellStyle name="20% - Accent3 3 2 2" xfId="424"/>
    <cellStyle name="20% - Accent3 3 2 3" xfId="425"/>
    <cellStyle name="20% - Accent3 3 2 3 2" xfId="426"/>
    <cellStyle name="20% - Accent3 3 2 3 3" xfId="427"/>
    <cellStyle name="20% - Accent3 3 2 4" xfId="428"/>
    <cellStyle name="20% - Accent3 3 2 4 2" xfId="429"/>
    <cellStyle name="20% - Accent3 3 2 4 3" xfId="430"/>
    <cellStyle name="20% - Accent3 3 3" xfId="431"/>
    <cellStyle name="20% - Accent3 3 3 2" xfId="432"/>
    <cellStyle name="20% - Accent3 3 3 3" xfId="433"/>
    <cellStyle name="20% - Accent3 3 3 3 2" xfId="434"/>
    <cellStyle name="20% - Accent3 3 3 3 3" xfId="435"/>
    <cellStyle name="20% - Accent3 3 4" xfId="436"/>
    <cellStyle name="20% - Accent3 4" xfId="437"/>
    <cellStyle name="20% - Accent3 4 2" xfId="438"/>
    <cellStyle name="20% - Accent3 4 2 2" xfId="439"/>
    <cellStyle name="20% - Accent3 4 2 3" xfId="440"/>
    <cellStyle name="20% - Accent3 4 2 3 2" xfId="441"/>
    <cellStyle name="20% - Accent3 4 2 3 3" xfId="442"/>
    <cellStyle name="20% - Accent3 4 2 4" xfId="443"/>
    <cellStyle name="20% - Accent3 4 2 4 2" xfId="444"/>
    <cellStyle name="20% - Accent3 4 2 4 3" xfId="445"/>
    <cellStyle name="20% - Accent3 4 3" xfId="446"/>
    <cellStyle name="20% - Accent3 4 3 2" xfId="447"/>
    <cellStyle name="20% - Accent3 4 3 3" xfId="448"/>
    <cellStyle name="20% - Accent3 4 3 3 2" xfId="449"/>
    <cellStyle name="20% - Accent3 4 3 3 3" xfId="450"/>
    <cellStyle name="20% - Accent3 4 4" xfId="451"/>
    <cellStyle name="20% - Accent3 5" xfId="452"/>
    <cellStyle name="20% - Accent3 5 2" xfId="453"/>
    <cellStyle name="20% - Accent3 5 3" xfId="454"/>
    <cellStyle name="20% - Accent3 6" xfId="455"/>
    <cellStyle name="20% - Accent3 6 2" xfId="456"/>
    <cellStyle name="20% - Accent3 7" xfId="457"/>
    <cellStyle name="20% - Accent3 7 2" xfId="458"/>
    <cellStyle name="20% - Accent3 7 3" xfId="459"/>
    <cellStyle name="20% - Accent3 7 4" xfId="460"/>
    <cellStyle name="20% - Accent3 7 5" xfId="461"/>
    <cellStyle name="20% - Accent3 7 6" xfId="462"/>
    <cellStyle name="20% - Accent3 7 7" xfId="463"/>
    <cellStyle name="20% - Accent3 7 8" xfId="464"/>
    <cellStyle name="20% - Accent3 8" xfId="465"/>
    <cellStyle name="20% - Accent3 8 2" xfId="466"/>
    <cellStyle name="20% - Accent3 8 3" xfId="467"/>
    <cellStyle name="20% - Accent3 8 4" xfId="468"/>
    <cellStyle name="20% - Accent3 8 5" xfId="469"/>
    <cellStyle name="20% - Accent3 8 6" xfId="470"/>
    <cellStyle name="20% - Accent3 8 7" xfId="471"/>
    <cellStyle name="20% - Accent3 8 8" xfId="472"/>
    <cellStyle name="20% - Accent3 9" xfId="473"/>
    <cellStyle name="20% - Accent3 9 2" xfId="474"/>
    <cellStyle name="20% - Accent3 9 3" xfId="475"/>
    <cellStyle name="20% - Accent3 9 4" xfId="476"/>
    <cellStyle name="20% - Accent3 9 5" xfId="477"/>
    <cellStyle name="20% - Accent3 9 6" xfId="478"/>
    <cellStyle name="20% - Accent3 9 7" xfId="479"/>
    <cellStyle name="20% - Accent3 9 8" xfId="480"/>
    <cellStyle name="20% - Accent4" xfId="40" builtinId="42" hidden="1"/>
    <cellStyle name="20% - Accent4 10" xfId="481"/>
    <cellStyle name="20% - Accent4 10 2" xfId="482"/>
    <cellStyle name="20% - Accent4 10 3" xfId="483"/>
    <cellStyle name="20% - Accent4 10 4" xfId="484"/>
    <cellStyle name="20% - Accent4 10 5" xfId="485"/>
    <cellStyle name="20% - Accent4 10 6" xfId="486"/>
    <cellStyle name="20% - Accent4 10 7" xfId="487"/>
    <cellStyle name="20% - Accent4 10 8" xfId="488"/>
    <cellStyle name="20% - Accent4 11" xfId="489"/>
    <cellStyle name="20% - Accent4 11 2" xfId="490"/>
    <cellStyle name="20% - Accent4 11 3" xfId="491"/>
    <cellStyle name="20% - Accent4 11 4" xfId="492"/>
    <cellStyle name="20% - Accent4 11 5" xfId="493"/>
    <cellStyle name="20% - Accent4 11 6" xfId="494"/>
    <cellStyle name="20% - Accent4 11 7" xfId="495"/>
    <cellStyle name="20% - Accent4 11 8" xfId="496"/>
    <cellStyle name="20% - Accent4 12" xfId="497"/>
    <cellStyle name="20% - Accent4 12 2" xfId="498"/>
    <cellStyle name="20% - Accent4 12 3" xfId="499"/>
    <cellStyle name="20% - Accent4 12 4" xfId="500"/>
    <cellStyle name="20% - Accent4 12 5" xfId="501"/>
    <cellStyle name="20% - Accent4 12 6" xfId="502"/>
    <cellStyle name="20% - Accent4 12 7" xfId="503"/>
    <cellStyle name="20% - Accent4 12 8" xfId="504"/>
    <cellStyle name="20% - Accent4 13" xfId="505"/>
    <cellStyle name="20% - Accent4 14" xfId="506"/>
    <cellStyle name="20% - Accent4 15" xfId="507"/>
    <cellStyle name="20% - Accent4 16" xfId="508"/>
    <cellStyle name="20% - Accent4 17" xfId="509"/>
    <cellStyle name="20% - Accent4 18" xfId="510"/>
    <cellStyle name="20% - Accent4 2" xfId="511"/>
    <cellStyle name="20% - Accent4 2 2" xfId="512"/>
    <cellStyle name="20% - Accent4 2 2 2" xfId="513"/>
    <cellStyle name="20% - Accent4 2 2 2 2" xfId="514"/>
    <cellStyle name="20% - Accent4 2 2 2 3" xfId="515"/>
    <cellStyle name="20% - Accent4 2 2 3" xfId="516"/>
    <cellStyle name="20% - Accent4 2 2 3 2" xfId="517"/>
    <cellStyle name="20% - Accent4 2 2 3 3" xfId="518"/>
    <cellStyle name="20% - Accent4 2 2 3 3 2" xfId="519"/>
    <cellStyle name="20% - Accent4 2 2 3 3 3" xfId="520"/>
    <cellStyle name="20% - Accent4 2 2 3 4" xfId="521"/>
    <cellStyle name="20% - Accent4 2 2 3 5" xfId="522"/>
    <cellStyle name="20% - Accent4 2 2 3 6" xfId="523"/>
    <cellStyle name="20% - Accent4 2 2 4" xfId="524"/>
    <cellStyle name="20% - Accent4 2 2 4 2" xfId="525"/>
    <cellStyle name="20% - Accent4 2 2 4 3" xfId="526"/>
    <cellStyle name="20% - Accent4 2 2 4 4" xfId="527"/>
    <cellStyle name="20% - Accent4 2 2 5" xfId="528"/>
    <cellStyle name="20% - Accent4 2 3" xfId="529"/>
    <cellStyle name="20% - Accent4 2 3 2" xfId="530"/>
    <cellStyle name="20% - Accent4 2 3 2 2" xfId="531"/>
    <cellStyle name="20% - Accent4 2 3 2 3" xfId="532"/>
    <cellStyle name="20% - Accent4 2 3 2 3 2" xfId="533"/>
    <cellStyle name="20% - Accent4 2 3 2 3 3" xfId="534"/>
    <cellStyle name="20% - Accent4 2 3 2 4" xfId="535"/>
    <cellStyle name="20% - Accent4 2 3 2 5" xfId="536"/>
    <cellStyle name="20% - Accent4 2 3 2 6" xfId="537"/>
    <cellStyle name="20% - Accent4 2 3 3" xfId="538"/>
    <cellStyle name="20% - Accent4 2 3 4" xfId="539"/>
    <cellStyle name="20% - Accent4 2 4" xfId="540"/>
    <cellStyle name="20% - Accent4 2 4 2" xfId="541"/>
    <cellStyle name="20% - Accent4 2 4 2 2" xfId="542"/>
    <cellStyle name="20% - Accent4 2 4 2 3" xfId="543"/>
    <cellStyle name="20% - Accent4 2 4 2 3 2" xfId="544"/>
    <cellStyle name="20% - Accent4 2 4 2 3 3" xfId="545"/>
    <cellStyle name="20% - Accent4 2 4 2 4" xfId="546"/>
    <cellStyle name="20% - Accent4 2 4 2 5" xfId="547"/>
    <cellStyle name="20% - Accent4 2 4 2 6" xfId="548"/>
    <cellStyle name="20% - Accent4 2 4 3" xfId="549"/>
    <cellStyle name="20% - Accent4 2 4 4" xfId="550"/>
    <cellStyle name="20% - Accent4 2 5" xfId="551"/>
    <cellStyle name="20% - Accent4 2 5 2" xfId="552"/>
    <cellStyle name="20% - Accent4 2 5 2 2" xfId="553"/>
    <cellStyle name="20% - Accent4 2 5 3" xfId="554"/>
    <cellStyle name="20% - Accent4 2 5 3 2" xfId="555"/>
    <cellStyle name="20% - Accent4 2 5 4" xfId="556"/>
    <cellStyle name="20% - Accent4 2 5 4 2" xfId="557"/>
    <cellStyle name="20% - Accent4 2 6" xfId="558"/>
    <cellStyle name="20% - Accent4 2 6 2" xfId="559"/>
    <cellStyle name="20% - Accent4 2 6 3" xfId="560"/>
    <cellStyle name="20% - Accent4 2 6 4" xfId="561"/>
    <cellStyle name="20% - Accent4 2 7" xfId="562"/>
    <cellStyle name="20% - Accent4 3" xfId="563"/>
    <cellStyle name="20% - Accent4 3 2" xfId="564"/>
    <cellStyle name="20% - Accent4 3 2 2" xfId="565"/>
    <cellStyle name="20% - Accent4 3 2 3" xfId="566"/>
    <cellStyle name="20% - Accent4 3 2 3 2" xfId="567"/>
    <cellStyle name="20% - Accent4 3 2 3 3" xfId="568"/>
    <cellStyle name="20% - Accent4 3 2 4" xfId="569"/>
    <cellStyle name="20% - Accent4 3 2 4 2" xfId="570"/>
    <cellStyle name="20% - Accent4 3 2 4 3" xfId="571"/>
    <cellStyle name="20% - Accent4 3 3" xfId="572"/>
    <cellStyle name="20% - Accent4 3 3 2" xfId="573"/>
    <cellStyle name="20% - Accent4 3 3 3" xfId="574"/>
    <cellStyle name="20% - Accent4 3 3 3 2" xfId="575"/>
    <cellStyle name="20% - Accent4 3 3 3 3" xfId="576"/>
    <cellStyle name="20% - Accent4 3 4" xfId="577"/>
    <cellStyle name="20% - Accent4 4" xfId="578"/>
    <cellStyle name="20% - Accent4 4 2" xfId="579"/>
    <cellStyle name="20% - Accent4 4 2 2" xfId="580"/>
    <cellStyle name="20% - Accent4 4 2 3" xfId="581"/>
    <cellStyle name="20% - Accent4 4 2 3 2" xfId="582"/>
    <cellStyle name="20% - Accent4 4 2 3 3" xfId="583"/>
    <cellStyle name="20% - Accent4 4 2 4" xfId="584"/>
    <cellStyle name="20% - Accent4 4 2 4 2" xfId="585"/>
    <cellStyle name="20% - Accent4 4 2 4 3" xfId="586"/>
    <cellStyle name="20% - Accent4 4 3" xfId="587"/>
    <cellStyle name="20% - Accent4 4 3 2" xfId="588"/>
    <cellStyle name="20% - Accent4 4 3 3" xfId="589"/>
    <cellStyle name="20% - Accent4 4 3 3 2" xfId="590"/>
    <cellStyle name="20% - Accent4 4 3 3 3" xfId="591"/>
    <cellStyle name="20% - Accent4 4 4" xfId="592"/>
    <cellStyle name="20% - Accent4 5" xfId="593"/>
    <cellStyle name="20% - Accent4 5 2" xfId="594"/>
    <cellStyle name="20% - Accent4 5 3" xfId="595"/>
    <cellStyle name="20% - Accent4 6" xfId="596"/>
    <cellStyle name="20% - Accent4 6 2" xfId="597"/>
    <cellStyle name="20% - Accent4 7" xfId="598"/>
    <cellStyle name="20% - Accent4 7 2" xfId="599"/>
    <cellStyle name="20% - Accent4 7 3" xfId="600"/>
    <cellStyle name="20% - Accent4 7 4" xfId="601"/>
    <cellStyle name="20% - Accent4 7 5" xfId="602"/>
    <cellStyle name="20% - Accent4 7 6" xfId="603"/>
    <cellStyle name="20% - Accent4 7 7" xfId="604"/>
    <cellStyle name="20% - Accent4 7 8" xfId="605"/>
    <cellStyle name="20% - Accent4 8" xfId="606"/>
    <cellStyle name="20% - Accent4 8 2" xfId="607"/>
    <cellStyle name="20% - Accent4 8 3" xfId="608"/>
    <cellStyle name="20% - Accent4 8 4" xfId="609"/>
    <cellStyle name="20% - Accent4 8 5" xfId="610"/>
    <cellStyle name="20% - Accent4 8 6" xfId="611"/>
    <cellStyle name="20% - Accent4 8 7" xfId="612"/>
    <cellStyle name="20% - Accent4 8 8" xfId="613"/>
    <cellStyle name="20% - Accent4 9" xfId="614"/>
    <cellStyle name="20% - Accent4 9 2" xfId="615"/>
    <cellStyle name="20% - Accent4 9 3" xfId="616"/>
    <cellStyle name="20% - Accent4 9 4" xfId="617"/>
    <cellStyle name="20% - Accent4 9 5" xfId="618"/>
    <cellStyle name="20% - Accent4 9 6" xfId="619"/>
    <cellStyle name="20% - Accent4 9 7" xfId="620"/>
    <cellStyle name="20% - Accent4 9 8" xfId="621"/>
    <cellStyle name="20% - Accent5" xfId="44" builtinId="46" hidden="1"/>
    <cellStyle name="20% - Accent5 10" xfId="622"/>
    <cellStyle name="20% - Accent5 10 2" xfId="623"/>
    <cellStyle name="20% - Accent5 10 3" xfId="624"/>
    <cellStyle name="20% - Accent5 10 4" xfId="625"/>
    <cellStyle name="20% - Accent5 10 5" xfId="626"/>
    <cellStyle name="20% - Accent5 10 6" xfId="627"/>
    <cellStyle name="20% - Accent5 10 7" xfId="628"/>
    <cellStyle name="20% - Accent5 10 8" xfId="629"/>
    <cellStyle name="20% - Accent5 11" xfId="630"/>
    <cellStyle name="20% - Accent5 11 2" xfId="631"/>
    <cellStyle name="20% - Accent5 11 3" xfId="632"/>
    <cellStyle name="20% - Accent5 11 4" xfId="633"/>
    <cellStyle name="20% - Accent5 11 5" xfId="634"/>
    <cellStyle name="20% - Accent5 11 6" xfId="635"/>
    <cellStyle name="20% - Accent5 11 7" xfId="636"/>
    <cellStyle name="20% - Accent5 11 8" xfId="637"/>
    <cellStyle name="20% - Accent5 12" xfId="638"/>
    <cellStyle name="20% - Accent5 13" xfId="639"/>
    <cellStyle name="20% - Accent5 14" xfId="640"/>
    <cellStyle name="20% - Accent5 15" xfId="641"/>
    <cellStyle name="20% - Accent5 16" xfId="642"/>
    <cellStyle name="20% - Accent5 17" xfId="643"/>
    <cellStyle name="20% - Accent5 18" xfId="644"/>
    <cellStyle name="20% - Accent5 19" xfId="645"/>
    <cellStyle name="20% - Accent5 2" xfId="646"/>
    <cellStyle name="20% - Accent5 2 2" xfId="647"/>
    <cellStyle name="20% - Accent5 2 2 2" xfId="648"/>
    <cellStyle name="20% - Accent5 2 2 2 2" xfId="649"/>
    <cellStyle name="20% - Accent5 2 2 2 3" xfId="650"/>
    <cellStyle name="20% - Accent5 2 2 3" xfId="651"/>
    <cellStyle name="20% - Accent5 2 2 3 2" xfId="652"/>
    <cellStyle name="20% - Accent5 2 2 3 3" xfId="653"/>
    <cellStyle name="20% - Accent5 2 2 3 3 2" xfId="654"/>
    <cellStyle name="20% - Accent5 2 2 3 3 3" xfId="655"/>
    <cellStyle name="20% - Accent5 2 2 3 4" xfId="656"/>
    <cellStyle name="20% - Accent5 2 2 3 5" xfId="657"/>
    <cellStyle name="20% - Accent5 2 2 3 6" xfId="658"/>
    <cellStyle name="20% - Accent5 2 2 4" xfId="659"/>
    <cellStyle name="20% - Accent5 2 2 4 2" xfId="660"/>
    <cellStyle name="20% - Accent5 2 2 4 3" xfId="661"/>
    <cellStyle name="20% - Accent5 2 2 4 4" xfId="662"/>
    <cellStyle name="20% - Accent5 2 2 5" xfId="663"/>
    <cellStyle name="20% - Accent5 2 3" xfId="664"/>
    <cellStyle name="20% - Accent5 2 3 2" xfId="665"/>
    <cellStyle name="20% - Accent5 2 3 2 2" xfId="666"/>
    <cellStyle name="20% - Accent5 2 3 2 3" xfId="667"/>
    <cellStyle name="20% - Accent5 2 3 2 3 2" xfId="668"/>
    <cellStyle name="20% - Accent5 2 3 2 3 3" xfId="669"/>
    <cellStyle name="20% - Accent5 2 3 2 4" xfId="670"/>
    <cellStyle name="20% - Accent5 2 3 2 5" xfId="671"/>
    <cellStyle name="20% - Accent5 2 3 2 6" xfId="672"/>
    <cellStyle name="20% - Accent5 2 3 3" xfId="673"/>
    <cellStyle name="20% - Accent5 2 3 4" xfId="674"/>
    <cellStyle name="20% - Accent5 2 4" xfId="675"/>
    <cellStyle name="20% - Accent5 2 4 2" xfId="676"/>
    <cellStyle name="20% - Accent5 2 4 2 2" xfId="677"/>
    <cellStyle name="20% - Accent5 2 4 2 3" xfId="678"/>
    <cellStyle name="20% - Accent5 2 4 2 3 2" xfId="679"/>
    <cellStyle name="20% - Accent5 2 4 2 3 3" xfId="680"/>
    <cellStyle name="20% - Accent5 2 4 2 4" xfId="681"/>
    <cellStyle name="20% - Accent5 2 4 2 5" xfId="682"/>
    <cellStyle name="20% - Accent5 2 4 2 6" xfId="683"/>
    <cellStyle name="20% - Accent5 2 4 3" xfId="684"/>
    <cellStyle name="20% - Accent5 2 4 4" xfId="685"/>
    <cellStyle name="20% - Accent5 2 5" xfId="686"/>
    <cellStyle name="20% - Accent5 2 5 2" xfId="687"/>
    <cellStyle name="20% - Accent5 2 5 3" xfId="688"/>
    <cellStyle name="20% - Accent5 2 5 4" xfId="689"/>
    <cellStyle name="20% - Accent5 2 6" xfId="690"/>
    <cellStyle name="20% - Accent5 2 7" xfId="691"/>
    <cellStyle name="20% - Accent5 3" xfId="692"/>
    <cellStyle name="20% - Accent5 3 2" xfId="693"/>
    <cellStyle name="20% - Accent5 3 2 2" xfId="694"/>
    <cellStyle name="20% - Accent5 3 2 3" xfId="695"/>
    <cellStyle name="20% - Accent5 3 2 3 2" xfId="696"/>
    <cellStyle name="20% - Accent5 3 2 3 3" xfId="697"/>
    <cellStyle name="20% - Accent5 3 2 4" xfId="698"/>
    <cellStyle name="20% - Accent5 3 2 4 2" xfId="699"/>
    <cellStyle name="20% - Accent5 3 2 4 3" xfId="700"/>
    <cellStyle name="20% - Accent5 3 3" xfId="701"/>
    <cellStyle name="20% - Accent5 3 3 2" xfId="702"/>
    <cellStyle name="20% - Accent5 3 3 3" xfId="703"/>
    <cellStyle name="20% - Accent5 3 3 3 2" xfId="704"/>
    <cellStyle name="20% - Accent5 3 3 3 3" xfId="705"/>
    <cellStyle name="20% - Accent5 3 4" xfId="706"/>
    <cellStyle name="20% - Accent5 4" xfId="707"/>
    <cellStyle name="20% - Accent5 4 2" xfId="708"/>
    <cellStyle name="20% - Accent5 4 2 2" xfId="709"/>
    <cellStyle name="20% - Accent5 4 2 3" xfId="710"/>
    <cellStyle name="20% - Accent5 4 3" xfId="711"/>
    <cellStyle name="20% - Accent5 4 4" xfId="712"/>
    <cellStyle name="20% - Accent5 5" xfId="713"/>
    <cellStyle name="20% - Accent5 5 2" xfId="714"/>
    <cellStyle name="20% - Accent5 6" xfId="715"/>
    <cellStyle name="20% - Accent5 6 2" xfId="716"/>
    <cellStyle name="20% - Accent5 6 3" xfId="717"/>
    <cellStyle name="20% - Accent5 6 4" xfId="718"/>
    <cellStyle name="20% - Accent5 6 5" xfId="719"/>
    <cellStyle name="20% - Accent5 6 6" xfId="720"/>
    <cellStyle name="20% - Accent5 6 7" xfId="721"/>
    <cellStyle name="20% - Accent5 6 8" xfId="722"/>
    <cellStyle name="20% - Accent5 7" xfId="723"/>
    <cellStyle name="20% - Accent5 7 2" xfId="724"/>
    <cellStyle name="20% - Accent5 7 3" xfId="725"/>
    <cellStyle name="20% - Accent5 7 4" xfId="726"/>
    <cellStyle name="20% - Accent5 7 5" xfId="727"/>
    <cellStyle name="20% - Accent5 7 6" xfId="728"/>
    <cellStyle name="20% - Accent5 7 7" xfId="729"/>
    <cellStyle name="20% - Accent5 7 8" xfId="730"/>
    <cellStyle name="20% - Accent5 8" xfId="731"/>
    <cellStyle name="20% - Accent5 8 2" xfId="732"/>
    <cellStyle name="20% - Accent5 8 3" xfId="733"/>
    <cellStyle name="20% - Accent5 8 4" xfId="734"/>
    <cellStyle name="20% - Accent5 8 5" xfId="735"/>
    <cellStyle name="20% - Accent5 8 6" xfId="736"/>
    <cellStyle name="20% - Accent5 8 7" xfId="737"/>
    <cellStyle name="20% - Accent5 8 8" xfId="738"/>
    <cellStyle name="20% - Accent5 9" xfId="739"/>
    <cellStyle name="20% - Accent5 9 2" xfId="740"/>
    <cellStyle name="20% - Accent5 9 3" xfId="741"/>
    <cellStyle name="20% - Accent5 9 4" xfId="742"/>
    <cellStyle name="20% - Accent5 9 5" xfId="743"/>
    <cellStyle name="20% - Accent5 9 6" xfId="744"/>
    <cellStyle name="20% - Accent5 9 7" xfId="745"/>
    <cellStyle name="20% - Accent5 9 8" xfId="746"/>
    <cellStyle name="20% - Accent6" xfId="48" builtinId="50" hidden="1"/>
    <cellStyle name="20% - Accent6 10" xfId="747"/>
    <cellStyle name="20% - Accent6 10 2" xfId="748"/>
    <cellStyle name="20% - Accent6 10 3" xfId="749"/>
    <cellStyle name="20% - Accent6 10 4" xfId="750"/>
    <cellStyle name="20% - Accent6 10 5" xfId="751"/>
    <cellStyle name="20% - Accent6 10 6" xfId="752"/>
    <cellStyle name="20% - Accent6 10 7" xfId="753"/>
    <cellStyle name="20% - Accent6 10 8" xfId="754"/>
    <cellStyle name="20% - Accent6 11" xfId="755"/>
    <cellStyle name="20% - Accent6 11 2" xfId="756"/>
    <cellStyle name="20% - Accent6 11 3" xfId="757"/>
    <cellStyle name="20% - Accent6 11 4" xfId="758"/>
    <cellStyle name="20% - Accent6 11 5" xfId="759"/>
    <cellStyle name="20% - Accent6 11 6" xfId="760"/>
    <cellStyle name="20% - Accent6 11 7" xfId="761"/>
    <cellStyle name="20% - Accent6 11 8" xfId="762"/>
    <cellStyle name="20% - Accent6 12" xfId="763"/>
    <cellStyle name="20% - Accent6 12 2" xfId="764"/>
    <cellStyle name="20% - Accent6 12 3" xfId="765"/>
    <cellStyle name="20% - Accent6 12 4" xfId="766"/>
    <cellStyle name="20% - Accent6 12 5" xfId="767"/>
    <cellStyle name="20% - Accent6 12 6" xfId="768"/>
    <cellStyle name="20% - Accent6 12 7" xfId="769"/>
    <cellStyle name="20% - Accent6 12 8" xfId="770"/>
    <cellStyle name="20% - Accent6 13" xfId="771"/>
    <cellStyle name="20% - Accent6 14" xfId="772"/>
    <cellStyle name="20% - Accent6 15" xfId="773"/>
    <cellStyle name="20% - Accent6 16" xfId="774"/>
    <cellStyle name="20% - Accent6 17" xfId="775"/>
    <cellStyle name="20% - Accent6 18" xfId="776"/>
    <cellStyle name="20% - Accent6 2" xfId="777"/>
    <cellStyle name="20% - Accent6 2 2" xfId="778"/>
    <cellStyle name="20% - Accent6 2 2 2" xfId="779"/>
    <cellStyle name="20% - Accent6 2 2 2 2" xfId="780"/>
    <cellStyle name="20% - Accent6 2 2 2 3" xfId="781"/>
    <cellStyle name="20% - Accent6 2 2 3" xfId="782"/>
    <cellStyle name="20% - Accent6 2 2 3 2" xfId="783"/>
    <cellStyle name="20% - Accent6 2 2 3 3" xfId="784"/>
    <cellStyle name="20% - Accent6 2 2 3 3 2" xfId="785"/>
    <cellStyle name="20% - Accent6 2 2 3 3 3" xfId="786"/>
    <cellStyle name="20% - Accent6 2 2 3 4" xfId="787"/>
    <cellStyle name="20% - Accent6 2 2 3 5" xfId="788"/>
    <cellStyle name="20% - Accent6 2 2 3 6" xfId="789"/>
    <cellStyle name="20% - Accent6 2 2 4" xfId="790"/>
    <cellStyle name="20% - Accent6 2 2 4 2" xfId="791"/>
    <cellStyle name="20% - Accent6 2 2 4 3" xfId="792"/>
    <cellStyle name="20% - Accent6 2 2 4 4" xfId="793"/>
    <cellStyle name="20% - Accent6 2 2 5" xfId="794"/>
    <cellStyle name="20% - Accent6 2 3" xfId="795"/>
    <cellStyle name="20% - Accent6 2 3 2" xfId="796"/>
    <cellStyle name="20% - Accent6 2 3 2 2" xfId="797"/>
    <cellStyle name="20% - Accent6 2 3 2 3" xfId="798"/>
    <cellStyle name="20% - Accent6 2 3 2 3 2" xfId="799"/>
    <cellStyle name="20% - Accent6 2 3 2 3 3" xfId="800"/>
    <cellStyle name="20% - Accent6 2 3 2 4" xfId="801"/>
    <cellStyle name="20% - Accent6 2 3 2 5" xfId="802"/>
    <cellStyle name="20% - Accent6 2 3 2 6" xfId="803"/>
    <cellStyle name="20% - Accent6 2 3 3" xfId="804"/>
    <cellStyle name="20% - Accent6 2 3 4" xfId="805"/>
    <cellStyle name="20% - Accent6 2 4" xfId="806"/>
    <cellStyle name="20% - Accent6 2 4 2" xfId="807"/>
    <cellStyle name="20% - Accent6 2 4 2 2" xfId="808"/>
    <cellStyle name="20% - Accent6 2 4 2 3" xfId="809"/>
    <cellStyle name="20% - Accent6 2 4 2 3 2" xfId="810"/>
    <cellStyle name="20% - Accent6 2 4 2 3 3" xfId="811"/>
    <cellStyle name="20% - Accent6 2 4 2 4" xfId="812"/>
    <cellStyle name="20% - Accent6 2 4 2 5" xfId="813"/>
    <cellStyle name="20% - Accent6 2 4 2 6" xfId="814"/>
    <cellStyle name="20% - Accent6 2 4 3" xfId="815"/>
    <cellStyle name="20% - Accent6 2 4 4" xfId="816"/>
    <cellStyle name="20% - Accent6 2 5" xfId="817"/>
    <cellStyle name="20% - Accent6 2 5 2" xfId="818"/>
    <cellStyle name="20% - Accent6 2 5 2 2" xfId="819"/>
    <cellStyle name="20% - Accent6 2 5 3" xfId="820"/>
    <cellStyle name="20% - Accent6 2 5 3 2" xfId="821"/>
    <cellStyle name="20% - Accent6 2 5 4" xfId="822"/>
    <cellStyle name="20% - Accent6 2 5 4 2" xfId="823"/>
    <cellStyle name="20% - Accent6 2 6" xfId="824"/>
    <cellStyle name="20% - Accent6 2 6 2" xfId="825"/>
    <cellStyle name="20% - Accent6 2 6 3" xfId="826"/>
    <cellStyle name="20% - Accent6 2 6 4" xfId="827"/>
    <cellStyle name="20% - Accent6 2 7" xfId="828"/>
    <cellStyle name="20% - Accent6 3" xfId="829"/>
    <cellStyle name="20% - Accent6 3 2" xfId="830"/>
    <cellStyle name="20% - Accent6 3 2 2" xfId="831"/>
    <cellStyle name="20% - Accent6 3 2 3" xfId="832"/>
    <cellStyle name="20% - Accent6 3 2 3 2" xfId="833"/>
    <cellStyle name="20% - Accent6 3 2 3 3" xfId="834"/>
    <cellStyle name="20% - Accent6 3 2 4" xfId="835"/>
    <cellStyle name="20% - Accent6 3 2 4 2" xfId="836"/>
    <cellStyle name="20% - Accent6 3 2 4 3" xfId="837"/>
    <cellStyle name="20% - Accent6 3 3" xfId="838"/>
    <cellStyle name="20% - Accent6 3 3 2" xfId="839"/>
    <cellStyle name="20% - Accent6 3 3 3" xfId="840"/>
    <cellStyle name="20% - Accent6 3 3 3 2" xfId="841"/>
    <cellStyle name="20% - Accent6 3 3 3 3" xfId="842"/>
    <cellStyle name="20% - Accent6 3 4" xfId="843"/>
    <cellStyle name="20% - Accent6 4" xfId="844"/>
    <cellStyle name="20% - Accent6 4 2" xfId="845"/>
    <cellStyle name="20% - Accent6 4 2 2" xfId="846"/>
    <cellStyle name="20% - Accent6 4 2 3" xfId="847"/>
    <cellStyle name="20% - Accent6 4 2 3 2" xfId="848"/>
    <cellStyle name="20% - Accent6 4 2 3 3" xfId="849"/>
    <cellStyle name="20% - Accent6 4 2 4" xfId="850"/>
    <cellStyle name="20% - Accent6 4 2 4 2" xfId="851"/>
    <cellStyle name="20% - Accent6 4 2 4 3" xfId="852"/>
    <cellStyle name="20% - Accent6 4 3" xfId="853"/>
    <cellStyle name="20% - Accent6 4 3 2" xfId="854"/>
    <cellStyle name="20% - Accent6 4 3 3" xfId="855"/>
    <cellStyle name="20% - Accent6 4 3 3 2" xfId="856"/>
    <cellStyle name="20% - Accent6 4 3 3 3" xfId="857"/>
    <cellStyle name="20% - Accent6 4 4" xfId="858"/>
    <cellStyle name="20% - Accent6 5" xfId="859"/>
    <cellStyle name="20% - Accent6 5 2" xfId="860"/>
    <cellStyle name="20% - Accent6 5 3" xfId="861"/>
    <cellStyle name="20% - Accent6 6" xfId="862"/>
    <cellStyle name="20% - Accent6 6 2" xfId="863"/>
    <cellStyle name="20% - Accent6 7" xfId="864"/>
    <cellStyle name="20% - Accent6 7 2" xfId="865"/>
    <cellStyle name="20% - Accent6 7 3" xfId="866"/>
    <cellStyle name="20% - Accent6 7 4" xfId="867"/>
    <cellStyle name="20% - Accent6 7 5" xfId="868"/>
    <cellStyle name="20% - Accent6 7 6" xfId="869"/>
    <cellStyle name="20% - Accent6 7 7" xfId="870"/>
    <cellStyle name="20% - Accent6 7 8" xfId="871"/>
    <cellStyle name="20% - Accent6 8" xfId="872"/>
    <cellStyle name="20% - Accent6 8 2" xfId="873"/>
    <cellStyle name="20% - Accent6 8 3" xfId="874"/>
    <cellStyle name="20% - Accent6 8 4" xfId="875"/>
    <cellStyle name="20% - Accent6 8 5" xfId="876"/>
    <cellStyle name="20% - Accent6 8 6" xfId="877"/>
    <cellStyle name="20% - Accent6 8 7" xfId="878"/>
    <cellStyle name="20% - Accent6 8 8" xfId="879"/>
    <cellStyle name="20% - Accent6 9" xfId="880"/>
    <cellStyle name="20% - Accent6 9 2" xfId="881"/>
    <cellStyle name="20% - Accent6 9 3" xfId="882"/>
    <cellStyle name="20% - Accent6 9 4" xfId="883"/>
    <cellStyle name="20% - Accent6 9 5" xfId="884"/>
    <cellStyle name="20% - Accent6 9 6" xfId="885"/>
    <cellStyle name="20% - Accent6 9 7" xfId="886"/>
    <cellStyle name="20% - Accent6 9 8" xfId="887"/>
    <cellStyle name="40% - Accent1" xfId="29" builtinId="31" hidden="1"/>
    <cellStyle name="40% - Accent1 10" xfId="888"/>
    <cellStyle name="40% - Accent1 10 2" xfId="889"/>
    <cellStyle name="40% - Accent1 10 3" xfId="890"/>
    <cellStyle name="40% - Accent1 10 4" xfId="891"/>
    <cellStyle name="40% - Accent1 10 5" xfId="892"/>
    <cellStyle name="40% - Accent1 10 6" xfId="893"/>
    <cellStyle name="40% - Accent1 10 7" xfId="894"/>
    <cellStyle name="40% - Accent1 10 8" xfId="895"/>
    <cellStyle name="40% - Accent1 11" xfId="896"/>
    <cellStyle name="40% - Accent1 11 2" xfId="897"/>
    <cellStyle name="40% - Accent1 11 3" xfId="898"/>
    <cellStyle name="40% - Accent1 11 4" xfId="899"/>
    <cellStyle name="40% - Accent1 11 5" xfId="900"/>
    <cellStyle name="40% - Accent1 11 6" xfId="901"/>
    <cellStyle name="40% - Accent1 11 7" xfId="902"/>
    <cellStyle name="40% - Accent1 11 8" xfId="903"/>
    <cellStyle name="40% - Accent1 12" xfId="904"/>
    <cellStyle name="40% - Accent1 12 2" xfId="905"/>
    <cellStyle name="40% - Accent1 12 3" xfId="906"/>
    <cellStyle name="40% - Accent1 12 4" xfId="907"/>
    <cellStyle name="40% - Accent1 12 5" xfId="908"/>
    <cellStyle name="40% - Accent1 12 6" xfId="909"/>
    <cellStyle name="40% - Accent1 12 7" xfId="910"/>
    <cellStyle name="40% - Accent1 12 8" xfId="911"/>
    <cellStyle name="40% - Accent1 13" xfId="912"/>
    <cellStyle name="40% - Accent1 14" xfId="913"/>
    <cellStyle name="40% - Accent1 15" xfId="914"/>
    <cellStyle name="40% - Accent1 16" xfId="915"/>
    <cellStyle name="40% - Accent1 17" xfId="916"/>
    <cellStyle name="40% - Accent1 18" xfId="917"/>
    <cellStyle name="40% - Accent1 2" xfId="918"/>
    <cellStyle name="40% - Accent1 2 2" xfId="919"/>
    <cellStyle name="40% - Accent1 2 2 2" xfId="920"/>
    <cellStyle name="40% - Accent1 2 2 2 2" xfId="921"/>
    <cellStyle name="40% - Accent1 2 2 2 3" xfId="922"/>
    <cellStyle name="40% - Accent1 2 2 3" xfId="923"/>
    <cellStyle name="40% - Accent1 2 2 3 2" xfId="924"/>
    <cellStyle name="40% - Accent1 2 2 3 3" xfId="925"/>
    <cellStyle name="40% - Accent1 2 2 3 3 2" xfId="926"/>
    <cellStyle name="40% - Accent1 2 2 3 3 3" xfId="927"/>
    <cellStyle name="40% - Accent1 2 2 3 4" xfId="928"/>
    <cellStyle name="40% - Accent1 2 2 3 5" xfId="929"/>
    <cellStyle name="40% - Accent1 2 2 3 6" xfId="930"/>
    <cellStyle name="40% - Accent1 2 2 4" xfId="931"/>
    <cellStyle name="40% - Accent1 2 2 4 2" xfId="932"/>
    <cellStyle name="40% - Accent1 2 2 4 3" xfId="933"/>
    <cellStyle name="40% - Accent1 2 2 4 4" xfId="934"/>
    <cellStyle name="40% - Accent1 2 2 5" xfId="935"/>
    <cellStyle name="40% - Accent1 2 3" xfId="936"/>
    <cellStyle name="40% - Accent1 2 3 2" xfId="937"/>
    <cellStyle name="40% - Accent1 2 3 2 2" xfId="938"/>
    <cellStyle name="40% - Accent1 2 3 2 3" xfId="939"/>
    <cellStyle name="40% - Accent1 2 3 2 3 2" xfId="940"/>
    <cellStyle name="40% - Accent1 2 3 2 3 3" xfId="941"/>
    <cellStyle name="40% - Accent1 2 3 2 4" xfId="942"/>
    <cellStyle name="40% - Accent1 2 3 2 5" xfId="943"/>
    <cellStyle name="40% - Accent1 2 3 2 6" xfId="944"/>
    <cellStyle name="40% - Accent1 2 3 3" xfId="945"/>
    <cellStyle name="40% - Accent1 2 3 4" xfId="946"/>
    <cellStyle name="40% - Accent1 2 4" xfId="947"/>
    <cellStyle name="40% - Accent1 2 4 2" xfId="948"/>
    <cellStyle name="40% - Accent1 2 4 2 2" xfId="949"/>
    <cellStyle name="40% - Accent1 2 4 2 3" xfId="950"/>
    <cellStyle name="40% - Accent1 2 4 2 3 2" xfId="951"/>
    <cellStyle name="40% - Accent1 2 4 2 3 3" xfId="952"/>
    <cellStyle name="40% - Accent1 2 4 2 4" xfId="953"/>
    <cellStyle name="40% - Accent1 2 4 2 5" xfId="954"/>
    <cellStyle name="40% - Accent1 2 4 2 6" xfId="955"/>
    <cellStyle name="40% - Accent1 2 4 3" xfId="956"/>
    <cellStyle name="40% - Accent1 2 4 4" xfId="957"/>
    <cellStyle name="40% - Accent1 2 5" xfId="958"/>
    <cellStyle name="40% - Accent1 2 5 2" xfId="959"/>
    <cellStyle name="40% - Accent1 2 5 2 2" xfId="960"/>
    <cellStyle name="40% - Accent1 2 5 3" xfId="961"/>
    <cellStyle name="40% - Accent1 2 5 3 2" xfId="962"/>
    <cellStyle name="40% - Accent1 2 5 4" xfId="963"/>
    <cellStyle name="40% - Accent1 2 5 4 2" xfId="964"/>
    <cellStyle name="40% - Accent1 2 6" xfId="965"/>
    <cellStyle name="40% - Accent1 2 6 2" xfId="966"/>
    <cellStyle name="40% - Accent1 2 6 3" xfId="967"/>
    <cellStyle name="40% - Accent1 2 6 4" xfId="968"/>
    <cellStyle name="40% - Accent1 2 7" xfId="969"/>
    <cellStyle name="40% - Accent1 3" xfId="970"/>
    <cellStyle name="40% - Accent1 3 2" xfId="971"/>
    <cellStyle name="40% - Accent1 3 2 2" xfId="972"/>
    <cellStyle name="40% - Accent1 3 2 3" xfId="973"/>
    <cellStyle name="40% - Accent1 3 2 3 2" xfId="974"/>
    <cellStyle name="40% - Accent1 3 2 3 3" xfId="975"/>
    <cellStyle name="40% - Accent1 3 2 4" xfId="976"/>
    <cellStyle name="40% - Accent1 3 2 4 2" xfId="977"/>
    <cellStyle name="40% - Accent1 3 2 4 3" xfId="978"/>
    <cellStyle name="40% - Accent1 3 3" xfId="979"/>
    <cellStyle name="40% - Accent1 3 3 2" xfId="980"/>
    <cellStyle name="40% - Accent1 3 3 3" xfId="981"/>
    <cellStyle name="40% - Accent1 3 3 3 2" xfId="982"/>
    <cellStyle name="40% - Accent1 3 3 3 3" xfId="983"/>
    <cellStyle name="40% - Accent1 3 4" xfId="984"/>
    <cellStyle name="40% - Accent1 4" xfId="985"/>
    <cellStyle name="40% - Accent1 4 2" xfId="986"/>
    <cellStyle name="40% - Accent1 4 2 2" xfId="987"/>
    <cellStyle name="40% - Accent1 4 2 3" xfId="988"/>
    <cellStyle name="40% - Accent1 4 2 3 2" xfId="989"/>
    <cellStyle name="40% - Accent1 4 2 3 3" xfId="990"/>
    <cellStyle name="40% - Accent1 4 2 4" xfId="991"/>
    <cellStyle name="40% - Accent1 4 2 4 2" xfId="992"/>
    <cellStyle name="40% - Accent1 4 2 4 3" xfId="993"/>
    <cellStyle name="40% - Accent1 4 3" xfId="994"/>
    <cellStyle name="40% - Accent1 4 3 2" xfId="995"/>
    <cellStyle name="40% - Accent1 4 3 3" xfId="996"/>
    <cellStyle name="40% - Accent1 4 3 3 2" xfId="997"/>
    <cellStyle name="40% - Accent1 4 3 3 3" xfId="998"/>
    <cellStyle name="40% - Accent1 4 4" xfId="999"/>
    <cellStyle name="40% - Accent1 5" xfId="1000"/>
    <cellStyle name="40% - Accent1 5 2" xfId="1001"/>
    <cellStyle name="40% - Accent1 5 3" xfId="1002"/>
    <cellStyle name="40% - Accent1 6" xfId="1003"/>
    <cellStyle name="40% - Accent1 6 2" xfId="1004"/>
    <cellStyle name="40% - Accent1 7" xfId="1005"/>
    <cellStyle name="40% - Accent1 7 2" xfId="1006"/>
    <cellStyle name="40% - Accent1 7 3" xfId="1007"/>
    <cellStyle name="40% - Accent1 7 4" xfId="1008"/>
    <cellStyle name="40% - Accent1 7 5" xfId="1009"/>
    <cellStyle name="40% - Accent1 7 6" xfId="1010"/>
    <cellStyle name="40% - Accent1 7 7" xfId="1011"/>
    <cellStyle name="40% - Accent1 7 8" xfId="1012"/>
    <cellStyle name="40% - Accent1 8" xfId="1013"/>
    <cellStyle name="40% - Accent1 8 2" xfId="1014"/>
    <cellStyle name="40% - Accent1 8 3" xfId="1015"/>
    <cellStyle name="40% - Accent1 8 4" xfId="1016"/>
    <cellStyle name="40% - Accent1 8 5" xfId="1017"/>
    <cellStyle name="40% - Accent1 8 6" xfId="1018"/>
    <cellStyle name="40% - Accent1 8 7" xfId="1019"/>
    <cellStyle name="40% - Accent1 8 8" xfId="1020"/>
    <cellStyle name="40% - Accent1 9" xfId="1021"/>
    <cellStyle name="40% - Accent1 9 2" xfId="1022"/>
    <cellStyle name="40% - Accent1 9 3" xfId="1023"/>
    <cellStyle name="40% - Accent1 9 4" xfId="1024"/>
    <cellStyle name="40% - Accent1 9 5" xfId="1025"/>
    <cellStyle name="40% - Accent1 9 6" xfId="1026"/>
    <cellStyle name="40% - Accent1 9 7" xfId="1027"/>
    <cellStyle name="40% - Accent1 9 8" xfId="1028"/>
    <cellStyle name="40% - Accent2" xfId="33" builtinId="35" hidden="1"/>
    <cellStyle name="40% - Accent2 10" xfId="1029"/>
    <cellStyle name="40% - Accent2 10 2" xfId="1030"/>
    <cellStyle name="40% - Accent2 10 3" xfId="1031"/>
    <cellStyle name="40% - Accent2 10 4" xfId="1032"/>
    <cellStyle name="40% - Accent2 10 5" xfId="1033"/>
    <cellStyle name="40% - Accent2 10 6" xfId="1034"/>
    <cellStyle name="40% - Accent2 10 7" xfId="1035"/>
    <cellStyle name="40% - Accent2 10 8" xfId="1036"/>
    <cellStyle name="40% - Accent2 11" xfId="1037"/>
    <cellStyle name="40% - Accent2 11 2" xfId="1038"/>
    <cellStyle name="40% - Accent2 11 3" xfId="1039"/>
    <cellStyle name="40% - Accent2 11 4" xfId="1040"/>
    <cellStyle name="40% - Accent2 11 5" xfId="1041"/>
    <cellStyle name="40% - Accent2 11 6" xfId="1042"/>
    <cellStyle name="40% - Accent2 11 7" xfId="1043"/>
    <cellStyle name="40% - Accent2 11 8" xfId="1044"/>
    <cellStyle name="40% - Accent2 12" xfId="1045"/>
    <cellStyle name="40% - Accent2 13" xfId="1046"/>
    <cellStyle name="40% - Accent2 14" xfId="1047"/>
    <cellStyle name="40% - Accent2 15" xfId="1048"/>
    <cellStyle name="40% - Accent2 16" xfId="1049"/>
    <cellStyle name="40% - Accent2 17" xfId="1050"/>
    <cellStyle name="40% - Accent2 18" xfId="1051"/>
    <cellStyle name="40% - Accent2 19" xfId="1052"/>
    <cellStyle name="40% - Accent2 2" xfId="1053"/>
    <cellStyle name="40% - Accent2 2 2" xfId="1054"/>
    <cellStyle name="40% - Accent2 2 2 2" xfId="1055"/>
    <cellStyle name="40% - Accent2 2 2 2 2" xfId="1056"/>
    <cellStyle name="40% - Accent2 2 2 2 3" xfId="1057"/>
    <cellStyle name="40% - Accent2 2 2 3" xfId="1058"/>
    <cellStyle name="40% - Accent2 2 2 3 2" xfId="1059"/>
    <cellStyle name="40% - Accent2 2 2 3 3" xfId="1060"/>
    <cellStyle name="40% - Accent2 2 2 3 3 2" xfId="1061"/>
    <cellStyle name="40% - Accent2 2 2 3 3 3" xfId="1062"/>
    <cellStyle name="40% - Accent2 2 2 3 4" xfId="1063"/>
    <cellStyle name="40% - Accent2 2 2 3 5" xfId="1064"/>
    <cellStyle name="40% - Accent2 2 2 3 6" xfId="1065"/>
    <cellStyle name="40% - Accent2 2 2 4" xfId="1066"/>
    <cellStyle name="40% - Accent2 2 2 4 2" xfId="1067"/>
    <cellStyle name="40% - Accent2 2 2 4 3" xfId="1068"/>
    <cellStyle name="40% - Accent2 2 2 4 4" xfId="1069"/>
    <cellStyle name="40% - Accent2 2 2 5" xfId="1070"/>
    <cellStyle name="40% - Accent2 2 3" xfId="1071"/>
    <cellStyle name="40% - Accent2 2 3 2" xfId="1072"/>
    <cellStyle name="40% - Accent2 2 3 2 2" xfId="1073"/>
    <cellStyle name="40% - Accent2 2 3 2 3" xfId="1074"/>
    <cellStyle name="40% - Accent2 2 3 2 3 2" xfId="1075"/>
    <cellStyle name="40% - Accent2 2 3 2 3 3" xfId="1076"/>
    <cellStyle name="40% - Accent2 2 3 2 4" xfId="1077"/>
    <cellStyle name="40% - Accent2 2 3 2 5" xfId="1078"/>
    <cellStyle name="40% - Accent2 2 3 2 6" xfId="1079"/>
    <cellStyle name="40% - Accent2 2 3 3" xfId="1080"/>
    <cellStyle name="40% - Accent2 2 3 4" xfId="1081"/>
    <cellStyle name="40% - Accent2 2 4" xfId="1082"/>
    <cellStyle name="40% - Accent2 2 4 2" xfId="1083"/>
    <cellStyle name="40% - Accent2 2 4 2 2" xfId="1084"/>
    <cellStyle name="40% - Accent2 2 4 2 3" xfId="1085"/>
    <cellStyle name="40% - Accent2 2 4 2 3 2" xfId="1086"/>
    <cellStyle name="40% - Accent2 2 4 2 3 3" xfId="1087"/>
    <cellStyle name="40% - Accent2 2 4 2 4" xfId="1088"/>
    <cellStyle name="40% - Accent2 2 4 2 5" xfId="1089"/>
    <cellStyle name="40% - Accent2 2 4 2 6" xfId="1090"/>
    <cellStyle name="40% - Accent2 2 4 3" xfId="1091"/>
    <cellStyle name="40% - Accent2 2 4 4" xfId="1092"/>
    <cellStyle name="40% - Accent2 2 5" xfId="1093"/>
    <cellStyle name="40% - Accent2 2 5 2" xfId="1094"/>
    <cellStyle name="40% - Accent2 2 5 3" xfId="1095"/>
    <cellStyle name="40% - Accent2 2 5 4" xfId="1096"/>
    <cellStyle name="40% - Accent2 2 6" xfId="1097"/>
    <cellStyle name="40% - Accent2 2 7" xfId="1098"/>
    <cellStyle name="40% - Accent2 3" xfId="1099"/>
    <cellStyle name="40% - Accent2 3 2" xfId="1100"/>
    <cellStyle name="40% - Accent2 3 2 2" xfId="1101"/>
    <cellStyle name="40% - Accent2 3 2 3" xfId="1102"/>
    <cellStyle name="40% - Accent2 3 2 3 2" xfId="1103"/>
    <cellStyle name="40% - Accent2 3 2 3 3" xfId="1104"/>
    <cellStyle name="40% - Accent2 3 2 4" xfId="1105"/>
    <cellStyle name="40% - Accent2 3 2 4 2" xfId="1106"/>
    <cellStyle name="40% - Accent2 3 2 4 3" xfId="1107"/>
    <cellStyle name="40% - Accent2 3 3" xfId="1108"/>
    <cellStyle name="40% - Accent2 3 3 2" xfId="1109"/>
    <cellStyle name="40% - Accent2 3 3 3" xfId="1110"/>
    <cellStyle name="40% - Accent2 3 3 3 2" xfId="1111"/>
    <cellStyle name="40% - Accent2 3 3 3 3" xfId="1112"/>
    <cellStyle name="40% - Accent2 3 4" xfId="1113"/>
    <cellStyle name="40% - Accent2 4" xfId="1114"/>
    <cellStyle name="40% - Accent2 4 2" xfId="1115"/>
    <cellStyle name="40% - Accent2 4 2 2" xfId="1116"/>
    <cellStyle name="40% - Accent2 4 2 3" xfId="1117"/>
    <cellStyle name="40% - Accent2 4 3" xfId="1118"/>
    <cellStyle name="40% - Accent2 4 4" xfId="1119"/>
    <cellStyle name="40% - Accent2 5" xfId="1120"/>
    <cellStyle name="40% - Accent2 5 2" xfId="1121"/>
    <cellStyle name="40% - Accent2 6" xfId="1122"/>
    <cellStyle name="40% - Accent2 6 2" xfId="1123"/>
    <cellStyle name="40% - Accent2 6 3" xfId="1124"/>
    <cellStyle name="40% - Accent2 6 4" xfId="1125"/>
    <cellStyle name="40% - Accent2 6 5" xfId="1126"/>
    <cellStyle name="40% - Accent2 6 6" xfId="1127"/>
    <cellStyle name="40% - Accent2 6 7" xfId="1128"/>
    <cellStyle name="40% - Accent2 6 8" xfId="1129"/>
    <cellStyle name="40% - Accent2 7" xfId="1130"/>
    <cellStyle name="40% - Accent2 7 2" xfId="1131"/>
    <cellStyle name="40% - Accent2 7 3" xfId="1132"/>
    <cellStyle name="40% - Accent2 7 4" xfId="1133"/>
    <cellStyle name="40% - Accent2 7 5" xfId="1134"/>
    <cellStyle name="40% - Accent2 7 6" xfId="1135"/>
    <cellStyle name="40% - Accent2 7 7" xfId="1136"/>
    <cellStyle name="40% - Accent2 7 8" xfId="1137"/>
    <cellStyle name="40% - Accent2 8" xfId="1138"/>
    <cellStyle name="40% - Accent2 8 2" xfId="1139"/>
    <cellStyle name="40% - Accent2 8 3" xfId="1140"/>
    <cellStyle name="40% - Accent2 8 4" xfId="1141"/>
    <cellStyle name="40% - Accent2 8 5" xfId="1142"/>
    <cellStyle name="40% - Accent2 8 6" xfId="1143"/>
    <cellStyle name="40% - Accent2 8 7" xfId="1144"/>
    <cellStyle name="40% - Accent2 8 8" xfId="1145"/>
    <cellStyle name="40% - Accent2 9" xfId="1146"/>
    <cellStyle name="40% - Accent2 9 2" xfId="1147"/>
    <cellStyle name="40% - Accent2 9 3" xfId="1148"/>
    <cellStyle name="40% - Accent2 9 4" xfId="1149"/>
    <cellStyle name="40% - Accent2 9 5" xfId="1150"/>
    <cellStyle name="40% - Accent2 9 6" xfId="1151"/>
    <cellStyle name="40% - Accent2 9 7" xfId="1152"/>
    <cellStyle name="40% - Accent2 9 8" xfId="1153"/>
    <cellStyle name="40% - Accent3" xfId="37" builtinId="39" hidden="1"/>
    <cellStyle name="40% - Accent3 10" xfId="1154"/>
    <cellStyle name="40% - Accent3 10 2" xfId="1155"/>
    <cellStyle name="40% - Accent3 10 3" xfId="1156"/>
    <cellStyle name="40% - Accent3 10 4" xfId="1157"/>
    <cellStyle name="40% - Accent3 10 5" xfId="1158"/>
    <cellStyle name="40% - Accent3 10 6" xfId="1159"/>
    <cellStyle name="40% - Accent3 10 7" xfId="1160"/>
    <cellStyle name="40% - Accent3 10 8" xfId="1161"/>
    <cellStyle name="40% - Accent3 11" xfId="1162"/>
    <cellStyle name="40% - Accent3 11 2" xfId="1163"/>
    <cellStyle name="40% - Accent3 11 3" xfId="1164"/>
    <cellStyle name="40% - Accent3 11 4" xfId="1165"/>
    <cellStyle name="40% - Accent3 11 5" xfId="1166"/>
    <cellStyle name="40% - Accent3 11 6" xfId="1167"/>
    <cellStyle name="40% - Accent3 11 7" xfId="1168"/>
    <cellStyle name="40% - Accent3 11 8" xfId="1169"/>
    <cellStyle name="40% - Accent3 12" xfId="1170"/>
    <cellStyle name="40% - Accent3 12 2" xfId="1171"/>
    <cellStyle name="40% - Accent3 12 3" xfId="1172"/>
    <cellStyle name="40% - Accent3 12 4" xfId="1173"/>
    <cellStyle name="40% - Accent3 12 5" xfId="1174"/>
    <cellStyle name="40% - Accent3 12 6" xfId="1175"/>
    <cellStyle name="40% - Accent3 12 7" xfId="1176"/>
    <cellStyle name="40% - Accent3 12 8" xfId="1177"/>
    <cellStyle name="40% - Accent3 13" xfId="1178"/>
    <cellStyle name="40% - Accent3 14" xfId="1179"/>
    <cellStyle name="40% - Accent3 15" xfId="1180"/>
    <cellStyle name="40% - Accent3 16" xfId="1181"/>
    <cellStyle name="40% - Accent3 17" xfId="1182"/>
    <cellStyle name="40% - Accent3 18" xfId="1183"/>
    <cellStyle name="40% - Accent3 2" xfId="1184"/>
    <cellStyle name="40% - Accent3 2 2" xfId="1185"/>
    <cellStyle name="40% - Accent3 2 2 2" xfId="1186"/>
    <cellStyle name="40% - Accent3 2 2 2 2" xfId="1187"/>
    <cellStyle name="40% - Accent3 2 2 2 3" xfId="1188"/>
    <cellStyle name="40% - Accent3 2 2 3" xfId="1189"/>
    <cellStyle name="40% - Accent3 2 2 3 2" xfId="1190"/>
    <cellStyle name="40% - Accent3 2 2 3 3" xfId="1191"/>
    <cellStyle name="40% - Accent3 2 2 3 3 2" xfId="1192"/>
    <cellStyle name="40% - Accent3 2 2 3 3 3" xfId="1193"/>
    <cellStyle name="40% - Accent3 2 2 3 4" xfId="1194"/>
    <cellStyle name="40% - Accent3 2 2 3 5" xfId="1195"/>
    <cellStyle name="40% - Accent3 2 2 3 6" xfId="1196"/>
    <cellStyle name="40% - Accent3 2 2 4" xfId="1197"/>
    <cellStyle name="40% - Accent3 2 2 4 2" xfId="1198"/>
    <cellStyle name="40% - Accent3 2 2 4 3" xfId="1199"/>
    <cellStyle name="40% - Accent3 2 2 4 4" xfId="1200"/>
    <cellStyle name="40% - Accent3 2 2 5" xfId="1201"/>
    <cellStyle name="40% - Accent3 2 3" xfId="1202"/>
    <cellStyle name="40% - Accent3 2 3 2" xfId="1203"/>
    <cellStyle name="40% - Accent3 2 3 2 2" xfId="1204"/>
    <cellStyle name="40% - Accent3 2 3 2 3" xfId="1205"/>
    <cellStyle name="40% - Accent3 2 3 2 3 2" xfId="1206"/>
    <cellStyle name="40% - Accent3 2 3 2 3 3" xfId="1207"/>
    <cellStyle name="40% - Accent3 2 3 2 4" xfId="1208"/>
    <cellStyle name="40% - Accent3 2 3 2 5" xfId="1209"/>
    <cellStyle name="40% - Accent3 2 3 2 6" xfId="1210"/>
    <cellStyle name="40% - Accent3 2 3 3" xfId="1211"/>
    <cellStyle name="40% - Accent3 2 3 4" xfId="1212"/>
    <cellStyle name="40% - Accent3 2 4" xfId="1213"/>
    <cellStyle name="40% - Accent3 2 4 2" xfId="1214"/>
    <cellStyle name="40% - Accent3 2 4 2 2" xfId="1215"/>
    <cellStyle name="40% - Accent3 2 4 2 3" xfId="1216"/>
    <cellStyle name="40% - Accent3 2 4 2 3 2" xfId="1217"/>
    <cellStyle name="40% - Accent3 2 4 2 3 3" xfId="1218"/>
    <cellStyle name="40% - Accent3 2 4 2 4" xfId="1219"/>
    <cellStyle name="40% - Accent3 2 4 2 5" xfId="1220"/>
    <cellStyle name="40% - Accent3 2 4 2 6" xfId="1221"/>
    <cellStyle name="40% - Accent3 2 4 3" xfId="1222"/>
    <cellStyle name="40% - Accent3 2 4 4" xfId="1223"/>
    <cellStyle name="40% - Accent3 2 5" xfId="1224"/>
    <cellStyle name="40% - Accent3 2 5 2" xfId="1225"/>
    <cellStyle name="40% - Accent3 2 5 2 2" xfId="1226"/>
    <cellStyle name="40% - Accent3 2 5 3" xfId="1227"/>
    <cellStyle name="40% - Accent3 2 5 3 2" xfId="1228"/>
    <cellStyle name="40% - Accent3 2 5 4" xfId="1229"/>
    <cellStyle name="40% - Accent3 2 5 4 2" xfId="1230"/>
    <cellStyle name="40% - Accent3 2 6" xfId="1231"/>
    <cellStyle name="40% - Accent3 2 6 2" xfId="1232"/>
    <cellStyle name="40% - Accent3 2 6 3" xfId="1233"/>
    <cellStyle name="40% - Accent3 2 6 4" xfId="1234"/>
    <cellStyle name="40% - Accent3 2 7" xfId="1235"/>
    <cellStyle name="40% - Accent3 3" xfId="1236"/>
    <cellStyle name="40% - Accent3 3 2" xfId="1237"/>
    <cellStyle name="40% - Accent3 3 2 2" xfId="1238"/>
    <cellStyle name="40% - Accent3 3 2 3" xfId="1239"/>
    <cellStyle name="40% - Accent3 3 2 3 2" xfId="1240"/>
    <cellStyle name="40% - Accent3 3 2 3 3" xfId="1241"/>
    <cellStyle name="40% - Accent3 3 2 4" xfId="1242"/>
    <cellStyle name="40% - Accent3 3 2 4 2" xfId="1243"/>
    <cellStyle name="40% - Accent3 3 2 4 3" xfId="1244"/>
    <cellStyle name="40% - Accent3 3 3" xfId="1245"/>
    <cellStyle name="40% - Accent3 3 3 2" xfId="1246"/>
    <cellStyle name="40% - Accent3 3 3 3" xfId="1247"/>
    <cellStyle name="40% - Accent3 3 3 3 2" xfId="1248"/>
    <cellStyle name="40% - Accent3 3 3 3 3" xfId="1249"/>
    <cellStyle name="40% - Accent3 3 4" xfId="1250"/>
    <cellStyle name="40% - Accent3 4" xfId="1251"/>
    <cellStyle name="40% - Accent3 4 2" xfId="1252"/>
    <cellStyle name="40% - Accent3 4 2 2" xfId="1253"/>
    <cellStyle name="40% - Accent3 4 2 3" xfId="1254"/>
    <cellStyle name="40% - Accent3 4 2 3 2" xfId="1255"/>
    <cellStyle name="40% - Accent3 4 2 3 3" xfId="1256"/>
    <cellStyle name="40% - Accent3 4 2 4" xfId="1257"/>
    <cellStyle name="40% - Accent3 4 2 4 2" xfId="1258"/>
    <cellStyle name="40% - Accent3 4 2 4 3" xfId="1259"/>
    <cellStyle name="40% - Accent3 4 3" xfId="1260"/>
    <cellStyle name="40% - Accent3 4 3 2" xfId="1261"/>
    <cellStyle name="40% - Accent3 4 3 3" xfId="1262"/>
    <cellStyle name="40% - Accent3 4 3 3 2" xfId="1263"/>
    <cellStyle name="40% - Accent3 4 3 3 3" xfId="1264"/>
    <cellStyle name="40% - Accent3 4 4" xfId="1265"/>
    <cellStyle name="40% - Accent3 5" xfId="1266"/>
    <cellStyle name="40% - Accent3 5 2" xfId="1267"/>
    <cellStyle name="40% - Accent3 5 3" xfId="1268"/>
    <cellStyle name="40% - Accent3 6" xfId="1269"/>
    <cellStyle name="40% - Accent3 6 2" xfId="1270"/>
    <cellStyle name="40% - Accent3 7" xfId="1271"/>
    <cellStyle name="40% - Accent3 7 2" xfId="1272"/>
    <cellStyle name="40% - Accent3 7 3" xfId="1273"/>
    <cellStyle name="40% - Accent3 7 4" xfId="1274"/>
    <cellStyle name="40% - Accent3 7 5" xfId="1275"/>
    <cellStyle name="40% - Accent3 7 6" xfId="1276"/>
    <cellStyle name="40% - Accent3 7 7" xfId="1277"/>
    <cellStyle name="40% - Accent3 7 8" xfId="1278"/>
    <cellStyle name="40% - Accent3 8" xfId="1279"/>
    <cellStyle name="40% - Accent3 8 2" xfId="1280"/>
    <cellStyle name="40% - Accent3 8 3" xfId="1281"/>
    <cellStyle name="40% - Accent3 8 4" xfId="1282"/>
    <cellStyle name="40% - Accent3 8 5" xfId="1283"/>
    <cellStyle name="40% - Accent3 8 6" xfId="1284"/>
    <cellStyle name="40% - Accent3 8 7" xfId="1285"/>
    <cellStyle name="40% - Accent3 8 8" xfId="1286"/>
    <cellStyle name="40% - Accent3 9" xfId="1287"/>
    <cellStyle name="40% - Accent3 9 2" xfId="1288"/>
    <cellStyle name="40% - Accent3 9 3" xfId="1289"/>
    <cellStyle name="40% - Accent3 9 4" xfId="1290"/>
    <cellStyle name="40% - Accent3 9 5" xfId="1291"/>
    <cellStyle name="40% - Accent3 9 6" xfId="1292"/>
    <cellStyle name="40% - Accent3 9 7" xfId="1293"/>
    <cellStyle name="40% - Accent3 9 8" xfId="1294"/>
    <cellStyle name="40% - Accent4" xfId="41" builtinId="43" hidden="1"/>
    <cellStyle name="40% - Accent4 10" xfId="1295"/>
    <cellStyle name="40% - Accent4 10 2" xfId="1296"/>
    <cellStyle name="40% - Accent4 10 3" xfId="1297"/>
    <cellStyle name="40% - Accent4 10 4" xfId="1298"/>
    <cellStyle name="40% - Accent4 10 5" xfId="1299"/>
    <cellStyle name="40% - Accent4 10 6" xfId="1300"/>
    <cellStyle name="40% - Accent4 10 7" xfId="1301"/>
    <cellStyle name="40% - Accent4 10 8" xfId="1302"/>
    <cellStyle name="40% - Accent4 11" xfId="1303"/>
    <cellStyle name="40% - Accent4 11 2" xfId="1304"/>
    <cellStyle name="40% - Accent4 11 3" xfId="1305"/>
    <cellStyle name="40% - Accent4 11 4" xfId="1306"/>
    <cellStyle name="40% - Accent4 11 5" xfId="1307"/>
    <cellStyle name="40% - Accent4 11 6" xfId="1308"/>
    <cellStyle name="40% - Accent4 11 7" xfId="1309"/>
    <cellStyle name="40% - Accent4 11 8" xfId="1310"/>
    <cellStyle name="40% - Accent4 12" xfId="1311"/>
    <cellStyle name="40% - Accent4 12 2" xfId="1312"/>
    <cellStyle name="40% - Accent4 12 3" xfId="1313"/>
    <cellStyle name="40% - Accent4 12 4" xfId="1314"/>
    <cellStyle name="40% - Accent4 12 5" xfId="1315"/>
    <cellStyle name="40% - Accent4 12 6" xfId="1316"/>
    <cellStyle name="40% - Accent4 12 7" xfId="1317"/>
    <cellStyle name="40% - Accent4 12 8" xfId="1318"/>
    <cellStyle name="40% - Accent4 13" xfId="1319"/>
    <cellStyle name="40% - Accent4 14" xfId="1320"/>
    <cellStyle name="40% - Accent4 15" xfId="1321"/>
    <cellStyle name="40% - Accent4 16" xfId="1322"/>
    <cellStyle name="40% - Accent4 17" xfId="1323"/>
    <cellStyle name="40% - Accent4 18" xfId="1324"/>
    <cellStyle name="40% - Accent4 2" xfId="1325"/>
    <cellStyle name="40% - Accent4 2 2" xfId="1326"/>
    <cellStyle name="40% - Accent4 2 2 2" xfId="1327"/>
    <cellStyle name="40% - Accent4 2 2 2 2" xfId="1328"/>
    <cellStyle name="40% - Accent4 2 2 2 3" xfId="1329"/>
    <cellStyle name="40% - Accent4 2 2 3" xfId="1330"/>
    <cellStyle name="40% - Accent4 2 2 3 2" xfId="1331"/>
    <cellStyle name="40% - Accent4 2 2 3 3" xfId="1332"/>
    <cellStyle name="40% - Accent4 2 2 3 3 2" xfId="1333"/>
    <cellStyle name="40% - Accent4 2 2 3 3 3" xfId="1334"/>
    <cellStyle name="40% - Accent4 2 2 3 4" xfId="1335"/>
    <cellStyle name="40% - Accent4 2 2 3 5" xfId="1336"/>
    <cellStyle name="40% - Accent4 2 2 3 6" xfId="1337"/>
    <cellStyle name="40% - Accent4 2 2 4" xfId="1338"/>
    <cellStyle name="40% - Accent4 2 2 4 2" xfId="1339"/>
    <cellStyle name="40% - Accent4 2 2 4 3" xfId="1340"/>
    <cellStyle name="40% - Accent4 2 2 4 4" xfId="1341"/>
    <cellStyle name="40% - Accent4 2 2 5" xfId="1342"/>
    <cellStyle name="40% - Accent4 2 3" xfId="1343"/>
    <cellStyle name="40% - Accent4 2 3 2" xfId="1344"/>
    <cellStyle name="40% - Accent4 2 3 2 2" xfId="1345"/>
    <cellStyle name="40% - Accent4 2 3 2 3" xfId="1346"/>
    <cellStyle name="40% - Accent4 2 3 2 3 2" xfId="1347"/>
    <cellStyle name="40% - Accent4 2 3 2 3 3" xfId="1348"/>
    <cellStyle name="40% - Accent4 2 3 2 4" xfId="1349"/>
    <cellStyle name="40% - Accent4 2 3 2 5" xfId="1350"/>
    <cellStyle name="40% - Accent4 2 3 2 6" xfId="1351"/>
    <cellStyle name="40% - Accent4 2 3 3" xfId="1352"/>
    <cellStyle name="40% - Accent4 2 3 4" xfId="1353"/>
    <cellStyle name="40% - Accent4 2 4" xfId="1354"/>
    <cellStyle name="40% - Accent4 2 4 2" xfId="1355"/>
    <cellStyle name="40% - Accent4 2 4 2 2" xfId="1356"/>
    <cellStyle name="40% - Accent4 2 4 2 3" xfId="1357"/>
    <cellStyle name="40% - Accent4 2 4 2 3 2" xfId="1358"/>
    <cellStyle name="40% - Accent4 2 4 2 3 3" xfId="1359"/>
    <cellStyle name="40% - Accent4 2 4 2 4" xfId="1360"/>
    <cellStyle name="40% - Accent4 2 4 2 5" xfId="1361"/>
    <cellStyle name="40% - Accent4 2 4 2 6" xfId="1362"/>
    <cellStyle name="40% - Accent4 2 4 3" xfId="1363"/>
    <cellStyle name="40% - Accent4 2 4 4" xfId="1364"/>
    <cellStyle name="40% - Accent4 2 5" xfId="1365"/>
    <cellStyle name="40% - Accent4 2 5 2" xfId="1366"/>
    <cellStyle name="40% - Accent4 2 5 2 2" xfId="1367"/>
    <cellStyle name="40% - Accent4 2 5 3" xfId="1368"/>
    <cellStyle name="40% - Accent4 2 5 3 2" xfId="1369"/>
    <cellStyle name="40% - Accent4 2 5 4" xfId="1370"/>
    <cellStyle name="40% - Accent4 2 5 4 2" xfId="1371"/>
    <cellStyle name="40% - Accent4 2 6" xfId="1372"/>
    <cellStyle name="40% - Accent4 2 6 2" xfId="1373"/>
    <cellStyle name="40% - Accent4 2 6 3" xfId="1374"/>
    <cellStyle name="40% - Accent4 2 6 4" xfId="1375"/>
    <cellStyle name="40% - Accent4 2 7" xfId="1376"/>
    <cellStyle name="40% - Accent4 3" xfId="1377"/>
    <cellStyle name="40% - Accent4 3 2" xfId="1378"/>
    <cellStyle name="40% - Accent4 3 2 2" xfId="1379"/>
    <cellStyle name="40% - Accent4 3 2 3" xfId="1380"/>
    <cellStyle name="40% - Accent4 3 2 3 2" xfId="1381"/>
    <cellStyle name="40% - Accent4 3 2 3 3" xfId="1382"/>
    <cellStyle name="40% - Accent4 3 2 4" xfId="1383"/>
    <cellStyle name="40% - Accent4 3 2 4 2" xfId="1384"/>
    <cellStyle name="40% - Accent4 3 2 4 3" xfId="1385"/>
    <cellStyle name="40% - Accent4 3 3" xfId="1386"/>
    <cellStyle name="40% - Accent4 3 3 2" xfId="1387"/>
    <cellStyle name="40% - Accent4 3 3 3" xfId="1388"/>
    <cellStyle name="40% - Accent4 3 3 3 2" xfId="1389"/>
    <cellStyle name="40% - Accent4 3 3 3 3" xfId="1390"/>
    <cellStyle name="40% - Accent4 3 4" xfId="1391"/>
    <cellStyle name="40% - Accent4 4" xfId="1392"/>
    <cellStyle name="40% - Accent4 4 2" xfId="1393"/>
    <cellStyle name="40% - Accent4 4 2 2" xfId="1394"/>
    <cellStyle name="40% - Accent4 4 2 3" xfId="1395"/>
    <cellStyle name="40% - Accent4 4 2 3 2" xfId="1396"/>
    <cellStyle name="40% - Accent4 4 2 3 3" xfId="1397"/>
    <cellStyle name="40% - Accent4 4 2 4" xfId="1398"/>
    <cellStyle name="40% - Accent4 4 2 4 2" xfId="1399"/>
    <cellStyle name="40% - Accent4 4 2 4 3" xfId="1400"/>
    <cellStyle name="40% - Accent4 4 3" xfId="1401"/>
    <cellStyle name="40% - Accent4 4 3 2" xfId="1402"/>
    <cellStyle name="40% - Accent4 4 3 3" xfId="1403"/>
    <cellStyle name="40% - Accent4 4 3 3 2" xfId="1404"/>
    <cellStyle name="40% - Accent4 4 3 3 3" xfId="1405"/>
    <cellStyle name="40% - Accent4 4 4" xfId="1406"/>
    <cellStyle name="40% - Accent4 5" xfId="1407"/>
    <cellStyle name="40% - Accent4 5 2" xfId="1408"/>
    <cellStyle name="40% - Accent4 5 3" xfId="1409"/>
    <cellStyle name="40% - Accent4 6" xfId="1410"/>
    <cellStyle name="40% - Accent4 6 2" xfId="1411"/>
    <cellStyle name="40% - Accent4 7" xfId="1412"/>
    <cellStyle name="40% - Accent4 7 2" xfId="1413"/>
    <cellStyle name="40% - Accent4 7 3" xfId="1414"/>
    <cellStyle name="40% - Accent4 7 4" xfId="1415"/>
    <cellStyle name="40% - Accent4 7 5" xfId="1416"/>
    <cellStyle name="40% - Accent4 7 6" xfId="1417"/>
    <cellStyle name="40% - Accent4 7 7" xfId="1418"/>
    <cellStyle name="40% - Accent4 7 8" xfId="1419"/>
    <cellStyle name="40% - Accent4 8" xfId="1420"/>
    <cellStyle name="40% - Accent4 8 2" xfId="1421"/>
    <cellStyle name="40% - Accent4 8 3" xfId="1422"/>
    <cellStyle name="40% - Accent4 8 4" xfId="1423"/>
    <cellStyle name="40% - Accent4 8 5" xfId="1424"/>
    <cellStyle name="40% - Accent4 8 6" xfId="1425"/>
    <cellStyle name="40% - Accent4 8 7" xfId="1426"/>
    <cellStyle name="40% - Accent4 8 8" xfId="1427"/>
    <cellStyle name="40% - Accent4 9" xfId="1428"/>
    <cellStyle name="40% - Accent4 9 2" xfId="1429"/>
    <cellStyle name="40% - Accent4 9 3" xfId="1430"/>
    <cellStyle name="40% - Accent4 9 4" xfId="1431"/>
    <cellStyle name="40% - Accent4 9 5" xfId="1432"/>
    <cellStyle name="40% - Accent4 9 6" xfId="1433"/>
    <cellStyle name="40% - Accent4 9 7" xfId="1434"/>
    <cellStyle name="40% - Accent4 9 8" xfId="1435"/>
    <cellStyle name="40% - Accent5" xfId="45" builtinId="47" hidden="1"/>
    <cellStyle name="40% - Accent5 10" xfId="1436"/>
    <cellStyle name="40% - Accent5 10 2" xfId="1437"/>
    <cellStyle name="40% - Accent5 10 3" xfId="1438"/>
    <cellStyle name="40% - Accent5 10 4" xfId="1439"/>
    <cellStyle name="40% - Accent5 10 5" xfId="1440"/>
    <cellStyle name="40% - Accent5 10 6" xfId="1441"/>
    <cellStyle name="40% - Accent5 10 7" xfId="1442"/>
    <cellStyle name="40% - Accent5 10 8" xfId="1443"/>
    <cellStyle name="40% - Accent5 11" xfId="1444"/>
    <cellStyle name="40% - Accent5 11 2" xfId="1445"/>
    <cellStyle name="40% - Accent5 11 3" xfId="1446"/>
    <cellStyle name="40% - Accent5 11 4" xfId="1447"/>
    <cellStyle name="40% - Accent5 11 5" xfId="1448"/>
    <cellStyle name="40% - Accent5 11 6" xfId="1449"/>
    <cellStyle name="40% - Accent5 11 7" xfId="1450"/>
    <cellStyle name="40% - Accent5 11 8" xfId="1451"/>
    <cellStyle name="40% - Accent5 12" xfId="1452"/>
    <cellStyle name="40% - Accent5 12 2" xfId="1453"/>
    <cellStyle name="40% - Accent5 12 3" xfId="1454"/>
    <cellStyle name="40% - Accent5 12 4" xfId="1455"/>
    <cellStyle name="40% - Accent5 12 5" xfId="1456"/>
    <cellStyle name="40% - Accent5 12 6" xfId="1457"/>
    <cellStyle name="40% - Accent5 12 7" xfId="1458"/>
    <cellStyle name="40% - Accent5 12 8" xfId="1459"/>
    <cellStyle name="40% - Accent5 13" xfId="1460"/>
    <cellStyle name="40% - Accent5 14" xfId="1461"/>
    <cellStyle name="40% - Accent5 15" xfId="1462"/>
    <cellStyle name="40% - Accent5 16" xfId="1463"/>
    <cellStyle name="40% - Accent5 17" xfId="1464"/>
    <cellStyle name="40% - Accent5 18" xfId="1465"/>
    <cellStyle name="40% - Accent5 2" xfId="1466"/>
    <cellStyle name="40% - Accent5 2 2" xfId="1467"/>
    <cellStyle name="40% - Accent5 2 2 2" xfId="1468"/>
    <cellStyle name="40% - Accent5 2 2 2 2" xfId="1469"/>
    <cellStyle name="40% - Accent5 2 2 2 3" xfId="1470"/>
    <cellStyle name="40% - Accent5 2 2 3" xfId="1471"/>
    <cellStyle name="40% - Accent5 2 2 3 2" xfId="1472"/>
    <cellStyle name="40% - Accent5 2 2 3 3" xfId="1473"/>
    <cellStyle name="40% - Accent5 2 2 3 3 2" xfId="1474"/>
    <cellStyle name="40% - Accent5 2 2 3 3 3" xfId="1475"/>
    <cellStyle name="40% - Accent5 2 2 3 4" xfId="1476"/>
    <cellStyle name="40% - Accent5 2 2 3 5" xfId="1477"/>
    <cellStyle name="40% - Accent5 2 2 3 6" xfId="1478"/>
    <cellStyle name="40% - Accent5 2 2 4" xfId="1479"/>
    <cellStyle name="40% - Accent5 2 2 4 2" xfId="1480"/>
    <cellStyle name="40% - Accent5 2 2 4 3" xfId="1481"/>
    <cellStyle name="40% - Accent5 2 2 4 4" xfId="1482"/>
    <cellStyle name="40% - Accent5 2 2 5" xfId="1483"/>
    <cellStyle name="40% - Accent5 2 3" xfId="1484"/>
    <cellStyle name="40% - Accent5 2 3 2" xfId="1485"/>
    <cellStyle name="40% - Accent5 2 3 2 2" xfId="1486"/>
    <cellStyle name="40% - Accent5 2 3 2 3" xfId="1487"/>
    <cellStyle name="40% - Accent5 2 3 2 3 2" xfId="1488"/>
    <cellStyle name="40% - Accent5 2 3 2 3 3" xfId="1489"/>
    <cellStyle name="40% - Accent5 2 3 2 4" xfId="1490"/>
    <cellStyle name="40% - Accent5 2 3 2 5" xfId="1491"/>
    <cellStyle name="40% - Accent5 2 3 2 6" xfId="1492"/>
    <cellStyle name="40% - Accent5 2 3 3" xfId="1493"/>
    <cellStyle name="40% - Accent5 2 3 4" xfId="1494"/>
    <cellStyle name="40% - Accent5 2 4" xfId="1495"/>
    <cellStyle name="40% - Accent5 2 4 2" xfId="1496"/>
    <cellStyle name="40% - Accent5 2 4 2 2" xfId="1497"/>
    <cellStyle name="40% - Accent5 2 4 2 3" xfId="1498"/>
    <cellStyle name="40% - Accent5 2 4 2 3 2" xfId="1499"/>
    <cellStyle name="40% - Accent5 2 4 2 3 3" xfId="1500"/>
    <cellStyle name="40% - Accent5 2 4 2 4" xfId="1501"/>
    <cellStyle name="40% - Accent5 2 4 2 5" xfId="1502"/>
    <cellStyle name="40% - Accent5 2 4 2 6" xfId="1503"/>
    <cellStyle name="40% - Accent5 2 4 3" xfId="1504"/>
    <cellStyle name="40% - Accent5 2 4 4" xfId="1505"/>
    <cellStyle name="40% - Accent5 2 5" xfId="1506"/>
    <cellStyle name="40% - Accent5 2 5 2" xfId="1507"/>
    <cellStyle name="40% - Accent5 2 5 2 2" xfId="1508"/>
    <cellStyle name="40% - Accent5 2 5 3" xfId="1509"/>
    <cellStyle name="40% - Accent5 2 5 3 2" xfId="1510"/>
    <cellStyle name="40% - Accent5 2 5 4" xfId="1511"/>
    <cellStyle name="40% - Accent5 2 5 4 2" xfId="1512"/>
    <cellStyle name="40% - Accent5 2 6" xfId="1513"/>
    <cellStyle name="40% - Accent5 2 6 2" xfId="1514"/>
    <cellStyle name="40% - Accent5 2 6 3" xfId="1515"/>
    <cellStyle name="40% - Accent5 2 6 4" xfId="1516"/>
    <cellStyle name="40% - Accent5 2 7" xfId="1517"/>
    <cellStyle name="40% - Accent5 3" xfId="1518"/>
    <cellStyle name="40% - Accent5 3 2" xfId="1519"/>
    <cellStyle name="40% - Accent5 3 2 2" xfId="1520"/>
    <cellStyle name="40% - Accent5 3 2 3" xfId="1521"/>
    <cellStyle name="40% - Accent5 3 2 3 2" xfId="1522"/>
    <cellStyle name="40% - Accent5 3 2 3 3" xfId="1523"/>
    <cellStyle name="40% - Accent5 3 2 4" xfId="1524"/>
    <cellStyle name="40% - Accent5 3 2 4 2" xfId="1525"/>
    <cellStyle name="40% - Accent5 3 2 4 3" xfId="1526"/>
    <cellStyle name="40% - Accent5 3 3" xfId="1527"/>
    <cellStyle name="40% - Accent5 3 3 2" xfId="1528"/>
    <cellStyle name="40% - Accent5 3 3 3" xfId="1529"/>
    <cellStyle name="40% - Accent5 3 3 3 2" xfId="1530"/>
    <cellStyle name="40% - Accent5 3 3 3 3" xfId="1531"/>
    <cellStyle name="40% - Accent5 3 4" xfId="1532"/>
    <cellStyle name="40% - Accent5 4" xfId="1533"/>
    <cellStyle name="40% - Accent5 4 2" xfId="1534"/>
    <cellStyle name="40% - Accent5 4 2 2" xfId="1535"/>
    <cellStyle name="40% - Accent5 4 2 3" xfId="1536"/>
    <cellStyle name="40% - Accent5 4 2 3 2" xfId="1537"/>
    <cellStyle name="40% - Accent5 4 2 3 3" xfId="1538"/>
    <cellStyle name="40% - Accent5 4 2 4" xfId="1539"/>
    <cellStyle name="40% - Accent5 4 2 4 2" xfId="1540"/>
    <cellStyle name="40% - Accent5 4 2 4 3" xfId="1541"/>
    <cellStyle name="40% - Accent5 4 3" xfId="1542"/>
    <cellStyle name="40% - Accent5 4 3 2" xfId="1543"/>
    <cellStyle name="40% - Accent5 4 3 3" xfId="1544"/>
    <cellStyle name="40% - Accent5 4 3 3 2" xfId="1545"/>
    <cellStyle name="40% - Accent5 4 3 3 3" xfId="1546"/>
    <cellStyle name="40% - Accent5 4 4" xfId="1547"/>
    <cellStyle name="40% - Accent5 5" xfId="1548"/>
    <cellStyle name="40% - Accent5 5 2" xfId="1549"/>
    <cellStyle name="40% - Accent5 5 3" xfId="1550"/>
    <cellStyle name="40% - Accent5 6" xfId="1551"/>
    <cellStyle name="40% - Accent5 6 2" xfId="1552"/>
    <cellStyle name="40% - Accent5 7" xfId="1553"/>
    <cellStyle name="40% - Accent5 7 2" xfId="1554"/>
    <cellStyle name="40% - Accent5 7 3" xfId="1555"/>
    <cellStyle name="40% - Accent5 7 4" xfId="1556"/>
    <cellStyle name="40% - Accent5 7 5" xfId="1557"/>
    <cellStyle name="40% - Accent5 7 6" xfId="1558"/>
    <cellStyle name="40% - Accent5 7 7" xfId="1559"/>
    <cellStyle name="40% - Accent5 7 8" xfId="1560"/>
    <cellStyle name="40% - Accent5 8" xfId="1561"/>
    <cellStyle name="40% - Accent5 8 2" xfId="1562"/>
    <cellStyle name="40% - Accent5 8 3" xfId="1563"/>
    <cellStyle name="40% - Accent5 8 4" xfId="1564"/>
    <cellStyle name="40% - Accent5 8 5" xfId="1565"/>
    <cellStyle name="40% - Accent5 8 6" xfId="1566"/>
    <cellStyle name="40% - Accent5 8 7" xfId="1567"/>
    <cellStyle name="40% - Accent5 8 8" xfId="1568"/>
    <cellStyle name="40% - Accent5 9" xfId="1569"/>
    <cellStyle name="40% - Accent5 9 2" xfId="1570"/>
    <cellStyle name="40% - Accent5 9 3" xfId="1571"/>
    <cellStyle name="40% - Accent5 9 4" xfId="1572"/>
    <cellStyle name="40% - Accent5 9 5" xfId="1573"/>
    <cellStyle name="40% - Accent5 9 6" xfId="1574"/>
    <cellStyle name="40% - Accent5 9 7" xfId="1575"/>
    <cellStyle name="40% - Accent5 9 8" xfId="1576"/>
    <cellStyle name="40% - Accent6" xfId="49" builtinId="51" hidden="1"/>
    <cellStyle name="40% - Accent6 10" xfId="1577"/>
    <cellStyle name="40% - Accent6 10 2" xfId="1578"/>
    <cellStyle name="40% - Accent6 10 3" xfId="1579"/>
    <cellStyle name="40% - Accent6 10 4" xfId="1580"/>
    <cellStyle name="40% - Accent6 10 5" xfId="1581"/>
    <cellStyle name="40% - Accent6 10 6" xfId="1582"/>
    <cellStyle name="40% - Accent6 10 7" xfId="1583"/>
    <cellStyle name="40% - Accent6 10 8" xfId="1584"/>
    <cellStyle name="40% - Accent6 11" xfId="1585"/>
    <cellStyle name="40% - Accent6 11 2" xfId="1586"/>
    <cellStyle name="40% - Accent6 11 3" xfId="1587"/>
    <cellStyle name="40% - Accent6 11 4" xfId="1588"/>
    <cellStyle name="40% - Accent6 11 5" xfId="1589"/>
    <cellStyle name="40% - Accent6 11 6" xfId="1590"/>
    <cellStyle name="40% - Accent6 11 7" xfId="1591"/>
    <cellStyle name="40% - Accent6 11 8" xfId="1592"/>
    <cellStyle name="40% - Accent6 12" xfId="1593"/>
    <cellStyle name="40% - Accent6 12 2" xfId="1594"/>
    <cellStyle name="40% - Accent6 12 3" xfId="1595"/>
    <cellStyle name="40% - Accent6 12 4" xfId="1596"/>
    <cellStyle name="40% - Accent6 12 5" xfId="1597"/>
    <cellStyle name="40% - Accent6 12 6" xfId="1598"/>
    <cellStyle name="40% - Accent6 12 7" xfId="1599"/>
    <cellStyle name="40% - Accent6 12 8" xfId="1600"/>
    <cellStyle name="40% - Accent6 13" xfId="1601"/>
    <cellStyle name="40% - Accent6 14" xfId="1602"/>
    <cellStyle name="40% - Accent6 15" xfId="1603"/>
    <cellStyle name="40% - Accent6 16" xfId="1604"/>
    <cellStyle name="40% - Accent6 17" xfId="1605"/>
    <cellStyle name="40% - Accent6 18" xfId="1606"/>
    <cellStyle name="40% - Accent6 2" xfId="1607"/>
    <cellStyle name="40% - Accent6 2 2" xfId="1608"/>
    <cellStyle name="40% - Accent6 2 2 2" xfId="1609"/>
    <cellStyle name="40% - Accent6 2 2 2 2" xfId="1610"/>
    <cellStyle name="40% - Accent6 2 2 2 3" xfId="1611"/>
    <cellStyle name="40% - Accent6 2 2 3" xfId="1612"/>
    <cellStyle name="40% - Accent6 2 2 3 2" xfId="1613"/>
    <cellStyle name="40% - Accent6 2 2 3 3" xfId="1614"/>
    <cellStyle name="40% - Accent6 2 2 3 3 2" xfId="1615"/>
    <cellStyle name="40% - Accent6 2 2 3 3 3" xfId="1616"/>
    <cellStyle name="40% - Accent6 2 2 3 4" xfId="1617"/>
    <cellStyle name="40% - Accent6 2 2 3 5" xfId="1618"/>
    <cellStyle name="40% - Accent6 2 2 3 6" xfId="1619"/>
    <cellStyle name="40% - Accent6 2 2 4" xfId="1620"/>
    <cellStyle name="40% - Accent6 2 2 4 2" xfId="1621"/>
    <cellStyle name="40% - Accent6 2 2 4 3" xfId="1622"/>
    <cellStyle name="40% - Accent6 2 2 4 4" xfId="1623"/>
    <cellStyle name="40% - Accent6 2 2 5" xfId="1624"/>
    <cellStyle name="40% - Accent6 2 3" xfId="1625"/>
    <cellStyle name="40% - Accent6 2 3 2" xfId="1626"/>
    <cellStyle name="40% - Accent6 2 3 2 2" xfId="1627"/>
    <cellStyle name="40% - Accent6 2 3 2 3" xfId="1628"/>
    <cellStyle name="40% - Accent6 2 3 2 3 2" xfId="1629"/>
    <cellStyle name="40% - Accent6 2 3 2 3 3" xfId="1630"/>
    <cellStyle name="40% - Accent6 2 3 2 4" xfId="1631"/>
    <cellStyle name="40% - Accent6 2 3 2 5" xfId="1632"/>
    <cellStyle name="40% - Accent6 2 3 2 6" xfId="1633"/>
    <cellStyle name="40% - Accent6 2 3 3" xfId="1634"/>
    <cellStyle name="40% - Accent6 2 3 4" xfId="1635"/>
    <cellStyle name="40% - Accent6 2 4" xfId="1636"/>
    <cellStyle name="40% - Accent6 2 4 2" xfId="1637"/>
    <cellStyle name="40% - Accent6 2 4 2 2" xfId="1638"/>
    <cellStyle name="40% - Accent6 2 4 2 3" xfId="1639"/>
    <cellStyle name="40% - Accent6 2 4 2 3 2" xfId="1640"/>
    <cellStyle name="40% - Accent6 2 4 2 3 3" xfId="1641"/>
    <cellStyle name="40% - Accent6 2 4 2 4" xfId="1642"/>
    <cellStyle name="40% - Accent6 2 4 2 5" xfId="1643"/>
    <cellStyle name="40% - Accent6 2 4 2 6" xfId="1644"/>
    <cellStyle name="40% - Accent6 2 4 3" xfId="1645"/>
    <cellStyle name="40% - Accent6 2 4 4" xfId="1646"/>
    <cellStyle name="40% - Accent6 2 5" xfId="1647"/>
    <cellStyle name="40% - Accent6 2 5 2" xfId="1648"/>
    <cellStyle name="40% - Accent6 2 5 2 2" xfId="1649"/>
    <cellStyle name="40% - Accent6 2 5 3" xfId="1650"/>
    <cellStyle name="40% - Accent6 2 5 3 2" xfId="1651"/>
    <cellStyle name="40% - Accent6 2 5 4" xfId="1652"/>
    <cellStyle name="40% - Accent6 2 5 4 2" xfId="1653"/>
    <cellStyle name="40% - Accent6 2 6" xfId="1654"/>
    <cellStyle name="40% - Accent6 2 6 2" xfId="1655"/>
    <cellStyle name="40% - Accent6 2 6 3" xfId="1656"/>
    <cellStyle name="40% - Accent6 2 6 4" xfId="1657"/>
    <cellStyle name="40% - Accent6 2 7" xfId="1658"/>
    <cellStyle name="40% - Accent6 3" xfId="1659"/>
    <cellStyle name="40% - Accent6 3 2" xfId="1660"/>
    <cellStyle name="40% - Accent6 3 2 2" xfId="1661"/>
    <cellStyle name="40% - Accent6 3 2 3" xfId="1662"/>
    <cellStyle name="40% - Accent6 3 2 3 2" xfId="1663"/>
    <cellStyle name="40% - Accent6 3 2 3 3" xfId="1664"/>
    <cellStyle name="40% - Accent6 3 2 4" xfId="1665"/>
    <cellStyle name="40% - Accent6 3 2 4 2" xfId="1666"/>
    <cellStyle name="40% - Accent6 3 2 4 3" xfId="1667"/>
    <cellStyle name="40% - Accent6 3 3" xfId="1668"/>
    <cellStyle name="40% - Accent6 3 3 2" xfId="1669"/>
    <cellStyle name="40% - Accent6 3 3 3" xfId="1670"/>
    <cellStyle name="40% - Accent6 3 3 3 2" xfId="1671"/>
    <cellStyle name="40% - Accent6 3 3 3 3" xfId="1672"/>
    <cellStyle name="40% - Accent6 3 4" xfId="1673"/>
    <cellStyle name="40% - Accent6 4" xfId="1674"/>
    <cellStyle name="40% - Accent6 4 2" xfId="1675"/>
    <cellStyle name="40% - Accent6 4 2 2" xfId="1676"/>
    <cellStyle name="40% - Accent6 4 2 3" xfId="1677"/>
    <cellStyle name="40% - Accent6 4 2 3 2" xfId="1678"/>
    <cellStyle name="40% - Accent6 4 2 3 3" xfId="1679"/>
    <cellStyle name="40% - Accent6 4 2 4" xfId="1680"/>
    <cellStyle name="40% - Accent6 4 2 4 2" xfId="1681"/>
    <cellStyle name="40% - Accent6 4 2 4 3" xfId="1682"/>
    <cellStyle name="40% - Accent6 4 3" xfId="1683"/>
    <cellStyle name="40% - Accent6 4 3 2" xfId="1684"/>
    <cellStyle name="40% - Accent6 4 3 3" xfId="1685"/>
    <cellStyle name="40% - Accent6 4 3 3 2" xfId="1686"/>
    <cellStyle name="40% - Accent6 4 3 3 3" xfId="1687"/>
    <cellStyle name="40% - Accent6 4 4" xfId="1688"/>
    <cellStyle name="40% - Accent6 5" xfId="1689"/>
    <cellStyle name="40% - Accent6 5 2" xfId="1690"/>
    <cellStyle name="40% - Accent6 5 3" xfId="1691"/>
    <cellStyle name="40% - Accent6 6" xfId="1692"/>
    <cellStyle name="40% - Accent6 6 2" xfId="1693"/>
    <cellStyle name="40% - Accent6 7" xfId="1694"/>
    <cellStyle name="40% - Accent6 7 2" xfId="1695"/>
    <cellStyle name="40% - Accent6 7 3" xfId="1696"/>
    <cellStyle name="40% - Accent6 7 4" xfId="1697"/>
    <cellStyle name="40% - Accent6 7 5" xfId="1698"/>
    <cellStyle name="40% - Accent6 7 6" xfId="1699"/>
    <cellStyle name="40% - Accent6 7 7" xfId="1700"/>
    <cellStyle name="40% - Accent6 7 8" xfId="1701"/>
    <cellStyle name="40% - Accent6 8" xfId="1702"/>
    <cellStyle name="40% - Accent6 8 2" xfId="1703"/>
    <cellStyle name="40% - Accent6 8 3" xfId="1704"/>
    <cellStyle name="40% - Accent6 8 4" xfId="1705"/>
    <cellStyle name="40% - Accent6 8 5" xfId="1706"/>
    <cellStyle name="40% - Accent6 8 6" xfId="1707"/>
    <cellStyle name="40% - Accent6 8 7" xfId="1708"/>
    <cellStyle name="40% - Accent6 8 8" xfId="1709"/>
    <cellStyle name="40% - Accent6 9" xfId="1710"/>
    <cellStyle name="40% - Accent6 9 2" xfId="1711"/>
    <cellStyle name="40% - Accent6 9 3" xfId="1712"/>
    <cellStyle name="40% - Accent6 9 4" xfId="1713"/>
    <cellStyle name="40% - Accent6 9 5" xfId="1714"/>
    <cellStyle name="40% - Accent6 9 6" xfId="1715"/>
    <cellStyle name="40% - Accent6 9 7" xfId="1716"/>
    <cellStyle name="40% - Accent6 9 8" xfId="1717"/>
    <cellStyle name="60% - Accent1" xfId="30" builtinId="32" hidden="1"/>
    <cellStyle name="60% - Accent1 2" xfId="1718"/>
    <cellStyle name="60% - Accent1 2 2" xfId="1719"/>
    <cellStyle name="60% - Accent1 2 2 2" xfId="1720"/>
    <cellStyle name="60% - Accent1 2 2 2 2" xfId="1721"/>
    <cellStyle name="60% - Accent1 2 2 2 3" xfId="1722"/>
    <cellStyle name="60% - Accent1 2 2 2 3 2" xfId="1723"/>
    <cellStyle name="60% - Accent1 2 2 2 3 3" xfId="1724"/>
    <cellStyle name="60% - Accent1 2 2 2 4" xfId="1725"/>
    <cellStyle name="60% - Accent1 2 2 2 5" xfId="1726"/>
    <cellStyle name="60% - Accent1 2 2 2 6" xfId="1727"/>
    <cellStyle name="60% - Accent1 2 2 3" xfId="1728"/>
    <cellStyle name="60% - Accent1 2 2 3 2" xfId="1729"/>
    <cellStyle name="60% - Accent1 2 2 3 3" xfId="1730"/>
    <cellStyle name="60% - Accent1 2 2 3 4" xfId="1731"/>
    <cellStyle name="60% - Accent1 2 2 4" xfId="1732"/>
    <cellStyle name="60% - Accent1 2 3" xfId="1733"/>
    <cellStyle name="60% - Accent1 2 3 2" xfId="1734"/>
    <cellStyle name="60% - Accent1 2 3 3" xfId="1735"/>
    <cellStyle name="60% - Accent1 2 4" xfId="1736"/>
    <cellStyle name="60% - Accent1 2 4 2" xfId="1737"/>
    <cellStyle name="60% - Accent1 2 4 3" xfId="1738"/>
    <cellStyle name="60% - Accent1 2 5" xfId="1739"/>
    <cellStyle name="60% - Accent1 2 5 2" xfId="1740"/>
    <cellStyle name="60% - Accent1 2 5 3" xfId="1741"/>
    <cellStyle name="60% - Accent1 2 6" xfId="1742"/>
    <cellStyle name="60% - Accent1 2 6 2" xfId="1743"/>
    <cellStyle name="60% - Accent1 2 6 3" xfId="1744"/>
    <cellStyle name="60% - Accent1 2 6 4" xfId="1745"/>
    <cellStyle name="60% - Accent1 2 7" xfId="1746"/>
    <cellStyle name="60% - Accent1 3" xfId="1747"/>
    <cellStyle name="60% - Accent1 3 2" xfId="1748"/>
    <cellStyle name="60% - Accent1 3 2 2" xfId="1749"/>
    <cellStyle name="60% - Accent1 3 2 3" xfId="1750"/>
    <cellStyle name="60% - Accent1 3 2 4" xfId="1751"/>
    <cellStyle name="60% - Accent1 3 3" xfId="1752"/>
    <cellStyle name="60% - Accent1 4" xfId="1753"/>
    <cellStyle name="60% - Accent1 4 2" xfId="1754"/>
    <cellStyle name="60% - Accent1 4 3" xfId="1755"/>
    <cellStyle name="60% - Accent1 5" xfId="1756"/>
    <cellStyle name="60% - Accent1 6" xfId="1757"/>
    <cellStyle name="60% - Accent2" xfId="34" builtinId="36" hidden="1"/>
    <cellStyle name="60% - Accent2 2" xfId="1758"/>
    <cellStyle name="60% - Accent2 2 2" xfId="1759"/>
    <cellStyle name="60% - Accent2 2 2 2" xfId="1760"/>
    <cellStyle name="60% - Accent2 2 2 2 2" xfId="1761"/>
    <cellStyle name="60% - Accent2 2 2 2 3" xfId="1762"/>
    <cellStyle name="60% - Accent2 2 2 2 3 2" xfId="1763"/>
    <cellStyle name="60% - Accent2 2 2 2 3 3" xfId="1764"/>
    <cellStyle name="60% - Accent2 2 2 2 4" xfId="1765"/>
    <cellStyle name="60% - Accent2 2 2 2 5" xfId="1766"/>
    <cellStyle name="60% - Accent2 2 2 2 6" xfId="1767"/>
    <cellStyle name="60% - Accent2 2 2 3" xfId="1768"/>
    <cellStyle name="60% - Accent2 2 2 3 2" xfId="1769"/>
    <cellStyle name="60% - Accent2 2 2 3 3" xfId="1770"/>
    <cellStyle name="60% - Accent2 2 2 3 4" xfId="1771"/>
    <cellStyle name="60% - Accent2 2 2 4" xfId="1772"/>
    <cellStyle name="60% - Accent2 2 3" xfId="1773"/>
    <cellStyle name="60% - Accent2 2 3 2" xfId="1774"/>
    <cellStyle name="60% - Accent2 2 3 3" xfId="1775"/>
    <cellStyle name="60% - Accent2 2 4" xfId="1776"/>
    <cellStyle name="60% - Accent2 2 4 2" xfId="1777"/>
    <cellStyle name="60% - Accent2 2 4 3" xfId="1778"/>
    <cellStyle name="60% - Accent2 2 5" xfId="1779"/>
    <cellStyle name="60% - Accent2 2 5 2" xfId="1780"/>
    <cellStyle name="60% - Accent2 2 5 3" xfId="1781"/>
    <cellStyle name="60% - Accent2 2 6" xfId="1782"/>
    <cellStyle name="60% - Accent2 2 6 2" xfId="1783"/>
    <cellStyle name="60% - Accent2 2 6 3" xfId="1784"/>
    <cellStyle name="60% - Accent2 2 6 4" xfId="1785"/>
    <cellStyle name="60% - Accent2 2 7" xfId="1786"/>
    <cellStyle name="60% - Accent2 3" xfId="1787"/>
    <cellStyle name="60% - Accent2 3 2" xfId="1788"/>
    <cellStyle name="60% - Accent2 3 2 2" xfId="1789"/>
    <cellStyle name="60% - Accent2 3 2 3" xfId="1790"/>
    <cellStyle name="60% - Accent2 3 2 4" xfId="1791"/>
    <cellStyle name="60% - Accent2 3 3" xfId="1792"/>
    <cellStyle name="60% - Accent2 4" xfId="1793"/>
    <cellStyle name="60% - Accent2 4 2" xfId="1794"/>
    <cellStyle name="60% - Accent2 4 3" xfId="1795"/>
    <cellStyle name="60% - Accent2 5" xfId="1796"/>
    <cellStyle name="60% - Accent2 6" xfId="1797"/>
    <cellStyle name="60% - Accent3" xfId="38" builtinId="40" hidden="1"/>
    <cellStyle name="60% - Accent3 2" xfId="1798"/>
    <cellStyle name="60% - Accent3 2 2" xfId="1799"/>
    <cellStyle name="60% - Accent3 2 2 2" xfId="1800"/>
    <cellStyle name="60% - Accent3 2 2 2 2" xfId="1801"/>
    <cellStyle name="60% - Accent3 2 2 2 3" xfId="1802"/>
    <cellStyle name="60% - Accent3 2 2 2 3 2" xfId="1803"/>
    <cellStyle name="60% - Accent3 2 2 2 3 3" xfId="1804"/>
    <cellStyle name="60% - Accent3 2 2 2 4" xfId="1805"/>
    <cellStyle name="60% - Accent3 2 2 2 5" xfId="1806"/>
    <cellStyle name="60% - Accent3 2 2 2 6" xfId="1807"/>
    <cellStyle name="60% - Accent3 2 2 3" xfId="1808"/>
    <cellStyle name="60% - Accent3 2 2 3 2" xfId="1809"/>
    <cellStyle name="60% - Accent3 2 2 3 3" xfId="1810"/>
    <cellStyle name="60% - Accent3 2 2 3 4" xfId="1811"/>
    <cellStyle name="60% - Accent3 2 2 4" xfId="1812"/>
    <cellStyle name="60% - Accent3 2 3" xfId="1813"/>
    <cellStyle name="60% - Accent3 2 3 2" xfId="1814"/>
    <cellStyle name="60% - Accent3 2 3 3" xfId="1815"/>
    <cellStyle name="60% - Accent3 2 4" xfId="1816"/>
    <cellStyle name="60% - Accent3 2 4 2" xfId="1817"/>
    <cellStyle name="60% - Accent3 2 4 3" xfId="1818"/>
    <cellStyle name="60% - Accent3 2 5" xfId="1819"/>
    <cellStyle name="60% - Accent3 2 5 2" xfId="1820"/>
    <cellStyle name="60% - Accent3 2 5 3" xfId="1821"/>
    <cellStyle name="60% - Accent3 2 6" xfId="1822"/>
    <cellStyle name="60% - Accent3 2 6 2" xfId="1823"/>
    <cellStyle name="60% - Accent3 2 6 3" xfId="1824"/>
    <cellStyle name="60% - Accent3 2 6 4" xfId="1825"/>
    <cellStyle name="60% - Accent3 2 7" xfId="1826"/>
    <cellStyle name="60% - Accent3 3" xfId="1827"/>
    <cellStyle name="60% - Accent3 3 2" xfId="1828"/>
    <cellStyle name="60% - Accent3 3 2 2" xfId="1829"/>
    <cellStyle name="60% - Accent3 3 2 3" xfId="1830"/>
    <cellStyle name="60% - Accent3 3 2 4" xfId="1831"/>
    <cellStyle name="60% - Accent3 3 3" xfId="1832"/>
    <cellStyle name="60% - Accent3 4" xfId="1833"/>
    <cellStyle name="60% - Accent3 4 2" xfId="1834"/>
    <cellStyle name="60% - Accent3 4 3" xfId="1835"/>
    <cellStyle name="60% - Accent3 5" xfId="1836"/>
    <cellStyle name="60% - Accent3 6" xfId="1837"/>
    <cellStyle name="60% - Accent4" xfId="42" builtinId="44" hidden="1"/>
    <cellStyle name="60% - Accent4 2" xfId="1838"/>
    <cellStyle name="60% - Accent4 2 2" xfId="1839"/>
    <cellStyle name="60% - Accent4 2 2 2" xfId="1840"/>
    <cellStyle name="60% - Accent4 2 2 2 2" xfId="1841"/>
    <cellStyle name="60% - Accent4 2 2 2 3" xfId="1842"/>
    <cellStyle name="60% - Accent4 2 2 2 3 2" xfId="1843"/>
    <cellStyle name="60% - Accent4 2 2 2 3 3" xfId="1844"/>
    <cellStyle name="60% - Accent4 2 2 2 4" xfId="1845"/>
    <cellStyle name="60% - Accent4 2 2 2 5" xfId="1846"/>
    <cellStyle name="60% - Accent4 2 2 2 6" xfId="1847"/>
    <cellStyle name="60% - Accent4 2 2 3" xfId="1848"/>
    <cellStyle name="60% - Accent4 2 2 3 2" xfId="1849"/>
    <cellStyle name="60% - Accent4 2 2 3 3" xfId="1850"/>
    <cellStyle name="60% - Accent4 2 2 3 4" xfId="1851"/>
    <cellStyle name="60% - Accent4 2 2 4" xfId="1852"/>
    <cellStyle name="60% - Accent4 2 3" xfId="1853"/>
    <cellStyle name="60% - Accent4 2 3 2" xfId="1854"/>
    <cellStyle name="60% - Accent4 2 3 3" xfId="1855"/>
    <cellStyle name="60% - Accent4 2 4" xfId="1856"/>
    <cellStyle name="60% - Accent4 2 4 2" xfId="1857"/>
    <cellStyle name="60% - Accent4 2 4 3" xfId="1858"/>
    <cellStyle name="60% - Accent4 2 5" xfId="1859"/>
    <cellStyle name="60% - Accent4 2 5 2" xfId="1860"/>
    <cellStyle name="60% - Accent4 2 5 3" xfId="1861"/>
    <cellStyle name="60% - Accent4 2 6" xfId="1862"/>
    <cellStyle name="60% - Accent4 2 6 2" xfId="1863"/>
    <cellStyle name="60% - Accent4 2 6 3" xfId="1864"/>
    <cellStyle name="60% - Accent4 2 6 4" xfId="1865"/>
    <cellStyle name="60% - Accent4 2 7" xfId="1866"/>
    <cellStyle name="60% - Accent4 3" xfId="1867"/>
    <cellStyle name="60% - Accent4 3 2" xfId="1868"/>
    <cellStyle name="60% - Accent4 3 2 2" xfId="1869"/>
    <cellStyle name="60% - Accent4 3 2 3" xfId="1870"/>
    <cellStyle name="60% - Accent4 3 2 4" xfId="1871"/>
    <cellStyle name="60% - Accent4 3 3" xfId="1872"/>
    <cellStyle name="60% - Accent4 4" xfId="1873"/>
    <cellStyle name="60% - Accent4 4 2" xfId="1874"/>
    <cellStyle name="60% - Accent4 4 3" xfId="1875"/>
    <cellStyle name="60% - Accent4 5" xfId="1876"/>
    <cellStyle name="60% - Accent4 6" xfId="1877"/>
    <cellStyle name="60% - Accent5" xfId="46" builtinId="48" hidden="1"/>
    <cellStyle name="60% - Accent5 2" xfId="1878"/>
    <cellStyle name="60% - Accent5 2 2" xfId="1879"/>
    <cellStyle name="60% - Accent5 2 2 2" xfId="1880"/>
    <cellStyle name="60% - Accent5 2 2 2 2" xfId="1881"/>
    <cellStyle name="60% - Accent5 2 2 2 3" xfId="1882"/>
    <cellStyle name="60% - Accent5 2 2 2 3 2" xfId="1883"/>
    <cellStyle name="60% - Accent5 2 2 2 3 3" xfId="1884"/>
    <cellStyle name="60% - Accent5 2 2 2 4" xfId="1885"/>
    <cellStyle name="60% - Accent5 2 2 2 5" xfId="1886"/>
    <cellStyle name="60% - Accent5 2 2 2 6" xfId="1887"/>
    <cellStyle name="60% - Accent5 2 2 3" xfId="1888"/>
    <cellStyle name="60% - Accent5 2 2 3 2" xfId="1889"/>
    <cellStyle name="60% - Accent5 2 2 3 3" xfId="1890"/>
    <cellStyle name="60% - Accent5 2 2 3 4" xfId="1891"/>
    <cellStyle name="60% - Accent5 2 2 4" xfId="1892"/>
    <cellStyle name="60% - Accent5 2 3" xfId="1893"/>
    <cellStyle name="60% - Accent5 2 3 2" xfId="1894"/>
    <cellStyle name="60% - Accent5 2 3 3" xfId="1895"/>
    <cellStyle name="60% - Accent5 2 4" xfId="1896"/>
    <cellStyle name="60% - Accent5 2 4 2" xfId="1897"/>
    <cellStyle name="60% - Accent5 2 4 3" xfId="1898"/>
    <cellStyle name="60% - Accent5 2 5" xfId="1899"/>
    <cellStyle name="60% - Accent5 2 5 2" xfId="1900"/>
    <cellStyle name="60% - Accent5 2 5 3" xfId="1901"/>
    <cellStyle name="60% - Accent5 2 6" xfId="1902"/>
    <cellStyle name="60% - Accent5 2 6 2" xfId="1903"/>
    <cellStyle name="60% - Accent5 2 6 3" xfId="1904"/>
    <cellStyle name="60% - Accent5 2 6 4" xfId="1905"/>
    <cellStyle name="60% - Accent5 2 7" xfId="1906"/>
    <cellStyle name="60% - Accent5 3" xfId="1907"/>
    <cellStyle name="60% - Accent5 3 2" xfId="1908"/>
    <cellStyle name="60% - Accent5 3 2 2" xfId="1909"/>
    <cellStyle name="60% - Accent5 3 2 3" xfId="1910"/>
    <cellStyle name="60% - Accent5 3 2 4" xfId="1911"/>
    <cellStyle name="60% - Accent5 3 3" xfId="1912"/>
    <cellStyle name="60% - Accent5 4" xfId="1913"/>
    <cellStyle name="60% - Accent5 4 2" xfId="1914"/>
    <cellStyle name="60% - Accent5 4 3" xfId="1915"/>
    <cellStyle name="60% - Accent5 5" xfId="1916"/>
    <cellStyle name="60% - Accent5 6" xfId="1917"/>
    <cellStyle name="60% - Accent6" xfId="50" builtinId="52" hidden="1"/>
    <cellStyle name="60% - Accent6 2" xfId="1918"/>
    <cellStyle name="60% - Accent6 2 2" xfId="1919"/>
    <cellStyle name="60% - Accent6 2 2 2" xfId="1920"/>
    <cellStyle name="60% - Accent6 2 2 2 2" xfId="1921"/>
    <cellStyle name="60% - Accent6 2 2 2 3" xfId="1922"/>
    <cellStyle name="60% - Accent6 2 2 2 3 2" xfId="1923"/>
    <cellStyle name="60% - Accent6 2 2 2 3 3" xfId="1924"/>
    <cellStyle name="60% - Accent6 2 2 2 4" xfId="1925"/>
    <cellStyle name="60% - Accent6 2 2 2 5" xfId="1926"/>
    <cellStyle name="60% - Accent6 2 2 2 6" xfId="1927"/>
    <cellStyle name="60% - Accent6 2 2 3" xfId="1928"/>
    <cellStyle name="60% - Accent6 2 2 3 2" xfId="1929"/>
    <cellStyle name="60% - Accent6 2 2 3 3" xfId="1930"/>
    <cellStyle name="60% - Accent6 2 2 3 4" xfId="1931"/>
    <cellStyle name="60% - Accent6 2 2 4" xfId="1932"/>
    <cellStyle name="60% - Accent6 2 3" xfId="1933"/>
    <cellStyle name="60% - Accent6 2 3 2" xfId="1934"/>
    <cellStyle name="60% - Accent6 2 3 3" xfId="1935"/>
    <cellStyle name="60% - Accent6 2 4" xfId="1936"/>
    <cellStyle name="60% - Accent6 2 4 2" xfId="1937"/>
    <cellStyle name="60% - Accent6 2 4 3" xfId="1938"/>
    <cellStyle name="60% - Accent6 2 5" xfId="1939"/>
    <cellStyle name="60% - Accent6 2 5 2" xfId="1940"/>
    <cellStyle name="60% - Accent6 2 5 3" xfId="1941"/>
    <cellStyle name="60% - Accent6 2 6" xfId="1942"/>
    <cellStyle name="60% - Accent6 2 6 2" xfId="1943"/>
    <cellStyle name="60% - Accent6 2 6 3" xfId="1944"/>
    <cellStyle name="60% - Accent6 2 6 4" xfId="1945"/>
    <cellStyle name="60% - Accent6 2 7" xfId="1946"/>
    <cellStyle name="60% - Accent6 3" xfId="1947"/>
    <cellStyle name="60% - Accent6 3 2" xfId="1948"/>
    <cellStyle name="60% - Accent6 3 2 2" xfId="1949"/>
    <cellStyle name="60% - Accent6 3 2 3" xfId="1950"/>
    <cellStyle name="60% - Accent6 3 2 4" xfId="1951"/>
    <cellStyle name="60% - Accent6 3 3" xfId="1952"/>
    <cellStyle name="60% - Accent6 4" xfId="1953"/>
    <cellStyle name="60% - Accent6 4 2" xfId="1954"/>
    <cellStyle name="60% - Accent6 4 3" xfId="1955"/>
    <cellStyle name="60% - Accent6 5" xfId="1956"/>
    <cellStyle name="60% - Accent6 6" xfId="1957"/>
    <cellStyle name="Accent1" xfId="27" builtinId="29" hidden="1"/>
    <cellStyle name="Accent1 2" xfId="1958"/>
    <cellStyle name="Accent1 2 2" xfId="1959"/>
    <cellStyle name="Accent1 2 2 2" xfId="1960"/>
    <cellStyle name="Accent1 2 2 2 2" xfId="1961"/>
    <cellStyle name="Accent1 2 2 2 3" xfId="1962"/>
    <cellStyle name="Accent1 2 2 2 3 2" xfId="1963"/>
    <cellStyle name="Accent1 2 2 2 3 3" xfId="1964"/>
    <cellStyle name="Accent1 2 2 2 4" xfId="1965"/>
    <cellStyle name="Accent1 2 2 2 5" xfId="1966"/>
    <cellStyle name="Accent1 2 2 2 6" xfId="1967"/>
    <cellStyle name="Accent1 2 2 3" xfId="1968"/>
    <cellStyle name="Accent1 2 2 3 2" xfId="1969"/>
    <cellStyle name="Accent1 2 2 3 3" xfId="1970"/>
    <cellStyle name="Accent1 2 2 3 4" xfId="1971"/>
    <cellStyle name="Accent1 2 2 4" xfId="1972"/>
    <cellStyle name="Accent1 2 3" xfId="1973"/>
    <cellStyle name="Accent1 2 3 2" xfId="1974"/>
    <cellStyle name="Accent1 2 3 3" xfId="1975"/>
    <cellStyle name="Accent1 2 4" xfId="1976"/>
    <cellStyle name="Accent1 2 4 2" xfId="1977"/>
    <cellStyle name="Accent1 2 4 3" xfId="1978"/>
    <cellStyle name="Accent1 2 5" xfId="1979"/>
    <cellStyle name="Accent1 2 5 2" xfId="1980"/>
    <cellStyle name="Accent1 2 5 3" xfId="1981"/>
    <cellStyle name="Accent1 2 6" xfId="1982"/>
    <cellStyle name="Accent1 2 6 2" xfId="1983"/>
    <cellStyle name="Accent1 2 6 3" xfId="1984"/>
    <cellStyle name="Accent1 2 6 4" xfId="1985"/>
    <cellStyle name="Accent1 2 7" xfId="1986"/>
    <cellStyle name="Accent1 3" xfId="1987"/>
    <cellStyle name="Accent1 3 2" xfId="1988"/>
    <cellStyle name="Accent1 3 2 2" xfId="1989"/>
    <cellStyle name="Accent1 3 2 3" xfId="1990"/>
    <cellStyle name="Accent1 3 2 4" xfId="1991"/>
    <cellStyle name="Accent1 3 3" xfId="1992"/>
    <cellStyle name="Accent1 4" xfId="1993"/>
    <cellStyle name="Accent1 4 2" xfId="1994"/>
    <cellStyle name="Accent1 4 3" xfId="1995"/>
    <cellStyle name="Accent1 5" xfId="1996"/>
    <cellStyle name="Accent1 6" xfId="1997"/>
    <cellStyle name="Accent2" xfId="31" builtinId="33" hidden="1"/>
    <cellStyle name="Accent2 2" xfId="1998"/>
    <cellStyle name="Accent2 2 2" xfId="1999"/>
    <cellStyle name="Accent2 2 2 2" xfId="2000"/>
    <cellStyle name="Accent2 2 2 2 2" xfId="2001"/>
    <cellStyle name="Accent2 2 2 2 3" xfId="2002"/>
    <cellStyle name="Accent2 2 2 2 3 2" xfId="2003"/>
    <cellStyle name="Accent2 2 2 2 3 3" xfId="2004"/>
    <cellStyle name="Accent2 2 2 2 4" xfId="2005"/>
    <cellStyle name="Accent2 2 2 2 5" xfId="2006"/>
    <cellStyle name="Accent2 2 2 2 6" xfId="2007"/>
    <cellStyle name="Accent2 2 2 3" xfId="2008"/>
    <cellStyle name="Accent2 2 2 3 2" xfId="2009"/>
    <cellStyle name="Accent2 2 2 3 3" xfId="2010"/>
    <cellStyle name="Accent2 2 2 3 4" xfId="2011"/>
    <cellStyle name="Accent2 2 2 4" xfId="2012"/>
    <cellStyle name="Accent2 2 3" xfId="2013"/>
    <cellStyle name="Accent2 2 3 2" xfId="2014"/>
    <cellStyle name="Accent2 2 3 3" xfId="2015"/>
    <cellStyle name="Accent2 2 4" xfId="2016"/>
    <cellStyle name="Accent2 2 4 2" xfId="2017"/>
    <cellStyle name="Accent2 2 4 3" xfId="2018"/>
    <cellStyle name="Accent2 2 5" xfId="2019"/>
    <cellStyle name="Accent2 2 5 2" xfId="2020"/>
    <cellStyle name="Accent2 2 5 3" xfId="2021"/>
    <cellStyle name="Accent2 2 6" xfId="2022"/>
    <cellStyle name="Accent2 2 6 2" xfId="2023"/>
    <cellStyle name="Accent2 2 6 3" xfId="2024"/>
    <cellStyle name="Accent2 2 6 4" xfId="2025"/>
    <cellStyle name="Accent2 2 7" xfId="2026"/>
    <cellStyle name="Accent2 3" xfId="2027"/>
    <cellStyle name="Accent2 3 2" xfId="2028"/>
    <cellStyle name="Accent2 3 2 2" xfId="2029"/>
    <cellStyle name="Accent2 3 2 3" xfId="2030"/>
    <cellStyle name="Accent2 3 2 4" xfId="2031"/>
    <cellStyle name="Accent2 3 3" xfId="2032"/>
    <cellStyle name="Accent2 4" xfId="2033"/>
    <cellStyle name="Accent2 4 2" xfId="2034"/>
    <cellStyle name="Accent2 4 3" xfId="2035"/>
    <cellStyle name="Accent2 5" xfId="2036"/>
    <cellStyle name="Accent2 6" xfId="2037"/>
    <cellStyle name="Accent3" xfId="35" builtinId="37" hidden="1"/>
    <cellStyle name="Accent3 2" xfId="2038"/>
    <cellStyle name="Accent3 2 2" xfId="2039"/>
    <cellStyle name="Accent3 2 2 2" xfId="2040"/>
    <cellStyle name="Accent3 2 2 2 2" xfId="2041"/>
    <cellStyle name="Accent3 2 2 2 3" xfId="2042"/>
    <cellStyle name="Accent3 2 2 2 3 2" xfId="2043"/>
    <cellStyle name="Accent3 2 2 2 3 3" xfId="2044"/>
    <cellStyle name="Accent3 2 2 2 4" xfId="2045"/>
    <cellStyle name="Accent3 2 2 2 5" xfId="2046"/>
    <cellStyle name="Accent3 2 2 2 6" xfId="2047"/>
    <cellStyle name="Accent3 2 2 3" xfId="2048"/>
    <cellStyle name="Accent3 2 2 3 2" xfId="2049"/>
    <cellStyle name="Accent3 2 2 3 3" xfId="2050"/>
    <cellStyle name="Accent3 2 2 3 4" xfId="2051"/>
    <cellStyle name="Accent3 2 2 4" xfId="2052"/>
    <cellStyle name="Accent3 2 3" xfId="2053"/>
    <cellStyle name="Accent3 2 3 2" xfId="2054"/>
    <cellStyle name="Accent3 2 3 3" xfId="2055"/>
    <cellStyle name="Accent3 2 4" xfId="2056"/>
    <cellStyle name="Accent3 2 4 2" xfId="2057"/>
    <cellStyle name="Accent3 2 4 3" xfId="2058"/>
    <cellStyle name="Accent3 2 5" xfId="2059"/>
    <cellStyle name="Accent3 2 5 2" xfId="2060"/>
    <cellStyle name="Accent3 2 5 3" xfId="2061"/>
    <cellStyle name="Accent3 2 6" xfId="2062"/>
    <cellStyle name="Accent3 2 6 2" xfId="2063"/>
    <cellStyle name="Accent3 2 6 3" xfId="2064"/>
    <cellStyle name="Accent3 2 6 4" xfId="2065"/>
    <cellStyle name="Accent3 2 7" xfId="2066"/>
    <cellStyle name="Accent3 3" xfId="2067"/>
    <cellStyle name="Accent3 3 2" xfId="2068"/>
    <cellStyle name="Accent3 3 2 2" xfId="2069"/>
    <cellStyle name="Accent3 3 2 3" xfId="2070"/>
    <cellStyle name="Accent3 3 2 4" xfId="2071"/>
    <cellStyle name="Accent3 3 3" xfId="2072"/>
    <cellStyle name="Accent3 4" xfId="2073"/>
    <cellStyle name="Accent3 4 2" xfId="2074"/>
    <cellStyle name="Accent3 4 3" xfId="2075"/>
    <cellStyle name="Accent3 5" xfId="2076"/>
    <cellStyle name="Accent3 6" xfId="2077"/>
    <cellStyle name="Accent4" xfId="39" builtinId="41" hidden="1"/>
    <cellStyle name="Accent4 2" xfId="2078"/>
    <cellStyle name="Accent4 2 2" xfId="2079"/>
    <cellStyle name="Accent4 2 2 2" xfId="2080"/>
    <cellStyle name="Accent4 2 2 2 2" xfId="2081"/>
    <cellStyle name="Accent4 2 2 2 3" xfId="2082"/>
    <cellStyle name="Accent4 2 2 2 3 2" xfId="2083"/>
    <cellStyle name="Accent4 2 2 2 3 3" xfId="2084"/>
    <cellStyle name="Accent4 2 2 2 4" xfId="2085"/>
    <cellStyle name="Accent4 2 2 2 5" xfId="2086"/>
    <cellStyle name="Accent4 2 2 2 6" xfId="2087"/>
    <cellStyle name="Accent4 2 2 3" xfId="2088"/>
    <cellStyle name="Accent4 2 2 3 2" xfId="2089"/>
    <cellStyle name="Accent4 2 2 3 3" xfId="2090"/>
    <cellStyle name="Accent4 2 2 3 4" xfId="2091"/>
    <cellStyle name="Accent4 2 2 4" xfId="2092"/>
    <cellStyle name="Accent4 2 3" xfId="2093"/>
    <cellStyle name="Accent4 2 3 2" xfId="2094"/>
    <cellStyle name="Accent4 2 3 3" xfId="2095"/>
    <cellStyle name="Accent4 2 4" xfId="2096"/>
    <cellStyle name="Accent4 2 4 2" xfId="2097"/>
    <cellStyle name="Accent4 2 4 3" xfId="2098"/>
    <cellStyle name="Accent4 2 5" xfId="2099"/>
    <cellStyle name="Accent4 2 5 2" xfId="2100"/>
    <cellStyle name="Accent4 2 5 3" xfId="2101"/>
    <cellStyle name="Accent4 2 6" xfId="2102"/>
    <cellStyle name="Accent4 2 6 2" xfId="2103"/>
    <cellStyle name="Accent4 2 6 3" xfId="2104"/>
    <cellStyle name="Accent4 2 6 4" xfId="2105"/>
    <cellStyle name="Accent4 2 7" xfId="2106"/>
    <cellStyle name="Accent4 3" xfId="2107"/>
    <cellStyle name="Accent4 3 2" xfId="2108"/>
    <cellStyle name="Accent4 3 2 2" xfId="2109"/>
    <cellStyle name="Accent4 3 2 3" xfId="2110"/>
    <cellStyle name="Accent4 3 2 4" xfId="2111"/>
    <cellStyle name="Accent4 3 3" xfId="2112"/>
    <cellStyle name="Accent4 4" xfId="2113"/>
    <cellStyle name="Accent4 4 2" xfId="2114"/>
    <cellStyle name="Accent4 4 3" xfId="2115"/>
    <cellStyle name="Accent4 5" xfId="2116"/>
    <cellStyle name="Accent4 6" xfId="2117"/>
    <cellStyle name="Accent5" xfId="43" builtinId="45" hidden="1"/>
    <cellStyle name="Accent5 2" xfId="2118"/>
    <cellStyle name="Accent5 2 2" xfId="2119"/>
    <cellStyle name="Accent5 2 2 2" xfId="2120"/>
    <cellStyle name="Accent5 2 2 2 2" xfId="2121"/>
    <cellStyle name="Accent5 2 2 2 3" xfId="2122"/>
    <cellStyle name="Accent5 2 2 2 3 2" xfId="2123"/>
    <cellStyle name="Accent5 2 2 2 3 3" xfId="2124"/>
    <cellStyle name="Accent5 2 2 2 4" xfId="2125"/>
    <cellStyle name="Accent5 2 2 2 5" xfId="2126"/>
    <cellStyle name="Accent5 2 2 2 6" xfId="2127"/>
    <cellStyle name="Accent5 2 2 3" xfId="2128"/>
    <cellStyle name="Accent5 2 2 3 2" xfId="2129"/>
    <cellStyle name="Accent5 2 2 3 3" xfId="2130"/>
    <cellStyle name="Accent5 2 2 3 4" xfId="2131"/>
    <cellStyle name="Accent5 2 2 4" xfId="2132"/>
    <cellStyle name="Accent5 2 3" xfId="2133"/>
    <cellStyle name="Accent5 2 3 2" xfId="2134"/>
    <cellStyle name="Accent5 2 3 3" xfId="2135"/>
    <cellStyle name="Accent5 2 4" xfId="2136"/>
    <cellStyle name="Accent5 2 4 2" xfId="2137"/>
    <cellStyle name="Accent5 2 4 3" xfId="2138"/>
    <cellStyle name="Accent5 2 5" xfId="2139"/>
    <cellStyle name="Accent5 2 5 2" xfId="2140"/>
    <cellStyle name="Accent5 2 5 3" xfId="2141"/>
    <cellStyle name="Accent5 2 6" xfId="2142"/>
    <cellStyle name="Accent5 2 7" xfId="2143"/>
    <cellStyle name="Accent5 3" xfId="2144"/>
    <cellStyle name="Accent5 3 2" xfId="2145"/>
    <cellStyle name="Accent5 3 2 2" xfId="2146"/>
    <cellStyle name="Accent5 3 2 3" xfId="2147"/>
    <cellStyle name="Accent5 3 2 4" xfId="2148"/>
    <cellStyle name="Accent5 3 3" xfId="2149"/>
    <cellStyle name="Accent5 4" xfId="2150"/>
    <cellStyle name="Accent5 5" xfId="2151"/>
    <cellStyle name="Accent6" xfId="47" builtinId="49" hidden="1"/>
    <cellStyle name="Accent6 2" xfId="2152"/>
    <cellStyle name="Accent6 2 2" xfId="2153"/>
    <cellStyle name="Accent6 2 2 2" xfId="2154"/>
    <cellStyle name="Accent6 2 2 2 2" xfId="2155"/>
    <cellStyle name="Accent6 2 2 2 3" xfId="2156"/>
    <cellStyle name="Accent6 2 2 2 3 2" xfId="2157"/>
    <cellStyle name="Accent6 2 2 2 3 3" xfId="2158"/>
    <cellStyle name="Accent6 2 2 2 4" xfId="2159"/>
    <cellStyle name="Accent6 2 2 2 5" xfId="2160"/>
    <cellStyle name="Accent6 2 2 2 6" xfId="2161"/>
    <cellStyle name="Accent6 2 2 3" xfId="2162"/>
    <cellStyle name="Accent6 2 2 3 2" xfId="2163"/>
    <cellStyle name="Accent6 2 2 3 3" xfId="2164"/>
    <cellStyle name="Accent6 2 2 3 4" xfId="2165"/>
    <cellStyle name="Accent6 2 2 4" xfId="2166"/>
    <cellStyle name="Accent6 2 3" xfId="2167"/>
    <cellStyle name="Accent6 2 3 2" xfId="2168"/>
    <cellStyle name="Accent6 2 3 3" xfId="2169"/>
    <cellStyle name="Accent6 2 4" xfId="2170"/>
    <cellStyle name="Accent6 2 4 2" xfId="2171"/>
    <cellStyle name="Accent6 2 4 3" xfId="2172"/>
    <cellStyle name="Accent6 2 5" xfId="2173"/>
    <cellStyle name="Accent6 2 5 2" xfId="2174"/>
    <cellStyle name="Accent6 2 5 3" xfId="2175"/>
    <cellStyle name="Accent6 2 6" xfId="2176"/>
    <cellStyle name="Accent6 2 6 2" xfId="2177"/>
    <cellStyle name="Accent6 2 6 3" xfId="2178"/>
    <cellStyle name="Accent6 2 6 4" xfId="2179"/>
    <cellStyle name="Accent6 2 7" xfId="2180"/>
    <cellStyle name="Accent6 3" xfId="2181"/>
    <cellStyle name="Accent6 3 2" xfId="2182"/>
    <cellStyle name="Accent6 3 2 2" xfId="2183"/>
    <cellStyle name="Accent6 3 2 3" xfId="2184"/>
    <cellStyle name="Accent6 3 2 4" xfId="2185"/>
    <cellStyle name="Accent6 3 3" xfId="2186"/>
    <cellStyle name="Accent6 4" xfId="2187"/>
    <cellStyle name="Accent6 4 2" xfId="2188"/>
    <cellStyle name="Accent6 4 3" xfId="2189"/>
    <cellStyle name="Accent6 5" xfId="2190"/>
    <cellStyle name="Accent6 6" xfId="2191"/>
    <cellStyle name="Alignment - Nuku" xfId="2192"/>
    <cellStyle name="AM Standard" xfId="2193"/>
    <cellStyle name="annee semestre" xfId="2194"/>
    <cellStyle name="annee semestre 2" xfId="2195"/>
    <cellStyle name="annee semestre 2 2" xfId="2196"/>
    <cellStyle name="annee semestre 2 2 2" xfId="2197"/>
    <cellStyle name="annee semestre 2 2 2 2" xfId="2198"/>
    <cellStyle name="annee semestre 2 2 2 2 2" xfId="2199"/>
    <cellStyle name="annee semestre 2 2 2 3" xfId="2200"/>
    <cellStyle name="annee semestre 2 2 3" xfId="2201"/>
    <cellStyle name="annee semestre 2 2 3 2" xfId="2202"/>
    <cellStyle name="annee semestre 2 2 3 2 2" xfId="2203"/>
    <cellStyle name="annee semestre 2 2 3 3" xfId="2204"/>
    <cellStyle name="annee semestre 2 2 4" xfId="2205"/>
    <cellStyle name="annee semestre 2 2 4 2" xfId="2206"/>
    <cellStyle name="annee semestre 2 2 5" xfId="2207"/>
    <cellStyle name="annee semestre 2 3" xfId="2208"/>
    <cellStyle name="annee semestre 2 3 2" xfId="2209"/>
    <cellStyle name="annee semestre 2 3 2 2" xfId="2210"/>
    <cellStyle name="annee semestre 2 3 3" xfId="2211"/>
    <cellStyle name="annee semestre 2 4" xfId="2212"/>
    <cellStyle name="annee semestre 2 4 2" xfId="2213"/>
    <cellStyle name="annee semestre 2 4 2 2" xfId="2214"/>
    <cellStyle name="annee semestre 2 4 3" xfId="2215"/>
    <cellStyle name="annee semestre 2 5" xfId="2216"/>
    <cellStyle name="annee semestre 2 5 2" xfId="2217"/>
    <cellStyle name="annee semestre 2 6" xfId="2218"/>
    <cellStyle name="annee semestre 3" xfId="2219"/>
    <cellStyle name="annee semestre 3 2" xfId="2220"/>
    <cellStyle name="annee semestre 3 2 2" xfId="2221"/>
    <cellStyle name="annee semestre 3 2 2 2" xfId="2222"/>
    <cellStyle name="annee semestre 3 2 3" xfId="2223"/>
    <cellStyle name="annee semestre 3 3" xfId="2224"/>
    <cellStyle name="annee semestre 3 3 2" xfId="2225"/>
    <cellStyle name="annee semestre 3 3 2 2" xfId="2226"/>
    <cellStyle name="annee semestre 3 3 3" xfId="2227"/>
    <cellStyle name="annee semestre 3 4" xfId="2228"/>
    <cellStyle name="annee semestre 3 4 2" xfId="2229"/>
    <cellStyle name="annee semestre 3 5" xfId="2230"/>
    <cellStyle name="annee semestre 4" xfId="2231"/>
    <cellStyle name="annee semestre 4 2" xfId="2232"/>
    <cellStyle name="annee semestre 4 2 2" xfId="2233"/>
    <cellStyle name="annee semestre 4 3" xfId="2234"/>
    <cellStyle name="annee semestre 5" xfId="2235"/>
    <cellStyle name="annee semestre 5 2" xfId="2236"/>
    <cellStyle name="annee semestre 5 2 2" xfId="2237"/>
    <cellStyle name="annee semestre 5 3" xfId="2238"/>
    <cellStyle name="annee semestre 6" xfId="2239"/>
    <cellStyle name="annee semestre 6 2" xfId="2240"/>
    <cellStyle name="annee semestre 7" xfId="2241"/>
    <cellStyle name="Bad" xfId="16" builtinId="27" hidden="1"/>
    <cellStyle name="Bad 2" xfId="2242"/>
    <cellStyle name="Bad 2 2" xfId="2243"/>
    <cellStyle name="Bad 2 2 2" xfId="2244"/>
    <cellStyle name="Bad 2 2 2 2" xfId="2245"/>
    <cellStyle name="Bad 2 2 2 3" xfId="2246"/>
    <cellStyle name="Bad 2 2 2 3 2" xfId="2247"/>
    <cellStyle name="Bad 2 2 2 3 3" xfId="2248"/>
    <cellStyle name="Bad 2 2 2 4" xfId="2249"/>
    <cellStyle name="Bad 2 2 2 5" xfId="2250"/>
    <cellStyle name="Bad 2 2 2 6" xfId="2251"/>
    <cellStyle name="Bad 2 2 3" xfId="2252"/>
    <cellStyle name="Bad 2 2 3 2" xfId="2253"/>
    <cellStyle name="Bad 2 2 3 3" xfId="2254"/>
    <cellStyle name="Bad 2 2 3 4" xfId="2255"/>
    <cellStyle name="Bad 2 2 4" xfId="2256"/>
    <cellStyle name="Bad 2 3" xfId="2257"/>
    <cellStyle name="Bad 2 3 2" xfId="2258"/>
    <cellStyle name="Bad 2 3 3" xfId="2259"/>
    <cellStyle name="Bad 2 4" xfId="2260"/>
    <cellStyle name="Bad 2 4 2" xfId="2261"/>
    <cellStyle name="Bad 2 4 3" xfId="2262"/>
    <cellStyle name="Bad 2 5" xfId="2263"/>
    <cellStyle name="Bad 2 5 2" xfId="2264"/>
    <cellStyle name="Bad 2 5 3" xfId="2265"/>
    <cellStyle name="Bad 2 6" xfId="2266"/>
    <cellStyle name="Bad 2 6 2" xfId="2267"/>
    <cellStyle name="Bad 2 6 3" xfId="2268"/>
    <cellStyle name="Bad 2 6 4" xfId="2269"/>
    <cellStyle name="Bad 2 7" xfId="2270"/>
    <cellStyle name="Bad 3" xfId="2271"/>
    <cellStyle name="Bad 3 2" xfId="2272"/>
    <cellStyle name="Bad 3 2 2" xfId="2273"/>
    <cellStyle name="Bad 3 2 3" xfId="2274"/>
    <cellStyle name="Bad 3 2 4" xfId="2275"/>
    <cellStyle name="Bad 3 3" xfId="2276"/>
    <cellStyle name="Bad 4" xfId="2277"/>
    <cellStyle name="Bad 4 2" xfId="2278"/>
    <cellStyle name="Bad 4 3" xfId="2279"/>
    <cellStyle name="Bad 5" xfId="2280"/>
    <cellStyle name="Bad 6" xfId="2281"/>
    <cellStyle name="Blank" xfId="2282"/>
    <cellStyle name="Blue" xfId="2283"/>
    <cellStyle name="Blue 2" xfId="2284"/>
    <cellStyle name="Blue 2 2" xfId="2285"/>
    <cellStyle name="Blue 3" xfId="2286"/>
    <cellStyle name="Blue 3 2" xfId="2287"/>
    <cellStyle name="Bulletin" xfId="2288"/>
    <cellStyle name="Calculation" xfId="20" builtinId="22" hidden="1"/>
    <cellStyle name="Calculation 2" xfId="2289"/>
    <cellStyle name="Calculation 2 10" xfId="2290"/>
    <cellStyle name="Calculation 2 10 2" xfId="2291"/>
    <cellStyle name="Calculation 2 10 2 2" xfId="2292"/>
    <cellStyle name="Calculation 2 10 2 3" xfId="2293"/>
    <cellStyle name="Calculation 2 10 3" xfId="2294"/>
    <cellStyle name="Calculation 2 10 3 2" xfId="2295"/>
    <cellStyle name="Calculation 2 10 3 3" xfId="2296"/>
    <cellStyle name="Calculation 2 10 4" xfId="2297"/>
    <cellStyle name="Calculation 2 10 4 2" xfId="2298"/>
    <cellStyle name="Calculation 2 10 4 3" xfId="2299"/>
    <cellStyle name="Calculation 2 10 5" xfId="2300"/>
    <cellStyle name="Calculation 2 10 5 2" xfId="2301"/>
    <cellStyle name="Calculation 2 10 5 3" xfId="2302"/>
    <cellStyle name="Calculation 2 10 6" xfId="2303"/>
    <cellStyle name="Calculation 2 10 7" xfId="2304"/>
    <cellStyle name="Calculation 2 11" xfId="2305"/>
    <cellStyle name="Calculation 2 11 2" xfId="2306"/>
    <cellStyle name="Calculation 2 11 3" xfId="2307"/>
    <cellStyle name="Calculation 2 12" xfId="2308"/>
    <cellStyle name="Calculation 2 12 2" xfId="2309"/>
    <cellStyle name="Calculation 2 12 3" xfId="2310"/>
    <cellStyle name="Calculation 2 13" xfId="2311"/>
    <cellStyle name="Calculation 2 13 2" xfId="2312"/>
    <cellStyle name="Calculation 2 13 3" xfId="2313"/>
    <cellStyle name="Calculation 2 14" xfId="2314"/>
    <cellStyle name="Calculation 2 14 2" xfId="2315"/>
    <cellStyle name="Calculation 2 14 3" xfId="2316"/>
    <cellStyle name="Calculation 2 15" xfId="2317"/>
    <cellStyle name="Calculation 2 16" xfId="2318"/>
    <cellStyle name="Calculation 2 2" xfId="2319"/>
    <cellStyle name="Calculation 2 2 10" xfId="2320"/>
    <cellStyle name="Calculation 2 2 10 2" xfId="2321"/>
    <cellStyle name="Calculation 2 2 10 2 2" xfId="2322"/>
    <cellStyle name="Calculation 2 2 10 2 2 2" xfId="2323"/>
    <cellStyle name="Calculation 2 2 10 2 2 3" xfId="2324"/>
    <cellStyle name="Calculation 2 2 10 2 3" xfId="2325"/>
    <cellStyle name="Calculation 2 2 10 2 3 2" xfId="2326"/>
    <cellStyle name="Calculation 2 2 10 2 3 3" xfId="2327"/>
    <cellStyle name="Calculation 2 2 10 2 4" xfId="2328"/>
    <cellStyle name="Calculation 2 2 10 2 4 2" xfId="2329"/>
    <cellStyle name="Calculation 2 2 10 2 4 3" xfId="2330"/>
    <cellStyle name="Calculation 2 2 10 2 5" xfId="2331"/>
    <cellStyle name="Calculation 2 2 10 2 5 2" xfId="2332"/>
    <cellStyle name="Calculation 2 2 10 2 5 3" xfId="2333"/>
    <cellStyle name="Calculation 2 2 10 2 6" xfId="2334"/>
    <cellStyle name="Calculation 2 2 10 2 7" xfId="2335"/>
    <cellStyle name="Calculation 2 2 10 3" xfId="2336"/>
    <cellStyle name="Calculation 2 2 10 3 2" xfId="2337"/>
    <cellStyle name="Calculation 2 2 10 3 3" xfId="2338"/>
    <cellStyle name="Calculation 2 2 10 4" xfId="2339"/>
    <cellStyle name="Calculation 2 2 10 4 2" xfId="2340"/>
    <cellStyle name="Calculation 2 2 10 4 3" xfId="2341"/>
    <cellStyle name="Calculation 2 2 10 5" xfId="2342"/>
    <cellStyle name="Calculation 2 2 10 5 2" xfId="2343"/>
    <cellStyle name="Calculation 2 2 10 5 3" xfId="2344"/>
    <cellStyle name="Calculation 2 2 10 6" xfId="2345"/>
    <cellStyle name="Calculation 2 2 10 6 2" xfId="2346"/>
    <cellStyle name="Calculation 2 2 10 6 3" xfId="2347"/>
    <cellStyle name="Calculation 2 2 10 7" xfId="2348"/>
    <cellStyle name="Calculation 2 2 10 8" xfId="2349"/>
    <cellStyle name="Calculation 2 2 11" xfId="2350"/>
    <cellStyle name="Calculation 2 2 11 2" xfId="2351"/>
    <cellStyle name="Calculation 2 2 11 2 2" xfId="2352"/>
    <cellStyle name="Calculation 2 2 11 2 3" xfId="2353"/>
    <cellStyle name="Calculation 2 2 11 3" xfId="2354"/>
    <cellStyle name="Calculation 2 2 11 3 2" xfId="2355"/>
    <cellStyle name="Calculation 2 2 11 3 3" xfId="2356"/>
    <cellStyle name="Calculation 2 2 11 4" xfId="2357"/>
    <cellStyle name="Calculation 2 2 11 4 2" xfId="2358"/>
    <cellStyle name="Calculation 2 2 11 4 3" xfId="2359"/>
    <cellStyle name="Calculation 2 2 11 5" xfId="2360"/>
    <cellStyle name="Calculation 2 2 11 5 2" xfId="2361"/>
    <cellStyle name="Calculation 2 2 11 5 3" xfId="2362"/>
    <cellStyle name="Calculation 2 2 11 6" xfId="2363"/>
    <cellStyle name="Calculation 2 2 11 7" xfId="2364"/>
    <cellStyle name="Calculation 2 2 12" xfId="2365"/>
    <cellStyle name="Calculation 2 2 12 2" xfId="2366"/>
    <cellStyle name="Calculation 2 2 12 3" xfId="2367"/>
    <cellStyle name="Calculation 2 2 13" xfId="2368"/>
    <cellStyle name="Calculation 2 2 13 2" xfId="2369"/>
    <cellStyle name="Calculation 2 2 13 3" xfId="2370"/>
    <cellStyle name="Calculation 2 2 14" xfId="2371"/>
    <cellStyle name="Calculation 2 2 14 2" xfId="2372"/>
    <cellStyle name="Calculation 2 2 14 3" xfId="2373"/>
    <cellStyle name="Calculation 2 2 15" xfId="2374"/>
    <cellStyle name="Calculation 2 2 15 2" xfId="2375"/>
    <cellStyle name="Calculation 2 2 15 3" xfId="2376"/>
    <cellStyle name="Calculation 2 2 16" xfId="2377"/>
    <cellStyle name="Calculation 2 2 17" xfId="2378"/>
    <cellStyle name="Calculation 2 2 2" xfId="2379"/>
    <cellStyle name="Calculation 2 2 2 10" xfId="2380"/>
    <cellStyle name="Calculation 2 2 2 10 2" xfId="2381"/>
    <cellStyle name="Calculation 2 2 2 10 3" xfId="2382"/>
    <cellStyle name="Calculation 2 2 2 11" xfId="2383"/>
    <cellStyle name="Calculation 2 2 2 11 2" xfId="2384"/>
    <cellStyle name="Calculation 2 2 2 11 3" xfId="2385"/>
    <cellStyle name="Calculation 2 2 2 12" xfId="2386"/>
    <cellStyle name="Calculation 2 2 2 13" xfId="2387"/>
    <cellStyle name="Calculation 2 2 2 2" xfId="2388"/>
    <cellStyle name="Calculation 2 2 2 2 10" xfId="2389"/>
    <cellStyle name="Calculation 2 2 2 2 11" xfId="2390"/>
    <cellStyle name="Calculation 2 2 2 2 2" xfId="2391"/>
    <cellStyle name="Calculation 2 2 2 2 2 2" xfId="2392"/>
    <cellStyle name="Calculation 2 2 2 2 2 2 2" xfId="2393"/>
    <cellStyle name="Calculation 2 2 2 2 2 2 2 2" xfId="2394"/>
    <cellStyle name="Calculation 2 2 2 2 2 2 2 2 2" xfId="2395"/>
    <cellStyle name="Calculation 2 2 2 2 2 2 2 2 3" xfId="2396"/>
    <cellStyle name="Calculation 2 2 2 2 2 2 2 3" xfId="2397"/>
    <cellStyle name="Calculation 2 2 2 2 2 2 2 3 2" xfId="2398"/>
    <cellStyle name="Calculation 2 2 2 2 2 2 2 3 3" xfId="2399"/>
    <cellStyle name="Calculation 2 2 2 2 2 2 2 4" xfId="2400"/>
    <cellStyle name="Calculation 2 2 2 2 2 2 2 4 2" xfId="2401"/>
    <cellStyle name="Calculation 2 2 2 2 2 2 2 4 3" xfId="2402"/>
    <cellStyle name="Calculation 2 2 2 2 2 2 2 5" xfId="2403"/>
    <cellStyle name="Calculation 2 2 2 2 2 2 2 5 2" xfId="2404"/>
    <cellStyle name="Calculation 2 2 2 2 2 2 2 5 3" xfId="2405"/>
    <cellStyle name="Calculation 2 2 2 2 2 2 2 6" xfId="2406"/>
    <cellStyle name="Calculation 2 2 2 2 2 2 2 7" xfId="2407"/>
    <cellStyle name="Calculation 2 2 2 2 2 2 3" xfId="2408"/>
    <cellStyle name="Calculation 2 2 2 2 2 2 3 2" xfId="2409"/>
    <cellStyle name="Calculation 2 2 2 2 2 2 3 3" xfId="2410"/>
    <cellStyle name="Calculation 2 2 2 2 2 2 4" xfId="2411"/>
    <cellStyle name="Calculation 2 2 2 2 2 2 4 2" xfId="2412"/>
    <cellStyle name="Calculation 2 2 2 2 2 2 4 3" xfId="2413"/>
    <cellStyle name="Calculation 2 2 2 2 2 2 5" xfId="2414"/>
    <cellStyle name="Calculation 2 2 2 2 2 2 5 2" xfId="2415"/>
    <cellStyle name="Calculation 2 2 2 2 2 2 5 3" xfId="2416"/>
    <cellStyle name="Calculation 2 2 2 2 2 2 6" xfId="2417"/>
    <cellStyle name="Calculation 2 2 2 2 2 2 6 2" xfId="2418"/>
    <cellStyle name="Calculation 2 2 2 2 2 2 6 3" xfId="2419"/>
    <cellStyle name="Calculation 2 2 2 2 2 2 7" xfId="2420"/>
    <cellStyle name="Calculation 2 2 2 2 2 2 8" xfId="2421"/>
    <cellStyle name="Calculation 2 2 2 2 2 3" xfId="2422"/>
    <cellStyle name="Calculation 2 2 2 2 2 3 2" xfId="2423"/>
    <cellStyle name="Calculation 2 2 2 2 2 3 2 2" xfId="2424"/>
    <cellStyle name="Calculation 2 2 2 2 2 3 2 3" xfId="2425"/>
    <cellStyle name="Calculation 2 2 2 2 2 3 3" xfId="2426"/>
    <cellStyle name="Calculation 2 2 2 2 2 3 3 2" xfId="2427"/>
    <cellStyle name="Calculation 2 2 2 2 2 3 3 3" xfId="2428"/>
    <cellStyle name="Calculation 2 2 2 2 2 3 4" xfId="2429"/>
    <cellStyle name="Calculation 2 2 2 2 2 3 4 2" xfId="2430"/>
    <cellStyle name="Calculation 2 2 2 2 2 3 4 3" xfId="2431"/>
    <cellStyle name="Calculation 2 2 2 2 2 3 5" xfId="2432"/>
    <cellStyle name="Calculation 2 2 2 2 2 3 5 2" xfId="2433"/>
    <cellStyle name="Calculation 2 2 2 2 2 3 5 3" xfId="2434"/>
    <cellStyle name="Calculation 2 2 2 2 2 3 6" xfId="2435"/>
    <cellStyle name="Calculation 2 2 2 2 2 3 7" xfId="2436"/>
    <cellStyle name="Calculation 2 2 2 2 2 4" xfId="2437"/>
    <cellStyle name="Calculation 2 2 2 2 2 4 2" xfId="2438"/>
    <cellStyle name="Calculation 2 2 2 2 2 4 3" xfId="2439"/>
    <cellStyle name="Calculation 2 2 2 2 2 5" xfId="2440"/>
    <cellStyle name="Calculation 2 2 2 2 2 5 2" xfId="2441"/>
    <cellStyle name="Calculation 2 2 2 2 2 5 3" xfId="2442"/>
    <cellStyle name="Calculation 2 2 2 2 2 6" xfId="2443"/>
    <cellStyle name="Calculation 2 2 2 2 2 6 2" xfId="2444"/>
    <cellStyle name="Calculation 2 2 2 2 2 6 3" xfId="2445"/>
    <cellStyle name="Calculation 2 2 2 2 2 7" xfId="2446"/>
    <cellStyle name="Calculation 2 2 2 2 2 7 2" xfId="2447"/>
    <cellStyle name="Calculation 2 2 2 2 2 7 3" xfId="2448"/>
    <cellStyle name="Calculation 2 2 2 2 2 8" xfId="2449"/>
    <cellStyle name="Calculation 2 2 2 2 2 9" xfId="2450"/>
    <cellStyle name="Calculation 2 2 2 2 3" xfId="2451"/>
    <cellStyle name="Calculation 2 2 2 2 3 2" xfId="2452"/>
    <cellStyle name="Calculation 2 2 2 2 3 2 2" xfId="2453"/>
    <cellStyle name="Calculation 2 2 2 2 3 2 2 2" xfId="2454"/>
    <cellStyle name="Calculation 2 2 2 2 3 2 2 2 2" xfId="2455"/>
    <cellStyle name="Calculation 2 2 2 2 3 2 2 2 3" xfId="2456"/>
    <cellStyle name="Calculation 2 2 2 2 3 2 2 3" xfId="2457"/>
    <cellStyle name="Calculation 2 2 2 2 3 2 2 3 2" xfId="2458"/>
    <cellStyle name="Calculation 2 2 2 2 3 2 2 3 3" xfId="2459"/>
    <cellStyle name="Calculation 2 2 2 2 3 2 2 4" xfId="2460"/>
    <cellStyle name="Calculation 2 2 2 2 3 2 2 4 2" xfId="2461"/>
    <cellStyle name="Calculation 2 2 2 2 3 2 2 4 3" xfId="2462"/>
    <cellStyle name="Calculation 2 2 2 2 3 2 2 5" xfId="2463"/>
    <cellStyle name="Calculation 2 2 2 2 3 2 2 5 2" xfId="2464"/>
    <cellStyle name="Calculation 2 2 2 2 3 2 2 5 3" xfId="2465"/>
    <cellStyle name="Calculation 2 2 2 2 3 2 2 6" xfId="2466"/>
    <cellStyle name="Calculation 2 2 2 2 3 2 2 7" xfId="2467"/>
    <cellStyle name="Calculation 2 2 2 2 3 2 3" xfId="2468"/>
    <cellStyle name="Calculation 2 2 2 2 3 2 3 2" xfId="2469"/>
    <cellStyle name="Calculation 2 2 2 2 3 2 3 3" xfId="2470"/>
    <cellStyle name="Calculation 2 2 2 2 3 2 4" xfId="2471"/>
    <cellStyle name="Calculation 2 2 2 2 3 2 4 2" xfId="2472"/>
    <cellStyle name="Calculation 2 2 2 2 3 2 4 3" xfId="2473"/>
    <cellStyle name="Calculation 2 2 2 2 3 2 5" xfId="2474"/>
    <cellStyle name="Calculation 2 2 2 2 3 2 5 2" xfId="2475"/>
    <cellStyle name="Calculation 2 2 2 2 3 2 5 3" xfId="2476"/>
    <cellStyle name="Calculation 2 2 2 2 3 2 6" xfId="2477"/>
    <cellStyle name="Calculation 2 2 2 2 3 2 6 2" xfId="2478"/>
    <cellStyle name="Calculation 2 2 2 2 3 2 6 3" xfId="2479"/>
    <cellStyle name="Calculation 2 2 2 2 3 2 7" xfId="2480"/>
    <cellStyle name="Calculation 2 2 2 2 3 2 8" xfId="2481"/>
    <cellStyle name="Calculation 2 2 2 2 3 3" xfId="2482"/>
    <cellStyle name="Calculation 2 2 2 2 3 3 2" xfId="2483"/>
    <cellStyle name="Calculation 2 2 2 2 3 3 2 2" xfId="2484"/>
    <cellStyle name="Calculation 2 2 2 2 3 3 2 3" xfId="2485"/>
    <cellStyle name="Calculation 2 2 2 2 3 3 3" xfId="2486"/>
    <cellStyle name="Calculation 2 2 2 2 3 3 3 2" xfId="2487"/>
    <cellStyle name="Calculation 2 2 2 2 3 3 3 3" xfId="2488"/>
    <cellStyle name="Calculation 2 2 2 2 3 3 4" xfId="2489"/>
    <cellStyle name="Calculation 2 2 2 2 3 3 4 2" xfId="2490"/>
    <cellStyle name="Calculation 2 2 2 2 3 3 4 3" xfId="2491"/>
    <cellStyle name="Calculation 2 2 2 2 3 3 5" xfId="2492"/>
    <cellStyle name="Calculation 2 2 2 2 3 3 5 2" xfId="2493"/>
    <cellStyle name="Calculation 2 2 2 2 3 3 5 3" xfId="2494"/>
    <cellStyle name="Calculation 2 2 2 2 3 3 6" xfId="2495"/>
    <cellStyle name="Calculation 2 2 2 2 3 3 7" xfId="2496"/>
    <cellStyle name="Calculation 2 2 2 2 3 4" xfId="2497"/>
    <cellStyle name="Calculation 2 2 2 2 3 4 2" xfId="2498"/>
    <cellStyle name="Calculation 2 2 2 2 3 4 3" xfId="2499"/>
    <cellStyle name="Calculation 2 2 2 2 3 5" xfId="2500"/>
    <cellStyle name="Calculation 2 2 2 2 3 5 2" xfId="2501"/>
    <cellStyle name="Calculation 2 2 2 2 3 5 3" xfId="2502"/>
    <cellStyle name="Calculation 2 2 2 2 3 6" xfId="2503"/>
    <cellStyle name="Calculation 2 2 2 2 3 6 2" xfId="2504"/>
    <cellStyle name="Calculation 2 2 2 2 3 6 3" xfId="2505"/>
    <cellStyle name="Calculation 2 2 2 2 3 7" xfId="2506"/>
    <cellStyle name="Calculation 2 2 2 2 3 7 2" xfId="2507"/>
    <cellStyle name="Calculation 2 2 2 2 3 7 3" xfId="2508"/>
    <cellStyle name="Calculation 2 2 2 2 3 8" xfId="2509"/>
    <cellStyle name="Calculation 2 2 2 2 3 9" xfId="2510"/>
    <cellStyle name="Calculation 2 2 2 2 4" xfId="2511"/>
    <cellStyle name="Calculation 2 2 2 2 4 2" xfId="2512"/>
    <cellStyle name="Calculation 2 2 2 2 4 2 2" xfId="2513"/>
    <cellStyle name="Calculation 2 2 2 2 4 2 2 2" xfId="2514"/>
    <cellStyle name="Calculation 2 2 2 2 4 2 2 3" xfId="2515"/>
    <cellStyle name="Calculation 2 2 2 2 4 2 3" xfId="2516"/>
    <cellStyle name="Calculation 2 2 2 2 4 2 3 2" xfId="2517"/>
    <cellStyle name="Calculation 2 2 2 2 4 2 3 3" xfId="2518"/>
    <cellStyle name="Calculation 2 2 2 2 4 2 4" xfId="2519"/>
    <cellStyle name="Calculation 2 2 2 2 4 2 4 2" xfId="2520"/>
    <cellStyle name="Calculation 2 2 2 2 4 2 4 3" xfId="2521"/>
    <cellStyle name="Calculation 2 2 2 2 4 2 5" xfId="2522"/>
    <cellStyle name="Calculation 2 2 2 2 4 2 5 2" xfId="2523"/>
    <cellStyle name="Calculation 2 2 2 2 4 2 5 3" xfId="2524"/>
    <cellStyle name="Calculation 2 2 2 2 4 2 6" xfId="2525"/>
    <cellStyle name="Calculation 2 2 2 2 4 2 7" xfId="2526"/>
    <cellStyle name="Calculation 2 2 2 2 4 3" xfId="2527"/>
    <cellStyle name="Calculation 2 2 2 2 4 3 2" xfId="2528"/>
    <cellStyle name="Calculation 2 2 2 2 4 3 3" xfId="2529"/>
    <cellStyle name="Calculation 2 2 2 2 4 4" xfId="2530"/>
    <cellStyle name="Calculation 2 2 2 2 4 4 2" xfId="2531"/>
    <cellStyle name="Calculation 2 2 2 2 4 4 3" xfId="2532"/>
    <cellStyle name="Calculation 2 2 2 2 4 5" xfId="2533"/>
    <cellStyle name="Calculation 2 2 2 2 4 5 2" xfId="2534"/>
    <cellStyle name="Calculation 2 2 2 2 4 5 3" xfId="2535"/>
    <cellStyle name="Calculation 2 2 2 2 4 6" xfId="2536"/>
    <cellStyle name="Calculation 2 2 2 2 4 6 2" xfId="2537"/>
    <cellStyle name="Calculation 2 2 2 2 4 6 3" xfId="2538"/>
    <cellStyle name="Calculation 2 2 2 2 4 7" xfId="2539"/>
    <cellStyle name="Calculation 2 2 2 2 4 8" xfId="2540"/>
    <cellStyle name="Calculation 2 2 2 2 5" xfId="2541"/>
    <cellStyle name="Calculation 2 2 2 2 5 2" xfId="2542"/>
    <cellStyle name="Calculation 2 2 2 2 5 2 2" xfId="2543"/>
    <cellStyle name="Calculation 2 2 2 2 5 2 3" xfId="2544"/>
    <cellStyle name="Calculation 2 2 2 2 5 3" xfId="2545"/>
    <cellStyle name="Calculation 2 2 2 2 5 3 2" xfId="2546"/>
    <cellStyle name="Calculation 2 2 2 2 5 3 3" xfId="2547"/>
    <cellStyle name="Calculation 2 2 2 2 5 4" xfId="2548"/>
    <cellStyle name="Calculation 2 2 2 2 5 4 2" xfId="2549"/>
    <cellStyle name="Calculation 2 2 2 2 5 4 3" xfId="2550"/>
    <cellStyle name="Calculation 2 2 2 2 5 5" xfId="2551"/>
    <cellStyle name="Calculation 2 2 2 2 5 5 2" xfId="2552"/>
    <cellStyle name="Calculation 2 2 2 2 5 5 3" xfId="2553"/>
    <cellStyle name="Calculation 2 2 2 2 5 6" xfId="2554"/>
    <cellStyle name="Calculation 2 2 2 2 5 7" xfId="2555"/>
    <cellStyle name="Calculation 2 2 2 2 6" xfId="2556"/>
    <cellStyle name="Calculation 2 2 2 2 6 2" xfId="2557"/>
    <cellStyle name="Calculation 2 2 2 2 6 3" xfId="2558"/>
    <cellStyle name="Calculation 2 2 2 2 7" xfId="2559"/>
    <cellStyle name="Calculation 2 2 2 2 7 2" xfId="2560"/>
    <cellStyle name="Calculation 2 2 2 2 7 3" xfId="2561"/>
    <cellStyle name="Calculation 2 2 2 2 8" xfId="2562"/>
    <cellStyle name="Calculation 2 2 2 2 8 2" xfId="2563"/>
    <cellStyle name="Calculation 2 2 2 2 8 3" xfId="2564"/>
    <cellStyle name="Calculation 2 2 2 2 9" xfId="2565"/>
    <cellStyle name="Calculation 2 2 2 2 9 2" xfId="2566"/>
    <cellStyle name="Calculation 2 2 2 2 9 3" xfId="2567"/>
    <cellStyle name="Calculation 2 2 2 3" xfId="2568"/>
    <cellStyle name="Calculation 2 2 2 3 10" xfId="2569"/>
    <cellStyle name="Calculation 2 2 2 3 11" xfId="2570"/>
    <cellStyle name="Calculation 2 2 2 3 2" xfId="2571"/>
    <cellStyle name="Calculation 2 2 2 3 2 2" xfId="2572"/>
    <cellStyle name="Calculation 2 2 2 3 2 2 2" xfId="2573"/>
    <cellStyle name="Calculation 2 2 2 3 2 2 2 2" xfId="2574"/>
    <cellStyle name="Calculation 2 2 2 3 2 2 2 2 2" xfId="2575"/>
    <cellStyle name="Calculation 2 2 2 3 2 2 2 2 3" xfId="2576"/>
    <cellStyle name="Calculation 2 2 2 3 2 2 2 3" xfId="2577"/>
    <cellStyle name="Calculation 2 2 2 3 2 2 2 3 2" xfId="2578"/>
    <cellStyle name="Calculation 2 2 2 3 2 2 2 3 3" xfId="2579"/>
    <cellStyle name="Calculation 2 2 2 3 2 2 2 4" xfId="2580"/>
    <cellStyle name="Calculation 2 2 2 3 2 2 2 4 2" xfId="2581"/>
    <cellStyle name="Calculation 2 2 2 3 2 2 2 4 3" xfId="2582"/>
    <cellStyle name="Calculation 2 2 2 3 2 2 2 5" xfId="2583"/>
    <cellStyle name="Calculation 2 2 2 3 2 2 2 5 2" xfId="2584"/>
    <cellStyle name="Calculation 2 2 2 3 2 2 2 5 3" xfId="2585"/>
    <cellStyle name="Calculation 2 2 2 3 2 2 2 6" xfId="2586"/>
    <cellStyle name="Calculation 2 2 2 3 2 2 2 7" xfId="2587"/>
    <cellStyle name="Calculation 2 2 2 3 2 2 3" xfId="2588"/>
    <cellStyle name="Calculation 2 2 2 3 2 2 3 2" xfId="2589"/>
    <cellStyle name="Calculation 2 2 2 3 2 2 3 3" xfId="2590"/>
    <cellStyle name="Calculation 2 2 2 3 2 2 4" xfId="2591"/>
    <cellStyle name="Calculation 2 2 2 3 2 2 4 2" xfId="2592"/>
    <cellStyle name="Calculation 2 2 2 3 2 2 4 3" xfId="2593"/>
    <cellStyle name="Calculation 2 2 2 3 2 2 5" xfId="2594"/>
    <cellStyle name="Calculation 2 2 2 3 2 2 5 2" xfId="2595"/>
    <cellStyle name="Calculation 2 2 2 3 2 2 5 3" xfId="2596"/>
    <cellStyle name="Calculation 2 2 2 3 2 2 6" xfId="2597"/>
    <cellStyle name="Calculation 2 2 2 3 2 2 6 2" xfId="2598"/>
    <cellStyle name="Calculation 2 2 2 3 2 2 6 3" xfId="2599"/>
    <cellStyle name="Calculation 2 2 2 3 2 2 7" xfId="2600"/>
    <cellStyle name="Calculation 2 2 2 3 2 2 8" xfId="2601"/>
    <cellStyle name="Calculation 2 2 2 3 2 3" xfId="2602"/>
    <cellStyle name="Calculation 2 2 2 3 2 3 2" xfId="2603"/>
    <cellStyle name="Calculation 2 2 2 3 2 3 2 2" xfId="2604"/>
    <cellStyle name="Calculation 2 2 2 3 2 3 2 3" xfId="2605"/>
    <cellStyle name="Calculation 2 2 2 3 2 3 3" xfId="2606"/>
    <cellStyle name="Calculation 2 2 2 3 2 3 3 2" xfId="2607"/>
    <cellStyle name="Calculation 2 2 2 3 2 3 3 3" xfId="2608"/>
    <cellStyle name="Calculation 2 2 2 3 2 3 4" xfId="2609"/>
    <cellStyle name="Calculation 2 2 2 3 2 3 4 2" xfId="2610"/>
    <cellStyle name="Calculation 2 2 2 3 2 3 4 3" xfId="2611"/>
    <cellStyle name="Calculation 2 2 2 3 2 3 5" xfId="2612"/>
    <cellStyle name="Calculation 2 2 2 3 2 3 5 2" xfId="2613"/>
    <cellStyle name="Calculation 2 2 2 3 2 3 5 3" xfId="2614"/>
    <cellStyle name="Calculation 2 2 2 3 2 3 6" xfId="2615"/>
    <cellStyle name="Calculation 2 2 2 3 2 3 7" xfId="2616"/>
    <cellStyle name="Calculation 2 2 2 3 2 4" xfId="2617"/>
    <cellStyle name="Calculation 2 2 2 3 2 4 2" xfId="2618"/>
    <cellStyle name="Calculation 2 2 2 3 2 4 3" xfId="2619"/>
    <cellStyle name="Calculation 2 2 2 3 2 5" xfId="2620"/>
    <cellStyle name="Calculation 2 2 2 3 2 5 2" xfId="2621"/>
    <cellStyle name="Calculation 2 2 2 3 2 5 3" xfId="2622"/>
    <cellStyle name="Calculation 2 2 2 3 2 6" xfId="2623"/>
    <cellStyle name="Calculation 2 2 2 3 2 6 2" xfId="2624"/>
    <cellStyle name="Calculation 2 2 2 3 2 6 3" xfId="2625"/>
    <cellStyle name="Calculation 2 2 2 3 2 7" xfId="2626"/>
    <cellStyle name="Calculation 2 2 2 3 2 7 2" xfId="2627"/>
    <cellStyle name="Calculation 2 2 2 3 2 7 3" xfId="2628"/>
    <cellStyle name="Calculation 2 2 2 3 2 8" xfId="2629"/>
    <cellStyle name="Calculation 2 2 2 3 2 9" xfId="2630"/>
    <cellStyle name="Calculation 2 2 2 3 3" xfId="2631"/>
    <cellStyle name="Calculation 2 2 2 3 3 2" xfId="2632"/>
    <cellStyle name="Calculation 2 2 2 3 3 2 2" xfId="2633"/>
    <cellStyle name="Calculation 2 2 2 3 3 2 2 2" xfId="2634"/>
    <cellStyle name="Calculation 2 2 2 3 3 2 2 2 2" xfId="2635"/>
    <cellStyle name="Calculation 2 2 2 3 3 2 2 2 3" xfId="2636"/>
    <cellStyle name="Calculation 2 2 2 3 3 2 2 3" xfId="2637"/>
    <cellStyle name="Calculation 2 2 2 3 3 2 2 3 2" xfId="2638"/>
    <cellStyle name="Calculation 2 2 2 3 3 2 2 3 3" xfId="2639"/>
    <cellStyle name="Calculation 2 2 2 3 3 2 2 4" xfId="2640"/>
    <cellStyle name="Calculation 2 2 2 3 3 2 2 4 2" xfId="2641"/>
    <cellStyle name="Calculation 2 2 2 3 3 2 2 4 3" xfId="2642"/>
    <cellStyle name="Calculation 2 2 2 3 3 2 2 5" xfId="2643"/>
    <cellStyle name="Calculation 2 2 2 3 3 2 2 5 2" xfId="2644"/>
    <cellStyle name="Calculation 2 2 2 3 3 2 2 5 3" xfId="2645"/>
    <cellStyle name="Calculation 2 2 2 3 3 2 2 6" xfId="2646"/>
    <cellStyle name="Calculation 2 2 2 3 3 2 2 7" xfId="2647"/>
    <cellStyle name="Calculation 2 2 2 3 3 2 3" xfId="2648"/>
    <cellStyle name="Calculation 2 2 2 3 3 2 3 2" xfId="2649"/>
    <cellStyle name="Calculation 2 2 2 3 3 2 3 3" xfId="2650"/>
    <cellStyle name="Calculation 2 2 2 3 3 2 4" xfId="2651"/>
    <cellStyle name="Calculation 2 2 2 3 3 2 4 2" xfId="2652"/>
    <cellStyle name="Calculation 2 2 2 3 3 2 4 3" xfId="2653"/>
    <cellStyle name="Calculation 2 2 2 3 3 2 5" xfId="2654"/>
    <cellStyle name="Calculation 2 2 2 3 3 2 5 2" xfId="2655"/>
    <cellStyle name="Calculation 2 2 2 3 3 2 5 3" xfId="2656"/>
    <cellStyle name="Calculation 2 2 2 3 3 2 6" xfId="2657"/>
    <cellStyle name="Calculation 2 2 2 3 3 2 6 2" xfId="2658"/>
    <cellStyle name="Calculation 2 2 2 3 3 2 6 3" xfId="2659"/>
    <cellStyle name="Calculation 2 2 2 3 3 2 7" xfId="2660"/>
    <cellStyle name="Calculation 2 2 2 3 3 2 8" xfId="2661"/>
    <cellStyle name="Calculation 2 2 2 3 3 3" xfId="2662"/>
    <cellStyle name="Calculation 2 2 2 3 3 3 2" xfId="2663"/>
    <cellStyle name="Calculation 2 2 2 3 3 3 2 2" xfId="2664"/>
    <cellStyle name="Calculation 2 2 2 3 3 3 2 3" xfId="2665"/>
    <cellStyle name="Calculation 2 2 2 3 3 3 3" xfId="2666"/>
    <cellStyle name="Calculation 2 2 2 3 3 3 3 2" xfId="2667"/>
    <cellStyle name="Calculation 2 2 2 3 3 3 3 3" xfId="2668"/>
    <cellStyle name="Calculation 2 2 2 3 3 3 4" xfId="2669"/>
    <cellStyle name="Calculation 2 2 2 3 3 3 4 2" xfId="2670"/>
    <cellStyle name="Calculation 2 2 2 3 3 3 4 3" xfId="2671"/>
    <cellStyle name="Calculation 2 2 2 3 3 3 5" xfId="2672"/>
    <cellStyle name="Calculation 2 2 2 3 3 3 5 2" xfId="2673"/>
    <cellStyle name="Calculation 2 2 2 3 3 3 5 3" xfId="2674"/>
    <cellStyle name="Calculation 2 2 2 3 3 3 6" xfId="2675"/>
    <cellStyle name="Calculation 2 2 2 3 3 3 7" xfId="2676"/>
    <cellStyle name="Calculation 2 2 2 3 3 4" xfId="2677"/>
    <cellStyle name="Calculation 2 2 2 3 3 4 2" xfId="2678"/>
    <cellStyle name="Calculation 2 2 2 3 3 4 3" xfId="2679"/>
    <cellStyle name="Calculation 2 2 2 3 3 5" xfId="2680"/>
    <cellStyle name="Calculation 2 2 2 3 3 5 2" xfId="2681"/>
    <cellStyle name="Calculation 2 2 2 3 3 5 3" xfId="2682"/>
    <cellStyle name="Calculation 2 2 2 3 3 6" xfId="2683"/>
    <cellStyle name="Calculation 2 2 2 3 3 6 2" xfId="2684"/>
    <cellStyle name="Calculation 2 2 2 3 3 6 3" xfId="2685"/>
    <cellStyle name="Calculation 2 2 2 3 3 7" xfId="2686"/>
    <cellStyle name="Calculation 2 2 2 3 3 7 2" xfId="2687"/>
    <cellStyle name="Calculation 2 2 2 3 3 7 3" xfId="2688"/>
    <cellStyle name="Calculation 2 2 2 3 3 8" xfId="2689"/>
    <cellStyle name="Calculation 2 2 2 3 3 9" xfId="2690"/>
    <cellStyle name="Calculation 2 2 2 3 4" xfId="2691"/>
    <cellStyle name="Calculation 2 2 2 3 4 2" xfId="2692"/>
    <cellStyle name="Calculation 2 2 2 3 4 2 2" xfId="2693"/>
    <cellStyle name="Calculation 2 2 2 3 4 2 2 2" xfId="2694"/>
    <cellStyle name="Calculation 2 2 2 3 4 2 2 3" xfId="2695"/>
    <cellStyle name="Calculation 2 2 2 3 4 2 3" xfId="2696"/>
    <cellStyle name="Calculation 2 2 2 3 4 2 3 2" xfId="2697"/>
    <cellStyle name="Calculation 2 2 2 3 4 2 3 3" xfId="2698"/>
    <cellStyle name="Calculation 2 2 2 3 4 2 4" xfId="2699"/>
    <cellStyle name="Calculation 2 2 2 3 4 2 4 2" xfId="2700"/>
    <cellStyle name="Calculation 2 2 2 3 4 2 4 3" xfId="2701"/>
    <cellStyle name="Calculation 2 2 2 3 4 2 5" xfId="2702"/>
    <cellStyle name="Calculation 2 2 2 3 4 2 5 2" xfId="2703"/>
    <cellStyle name="Calculation 2 2 2 3 4 2 5 3" xfId="2704"/>
    <cellStyle name="Calculation 2 2 2 3 4 2 6" xfId="2705"/>
    <cellStyle name="Calculation 2 2 2 3 4 2 7" xfId="2706"/>
    <cellStyle name="Calculation 2 2 2 3 4 3" xfId="2707"/>
    <cellStyle name="Calculation 2 2 2 3 4 3 2" xfId="2708"/>
    <cellStyle name="Calculation 2 2 2 3 4 3 3" xfId="2709"/>
    <cellStyle name="Calculation 2 2 2 3 4 4" xfId="2710"/>
    <cellStyle name="Calculation 2 2 2 3 4 4 2" xfId="2711"/>
    <cellStyle name="Calculation 2 2 2 3 4 4 3" xfId="2712"/>
    <cellStyle name="Calculation 2 2 2 3 4 5" xfId="2713"/>
    <cellStyle name="Calculation 2 2 2 3 4 5 2" xfId="2714"/>
    <cellStyle name="Calculation 2 2 2 3 4 5 3" xfId="2715"/>
    <cellStyle name="Calculation 2 2 2 3 4 6" xfId="2716"/>
    <cellStyle name="Calculation 2 2 2 3 4 6 2" xfId="2717"/>
    <cellStyle name="Calculation 2 2 2 3 4 6 3" xfId="2718"/>
    <cellStyle name="Calculation 2 2 2 3 4 7" xfId="2719"/>
    <cellStyle name="Calculation 2 2 2 3 4 8" xfId="2720"/>
    <cellStyle name="Calculation 2 2 2 3 5" xfId="2721"/>
    <cellStyle name="Calculation 2 2 2 3 5 2" xfId="2722"/>
    <cellStyle name="Calculation 2 2 2 3 5 2 2" xfId="2723"/>
    <cellStyle name="Calculation 2 2 2 3 5 2 3" xfId="2724"/>
    <cellStyle name="Calculation 2 2 2 3 5 3" xfId="2725"/>
    <cellStyle name="Calculation 2 2 2 3 5 3 2" xfId="2726"/>
    <cellStyle name="Calculation 2 2 2 3 5 3 3" xfId="2727"/>
    <cellStyle name="Calculation 2 2 2 3 5 4" xfId="2728"/>
    <cellStyle name="Calculation 2 2 2 3 5 4 2" xfId="2729"/>
    <cellStyle name="Calculation 2 2 2 3 5 4 3" xfId="2730"/>
    <cellStyle name="Calculation 2 2 2 3 5 5" xfId="2731"/>
    <cellStyle name="Calculation 2 2 2 3 5 5 2" xfId="2732"/>
    <cellStyle name="Calculation 2 2 2 3 5 5 3" xfId="2733"/>
    <cellStyle name="Calculation 2 2 2 3 5 6" xfId="2734"/>
    <cellStyle name="Calculation 2 2 2 3 5 7" xfId="2735"/>
    <cellStyle name="Calculation 2 2 2 3 6" xfId="2736"/>
    <cellStyle name="Calculation 2 2 2 3 6 2" xfId="2737"/>
    <cellStyle name="Calculation 2 2 2 3 6 3" xfId="2738"/>
    <cellStyle name="Calculation 2 2 2 3 7" xfId="2739"/>
    <cellStyle name="Calculation 2 2 2 3 7 2" xfId="2740"/>
    <cellStyle name="Calculation 2 2 2 3 7 3" xfId="2741"/>
    <cellStyle name="Calculation 2 2 2 3 8" xfId="2742"/>
    <cellStyle name="Calculation 2 2 2 3 8 2" xfId="2743"/>
    <cellStyle name="Calculation 2 2 2 3 8 3" xfId="2744"/>
    <cellStyle name="Calculation 2 2 2 3 9" xfId="2745"/>
    <cellStyle name="Calculation 2 2 2 3 9 2" xfId="2746"/>
    <cellStyle name="Calculation 2 2 2 3 9 3" xfId="2747"/>
    <cellStyle name="Calculation 2 2 2 4" xfId="2748"/>
    <cellStyle name="Calculation 2 2 2 4 2" xfId="2749"/>
    <cellStyle name="Calculation 2 2 2 4 2 2" xfId="2750"/>
    <cellStyle name="Calculation 2 2 2 4 2 2 2" xfId="2751"/>
    <cellStyle name="Calculation 2 2 2 4 2 2 2 2" xfId="2752"/>
    <cellStyle name="Calculation 2 2 2 4 2 2 2 3" xfId="2753"/>
    <cellStyle name="Calculation 2 2 2 4 2 2 3" xfId="2754"/>
    <cellStyle name="Calculation 2 2 2 4 2 2 3 2" xfId="2755"/>
    <cellStyle name="Calculation 2 2 2 4 2 2 3 3" xfId="2756"/>
    <cellStyle name="Calculation 2 2 2 4 2 2 4" xfId="2757"/>
    <cellStyle name="Calculation 2 2 2 4 2 2 4 2" xfId="2758"/>
    <cellStyle name="Calculation 2 2 2 4 2 2 4 3" xfId="2759"/>
    <cellStyle name="Calculation 2 2 2 4 2 2 5" xfId="2760"/>
    <cellStyle name="Calculation 2 2 2 4 2 2 5 2" xfId="2761"/>
    <cellStyle name="Calculation 2 2 2 4 2 2 5 3" xfId="2762"/>
    <cellStyle name="Calculation 2 2 2 4 2 2 6" xfId="2763"/>
    <cellStyle name="Calculation 2 2 2 4 2 2 7" xfId="2764"/>
    <cellStyle name="Calculation 2 2 2 4 2 3" xfId="2765"/>
    <cellStyle name="Calculation 2 2 2 4 2 3 2" xfId="2766"/>
    <cellStyle name="Calculation 2 2 2 4 2 3 3" xfId="2767"/>
    <cellStyle name="Calculation 2 2 2 4 2 4" xfId="2768"/>
    <cellStyle name="Calculation 2 2 2 4 2 4 2" xfId="2769"/>
    <cellStyle name="Calculation 2 2 2 4 2 4 3" xfId="2770"/>
    <cellStyle name="Calculation 2 2 2 4 2 5" xfId="2771"/>
    <cellStyle name="Calculation 2 2 2 4 2 5 2" xfId="2772"/>
    <cellStyle name="Calculation 2 2 2 4 2 5 3" xfId="2773"/>
    <cellStyle name="Calculation 2 2 2 4 2 6" xfId="2774"/>
    <cellStyle name="Calculation 2 2 2 4 2 6 2" xfId="2775"/>
    <cellStyle name="Calculation 2 2 2 4 2 6 3" xfId="2776"/>
    <cellStyle name="Calculation 2 2 2 4 2 7" xfId="2777"/>
    <cellStyle name="Calculation 2 2 2 4 2 8" xfId="2778"/>
    <cellStyle name="Calculation 2 2 2 4 3" xfId="2779"/>
    <cellStyle name="Calculation 2 2 2 4 3 2" xfId="2780"/>
    <cellStyle name="Calculation 2 2 2 4 3 2 2" xfId="2781"/>
    <cellStyle name="Calculation 2 2 2 4 3 2 3" xfId="2782"/>
    <cellStyle name="Calculation 2 2 2 4 3 3" xfId="2783"/>
    <cellStyle name="Calculation 2 2 2 4 3 3 2" xfId="2784"/>
    <cellStyle name="Calculation 2 2 2 4 3 3 3" xfId="2785"/>
    <cellStyle name="Calculation 2 2 2 4 3 4" xfId="2786"/>
    <cellStyle name="Calculation 2 2 2 4 3 4 2" xfId="2787"/>
    <cellStyle name="Calculation 2 2 2 4 3 4 3" xfId="2788"/>
    <cellStyle name="Calculation 2 2 2 4 3 5" xfId="2789"/>
    <cellStyle name="Calculation 2 2 2 4 3 5 2" xfId="2790"/>
    <cellStyle name="Calculation 2 2 2 4 3 5 3" xfId="2791"/>
    <cellStyle name="Calculation 2 2 2 4 3 6" xfId="2792"/>
    <cellStyle name="Calculation 2 2 2 4 3 7" xfId="2793"/>
    <cellStyle name="Calculation 2 2 2 4 4" xfId="2794"/>
    <cellStyle name="Calculation 2 2 2 4 4 2" xfId="2795"/>
    <cellStyle name="Calculation 2 2 2 4 4 3" xfId="2796"/>
    <cellStyle name="Calculation 2 2 2 4 5" xfId="2797"/>
    <cellStyle name="Calculation 2 2 2 4 5 2" xfId="2798"/>
    <cellStyle name="Calculation 2 2 2 4 5 3" xfId="2799"/>
    <cellStyle name="Calculation 2 2 2 4 6" xfId="2800"/>
    <cellStyle name="Calculation 2 2 2 4 6 2" xfId="2801"/>
    <cellStyle name="Calculation 2 2 2 4 6 3" xfId="2802"/>
    <cellStyle name="Calculation 2 2 2 4 7" xfId="2803"/>
    <cellStyle name="Calculation 2 2 2 4 7 2" xfId="2804"/>
    <cellStyle name="Calculation 2 2 2 4 7 3" xfId="2805"/>
    <cellStyle name="Calculation 2 2 2 4 8" xfId="2806"/>
    <cellStyle name="Calculation 2 2 2 4 9" xfId="2807"/>
    <cellStyle name="Calculation 2 2 2 5" xfId="2808"/>
    <cellStyle name="Calculation 2 2 2 5 2" xfId="2809"/>
    <cellStyle name="Calculation 2 2 2 5 2 2" xfId="2810"/>
    <cellStyle name="Calculation 2 2 2 5 2 2 2" xfId="2811"/>
    <cellStyle name="Calculation 2 2 2 5 2 2 2 2" xfId="2812"/>
    <cellStyle name="Calculation 2 2 2 5 2 2 2 3" xfId="2813"/>
    <cellStyle name="Calculation 2 2 2 5 2 2 3" xfId="2814"/>
    <cellStyle name="Calculation 2 2 2 5 2 2 3 2" xfId="2815"/>
    <cellStyle name="Calculation 2 2 2 5 2 2 3 3" xfId="2816"/>
    <cellStyle name="Calculation 2 2 2 5 2 2 4" xfId="2817"/>
    <cellStyle name="Calculation 2 2 2 5 2 2 4 2" xfId="2818"/>
    <cellStyle name="Calculation 2 2 2 5 2 2 4 3" xfId="2819"/>
    <cellStyle name="Calculation 2 2 2 5 2 2 5" xfId="2820"/>
    <cellStyle name="Calculation 2 2 2 5 2 2 5 2" xfId="2821"/>
    <cellStyle name="Calculation 2 2 2 5 2 2 5 3" xfId="2822"/>
    <cellStyle name="Calculation 2 2 2 5 2 2 6" xfId="2823"/>
    <cellStyle name="Calculation 2 2 2 5 2 2 7" xfId="2824"/>
    <cellStyle name="Calculation 2 2 2 5 2 3" xfId="2825"/>
    <cellStyle name="Calculation 2 2 2 5 2 3 2" xfId="2826"/>
    <cellStyle name="Calculation 2 2 2 5 2 3 3" xfId="2827"/>
    <cellStyle name="Calculation 2 2 2 5 2 4" xfId="2828"/>
    <cellStyle name="Calculation 2 2 2 5 2 4 2" xfId="2829"/>
    <cellStyle name="Calculation 2 2 2 5 2 4 3" xfId="2830"/>
    <cellStyle name="Calculation 2 2 2 5 2 5" xfId="2831"/>
    <cellStyle name="Calculation 2 2 2 5 2 5 2" xfId="2832"/>
    <cellStyle name="Calculation 2 2 2 5 2 5 3" xfId="2833"/>
    <cellStyle name="Calculation 2 2 2 5 2 6" xfId="2834"/>
    <cellStyle name="Calculation 2 2 2 5 2 6 2" xfId="2835"/>
    <cellStyle name="Calculation 2 2 2 5 2 6 3" xfId="2836"/>
    <cellStyle name="Calculation 2 2 2 5 2 7" xfId="2837"/>
    <cellStyle name="Calculation 2 2 2 5 2 8" xfId="2838"/>
    <cellStyle name="Calculation 2 2 2 5 3" xfId="2839"/>
    <cellStyle name="Calculation 2 2 2 5 3 2" xfId="2840"/>
    <cellStyle name="Calculation 2 2 2 5 3 2 2" xfId="2841"/>
    <cellStyle name="Calculation 2 2 2 5 3 2 3" xfId="2842"/>
    <cellStyle name="Calculation 2 2 2 5 3 3" xfId="2843"/>
    <cellStyle name="Calculation 2 2 2 5 3 3 2" xfId="2844"/>
    <cellStyle name="Calculation 2 2 2 5 3 3 3" xfId="2845"/>
    <cellStyle name="Calculation 2 2 2 5 3 4" xfId="2846"/>
    <cellStyle name="Calculation 2 2 2 5 3 4 2" xfId="2847"/>
    <cellStyle name="Calculation 2 2 2 5 3 4 3" xfId="2848"/>
    <cellStyle name="Calculation 2 2 2 5 3 5" xfId="2849"/>
    <cellStyle name="Calculation 2 2 2 5 3 5 2" xfId="2850"/>
    <cellStyle name="Calculation 2 2 2 5 3 5 3" xfId="2851"/>
    <cellStyle name="Calculation 2 2 2 5 3 6" xfId="2852"/>
    <cellStyle name="Calculation 2 2 2 5 3 7" xfId="2853"/>
    <cellStyle name="Calculation 2 2 2 5 4" xfId="2854"/>
    <cellStyle name="Calculation 2 2 2 5 4 2" xfId="2855"/>
    <cellStyle name="Calculation 2 2 2 5 4 3" xfId="2856"/>
    <cellStyle name="Calculation 2 2 2 5 5" xfId="2857"/>
    <cellStyle name="Calculation 2 2 2 5 5 2" xfId="2858"/>
    <cellStyle name="Calculation 2 2 2 5 5 3" xfId="2859"/>
    <cellStyle name="Calculation 2 2 2 5 6" xfId="2860"/>
    <cellStyle name="Calculation 2 2 2 5 6 2" xfId="2861"/>
    <cellStyle name="Calculation 2 2 2 5 6 3" xfId="2862"/>
    <cellStyle name="Calculation 2 2 2 5 7" xfId="2863"/>
    <cellStyle name="Calculation 2 2 2 5 7 2" xfId="2864"/>
    <cellStyle name="Calculation 2 2 2 5 7 3" xfId="2865"/>
    <cellStyle name="Calculation 2 2 2 5 8" xfId="2866"/>
    <cellStyle name="Calculation 2 2 2 5 9" xfId="2867"/>
    <cellStyle name="Calculation 2 2 2 6" xfId="2868"/>
    <cellStyle name="Calculation 2 2 2 6 2" xfId="2869"/>
    <cellStyle name="Calculation 2 2 2 6 2 2" xfId="2870"/>
    <cellStyle name="Calculation 2 2 2 6 2 2 2" xfId="2871"/>
    <cellStyle name="Calculation 2 2 2 6 2 2 3" xfId="2872"/>
    <cellStyle name="Calculation 2 2 2 6 2 3" xfId="2873"/>
    <cellStyle name="Calculation 2 2 2 6 2 3 2" xfId="2874"/>
    <cellStyle name="Calculation 2 2 2 6 2 3 3" xfId="2875"/>
    <cellStyle name="Calculation 2 2 2 6 2 4" xfId="2876"/>
    <cellStyle name="Calculation 2 2 2 6 2 4 2" xfId="2877"/>
    <cellStyle name="Calculation 2 2 2 6 2 4 3" xfId="2878"/>
    <cellStyle name="Calculation 2 2 2 6 2 5" xfId="2879"/>
    <cellStyle name="Calculation 2 2 2 6 2 5 2" xfId="2880"/>
    <cellStyle name="Calculation 2 2 2 6 2 5 3" xfId="2881"/>
    <cellStyle name="Calculation 2 2 2 6 2 6" xfId="2882"/>
    <cellStyle name="Calculation 2 2 2 6 2 7" xfId="2883"/>
    <cellStyle name="Calculation 2 2 2 6 3" xfId="2884"/>
    <cellStyle name="Calculation 2 2 2 6 3 2" xfId="2885"/>
    <cellStyle name="Calculation 2 2 2 6 3 3" xfId="2886"/>
    <cellStyle name="Calculation 2 2 2 6 4" xfId="2887"/>
    <cellStyle name="Calculation 2 2 2 6 4 2" xfId="2888"/>
    <cellStyle name="Calculation 2 2 2 6 4 3" xfId="2889"/>
    <cellStyle name="Calculation 2 2 2 6 5" xfId="2890"/>
    <cellStyle name="Calculation 2 2 2 6 5 2" xfId="2891"/>
    <cellStyle name="Calculation 2 2 2 6 5 3" xfId="2892"/>
    <cellStyle name="Calculation 2 2 2 6 6" xfId="2893"/>
    <cellStyle name="Calculation 2 2 2 6 6 2" xfId="2894"/>
    <cellStyle name="Calculation 2 2 2 6 6 3" xfId="2895"/>
    <cellStyle name="Calculation 2 2 2 6 7" xfId="2896"/>
    <cellStyle name="Calculation 2 2 2 6 8" xfId="2897"/>
    <cellStyle name="Calculation 2 2 2 7" xfId="2898"/>
    <cellStyle name="Calculation 2 2 2 7 2" xfId="2899"/>
    <cellStyle name="Calculation 2 2 2 7 2 2" xfId="2900"/>
    <cellStyle name="Calculation 2 2 2 7 2 3" xfId="2901"/>
    <cellStyle name="Calculation 2 2 2 7 3" xfId="2902"/>
    <cellStyle name="Calculation 2 2 2 7 3 2" xfId="2903"/>
    <cellStyle name="Calculation 2 2 2 7 3 3" xfId="2904"/>
    <cellStyle name="Calculation 2 2 2 7 4" xfId="2905"/>
    <cellStyle name="Calculation 2 2 2 7 4 2" xfId="2906"/>
    <cellStyle name="Calculation 2 2 2 7 4 3" xfId="2907"/>
    <cellStyle name="Calculation 2 2 2 7 5" xfId="2908"/>
    <cellStyle name="Calculation 2 2 2 7 5 2" xfId="2909"/>
    <cellStyle name="Calculation 2 2 2 7 5 3" xfId="2910"/>
    <cellStyle name="Calculation 2 2 2 7 6" xfId="2911"/>
    <cellStyle name="Calculation 2 2 2 7 7" xfId="2912"/>
    <cellStyle name="Calculation 2 2 2 8" xfId="2913"/>
    <cellStyle name="Calculation 2 2 2 8 2" xfId="2914"/>
    <cellStyle name="Calculation 2 2 2 8 3" xfId="2915"/>
    <cellStyle name="Calculation 2 2 2 9" xfId="2916"/>
    <cellStyle name="Calculation 2 2 2 9 2" xfId="2917"/>
    <cellStyle name="Calculation 2 2 2 9 3" xfId="2918"/>
    <cellStyle name="Calculation 2 2 3" xfId="2919"/>
    <cellStyle name="Calculation 2 2 3 10" xfId="2920"/>
    <cellStyle name="Calculation 2 2 3 10 2" xfId="2921"/>
    <cellStyle name="Calculation 2 2 3 10 3" xfId="2922"/>
    <cellStyle name="Calculation 2 2 3 11" xfId="2923"/>
    <cellStyle name="Calculation 2 2 3 11 2" xfId="2924"/>
    <cellStyle name="Calculation 2 2 3 11 3" xfId="2925"/>
    <cellStyle name="Calculation 2 2 3 12" xfId="2926"/>
    <cellStyle name="Calculation 2 2 3 12 2" xfId="2927"/>
    <cellStyle name="Calculation 2 2 3 12 3" xfId="2928"/>
    <cellStyle name="Calculation 2 2 3 13" xfId="2929"/>
    <cellStyle name="Calculation 2 2 3 13 2" xfId="2930"/>
    <cellStyle name="Calculation 2 2 3 13 3" xfId="2931"/>
    <cellStyle name="Calculation 2 2 3 14" xfId="2932"/>
    <cellStyle name="Calculation 2 2 3 15" xfId="2933"/>
    <cellStyle name="Calculation 2 2 3 2" xfId="2934"/>
    <cellStyle name="Calculation 2 2 3 2 10" xfId="2935"/>
    <cellStyle name="Calculation 2 2 3 2 2" xfId="2936"/>
    <cellStyle name="Calculation 2 2 3 2 2 2" xfId="2937"/>
    <cellStyle name="Calculation 2 2 3 2 2 2 2" xfId="2938"/>
    <cellStyle name="Calculation 2 2 3 2 2 2 2 2" xfId="2939"/>
    <cellStyle name="Calculation 2 2 3 2 2 2 2 2 2" xfId="2940"/>
    <cellStyle name="Calculation 2 2 3 2 2 2 2 2 3" xfId="2941"/>
    <cellStyle name="Calculation 2 2 3 2 2 2 2 3" xfId="2942"/>
    <cellStyle name="Calculation 2 2 3 2 2 2 2 3 2" xfId="2943"/>
    <cellStyle name="Calculation 2 2 3 2 2 2 2 3 3" xfId="2944"/>
    <cellStyle name="Calculation 2 2 3 2 2 2 2 4" xfId="2945"/>
    <cellStyle name="Calculation 2 2 3 2 2 2 2 4 2" xfId="2946"/>
    <cellStyle name="Calculation 2 2 3 2 2 2 2 4 3" xfId="2947"/>
    <cellStyle name="Calculation 2 2 3 2 2 2 2 5" xfId="2948"/>
    <cellStyle name="Calculation 2 2 3 2 2 2 2 5 2" xfId="2949"/>
    <cellStyle name="Calculation 2 2 3 2 2 2 2 5 3" xfId="2950"/>
    <cellStyle name="Calculation 2 2 3 2 2 2 2 6" xfId="2951"/>
    <cellStyle name="Calculation 2 2 3 2 2 2 2 7" xfId="2952"/>
    <cellStyle name="Calculation 2 2 3 2 2 2 3" xfId="2953"/>
    <cellStyle name="Calculation 2 2 3 2 2 2 3 2" xfId="2954"/>
    <cellStyle name="Calculation 2 2 3 2 2 2 3 3" xfId="2955"/>
    <cellStyle name="Calculation 2 2 3 2 2 2 4" xfId="2956"/>
    <cellStyle name="Calculation 2 2 3 2 2 2 4 2" xfId="2957"/>
    <cellStyle name="Calculation 2 2 3 2 2 2 4 3" xfId="2958"/>
    <cellStyle name="Calculation 2 2 3 2 2 2 5" xfId="2959"/>
    <cellStyle name="Calculation 2 2 3 2 2 2 5 2" xfId="2960"/>
    <cellStyle name="Calculation 2 2 3 2 2 2 5 3" xfId="2961"/>
    <cellStyle name="Calculation 2 2 3 2 2 2 6" xfId="2962"/>
    <cellStyle name="Calculation 2 2 3 2 2 2 6 2" xfId="2963"/>
    <cellStyle name="Calculation 2 2 3 2 2 2 6 3" xfId="2964"/>
    <cellStyle name="Calculation 2 2 3 2 2 2 7" xfId="2965"/>
    <cellStyle name="Calculation 2 2 3 2 2 2 8" xfId="2966"/>
    <cellStyle name="Calculation 2 2 3 2 2 3" xfId="2967"/>
    <cellStyle name="Calculation 2 2 3 2 2 3 2" xfId="2968"/>
    <cellStyle name="Calculation 2 2 3 2 2 3 2 2" xfId="2969"/>
    <cellStyle name="Calculation 2 2 3 2 2 3 2 3" xfId="2970"/>
    <cellStyle name="Calculation 2 2 3 2 2 3 3" xfId="2971"/>
    <cellStyle name="Calculation 2 2 3 2 2 3 3 2" xfId="2972"/>
    <cellStyle name="Calculation 2 2 3 2 2 3 3 3" xfId="2973"/>
    <cellStyle name="Calculation 2 2 3 2 2 3 4" xfId="2974"/>
    <cellStyle name="Calculation 2 2 3 2 2 3 4 2" xfId="2975"/>
    <cellStyle name="Calculation 2 2 3 2 2 3 4 3" xfId="2976"/>
    <cellStyle name="Calculation 2 2 3 2 2 3 5" xfId="2977"/>
    <cellStyle name="Calculation 2 2 3 2 2 3 5 2" xfId="2978"/>
    <cellStyle name="Calculation 2 2 3 2 2 3 5 3" xfId="2979"/>
    <cellStyle name="Calculation 2 2 3 2 2 3 6" xfId="2980"/>
    <cellStyle name="Calculation 2 2 3 2 2 3 7" xfId="2981"/>
    <cellStyle name="Calculation 2 2 3 2 2 4" xfId="2982"/>
    <cellStyle name="Calculation 2 2 3 2 2 4 2" xfId="2983"/>
    <cellStyle name="Calculation 2 2 3 2 2 4 3" xfId="2984"/>
    <cellStyle name="Calculation 2 2 3 2 2 5" xfId="2985"/>
    <cellStyle name="Calculation 2 2 3 2 2 5 2" xfId="2986"/>
    <cellStyle name="Calculation 2 2 3 2 2 5 3" xfId="2987"/>
    <cellStyle name="Calculation 2 2 3 2 2 6" xfId="2988"/>
    <cellStyle name="Calculation 2 2 3 2 2 6 2" xfId="2989"/>
    <cellStyle name="Calculation 2 2 3 2 2 6 3" xfId="2990"/>
    <cellStyle name="Calculation 2 2 3 2 2 7" xfId="2991"/>
    <cellStyle name="Calculation 2 2 3 2 2 7 2" xfId="2992"/>
    <cellStyle name="Calculation 2 2 3 2 2 7 3" xfId="2993"/>
    <cellStyle name="Calculation 2 2 3 2 2 8" xfId="2994"/>
    <cellStyle name="Calculation 2 2 3 2 2 9" xfId="2995"/>
    <cellStyle name="Calculation 2 2 3 2 3" xfId="2996"/>
    <cellStyle name="Calculation 2 2 3 2 3 2" xfId="2997"/>
    <cellStyle name="Calculation 2 2 3 2 3 2 2" xfId="2998"/>
    <cellStyle name="Calculation 2 2 3 2 3 2 2 2" xfId="2999"/>
    <cellStyle name="Calculation 2 2 3 2 3 2 2 3" xfId="3000"/>
    <cellStyle name="Calculation 2 2 3 2 3 2 3" xfId="3001"/>
    <cellStyle name="Calculation 2 2 3 2 3 2 3 2" xfId="3002"/>
    <cellStyle name="Calculation 2 2 3 2 3 2 3 3" xfId="3003"/>
    <cellStyle name="Calculation 2 2 3 2 3 2 4" xfId="3004"/>
    <cellStyle name="Calculation 2 2 3 2 3 2 4 2" xfId="3005"/>
    <cellStyle name="Calculation 2 2 3 2 3 2 4 3" xfId="3006"/>
    <cellStyle name="Calculation 2 2 3 2 3 2 5" xfId="3007"/>
    <cellStyle name="Calculation 2 2 3 2 3 2 5 2" xfId="3008"/>
    <cellStyle name="Calculation 2 2 3 2 3 2 5 3" xfId="3009"/>
    <cellStyle name="Calculation 2 2 3 2 3 2 6" xfId="3010"/>
    <cellStyle name="Calculation 2 2 3 2 3 2 7" xfId="3011"/>
    <cellStyle name="Calculation 2 2 3 2 3 3" xfId="3012"/>
    <cellStyle name="Calculation 2 2 3 2 3 3 2" xfId="3013"/>
    <cellStyle name="Calculation 2 2 3 2 3 3 3" xfId="3014"/>
    <cellStyle name="Calculation 2 2 3 2 3 4" xfId="3015"/>
    <cellStyle name="Calculation 2 2 3 2 3 4 2" xfId="3016"/>
    <cellStyle name="Calculation 2 2 3 2 3 4 3" xfId="3017"/>
    <cellStyle name="Calculation 2 2 3 2 3 5" xfId="3018"/>
    <cellStyle name="Calculation 2 2 3 2 3 5 2" xfId="3019"/>
    <cellStyle name="Calculation 2 2 3 2 3 5 3" xfId="3020"/>
    <cellStyle name="Calculation 2 2 3 2 3 6" xfId="3021"/>
    <cellStyle name="Calculation 2 2 3 2 3 6 2" xfId="3022"/>
    <cellStyle name="Calculation 2 2 3 2 3 6 3" xfId="3023"/>
    <cellStyle name="Calculation 2 2 3 2 3 7" xfId="3024"/>
    <cellStyle name="Calculation 2 2 3 2 3 8" xfId="3025"/>
    <cellStyle name="Calculation 2 2 3 2 4" xfId="3026"/>
    <cellStyle name="Calculation 2 2 3 2 4 2" xfId="3027"/>
    <cellStyle name="Calculation 2 2 3 2 4 2 2" xfId="3028"/>
    <cellStyle name="Calculation 2 2 3 2 4 2 3" xfId="3029"/>
    <cellStyle name="Calculation 2 2 3 2 4 3" xfId="3030"/>
    <cellStyle name="Calculation 2 2 3 2 4 3 2" xfId="3031"/>
    <cellStyle name="Calculation 2 2 3 2 4 3 3" xfId="3032"/>
    <cellStyle name="Calculation 2 2 3 2 4 4" xfId="3033"/>
    <cellStyle name="Calculation 2 2 3 2 4 4 2" xfId="3034"/>
    <cellStyle name="Calculation 2 2 3 2 4 4 3" xfId="3035"/>
    <cellStyle name="Calculation 2 2 3 2 4 5" xfId="3036"/>
    <cellStyle name="Calculation 2 2 3 2 4 5 2" xfId="3037"/>
    <cellStyle name="Calculation 2 2 3 2 4 5 3" xfId="3038"/>
    <cellStyle name="Calculation 2 2 3 2 4 6" xfId="3039"/>
    <cellStyle name="Calculation 2 2 3 2 4 7" xfId="3040"/>
    <cellStyle name="Calculation 2 2 3 2 5" xfId="3041"/>
    <cellStyle name="Calculation 2 2 3 2 5 2" xfId="3042"/>
    <cellStyle name="Calculation 2 2 3 2 5 3" xfId="3043"/>
    <cellStyle name="Calculation 2 2 3 2 6" xfId="3044"/>
    <cellStyle name="Calculation 2 2 3 2 6 2" xfId="3045"/>
    <cellStyle name="Calculation 2 2 3 2 6 3" xfId="3046"/>
    <cellStyle name="Calculation 2 2 3 2 7" xfId="3047"/>
    <cellStyle name="Calculation 2 2 3 2 7 2" xfId="3048"/>
    <cellStyle name="Calculation 2 2 3 2 7 3" xfId="3049"/>
    <cellStyle name="Calculation 2 2 3 2 8" xfId="3050"/>
    <cellStyle name="Calculation 2 2 3 2 8 2" xfId="3051"/>
    <cellStyle name="Calculation 2 2 3 2 8 3" xfId="3052"/>
    <cellStyle name="Calculation 2 2 3 2 9" xfId="3053"/>
    <cellStyle name="Calculation 2 2 3 3" xfId="3054"/>
    <cellStyle name="Calculation 2 2 3 3 10" xfId="3055"/>
    <cellStyle name="Calculation 2 2 3 3 11" xfId="3056"/>
    <cellStyle name="Calculation 2 2 3 3 2" xfId="3057"/>
    <cellStyle name="Calculation 2 2 3 3 2 2" xfId="3058"/>
    <cellStyle name="Calculation 2 2 3 3 2 2 2" xfId="3059"/>
    <cellStyle name="Calculation 2 2 3 3 2 2 2 2" xfId="3060"/>
    <cellStyle name="Calculation 2 2 3 3 2 2 2 2 2" xfId="3061"/>
    <cellStyle name="Calculation 2 2 3 3 2 2 2 2 3" xfId="3062"/>
    <cellStyle name="Calculation 2 2 3 3 2 2 2 3" xfId="3063"/>
    <cellStyle name="Calculation 2 2 3 3 2 2 2 3 2" xfId="3064"/>
    <cellStyle name="Calculation 2 2 3 3 2 2 2 3 3" xfId="3065"/>
    <cellStyle name="Calculation 2 2 3 3 2 2 2 4" xfId="3066"/>
    <cellStyle name="Calculation 2 2 3 3 2 2 2 4 2" xfId="3067"/>
    <cellStyle name="Calculation 2 2 3 3 2 2 2 4 3" xfId="3068"/>
    <cellStyle name="Calculation 2 2 3 3 2 2 2 5" xfId="3069"/>
    <cellStyle name="Calculation 2 2 3 3 2 2 2 5 2" xfId="3070"/>
    <cellStyle name="Calculation 2 2 3 3 2 2 2 5 3" xfId="3071"/>
    <cellStyle name="Calculation 2 2 3 3 2 2 2 6" xfId="3072"/>
    <cellStyle name="Calculation 2 2 3 3 2 2 2 7" xfId="3073"/>
    <cellStyle name="Calculation 2 2 3 3 2 2 3" xfId="3074"/>
    <cellStyle name="Calculation 2 2 3 3 2 2 3 2" xfId="3075"/>
    <cellStyle name="Calculation 2 2 3 3 2 2 3 3" xfId="3076"/>
    <cellStyle name="Calculation 2 2 3 3 2 2 4" xfId="3077"/>
    <cellStyle name="Calculation 2 2 3 3 2 2 4 2" xfId="3078"/>
    <cellStyle name="Calculation 2 2 3 3 2 2 4 3" xfId="3079"/>
    <cellStyle name="Calculation 2 2 3 3 2 2 5" xfId="3080"/>
    <cellStyle name="Calculation 2 2 3 3 2 2 5 2" xfId="3081"/>
    <cellStyle name="Calculation 2 2 3 3 2 2 5 3" xfId="3082"/>
    <cellStyle name="Calculation 2 2 3 3 2 2 6" xfId="3083"/>
    <cellStyle name="Calculation 2 2 3 3 2 2 6 2" xfId="3084"/>
    <cellStyle name="Calculation 2 2 3 3 2 2 6 3" xfId="3085"/>
    <cellStyle name="Calculation 2 2 3 3 2 2 7" xfId="3086"/>
    <cellStyle name="Calculation 2 2 3 3 2 2 8" xfId="3087"/>
    <cellStyle name="Calculation 2 2 3 3 2 3" xfId="3088"/>
    <cellStyle name="Calculation 2 2 3 3 2 3 2" xfId="3089"/>
    <cellStyle name="Calculation 2 2 3 3 2 3 2 2" xfId="3090"/>
    <cellStyle name="Calculation 2 2 3 3 2 3 2 3" xfId="3091"/>
    <cellStyle name="Calculation 2 2 3 3 2 3 3" xfId="3092"/>
    <cellStyle name="Calculation 2 2 3 3 2 3 3 2" xfId="3093"/>
    <cellStyle name="Calculation 2 2 3 3 2 3 3 3" xfId="3094"/>
    <cellStyle name="Calculation 2 2 3 3 2 3 4" xfId="3095"/>
    <cellStyle name="Calculation 2 2 3 3 2 3 4 2" xfId="3096"/>
    <cellStyle name="Calculation 2 2 3 3 2 3 4 3" xfId="3097"/>
    <cellStyle name="Calculation 2 2 3 3 2 3 5" xfId="3098"/>
    <cellStyle name="Calculation 2 2 3 3 2 3 5 2" xfId="3099"/>
    <cellStyle name="Calculation 2 2 3 3 2 3 5 3" xfId="3100"/>
    <cellStyle name="Calculation 2 2 3 3 2 3 6" xfId="3101"/>
    <cellStyle name="Calculation 2 2 3 3 2 3 7" xfId="3102"/>
    <cellStyle name="Calculation 2 2 3 3 2 4" xfId="3103"/>
    <cellStyle name="Calculation 2 2 3 3 2 4 2" xfId="3104"/>
    <cellStyle name="Calculation 2 2 3 3 2 4 3" xfId="3105"/>
    <cellStyle name="Calculation 2 2 3 3 2 5" xfId="3106"/>
    <cellStyle name="Calculation 2 2 3 3 2 5 2" xfId="3107"/>
    <cellStyle name="Calculation 2 2 3 3 2 5 3" xfId="3108"/>
    <cellStyle name="Calculation 2 2 3 3 2 6" xfId="3109"/>
    <cellStyle name="Calculation 2 2 3 3 2 6 2" xfId="3110"/>
    <cellStyle name="Calculation 2 2 3 3 2 6 3" xfId="3111"/>
    <cellStyle name="Calculation 2 2 3 3 2 7" xfId="3112"/>
    <cellStyle name="Calculation 2 2 3 3 2 7 2" xfId="3113"/>
    <cellStyle name="Calculation 2 2 3 3 2 7 3" xfId="3114"/>
    <cellStyle name="Calculation 2 2 3 3 2 8" xfId="3115"/>
    <cellStyle name="Calculation 2 2 3 3 2 9" xfId="3116"/>
    <cellStyle name="Calculation 2 2 3 3 3" xfId="3117"/>
    <cellStyle name="Calculation 2 2 3 3 3 2" xfId="3118"/>
    <cellStyle name="Calculation 2 2 3 3 3 2 2" xfId="3119"/>
    <cellStyle name="Calculation 2 2 3 3 3 2 2 2" xfId="3120"/>
    <cellStyle name="Calculation 2 2 3 3 3 2 2 2 2" xfId="3121"/>
    <cellStyle name="Calculation 2 2 3 3 3 2 2 2 3" xfId="3122"/>
    <cellStyle name="Calculation 2 2 3 3 3 2 2 3" xfId="3123"/>
    <cellStyle name="Calculation 2 2 3 3 3 2 2 3 2" xfId="3124"/>
    <cellStyle name="Calculation 2 2 3 3 3 2 2 3 3" xfId="3125"/>
    <cellStyle name="Calculation 2 2 3 3 3 2 2 4" xfId="3126"/>
    <cellStyle name="Calculation 2 2 3 3 3 2 2 4 2" xfId="3127"/>
    <cellStyle name="Calculation 2 2 3 3 3 2 2 4 3" xfId="3128"/>
    <cellStyle name="Calculation 2 2 3 3 3 2 2 5" xfId="3129"/>
    <cellStyle name="Calculation 2 2 3 3 3 2 2 5 2" xfId="3130"/>
    <cellStyle name="Calculation 2 2 3 3 3 2 2 5 3" xfId="3131"/>
    <cellStyle name="Calculation 2 2 3 3 3 2 2 6" xfId="3132"/>
    <cellStyle name="Calculation 2 2 3 3 3 2 2 7" xfId="3133"/>
    <cellStyle name="Calculation 2 2 3 3 3 2 3" xfId="3134"/>
    <cellStyle name="Calculation 2 2 3 3 3 2 3 2" xfId="3135"/>
    <cellStyle name="Calculation 2 2 3 3 3 2 3 3" xfId="3136"/>
    <cellStyle name="Calculation 2 2 3 3 3 2 4" xfId="3137"/>
    <cellStyle name="Calculation 2 2 3 3 3 2 4 2" xfId="3138"/>
    <cellStyle name="Calculation 2 2 3 3 3 2 4 3" xfId="3139"/>
    <cellStyle name="Calculation 2 2 3 3 3 2 5" xfId="3140"/>
    <cellStyle name="Calculation 2 2 3 3 3 2 5 2" xfId="3141"/>
    <cellStyle name="Calculation 2 2 3 3 3 2 5 3" xfId="3142"/>
    <cellStyle name="Calculation 2 2 3 3 3 2 6" xfId="3143"/>
    <cellStyle name="Calculation 2 2 3 3 3 2 6 2" xfId="3144"/>
    <cellStyle name="Calculation 2 2 3 3 3 2 6 3" xfId="3145"/>
    <cellStyle name="Calculation 2 2 3 3 3 2 7" xfId="3146"/>
    <cellStyle name="Calculation 2 2 3 3 3 2 8" xfId="3147"/>
    <cellStyle name="Calculation 2 2 3 3 3 3" xfId="3148"/>
    <cellStyle name="Calculation 2 2 3 3 3 3 2" xfId="3149"/>
    <cellStyle name="Calculation 2 2 3 3 3 3 2 2" xfId="3150"/>
    <cellStyle name="Calculation 2 2 3 3 3 3 2 3" xfId="3151"/>
    <cellStyle name="Calculation 2 2 3 3 3 3 3" xfId="3152"/>
    <cellStyle name="Calculation 2 2 3 3 3 3 3 2" xfId="3153"/>
    <cellStyle name="Calculation 2 2 3 3 3 3 3 3" xfId="3154"/>
    <cellStyle name="Calculation 2 2 3 3 3 3 4" xfId="3155"/>
    <cellStyle name="Calculation 2 2 3 3 3 3 4 2" xfId="3156"/>
    <cellStyle name="Calculation 2 2 3 3 3 3 4 3" xfId="3157"/>
    <cellStyle name="Calculation 2 2 3 3 3 3 5" xfId="3158"/>
    <cellStyle name="Calculation 2 2 3 3 3 3 5 2" xfId="3159"/>
    <cellStyle name="Calculation 2 2 3 3 3 3 5 3" xfId="3160"/>
    <cellStyle name="Calculation 2 2 3 3 3 3 6" xfId="3161"/>
    <cellStyle name="Calculation 2 2 3 3 3 3 7" xfId="3162"/>
    <cellStyle name="Calculation 2 2 3 3 3 4" xfId="3163"/>
    <cellStyle name="Calculation 2 2 3 3 3 4 2" xfId="3164"/>
    <cellStyle name="Calculation 2 2 3 3 3 4 3" xfId="3165"/>
    <cellStyle name="Calculation 2 2 3 3 3 5" xfId="3166"/>
    <cellStyle name="Calculation 2 2 3 3 3 5 2" xfId="3167"/>
    <cellStyle name="Calculation 2 2 3 3 3 5 3" xfId="3168"/>
    <cellStyle name="Calculation 2 2 3 3 3 6" xfId="3169"/>
    <cellStyle name="Calculation 2 2 3 3 3 6 2" xfId="3170"/>
    <cellStyle name="Calculation 2 2 3 3 3 6 3" xfId="3171"/>
    <cellStyle name="Calculation 2 2 3 3 3 7" xfId="3172"/>
    <cellStyle name="Calculation 2 2 3 3 3 7 2" xfId="3173"/>
    <cellStyle name="Calculation 2 2 3 3 3 7 3" xfId="3174"/>
    <cellStyle name="Calculation 2 2 3 3 3 8" xfId="3175"/>
    <cellStyle name="Calculation 2 2 3 3 3 9" xfId="3176"/>
    <cellStyle name="Calculation 2 2 3 3 4" xfId="3177"/>
    <cellStyle name="Calculation 2 2 3 3 4 2" xfId="3178"/>
    <cellStyle name="Calculation 2 2 3 3 4 2 2" xfId="3179"/>
    <cellStyle name="Calculation 2 2 3 3 4 2 2 2" xfId="3180"/>
    <cellStyle name="Calculation 2 2 3 3 4 2 2 3" xfId="3181"/>
    <cellStyle name="Calculation 2 2 3 3 4 2 3" xfId="3182"/>
    <cellStyle name="Calculation 2 2 3 3 4 2 3 2" xfId="3183"/>
    <cellStyle name="Calculation 2 2 3 3 4 2 3 3" xfId="3184"/>
    <cellStyle name="Calculation 2 2 3 3 4 2 4" xfId="3185"/>
    <cellStyle name="Calculation 2 2 3 3 4 2 4 2" xfId="3186"/>
    <cellStyle name="Calculation 2 2 3 3 4 2 4 3" xfId="3187"/>
    <cellStyle name="Calculation 2 2 3 3 4 2 5" xfId="3188"/>
    <cellStyle name="Calculation 2 2 3 3 4 2 5 2" xfId="3189"/>
    <cellStyle name="Calculation 2 2 3 3 4 2 5 3" xfId="3190"/>
    <cellStyle name="Calculation 2 2 3 3 4 2 6" xfId="3191"/>
    <cellStyle name="Calculation 2 2 3 3 4 2 7" xfId="3192"/>
    <cellStyle name="Calculation 2 2 3 3 4 3" xfId="3193"/>
    <cellStyle name="Calculation 2 2 3 3 4 3 2" xfId="3194"/>
    <cellStyle name="Calculation 2 2 3 3 4 3 3" xfId="3195"/>
    <cellStyle name="Calculation 2 2 3 3 4 4" xfId="3196"/>
    <cellStyle name="Calculation 2 2 3 3 4 4 2" xfId="3197"/>
    <cellStyle name="Calculation 2 2 3 3 4 4 3" xfId="3198"/>
    <cellStyle name="Calculation 2 2 3 3 4 5" xfId="3199"/>
    <cellStyle name="Calculation 2 2 3 3 4 5 2" xfId="3200"/>
    <cellStyle name="Calculation 2 2 3 3 4 5 3" xfId="3201"/>
    <cellStyle name="Calculation 2 2 3 3 4 6" xfId="3202"/>
    <cellStyle name="Calculation 2 2 3 3 4 6 2" xfId="3203"/>
    <cellStyle name="Calculation 2 2 3 3 4 6 3" xfId="3204"/>
    <cellStyle name="Calculation 2 2 3 3 4 7" xfId="3205"/>
    <cellStyle name="Calculation 2 2 3 3 4 8" xfId="3206"/>
    <cellStyle name="Calculation 2 2 3 3 5" xfId="3207"/>
    <cellStyle name="Calculation 2 2 3 3 5 2" xfId="3208"/>
    <cellStyle name="Calculation 2 2 3 3 5 2 2" xfId="3209"/>
    <cellStyle name="Calculation 2 2 3 3 5 2 3" xfId="3210"/>
    <cellStyle name="Calculation 2 2 3 3 5 3" xfId="3211"/>
    <cellStyle name="Calculation 2 2 3 3 5 3 2" xfId="3212"/>
    <cellStyle name="Calculation 2 2 3 3 5 3 3" xfId="3213"/>
    <cellStyle name="Calculation 2 2 3 3 5 4" xfId="3214"/>
    <cellStyle name="Calculation 2 2 3 3 5 4 2" xfId="3215"/>
    <cellStyle name="Calculation 2 2 3 3 5 4 3" xfId="3216"/>
    <cellStyle name="Calculation 2 2 3 3 5 5" xfId="3217"/>
    <cellStyle name="Calculation 2 2 3 3 5 5 2" xfId="3218"/>
    <cellStyle name="Calculation 2 2 3 3 5 5 3" xfId="3219"/>
    <cellStyle name="Calculation 2 2 3 3 5 6" xfId="3220"/>
    <cellStyle name="Calculation 2 2 3 3 5 7" xfId="3221"/>
    <cellStyle name="Calculation 2 2 3 3 6" xfId="3222"/>
    <cellStyle name="Calculation 2 2 3 3 6 2" xfId="3223"/>
    <cellStyle name="Calculation 2 2 3 3 6 3" xfId="3224"/>
    <cellStyle name="Calculation 2 2 3 3 7" xfId="3225"/>
    <cellStyle name="Calculation 2 2 3 3 7 2" xfId="3226"/>
    <cellStyle name="Calculation 2 2 3 3 7 3" xfId="3227"/>
    <cellStyle name="Calculation 2 2 3 3 8" xfId="3228"/>
    <cellStyle name="Calculation 2 2 3 3 8 2" xfId="3229"/>
    <cellStyle name="Calculation 2 2 3 3 8 3" xfId="3230"/>
    <cellStyle name="Calculation 2 2 3 3 9" xfId="3231"/>
    <cellStyle name="Calculation 2 2 3 3 9 2" xfId="3232"/>
    <cellStyle name="Calculation 2 2 3 3 9 3" xfId="3233"/>
    <cellStyle name="Calculation 2 2 3 4" xfId="3234"/>
    <cellStyle name="Calculation 2 2 3 4 2" xfId="3235"/>
    <cellStyle name="Calculation 2 2 3 4 2 2" xfId="3236"/>
    <cellStyle name="Calculation 2 2 3 4 2 2 2" xfId="3237"/>
    <cellStyle name="Calculation 2 2 3 4 2 2 2 2" xfId="3238"/>
    <cellStyle name="Calculation 2 2 3 4 2 2 2 3" xfId="3239"/>
    <cellStyle name="Calculation 2 2 3 4 2 2 3" xfId="3240"/>
    <cellStyle name="Calculation 2 2 3 4 2 2 3 2" xfId="3241"/>
    <cellStyle name="Calculation 2 2 3 4 2 2 3 3" xfId="3242"/>
    <cellStyle name="Calculation 2 2 3 4 2 2 4" xfId="3243"/>
    <cellStyle name="Calculation 2 2 3 4 2 2 4 2" xfId="3244"/>
    <cellStyle name="Calculation 2 2 3 4 2 2 4 3" xfId="3245"/>
    <cellStyle name="Calculation 2 2 3 4 2 2 5" xfId="3246"/>
    <cellStyle name="Calculation 2 2 3 4 2 2 5 2" xfId="3247"/>
    <cellStyle name="Calculation 2 2 3 4 2 2 5 3" xfId="3248"/>
    <cellStyle name="Calculation 2 2 3 4 2 2 6" xfId="3249"/>
    <cellStyle name="Calculation 2 2 3 4 2 2 7" xfId="3250"/>
    <cellStyle name="Calculation 2 2 3 4 2 3" xfId="3251"/>
    <cellStyle name="Calculation 2 2 3 4 2 3 2" xfId="3252"/>
    <cellStyle name="Calculation 2 2 3 4 2 3 3" xfId="3253"/>
    <cellStyle name="Calculation 2 2 3 4 2 4" xfId="3254"/>
    <cellStyle name="Calculation 2 2 3 4 2 4 2" xfId="3255"/>
    <cellStyle name="Calculation 2 2 3 4 2 4 3" xfId="3256"/>
    <cellStyle name="Calculation 2 2 3 4 2 5" xfId="3257"/>
    <cellStyle name="Calculation 2 2 3 4 2 5 2" xfId="3258"/>
    <cellStyle name="Calculation 2 2 3 4 2 5 3" xfId="3259"/>
    <cellStyle name="Calculation 2 2 3 4 2 6" xfId="3260"/>
    <cellStyle name="Calculation 2 2 3 4 2 6 2" xfId="3261"/>
    <cellStyle name="Calculation 2 2 3 4 2 6 3" xfId="3262"/>
    <cellStyle name="Calculation 2 2 3 4 2 7" xfId="3263"/>
    <cellStyle name="Calculation 2 2 3 4 2 8" xfId="3264"/>
    <cellStyle name="Calculation 2 2 3 4 3" xfId="3265"/>
    <cellStyle name="Calculation 2 2 3 4 3 2" xfId="3266"/>
    <cellStyle name="Calculation 2 2 3 4 3 2 2" xfId="3267"/>
    <cellStyle name="Calculation 2 2 3 4 3 2 3" xfId="3268"/>
    <cellStyle name="Calculation 2 2 3 4 3 3" xfId="3269"/>
    <cellStyle name="Calculation 2 2 3 4 3 3 2" xfId="3270"/>
    <cellStyle name="Calculation 2 2 3 4 3 3 3" xfId="3271"/>
    <cellStyle name="Calculation 2 2 3 4 3 4" xfId="3272"/>
    <cellStyle name="Calculation 2 2 3 4 3 4 2" xfId="3273"/>
    <cellStyle name="Calculation 2 2 3 4 3 4 3" xfId="3274"/>
    <cellStyle name="Calculation 2 2 3 4 3 5" xfId="3275"/>
    <cellStyle name="Calculation 2 2 3 4 3 5 2" xfId="3276"/>
    <cellStyle name="Calculation 2 2 3 4 3 5 3" xfId="3277"/>
    <cellStyle name="Calculation 2 2 3 4 3 6" xfId="3278"/>
    <cellStyle name="Calculation 2 2 3 4 3 7" xfId="3279"/>
    <cellStyle name="Calculation 2 2 3 4 4" xfId="3280"/>
    <cellStyle name="Calculation 2 2 3 4 4 2" xfId="3281"/>
    <cellStyle name="Calculation 2 2 3 4 4 3" xfId="3282"/>
    <cellStyle name="Calculation 2 2 3 4 5" xfId="3283"/>
    <cellStyle name="Calculation 2 2 3 4 5 2" xfId="3284"/>
    <cellStyle name="Calculation 2 2 3 4 5 3" xfId="3285"/>
    <cellStyle name="Calculation 2 2 3 4 6" xfId="3286"/>
    <cellStyle name="Calculation 2 2 3 4 6 2" xfId="3287"/>
    <cellStyle name="Calculation 2 2 3 4 6 3" xfId="3288"/>
    <cellStyle name="Calculation 2 2 3 4 7" xfId="3289"/>
    <cellStyle name="Calculation 2 2 3 4 7 2" xfId="3290"/>
    <cellStyle name="Calculation 2 2 3 4 7 3" xfId="3291"/>
    <cellStyle name="Calculation 2 2 3 4 8" xfId="3292"/>
    <cellStyle name="Calculation 2 2 3 4 9" xfId="3293"/>
    <cellStyle name="Calculation 2 2 3 5" xfId="3294"/>
    <cellStyle name="Calculation 2 2 3 5 2" xfId="3295"/>
    <cellStyle name="Calculation 2 2 3 5 2 2" xfId="3296"/>
    <cellStyle name="Calculation 2 2 3 5 2 2 2" xfId="3297"/>
    <cellStyle name="Calculation 2 2 3 5 2 2 2 2" xfId="3298"/>
    <cellStyle name="Calculation 2 2 3 5 2 2 2 3" xfId="3299"/>
    <cellStyle name="Calculation 2 2 3 5 2 2 3" xfId="3300"/>
    <cellStyle name="Calculation 2 2 3 5 2 2 3 2" xfId="3301"/>
    <cellStyle name="Calculation 2 2 3 5 2 2 3 3" xfId="3302"/>
    <cellStyle name="Calculation 2 2 3 5 2 2 4" xfId="3303"/>
    <cellStyle name="Calculation 2 2 3 5 2 2 4 2" xfId="3304"/>
    <cellStyle name="Calculation 2 2 3 5 2 2 4 3" xfId="3305"/>
    <cellStyle name="Calculation 2 2 3 5 2 2 5" xfId="3306"/>
    <cellStyle name="Calculation 2 2 3 5 2 2 5 2" xfId="3307"/>
    <cellStyle name="Calculation 2 2 3 5 2 2 5 3" xfId="3308"/>
    <cellStyle name="Calculation 2 2 3 5 2 2 6" xfId="3309"/>
    <cellStyle name="Calculation 2 2 3 5 2 2 7" xfId="3310"/>
    <cellStyle name="Calculation 2 2 3 5 2 3" xfId="3311"/>
    <cellStyle name="Calculation 2 2 3 5 2 3 2" xfId="3312"/>
    <cellStyle name="Calculation 2 2 3 5 2 3 3" xfId="3313"/>
    <cellStyle name="Calculation 2 2 3 5 2 4" xfId="3314"/>
    <cellStyle name="Calculation 2 2 3 5 2 4 2" xfId="3315"/>
    <cellStyle name="Calculation 2 2 3 5 2 4 3" xfId="3316"/>
    <cellStyle name="Calculation 2 2 3 5 2 5" xfId="3317"/>
    <cellStyle name="Calculation 2 2 3 5 2 5 2" xfId="3318"/>
    <cellStyle name="Calculation 2 2 3 5 2 5 3" xfId="3319"/>
    <cellStyle name="Calculation 2 2 3 5 2 6" xfId="3320"/>
    <cellStyle name="Calculation 2 2 3 5 2 6 2" xfId="3321"/>
    <cellStyle name="Calculation 2 2 3 5 2 6 3" xfId="3322"/>
    <cellStyle name="Calculation 2 2 3 5 2 7" xfId="3323"/>
    <cellStyle name="Calculation 2 2 3 5 2 8" xfId="3324"/>
    <cellStyle name="Calculation 2 2 3 5 3" xfId="3325"/>
    <cellStyle name="Calculation 2 2 3 5 3 2" xfId="3326"/>
    <cellStyle name="Calculation 2 2 3 5 3 2 2" xfId="3327"/>
    <cellStyle name="Calculation 2 2 3 5 3 2 3" xfId="3328"/>
    <cellStyle name="Calculation 2 2 3 5 3 3" xfId="3329"/>
    <cellStyle name="Calculation 2 2 3 5 3 3 2" xfId="3330"/>
    <cellStyle name="Calculation 2 2 3 5 3 3 3" xfId="3331"/>
    <cellStyle name="Calculation 2 2 3 5 3 4" xfId="3332"/>
    <cellStyle name="Calculation 2 2 3 5 3 4 2" xfId="3333"/>
    <cellStyle name="Calculation 2 2 3 5 3 4 3" xfId="3334"/>
    <cellStyle name="Calculation 2 2 3 5 3 5" xfId="3335"/>
    <cellStyle name="Calculation 2 2 3 5 3 5 2" xfId="3336"/>
    <cellStyle name="Calculation 2 2 3 5 3 5 3" xfId="3337"/>
    <cellStyle name="Calculation 2 2 3 5 3 6" xfId="3338"/>
    <cellStyle name="Calculation 2 2 3 5 3 7" xfId="3339"/>
    <cellStyle name="Calculation 2 2 3 5 4" xfId="3340"/>
    <cellStyle name="Calculation 2 2 3 5 4 2" xfId="3341"/>
    <cellStyle name="Calculation 2 2 3 5 4 3" xfId="3342"/>
    <cellStyle name="Calculation 2 2 3 5 5" xfId="3343"/>
    <cellStyle name="Calculation 2 2 3 5 5 2" xfId="3344"/>
    <cellStyle name="Calculation 2 2 3 5 5 3" xfId="3345"/>
    <cellStyle name="Calculation 2 2 3 5 6" xfId="3346"/>
    <cellStyle name="Calculation 2 2 3 5 6 2" xfId="3347"/>
    <cellStyle name="Calculation 2 2 3 5 6 3" xfId="3348"/>
    <cellStyle name="Calculation 2 2 3 5 7" xfId="3349"/>
    <cellStyle name="Calculation 2 2 3 5 7 2" xfId="3350"/>
    <cellStyle name="Calculation 2 2 3 5 7 3" xfId="3351"/>
    <cellStyle name="Calculation 2 2 3 5 8" xfId="3352"/>
    <cellStyle name="Calculation 2 2 3 5 9" xfId="3353"/>
    <cellStyle name="Calculation 2 2 3 6" xfId="3354"/>
    <cellStyle name="Calculation 2 2 3 6 2" xfId="3355"/>
    <cellStyle name="Calculation 2 2 3 6 2 2" xfId="3356"/>
    <cellStyle name="Calculation 2 2 3 6 2 2 2" xfId="3357"/>
    <cellStyle name="Calculation 2 2 3 6 2 2 2 2" xfId="3358"/>
    <cellStyle name="Calculation 2 2 3 6 2 2 2 3" xfId="3359"/>
    <cellStyle name="Calculation 2 2 3 6 2 2 3" xfId="3360"/>
    <cellStyle name="Calculation 2 2 3 6 2 2 3 2" xfId="3361"/>
    <cellStyle name="Calculation 2 2 3 6 2 2 3 3" xfId="3362"/>
    <cellStyle name="Calculation 2 2 3 6 2 2 4" xfId="3363"/>
    <cellStyle name="Calculation 2 2 3 6 2 2 4 2" xfId="3364"/>
    <cellStyle name="Calculation 2 2 3 6 2 2 4 3" xfId="3365"/>
    <cellStyle name="Calculation 2 2 3 6 2 2 5" xfId="3366"/>
    <cellStyle name="Calculation 2 2 3 6 2 2 5 2" xfId="3367"/>
    <cellStyle name="Calculation 2 2 3 6 2 2 5 3" xfId="3368"/>
    <cellStyle name="Calculation 2 2 3 6 2 2 6" xfId="3369"/>
    <cellStyle name="Calculation 2 2 3 6 2 2 7" xfId="3370"/>
    <cellStyle name="Calculation 2 2 3 6 2 3" xfId="3371"/>
    <cellStyle name="Calculation 2 2 3 6 2 3 2" xfId="3372"/>
    <cellStyle name="Calculation 2 2 3 6 2 3 3" xfId="3373"/>
    <cellStyle name="Calculation 2 2 3 6 2 4" xfId="3374"/>
    <cellStyle name="Calculation 2 2 3 6 2 4 2" xfId="3375"/>
    <cellStyle name="Calculation 2 2 3 6 2 4 3" xfId="3376"/>
    <cellStyle name="Calculation 2 2 3 6 2 5" xfId="3377"/>
    <cellStyle name="Calculation 2 2 3 6 2 5 2" xfId="3378"/>
    <cellStyle name="Calculation 2 2 3 6 2 5 3" xfId="3379"/>
    <cellStyle name="Calculation 2 2 3 6 2 6" xfId="3380"/>
    <cellStyle name="Calculation 2 2 3 6 2 6 2" xfId="3381"/>
    <cellStyle name="Calculation 2 2 3 6 2 6 3" xfId="3382"/>
    <cellStyle name="Calculation 2 2 3 6 2 7" xfId="3383"/>
    <cellStyle name="Calculation 2 2 3 6 2 8" xfId="3384"/>
    <cellStyle name="Calculation 2 2 3 6 3" xfId="3385"/>
    <cellStyle name="Calculation 2 2 3 6 3 2" xfId="3386"/>
    <cellStyle name="Calculation 2 2 3 6 3 2 2" xfId="3387"/>
    <cellStyle name="Calculation 2 2 3 6 3 2 3" xfId="3388"/>
    <cellStyle name="Calculation 2 2 3 6 3 3" xfId="3389"/>
    <cellStyle name="Calculation 2 2 3 6 3 3 2" xfId="3390"/>
    <cellStyle name="Calculation 2 2 3 6 3 3 3" xfId="3391"/>
    <cellStyle name="Calculation 2 2 3 6 3 4" xfId="3392"/>
    <cellStyle name="Calculation 2 2 3 6 3 4 2" xfId="3393"/>
    <cellStyle name="Calculation 2 2 3 6 3 4 3" xfId="3394"/>
    <cellStyle name="Calculation 2 2 3 6 3 5" xfId="3395"/>
    <cellStyle name="Calculation 2 2 3 6 3 5 2" xfId="3396"/>
    <cellStyle name="Calculation 2 2 3 6 3 5 3" xfId="3397"/>
    <cellStyle name="Calculation 2 2 3 6 3 6" xfId="3398"/>
    <cellStyle name="Calculation 2 2 3 6 3 7" xfId="3399"/>
    <cellStyle name="Calculation 2 2 3 6 4" xfId="3400"/>
    <cellStyle name="Calculation 2 2 3 6 4 2" xfId="3401"/>
    <cellStyle name="Calculation 2 2 3 6 4 3" xfId="3402"/>
    <cellStyle name="Calculation 2 2 3 6 5" xfId="3403"/>
    <cellStyle name="Calculation 2 2 3 6 5 2" xfId="3404"/>
    <cellStyle name="Calculation 2 2 3 6 5 3" xfId="3405"/>
    <cellStyle name="Calculation 2 2 3 6 6" xfId="3406"/>
    <cellStyle name="Calculation 2 2 3 6 6 2" xfId="3407"/>
    <cellStyle name="Calculation 2 2 3 6 6 3" xfId="3408"/>
    <cellStyle name="Calculation 2 2 3 6 7" xfId="3409"/>
    <cellStyle name="Calculation 2 2 3 6 7 2" xfId="3410"/>
    <cellStyle name="Calculation 2 2 3 6 7 3" xfId="3411"/>
    <cellStyle name="Calculation 2 2 3 6 8" xfId="3412"/>
    <cellStyle name="Calculation 2 2 3 6 9" xfId="3413"/>
    <cellStyle name="Calculation 2 2 3 7" xfId="3414"/>
    <cellStyle name="Calculation 2 2 3 7 2" xfId="3415"/>
    <cellStyle name="Calculation 2 2 3 7 2 2" xfId="3416"/>
    <cellStyle name="Calculation 2 2 3 7 2 2 2" xfId="3417"/>
    <cellStyle name="Calculation 2 2 3 7 2 2 2 2" xfId="3418"/>
    <cellStyle name="Calculation 2 2 3 7 2 2 2 3" xfId="3419"/>
    <cellStyle name="Calculation 2 2 3 7 2 2 3" xfId="3420"/>
    <cellStyle name="Calculation 2 2 3 7 2 2 3 2" xfId="3421"/>
    <cellStyle name="Calculation 2 2 3 7 2 2 3 3" xfId="3422"/>
    <cellStyle name="Calculation 2 2 3 7 2 2 4" xfId="3423"/>
    <cellStyle name="Calculation 2 2 3 7 2 2 4 2" xfId="3424"/>
    <cellStyle name="Calculation 2 2 3 7 2 2 4 3" xfId="3425"/>
    <cellStyle name="Calculation 2 2 3 7 2 2 5" xfId="3426"/>
    <cellStyle name="Calculation 2 2 3 7 2 2 5 2" xfId="3427"/>
    <cellStyle name="Calculation 2 2 3 7 2 2 5 3" xfId="3428"/>
    <cellStyle name="Calculation 2 2 3 7 2 2 6" xfId="3429"/>
    <cellStyle name="Calculation 2 2 3 7 2 2 7" xfId="3430"/>
    <cellStyle name="Calculation 2 2 3 7 2 3" xfId="3431"/>
    <cellStyle name="Calculation 2 2 3 7 2 3 2" xfId="3432"/>
    <cellStyle name="Calculation 2 2 3 7 2 3 3" xfId="3433"/>
    <cellStyle name="Calculation 2 2 3 7 2 4" xfId="3434"/>
    <cellStyle name="Calculation 2 2 3 7 2 4 2" xfId="3435"/>
    <cellStyle name="Calculation 2 2 3 7 2 4 3" xfId="3436"/>
    <cellStyle name="Calculation 2 2 3 7 2 5" xfId="3437"/>
    <cellStyle name="Calculation 2 2 3 7 2 5 2" xfId="3438"/>
    <cellStyle name="Calculation 2 2 3 7 2 5 3" xfId="3439"/>
    <cellStyle name="Calculation 2 2 3 7 2 6" xfId="3440"/>
    <cellStyle name="Calculation 2 2 3 7 2 6 2" xfId="3441"/>
    <cellStyle name="Calculation 2 2 3 7 2 6 3" xfId="3442"/>
    <cellStyle name="Calculation 2 2 3 7 2 7" xfId="3443"/>
    <cellStyle name="Calculation 2 2 3 7 2 8" xfId="3444"/>
    <cellStyle name="Calculation 2 2 3 7 3" xfId="3445"/>
    <cellStyle name="Calculation 2 2 3 7 3 2" xfId="3446"/>
    <cellStyle name="Calculation 2 2 3 7 3 2 2" xfId="3447"/>
    <cellStyle name="Calculation 2 2 3 7 3 2 3" xfId="3448"/>
    <cellStyle name="Calculation 2 2 3 7 3 3" xfId="3449"/>
    <cellStyle name="Calculation 2 2 3 7 3 3 2" xfId="3450"/>
    <cellStyle name="Calculation 2 2 3 7 3 3 3" xfId="3451"/>
    <cellStyle name="Calculation 2 2 3 7 3 4" xfId="3452"/>
    <cellStyle name="Calculation 2 2 3 7 3 4 2" xfId="3453"/>
    <cellStyle name="Calculation 2 2 3 7 3 4 3" xfId="3454"/>
    <cellStyle name="Calculation 2 2 3 7 3 5" xfId="3455"/>
    <cellStyle name="Calculation 2 2 3 7 3 5 2" xfId="3456"/>
    <cellStyle name="Calculation 2 2 3 7 3 5 3" xfId="3457"/>
    <cellStyle name="Calculation 2 2 3 7 3 6" xfId="3458"/>
    <cellStyle name="Calculation 2 2 3 7 3 7" xfId="3459"/>
    <cellStyle name="Calculation 2 2 3 7 4" xfId="3460"/>
    <cellStyle name="Calculation 2 2 3 7 4 2" xfId="3461"/>
    <cellStyle name="Calculation 2 2 3 7 4 3" xfId="3462"/>
    <cellStyle name="Calculation 2 2 3 7 5" xfId="3463"/>
    <cellStyle name="Calculation 2 2 3 7 5 2" xfId="3464"/>
    <cellStyle name="Calculation 2 2 3 7 5 3" xfId="3465"/>
    <cellStyle name="Calculation 2 2 3 7 6" xfId="3466"/>
    <cellStyle name="Calculation 2 2 3 7 6 2" xfId="3467"/>
    <cellStyle name="Calculation 2 2 3 7 6 3" xfId="3468"/>
    <cellStyle name="Calculation 2 2 3 7 7" xfId="3469"/>
    <cellStyle name="Calculation 2 2 3 7 7 2" xfId="3470"/>
    <cellStyle name="Calculation 2 2 3 7 7 3" xfId="3471"/>
    <cellStyle name="Calculation 2 2 3 7 8" xfId="3472"/>
    <cellStyle name="Calculation 2 2 3 7 9" xfId="3473"/>
    <cellStyle name="Calculation 2 2 3 8" xfId="3474"/>
    <cellStyle name="Calculation 2 2 3 8 2" xfId="3475"/>
    <cellStyle name="Calculation 2 2 3 8 2 2" xfId="3476"/>
    <cellStyle name="Calculation 2 2 3 8 2 2 2" xfId="3477"/>
    <cellStyle name="Calculation 2 2 3 8 2 2 3" xfId="3478"/>
    <cellStyle name="Calculation 2 2 3 8 2 3" xfId="3479"/>
    <cellStyle name="Calculation 2 2 3 8 2 3 2" xfId="3480"/>
    <cellStyle name="Calculation 2 2 3 8 2 3 3" xfId="3481"/>
    <cellStyle name="Calculation 2 2 3 8 2 4" xfId="3482"/>
    <cellStyle name="Calculation 2 2 3 8 2 4 2" xfId="3483"/>
    <cellStyle name="Calculation 2 2 3 8 2 4 3" xfId="3484"/>
    <cellStyle name="Calculation 2 2 3 8 2 5" xfId="3485"/>
    <cellStyle name="Calculation 2 2 3 8 2 5 2" xfId="3486"/>
    <cellStyle name="Calculation 2 2 3 8 2 5 3" xfId="3487"/>
    <cellStyle name="Calculation 2 2 3 8 2 6" xfId="3488"/>
    <cellStyle name="Calculation 2 2 3 8 2 7" xfId="3489"/>
    <cellStyle name="Calculation 2 2 3 8 3" xfId="3490"/>
    <cellStyle name="Calculation 2 2 3 8 3 2" xfId="3491"/>
    <cellStyle name="Calculation 2 2 3 8 3 3" xfId="3492"/>
    <cellStyle name="Calculation 2 2 3 8 4" xfId="3493"/>
    <cellStyle name="Calculation 2 2 3 8 4 2" xfId="3494"/>
    <cellStyle name="Calculation 2 2 3 8 4 3" xfId="3495"/>
    <cellStyle name="Calculation 2 2 3 8 5" xfId="3496"/>
    <cellStyle name="Calculation 2 2 3 8 5 2" xfId="3497"/>
    <cellStyle name="Calculation 2 2 3 8 5 3" xfId="3498"/>
    <cellStyle name="Calculation 2 2 3 8 6" xfId="3499"/>
    <cellStyle name="Calculation 2 2 3 8 6 2" xfId="3500"/>
    <cellStyle name="Calculation 2 2 3 8 6 3" xfId="3501"/>
    <cellStyle name="Calculation 2 2 3 8 7" xfId="3502"/>
    <cellStyle name="Calculation 2 2 3 8 8" xfId="3503"/>
    <cellStyle name="Calculation 2 2 3 9" xfId="3504"/>
    <cellStyle name="Calculation 2 2 3 9 2" xfId="3505"/>
    <cellStyle name="Calculation 2 2 3 9 2 2" xfId="3506"/>
    <cellStyle name="Calculation 2 2 3 9 2 3" xfId="3507"/>
    <cellStyle name="Calculation 2 2 3 9 3" xfId="3508"/>
    <cellStyle name="Calculation 2 2 3 9 3 2" xfId="3509"/>
    <cellStyle name="Calculation 2 2 3 9 3 3" xfId="3510"/>
    <cellStyle name="Calculation 2 2 3 9 4" xfId="3511"/>
    <cellStyle name="Calculation 2 2 3 9 4 2" xfId="3512"/>
    <cellStyle name="Calculation 2 2 3 9 4 3" xfId="3513"/>
    <cellStyle name="Calculation 2 2 3 9 5" xfId="3514"/>
    <cellStyle name="Calculation 2 2 3 9 5 2" xfId="3515"/>
    <cellStyle name="Calculation 2 2 3 9 5 3" xfId="3516"/>
    <cellStyle name="Calculation 2 2 3 9 6" xfId="3517"/>
    <cellStyle name="Calculation 2 2 3 9 7" xfId="3518"/>
    <cellStyle name="Calculation 2 2 4" xfId="3519"/>
    <cellStyle name="Calculation 2 2 4 10" xfId="3520"/>
    <cellStyle name="Calculation 2 2 4 11" xfId="3521"/>
    <cellStyle name="Calculation 2 2 4 2" xfId="3522"/>
    <cellStyle name="Calculation 2 2 4 2 2" xfId="3523"/>
    <cellStyle name="Calculation 2 2 4 2 2 2" xfId="3524"/>
    <cellStyle name="Calculation 2 2 4 2 2 2 2" xfId="3525"/>
    <cellStyle name="Calculation 2 2 4 2 2 2 2 2" xfId="3526"/>
    <cellStyle name="Calculation 2 2 4 2 2 2 2 3" xfId="3527"/>
    <cellStyle name="Calculation 2 2 4 2 2 2 3" xfId="3528"/>
    <cellStyle name="Calculation 2 2 4 2 2 2 3 2" xfId="3529"/>
    <cellStyle name="Calculation 2 2 4 2 2 2 3 3" xfId="3530"/>
    <cellStyle name="Calculation 2 2 4 2 2 2 4" xfId="3531"/>
    <cellStyle name="Calculation 2 2 4 2 2 2 4 2" xfId="3532"/>
    <cellStyle name="Calculation 2 2 4 2 2 2 4 3" xfId="3533"/>
    <cellStyle name="Calculation 2 2 4 2 2 2 5" xfId="3534"/>
    <cellStyle name="Calculation 2 2 4 2 2 2 5 2" xfId="3535"/>
    <cellStyle name="Calculation 2 2 4 2 2 2 5 3" xfId="3536"/>
    <cellStyle name="Calculation 2 2 4 2 2 2 6" xfId="3537"/>
    <cellStyle name="Calculation 2 2 4 2 2 2 7" xfId="3538"/>
    <cellStyle name="Calculation 2 2 4 2 2 3" xfId="3539"/>
    <cellStyle name="Calculation 2 2 4 2 2 3 2" xfId="3540"/>
    <cellStyle name="Calculation 2 2 4 2 2 3 3" xfId="3541"/>
    <cellStyle name="Calculation 2 2 4 2 2 4" xfId="3542"/>
    <cellStyle name="Calculation 2 2 4 2 2 4 2" xfId="3543"/>
    <cellStyle name="Calculation 2 2 4 2 2 4 3" xfId="3544"/>
    <cellStyle name="Calculation 2 2 4 2 2 5" xfId="3545"/>
    <cellStyle name="Calculation 2 2 4 2 2 5 2" xfId="3546"/>
    <cellStyle name="Calculation 2 2 4 2 2 5 3" xfId="3547"/>
    <cellStyle name="Calculation 2 2 4 2 2 6" xfId="3548"/>
    <cellStyle name="Calculation 2 2 4 2 2 6 2" xfId="3549"/>
    <cellStyle name="Calculation 2 2 4 2 2 6 3" xfId="3550"/>
    <cellStyle name="Calculation 2 2 4 2 2 7" xfId="3551"/>
    <cellStyle name="Calculation 2 2 4 2 2 8" xfId="3552"/>
    <cellStyle name="Calculation 2 2 4 2 3" xfId="3553"/>
    <cellStyle name="Calculation 2 2 4 2 3 2" xfId="3554"/>
    <cellStyle name="Calculation 2 2 4 2 3 2 2" xfId="3555"/>
    <cellStyle name="Calculation 2 2 4 2 3 2 3" xfId="3556"/>
    <cellStyle name="Calculation 2 2 4 2 3 3" xfId="3557"/>
    <cellStyle name="Calculation 2 2 4 2 3 3 2" xfId="3558"/>
    <cellStyle name="Calculation 2 2 4 2 3 3 3" xfId="3559"/>
    <cellStyle name="Calculation 2 2 4 2 3 4" xfId="3560"/>
    <cellStyle name="Calculation 2 2 4 2 3 4 2" xfId="3561"/>
    <cellStyle name="Calculation 2 2 4 2 3 4 3" xfId="3562"/>
    <cellStyle name="Calculation 2 2 4 2 3 5" xfId="3563"/>
    <cellStyle name="Calculation 2 2 4 2 3 5 2" xfId="3564"/>
    <cellStyle name="Calculation 2 2 4 2 3 5 3" xfId="3565"/>
    <cellStyle name="Calculation 2 2 4 2 3 6" xfId="3566"/>
    <cellStyle name="Calculation 2 2 4 2 3 7" xfId="3567"/>
    <cellStyle name="Calculation 2 2 4 2 4" xfId="3568"/>
    <cellStyle name="Calculation 2 2 4 2 4 2" xfId="3569"/>
    <cellStyle name="Calculation 2 2 4 2 4 3" xfId="3570"/>
    <cellStyle name="Calculation 2 2 4 2 5" xfId="3571"/>
    <cellStyle name="Calculation 2 2 4 2 5 2" xfId="3572"/>
    <cellStyle name="Calculation 2 2 4 2 5 3" xfId="3573"/>
    <cellStyle name="Calculation 2 2 4 2 6" xfId="3574"/>
    <cellStyle name="Calculation 2 2 4 2 6 2" xfId="3575"/>
    <cellStyle name="Calculation 2 2 4 2 6 3" xfId="3576"/>
    <cellStyle name="Calculation 2 2 4 2 7" xfId="3577"/>
    <cellStyle name="Calculation 2 2 4 2 7 2" xfId="3578"/>
    <cellStyle name="Calculation 2 2 4 2 7 3" xfId="3579"/>
    <cellStyle name="Calculation 2 2 4 2 8" xfId="3580"/>
    <cellStyle name="Calculation 2 2 4 2 9" xfId="3581"/>
    <cellStyle name="Calculation 2 2 4 3" xfId="3582"/>
    <cellStyle name="Calculation 2 2 4 3 2" xfId="3583"/>
    <cellStyle name="Calculation 2 2 4 3 2 2" xfId="3584"/>
    <cellStyle name="Calculation 2 2 4 3 2 2 2" xfId="3585"/>
    <cellStyle name="Calculation 2 2 4 3 2 2 2 2" xfId="3586"/>
    <cellStyle name="Calculation 2 2 4 3 2 2 2 3" xfId="3587"/>
    <cellStyle name="Calculation 2 2 4 3 2 2 3" xfId="3588"/>
    <cellStyle name="Calculation 2 2 4 3 2 2 3 2" xfId="3589"/>
    <cellStyle name="Calculation 2 2 4 3 2 2 3 3" xfId="3590"/>
    <cellStyle name="Calculation 2 2 4 3 2 2 4" xfId="3591"/>
    <cellStyle name="Calculation 2 2 4 3 2 2 4 2" xfId="3592"/>
    <cellStyle name="Calculation 2 2 4 3 2 2 4 3" xfId="3593"/>
    <cellStyle name="Calculation 2 2 4 3 2 2 5" xfId="3594"/>
    <cellStyle name="Calculation 2 2 4 3 2 2 5 2" xfId="3595"/>
    <cellStyle name="Calculation 2 2 4 3 2 2 5 3" xfId="3596"/>
    <cellStyle name="Calculation 2 2 4 3 2 2 6" xfId="3597"/>
    <cellStyle name="Calculation 2 2 4 3 2 2 7" xfId="3598"/>
    <cellStyle name="Calculation 2 2 4 3 2 3" xfId="3599"/>
    <cellStyle name="Calculation 2 2 4 3 2 3 2" xfId="3600"/>
    <cellStyle name="Calculation 2 2 4 3 2 3 3" xfId="3601"/>
    <cellStyle name="Calculation 2 2 4 3 2 4" xfId="3602"/>
    <cellStyle name="Calculation 2 2 4 3 2 4 2" xfId="3603"/>
    <cellStyle name="Calculation 2 2 4 3 2 4 3" xfId="3604"/>
    <cellStyle name="Calculation 2 2 4 3 2 5" xfId="3605"/>
    <cellStyle name="Calculation 2 2 4 3 2 5 2" xfId="3606"/>
    <cellStyle name="Calculation 2 2 4 3 2 5 3" xfId="3607"/>
    <cellStyle name="Calculation 2 2 4 3 2 6" xfId="3608"/>
    <cellStyle name="Calculation 2 2 4 3 2 6 2" xfId="3609"/>
    <cellStyle name="Calculation 2 2 4 3 2 6 3" xfId="3610"/>
    <cellStyle name="Calculation 2 2 4 3 2 7" xfId="3611"/>
    <cellStyle name="Calculation 2 2 4 3 2 8" xfId="3612"/>
    <cellStyle name="Calculation 2 2 4 3 3" xfId="3613"/>
    <cellStyle name="Calculation 2 2 4 3 3 2" xfId="3614"/>
    <cellStyle name="Calculation 2 2 4 3 3 2 2" xfId="3615"/>
    <cellStyle name="Calculation 2 2 4 3 3 2 3" xfId="3616"/>
    <cellStyle name="Calculation 2 2 4 3 3 3" xfId="3617"/>
    <cellStyle name="Calculation 2 2 4 3 3 3 2" xfId="3618"/>
    <cellStyle name="Calculation 2 2 4 3 3 3 3" xfId="3619"/>
    <cellStyle name="Calculation 2 2 4 3 3 4" xfId="3620"/>
    <cellStyle name="Calculation 2 2 4 3 3 4 2" xfId="3621"/>
    <cellStyle name="Calculation 2 2 4 3 3 4 3" xfId="3622"/>
    <cellStyle name="Calculation 2 2 4 3 3 5" xfId="3623"/>
    <cellStyle name="Calculation 2 2 4 3 3 5 2" xfId="3624"/>
    <cellStyle name="Calculation 2 2 4 3 3 5 3" xfId="3625"/>
    <cellStyle name="Calculation 2 2 4 3 3 6" xfId="3626"/>
    <cellStyle name="Calculation 2 2 4 3 3 7" xfId="3627"/>
    <cellStyle name="Calculation 2 2 4 3 4" xfId="3628"/>
    <cellStyle name="Calculation 2 2 4 3 4 2" xfId="3629"/>
    <cellStyle name="Calculation 2 2 4 3 4 3" xfId="3630"/>
    <cellStyle name="Calculation 2 2 4 3 5" xfId="3631"/>
    <cellStyle name="Calculation 2 2 4 3 5 2" xfId="3632"/>
    <cellStyle name="Calculation 2 2 4 3 5 3" xfId="3633"/>
    <cellStyle name="Calculation 2 2 4 3 6" xfId="3634"/>
    <cellStyle name="Calculation 2 2 4 3 6 2" xfId="3635"/>
    <cellStyle name="Calculation 2 2 4 3 6 3" xfId="3636"/>
    <cellStyle name="Calculation 2 2 4 3 7" xfId="3637"/>
    <cellStyle name="Calculation 2 2 4 3 7 2" xfId="3638"/>
    <cellStyle name="Calculation 2 2 4 3 7 3" xfId="3639"/>
    <cellStyle name="Calculation 2 2 4 3 8" xfId="3640"/>
    <cellStyle name="Calculation 2 2 4 3 9" xfId="3641"/>
    <cellStyle name="Calculation 2 2 4 4" xfId="3642"/>
    <cellStyle name="Calculation 2 2 4 4 2" xfId="3643"/>
    <cellStyle name="Calculation 2 2 4 4 2 2" xfId="3644"/>
    <cellStyle name="Calculation 2 2 4 4 2 2 2" xfId="3645"/>
    <cellStyle name="Calculation 2 2 4 4 2 2 3" xfId="3646"/>
    <cellStyle name="Calculation 2 2 4 4 2 3" xfId="3647"/>
    <cellStyle name="Calculation 2 2 4 4 2 3 2" xfId="3648"/>
    <cellStyle name="Calculation 2 2 4 4 2 3 3" xfId="3649"/>
    <cellStyle name="Calculation 2 2 4 4 2 4" xfId="3650"/>
    <cellStyle name="Calculation 2 2 4 4 2 4 2" xfId="3651"/>
    <cellStyle name="Calculation 2 2 4 4 2 4 3" xfId="3652"/>
    <cellStyle name="Calculation 2 2 4 4 2 5" xfId="3653"/>
    <cellStyle name="Calculation 2 2 4 4 2 5 2" xfId="3654"/>
    <cellStyle name="Calculation 2 2 4 4 2 5 3" xfId="3655"/>
    <cellStyle name="Calculation 2 2 4 4 2 6" xfId="3656"/>
    <cellStyle name="Calculation 2 2 4 4 2 7" xfId="3657"/>
    <cellStyle name="Calculation 2 2 4 4 3" xfId="3658"/>
    <cellStyle name="Calculation 2 2 4 4 3 2" xfId="3659"/>
    <cellStyle name="Calculation 2 2 4 4 3 3" xfId="3660"/>
    <cellStyle name="Calculation 2 2 4 4 4" xfId="3661"/>
    <cellStyle name="Calculation 2 2 4 4 4 2" xfId="3662"/>
    <cellStyle name="Calculation 2 2 4 4 4 3" xfId="3663"/>
    <cellStyle name="Calculation 2 2 4 4 5" xfId="3664"/>
    <cellStyle name="Calculation 2 2 4 4 5 2" xfId="3665"/>
    <cellStyle name="Calculation 2 2 4 4 5 3" xfId="3666"/>
    <cellStyle name="Calculation 2 2 4 4 6" xfId="3667"/>
    <cellStyle name="Calculation 2 2 4 4 6 2" xfId="3668"/>
    <cellStyle name="Calculation 2 2 4 4 6 3" xfId="3669"/>
    <cellStyle name="Calculation 2 2 4 4 7" xfId="3670"/>
    <cellStyle name="Calculation 2 2 4 4 8" xfId="3671"/>
    <cellStyle name="Calculation 2 2 4 5" xfId="3672"/>
    <cellStyle name="Calculation 2 2 4 5 2" xfId="3673"/>
    <cellStyle name="Calculation 2 2 4 5 2 2" xfId="3674"/>
    <cellStyle name="Calculation 2 2 4 5 2 3" xfId="3675"/>
    <cellStyle name="Calculation 2 2 4 5 3" xfId="3676"/>
    <cellStyle name="Calculation 2 2 4 5 3 2" xfId="3677"/>
    <cellStyle name="Calculation 2 2 4 5 3 3" xfId="3678"/>
    <cellStyle name="Calculation 2 2 4 5 4" xfId="3679"/>
    <cellStyle name="Calculation 2 2 4 5 4 2" xfId="3680"/>
    <cellStyle name="Calculation 2 2 4 5 4 3" xfId="3681"/>
    <cellStyle name="Calculation 2 2 4 5 5" xfId="3682"/>
    <cellStyle name="Calculation 2 2 4 5 5 2" xfId="3683"/>
    <cellStyle name="Calculation 2 2 4 5 5 3" xfId="3684"/>
    <cellStyle name="Calculation 2 2 4 5 6" xfId="3685"/>
    <cellStyle name="Calculation 2 2 4 5 7" xfId="3686"/>
    <cellStyle name="Calculation 2 2 4 6" xfId="3687"/>
    <cellStyle name="Calculation 2 2 4 6 2" xfId="3688"/>
    <cellStyle name="Calculation 2 2 4 6 3" xfId="3689"/>
    <cellStyle name="Calculation 2 2 4 7" xfId="3690"/>
    <cellStyle name="Calculation 2 2 4 7 2" xfId="3691"/>
    <cellStyle name="Calculation 2 2 4 7 3" xfId="3692"/>
    <cellStyle name="Calculation 2 2 4 8" xfId="3693"/>
    <cellStyle name="Calculation 2 2 4 8 2" xfId="3694"/>
    <cellStyle name="Calculation 2 2 4 8 3" xfId="3695"/>
    <cellStyle name="Calculation 2 2 4 9" xfId="3696"/>
    <cellStyle name="Calculation 2 2 4 9 2" xfId="3697"/>
    <cellStyle name="Calculation 2 2 4 9 3" xfId="3698"/>
    <cellStyle name="Calculation 2 2 5" xfId="3699"/>
    <cellStyle name="Calculation 2 2 5 10" xfId="3700"/>
    <cellStyle name="Calculation 2 2 5 11" xfId="3701"/>
    <cellStyle name="Calculation 2 2 5 2" xfId="3702"/>
    <cellStyle name="Calculation 2 2 5 2 2" xfId="3703"/>
    <cellStyle name="Calculation 2 2 5 2 2 2" xfId="3704"/>
    <cellStyle name="Calculation 2 2 5 2 2 2 2" xfId="3705"/>
    <cellStyle name="Calculation 2 2 5 2 2 2 2 2" xfId="3706"/>
    <cellStyle name="Calculation 2 2 5 2 2 2 2 3" xfId="3707"/>
    <cellStyle name="Calculation 2 2 5 2 2 2 3" xfId="3708"/>
    <cellStyle name="Calculation 2 2 5 2 2 2 3 2" xfId="3709"/>
    <cellStyle name="Calculation 2 2 5 2 2 2 3 3" xfId="3710"/>
    <cellStyle name="Calculation 2 2 5 2 2 2 4" xfId="3711"/>
    <cellStyle name="Calculation 2 2 5 2 2 2 4 2" xfId="3712"/>
    <cellStyle name="Calculation 2 2 5 2 2 2 4 3" xfId="3713"/>
    <cellStyle name="Calculation 2 2 5 2 2 2 5" xfId="3714"/>
    <cellStyle name="Calculation 2 2 5 2 2 2 5 2" xfId="3715"/>
    <cellStyle name="Calculation 2 2 5 2 2 2 5 3" xfId="3716"/>
    <cellStyle name="Calculation 2 2 5 2 2 2 6" xfId="3717"/>
    <cellStyle name="Calculation 2 2 5 2 2 2 7" xfId="3718"/>
    <cellStyle name="Calculation 2 2 5 2 2 3" xfId="3719"/>
    <cellStyle name="Calculation 2 2 5 2 2 3 2" xfId="3720"/>
    <cellStyle name="Calculation 2 2 5 2 2 3 3" xfId="3721"/>
    <cellStyle name="Calculation 2 2 5 2 2 4" xfId="3722"/>
    <cellStyle name="Calculation 2 2 5 2 2 4 2" xfId="3723"/>
    <cellStyle name="Calculation 2 2 5 2 2 4 3" xfId="3724"/>
    <cellStyle name="Calculation 2 2 5 2 2 5" xfId="3725"/>
    <cellStyle name="Calculation 2 2 5 2 2 5 2" xfId="3726"/>
    <cellStyle name="Calculation 2 2 5 2 2 5 3" xfId="3727"/>
    <cellStyle name="Calculation 2 2 5 2 2 6" xfId="3728"/>
    <cellStyle name="Calculation 2 2 5 2 2 6 2" xfId="3729"/>
    <cellStyle name="Calculation 2 2 5 2 2 6 3" xfId="3730"/>
    <cellStyle name="Calculation 2 2 5 2 2 7" xfId="3731"/>
    <cellStyle name="Calculation 2 2 5 2 2 8" xfId="3732"/>
    <cellStyle name="Calculation 2 2 5 2 3" xfId="3733"/>
    <cellStyle name="Calculation 2 2 5 2 3 2" xfId="3734"/>
    <cellStyle name="Calculation 2 2 5 2 3 2 2" xfId="3735"/>
    <cellStyle name="Calculation 2 2 5 2 3 2 3" xfId="3736"/>
    <cellStyle name="Calculation 2 2 5 2 3 3" xfId="3737"/>
    <cellStyle name="Calculation 2 2 5 2 3 3 2" xfId="3738"/>
    <cellStyle name="Calculation 2 2 5 2 3 3 3" xfId="3739"/>
    <cellStyle name="Calculation 2 2 5 2 3 4" xfId="3740"/>
    <cellStyle name="Calculation 2 2 5 2 3 4 2" xfId="3741"/>
    <cellStyle name="Calculation 2 2 5 2 3 4 3" xfId="3742"/>
    <cellStyle name="Calculation 2 2 5 2 3 5" xfId="3743"/>
    <cellStyle name="Calculation 2 2 5 2 3 5 2" xfId="3744"/>
    <cellStyle name="Calculation 2 2 5 2 3 5 3" xfId="3745"/>
    <cellStyle name="Calculation 2 2 5 2 3 6" xfId="3746"/>
    <cellStyle name="Calculation 2 2 5 2 3 7" xfId="3747"/>
    <cellStyle name="Calculation 2 2 5 2 4" xfId="3748"/>
    <cellStyle name="Calculation 2 2 5 2 4 2" xfId="3749"/>
    <cellStyle name="Calculation 2 2 5 2 4 3" xfId="3750"/>
    <cellStyle name="Calculation 2 2 5 2 5" xfId="3751"/>
    <cellStyle name="Calculation 2 2 5 2 5 2" xfId="3752"/>
    <cellStyle name="Calculation 2 2 5 2 5 3" xfId="3753"/>
    <cellStyle name="Calculation 2 2 5 2 6" xfId="3754"/>
    <cellStyle name="Calculation 2 2 5 2 6 2" xfId="3755"/>
    <cellStyle name="Calculation 2 2 5 2 6 3" xfId="3756"/>
    <cellStyle name="Calculation 2 2 5 2 7" xfId="3757"/>
    <cellStyle name="Calculation 2 2 5 2 7 2" xfId="3758"/>
    <cellStyle name="Calculation 2 2 5 2 7 3" xfId="3759"/>
    <cellStyle name="Calculation 2 2 5 2 8" xfId="3760"/>
    <cellStyle name="Calculation 2 2 5 2 9" xfId="3761"/>
    <cellStyle name="Calculation 2 2 5 3" xfId="3762"/>
    <cellStyle name="Calculation 2 2 5 3 2" xfId="3763"/>
    <cellStyle name="Calculation 2 2 5 3 2 2" xfId="3764"/>
    <cellStyle name="Calculation 2 2 5 3 2 2 2" xfId="3765"/>
    <cellStyle name="Calculation 2 2 5 3 2 2 2 2" xfId="3766"/>
    <cellStyle name="Calculation 2 2 5 3 2 2 2 3" xfId="3767"/>
    <cellStyle name="Calculation 2 2 5 3 2 2 3" xfId="3768"/>
    <cellStyle name="Calculation 2 2 5 3 2 2 3 2" xfId="3769"/>
    <cellStyle name="Calculation 2 2 5 3 2 2 3 3" xfId="3770"/>
    <cellStyle name="Calculation 2 2 5 3 2 2 4" xfId="3771"/>
    <cellStyle name="Calculation 2 2 5 3 2 2 4 2" xfId="3772"/>
    <cellStyle name="Calculation 2 2 5 3 2 2 4 3" xfId="3773"/>
    <cellStyle name="Calculation 2 2 5 3 2 2 5" xfId="3774"/>
    <cellStyle name="Calculation 2 2 5 3 2 2 5 2" xfId="3775"/>
    <cellStyle name="Calculation 2 2 5 3 2 2 5 3" xfId="3776"/>
    <cellStyle name="Calculation 2 2 5 3 2 2 6" xfId="3777"/>
    <cellStyle name="Calculation 2 2 5 3 2 2 7" xfId="3778"/>
    <cellStyle name="Calculation 2 2 5 3 2 3" xfId="3779"/>
    <cellStyle name="Calculation 2 2 5 3 2 3 2" xfId="3780"/>
    <cellStyle name="Calculation 2 2 5 3 2 3 3" xfId="3781"/>
    <cellStyle name="Calculation 2 2 5 3 2 4" xfId="3782"/>
    <cellStyle name="Calculation 2 2 5 3 2 4 2" xfId="3783"/>
    <cellStyle name="Calculation 2 2 5 3 2 4 3" xfId="3784"/>
    <cellStyle name="Calculation 2 2 5 3 2 5" xfId="3785"/>
    <cellStyle name="Calculation 2 2 5 3 2 5 2" xfId="3786"/>
    <cellStyle name="Calculation 2 2 5 3 2 5 3" xfId="3787"/>
    <cellStyle name="Calculation 2 2 5 3 2 6" xfId="3788"/>
    <cellStyle name="Calculation 2 2 5 3 2 6 2" xfId="3789"/>
    <cellStyle name="Calculation 2 2 5 3 2 6 3" xfId="3790"/>
    <cellStyle name="Calculation 2 2 5 3 2 7" xfId="3791"/>
    <cellStyle name="Calculation 2 2 5 3 2 8" xfId="3792"/>
    <cellStyle name="Calculation 2 2 5 3 3" xfId="3793"/>
    <cellStyle name="Calculation 2 2 5 3 3 2" xfId="3794"/>
    <cellStyle name="Calculation 2 2 5 3 3 2 2" xfId="3795"/>
    <cellStyle name="Calculation 2 2 5 3 3 2 3" xfId="3796"/>
    <cellStyle name="Calculation 2 2 5 3 3 3" xfId="3797"/>
    <cellStyle name="Calculation 2 2 5 3 3 3 2" xfId="3798"/>
    <cellStyle name="Calculation 2 2 5 3 3 3 3" xfId="3799"/>
    <cellStyle name="Calculation 2 2 5 3 3 4" xfId="3800"/>
    <cellStyle name="Calculation 2 2 5 3 3 4 2" xfId="3801"/>
    <cellStyle name="Calculation 2 2 5 3 3 4 3" xfId="3802"/>
    <cellStyle name="Calculation 2 2 5 3 3 5" xfId="3803"/>
    <cellStyle name="Calculation 2 2 5 3 3 5 2" xfId="3804"/>
    <cellStyle name="Calculation 2 2 5 3 3 5 3" xfId="3805"/>
    <cellStyle name="Calculation 2 2 5 3 3 6" xfId="3806"/>
    <cellStyle name="Calculation 2 2 5 3 3 7" xfId="3807"/>
    <cellStyle name="Calculation 2 2 5 3 4" xfId="3808"/>
    <cellStyle name="Calculation 2 2 5 3 4 2" xfId="3809"/>
    <cellStyle name="Calculation 2 2 5 3 4 3" xfId="3810"/>
    <cellStyle name="Calculation 2 2 5 3 5" xfId="3811"/>
    <cellStyle name="Calculation 2 2 5 3 5 2" xfId="3812"/>
    <cellStyle name="Calculation 2 2 5 3 5 3" xfId="3813"/>
    <cellStyle name="Calculation 2 2 5 3 6" xfId="3814"/>
    <cellStyle name="Calculation 2 2 5 3 6 2" xfId="3815"/>
    <cellStyle name="Calculation 2 2 5 3 6 3" xfId="3816"/>
    <cellStyle name="Calculation 2 2 5 3 7" xfId="3817"/>
    <cellStyle name="Calculation 2 2 5 3 7 2" xfId="3818"/>
    <cellStyle name="Calculation 2 2 5 3 7 3" xfId="3819"/>
    <cellStyle name="Calculation 2 2 5 3 8" xfId="3820"/>
    <cellStyle name="Calculation 2 2 5 3 9" xfId="3821"/>
    <cellStyle name="Calculation 2 2 5 4" xfId="3822"/>
    <cellStyle name="Calculation 2 2 5 4 2" xfId="3823"/>
    <cellStyle name="Calculation 2 2 5 4 2 2" xfId="3824"/>
    <cellStyle name="Calculation 2 2 5 4 2 2 2" xfId="3825"/>
    <cellStyle name="Calculation 2 2 5 4 2 2 3" xfId="3826"/>
    <cellStyle name="Calculation 2 2 5 4 2 3" xfId="3827"/>
    <cellStyle name="Calculation 2 2 5 4 2 3 2" xfId="3828"/>
    <cellStyle name="Calculation 2 2 5 4 2 3 3" xfId="3829"/>
    <cellStyle name="Calculation 2 2 5 4 2 4" xfId="3830"/>
    <cellStyle name="Calculation 2 2 5 4 2 4 2" xfId="3831"/>
    <cellStyle name="Calculation 2 2 5 4 2 4 3" xfId="3832"/>
    <cellStyle name="Calculation 2 2 5 4 2 5" xfId="3833"/>
    <cellStyle name="Calculation 2 2 5 4 2 5 2" xfId="3834"/>
    <cellStyle name="Calculation 2 2 5 4 2 5 3" xfId="3835"/>
    <cellStyle name="Calculation 2 2 5 4 2 6" xfId="3836"/>
    <cellStyle name="Calculation 2 2 5 4 2 7" xfId="3837"/>
    <cellStyle name="Calculation 2 2 5 4 3" xfId="3838"/>
    <cellStyle name="Calculation 2 2 5 4 3 2" xfId="3839"/>
    <cellStyle name="Calculation 2 2 5 4 3 3" xfId="3840"/>
    <cellStyle name="Calculation 2 2 5 4 4" xfId="3841"/>
    <cellStyle name="Calculation 2 2 5 4 4 2" xfId="3842"/>
    <cellStyle name="Calculation 2 2 5 4 4 3" xfId="3843"/>
    <cellStyle name="Calculation 2 2 5 4 5" xfId="3844"/>
    <cellStyle name="Calculation 2 2 5 4 5 2" xfId="3845"/>
    <cellStyle name="Calculation 2 2 5 4 5 3" xfId="3846"/>
    <cellStyle name="Calculation 2 2 5 4 6" xfId="3847"/>
    <cellStyle name="Calculation 2 2 5 4 6 2" xfId="3848"/>
    <cellStyle name="Calculation 2 2 5 4 6 3" xfId="3849"/>
    <cellStyle name="Calculation 2 2 5 4 7" xfId="3850"/>
    <cellStyle name="Calculation 2 2 5 4 8" xfId="3851"/>
    <cellStyle name="Calculation 2 2 5 5" xfId="3852"/>
    <cellStyle name="Calculation 2 2 5 5 2" xfId="3853"/>
    <cellStyle name="Calculation 2 2 5 5 2 2" xfId="3854"/>
    <cellStyle name="Calculation 2 2 5 5 2 3" xfId="3855"/>
    <cellStyle name="Calculation 2 2 5 5 3" xfId="3856"/>
    <cellStyle name="Calculation 2 2 5 5 3 2" xfId="3857"/>
    <cellStyle name="Calculation 2 2 5 5 3 3" xfId="3858"/>
    <cellStyle name="Calculation 2 2 5 5 4" xfId="3859"/>
    <cellStyle name="Calculation 2 2 5 5 4 2" xfId="3860"/>
    <cellStyle name="Calculation 2 2 5 5 4 3" xfId="3861"/>
    <cellStyle name="Calculation 2 2 5 5 5" xfId="3862"/>
    <cellStyle name="Calculation 2 2 5 5 5 2" xfId="3863"/>
    <cellStyle name="Calculation 2 2 5 5 5 3" xfId="3864"/>
    <cellStyle name="Calculation 2 2 5 5 6" xfId="3865"/>
    <cellStyle name="Calculation 2 2 5 5 7" xfId="3866"/>
    <cellStyle name="Calculation 2 2 5 6" xfId="3867"/>
    <cellStyle name="Calculation 2 2 5 6 2" xfId="3868"/>
    <cellStyle name="Calculation 2 2 5 6 3" xfId="3869"/>
    <cellStyle name="Calculation 2 2 5 7" xfId="3870"/>
    <cellStyle name="Calculation 2 2 5 7 2" xfId="3871"/>
    <cellStyle name="Calculation 2 2 5 7 3" xfId="3872"/>
    <cellStyle name="Calculation 2 2 5 8" xfId="3873"/>
    <cellStyle name="Calculation 2 2 5 8 2" xfId="3874"/>
    <cellStyle name="Calculation 2 2 5 8 3" xfId="3875"/>
    <cellStyle name="Calculation 2 2 5 9" xfId="3876"/>
    <cellStyle name="Calculation 2 2 5 9 2" xfId="3877"/>
    <cellStyle name="Calculation 2 2 5 9 3" xfId="3878"/>
    <cellStyle name="Calculation 2 2 6" xfId="3879"/>
    <cellStyle name="Calculation 2 2 6 10" xfId="3880"/>
    <cellStyle name="Calculation 2 2 6 10 2" xfId="3881"/>
    <cellStyle name="Calculation 2 2 6 10 3" xfId="3882"/>
    <cellStyle name="Calculation 2 2 6 11" xfId="3883"/>
    <cellStyle name="Calculation 2 2 6 12" xfId="3884"/>
    <cellStyle name="Calculation 2 2 6 2" xfId="3885"/>
    <cellStyle name="Calculation 2 2 6 2 2" xfId="3886"/>
    <cellStyle name="Calculation 2 2 6 2 2 2" xfId="3887"/>
    <cellStyle name="Calculation 2 2 6 2 2 2 2" xfId="3888"/>
    <cellStyle name="Calculation 2 2 6 2 2 2 2 2" xfId="3889"/>
    <cellStyle name="Calculation 2 2 6 2 2 2 2 3" xfId="3890"/>
    <cellStyle name="Calculation 2 2 6 2 2 2 3" xfId="3891"/>
    <cellStyle name="Calculation 2 2 6 2 2 2 3 2" xfId="3892"/>
    <cellStyle name="Calculation 2 2 6 2 2 2 3 3" xfId="3893"/>
    <cellStyle name="Calculation 2 2 6 2 2 2 4" xfId="3894"/>
    <cellStyle name="Calculation 2 2 6 2 2 2 4 2" xfId="3895"/>
    <cellStyle name="Calculation 2 2 6 2 2 2 4 3" xfId="3896"/>
    <cellStyle name="Calculation 2 2 6 2 2 2 5" xfId="3897"/>
    <cellStyle name="Calculation 2 2 6 2 2 2 5 2" xfId="3898"/>
    <cellStyle name="Calculation 2 2 6 2 2 2 5 3" xfId="3899"/>
    <cellStyle name="Calculation 2 2 6 2 2 2 6" xfId="3900"/>
    <cellStyle name="Calculation 2 2 6 2 2 2 7" xfId="3901"/>
    <cellStyle name="Calculation 2 2 6 2 2 3" xfId="3902"/>
    <cellStyle name="Calculation 2 2 6 2 2 3 2" xfId="3903"/>
    <cellStyle name="Calculation 2 2 6 2 2 3 3" xfId="3904"/>
    <cellStyle name="Calculation 2 2 6 2 2 4" xfId="3905"/>
    <cellStyle name="Calculation 2 2 6 2 2 4 2" xfId="3906"/>
    <cellStyle name="Calculation 2 2 6 2 2 4 3" xfId="3907"/>
    <cellStyle name="Calculation 2 2 6 2 2 5" xfId="3908"/>
    <cellStyle name="Calculation 2 2 6 2 2 5 2" xfId="3909"/>
    <cellStyle name="Calculation 2 2 6 2 2 5 3" xfId="3910"/>
    <cellStyle name="Calculation 2 2 6 2 2 6" xfId="3911"/>
    <cellStyle name="Calculation 2 2 6 2 2 6 2" xfId="3912"/>
    <cellStyle name="Calculation 2 2 6 2 2 6 3" xfId="3913"/>
    <cellStyle name="Calculation 2 2 6 2 2 7" xfId="3914"/>
    <cellStyle name="Calculation 2 2 6 2 2 8" xfId="3915"/>
    <cellStyle name="Calculation 2 2 6 2 3" xfId="3916"/>
    <cellStyle name="Calculation 2 2 6 2 3 2" xfId="3917"/>
    <cellStyle name="Calculation 2 2 6 2 3 2 2" xfId="3918"/>
    <cellStyle name="Calculation 2 2 6 2 3 2 3" xfId="3919"/>
    <cellStyle name="Calculation 2 2 6 2 3 3" xfId="3920"/>
    <cellStyle name="Calculation 2 2 6 2 3 3 2" xfId="3921"/>
    <cellStyle name="Calculation 2 2 6 2 3 3 3" xfId="3922"/>
    <cellStyle name="Calculation 2 2 6 2 3 4" xfId="3923"/>
    <cellStyle name="Calculation 2 2 6 2 3 4 2" xfId="3924"/>
    <cellStyle name="Calculation 2 2 6 2 3 4 3" xfId="3925"/>
    <cellStyle name="Calculation 2 2 6 2 3 5" xfId="3926"/>
    <cellStyle name="Calculation 2 2 6 2 3 5 2" xfId="3927"/>
    <cellStyle name="Calculation 2 2 6 2 3 5 3" xfId="3928"/>
    <cellStyle name="Calculation 2 2 6 2 3 6" xfId="3929"/>
    <cellStyle name="Calculation 2 2 6 2 3 7" xfId="3930"/>
    <cellStyle name="Calculation 2 2 6 2 4" xfId="3931"/>
    <cellStyle name="Calculation 2 2 6 2 4 2" xfId="3932"/>
    <cellStyle name="Calculation 2 2 6 2 4 3" xfId="3933"/>
    <cellStyle name="Calculation 2 2 6 2 5" xfId="3934"/>
    <cellStyle name="Calculation 2 2 6 2 5 2" xfId="3935"/>
    <cellStyle name="Calculation 2 2 6 2 5 3" xfId="3936"/>
    <cellStyle name="Calculation 2 2 6 2 6" xfId="3937"/>
    <cellStyle name="Calculation 2 2 6 2 6 2" xfId="3938"/>
    <cellStyle name="Calculation 2 2 6 2 6 3" xfId="3939"/>
    <cellStyle name="Calculation 2 2 6 2 7" xfId="3940"/>
    <cellStyle name="Calculation 2 2 6 2 7 2" xfId="3941"/>
    <cellStyle name="Calculation 2 2 6 2 7 3" xfId="3942"/>
    <cellStyle name="Calculation 2 2 6 2 8" xfId="3943"/>
    <cellStyle name="Calculation 2 2 6 2 9" xfId="3944"/>
    <cellStyle name="Calculation 2 2 6 3" xfId="3945"/>
    <cellStyle name="Calculation 2 2 6 4" xfId="3946"/>
    <cellStyle name="Calculation 2 2 6 5" xfId="3947"/>
    <cellStyle name="Calculation 2 2 6 5 2" xfId="3948"/>
    <cellStyle name="Calculation 2 2 6 5 2 2" xfId="3949"/>
    <cellStyle name="Calculation 2 2 6 5 2 2 2" xfId="3950"/>
    <cellStyle name="Calculation 2 2 6 5 2 2 3" xfId="3951"/>
    <cellStyle name="Calculation 2 2 6 5 2 3" xfId="3952"/>
    <cellStyle name="Calculation 2 2 6 5 2 3 2" xfId="3953"/>
    <cellStyle name="Calculation 2 2 6 5 2 3 3" xfId="3954"/>
    <cellStyle name="Calculation 2 2 6 5 2 4" xfId="3955"/>
    <cellStyle name="Calculation 2 2 6 5 2 4 2" xfId="3956"/>
    <cellStyle name="Calculation 2 2 6 5 2 4 3" xfId="3957"/>
    <cellStyle name="Calculation 2 2 6 5 2 5" xfId="3958"/>
    <cellStyle name="Calculation 2 2 6 5 2 5 2" xfId="3959"/>
    <cellStyle name="Calculation 2 2 6 5 2 5 3" xfId="3960"/>
    <cellStyle name="Calculation 2 2 6 5 2 6" xfId="3961"/>
    <cellStyle name="Calculation 2 2 6 5 2 7" xfId="3962"/>
    <cellStyle name="Calculation 2 2 6 5 3" xfId="3963"/>
    <cellStyle name="Calculation 2 2 6 5 3 2" xfId="3964"/>
    <cellStyle name="Calculation 2 2 6 5 3 3" xfId="3965"/>
    <cellStyle name="Calculation 2 2 6 5 4" xfId="3966"/>
    <cellStyle name="Calculation 2 2 6 5 4 2" xfId="3967"/>
    <cellStyle name="Calculation 2 2 6 5 4 3" xfId="3968"/>
    <cellStyle name="Calculation 2 2 6 5 5" xfId="3969"/>
    <cellStyle name="Calculation 2 2 6 5 5 2" xfId="3970"/>
    <cellStyle name="Calculation 2 2 6 5 5 3" xfId="3971"/>
    <cellStyle name="Calculation 2 2 6 5 6" xfId="3972"/>
    <cellStyle name="Calculation 2 2 6 5 6 2" xfId="3973"/>
    <cellStyle name="Calculation 2 2 6 5 6 3" xfId="3974"/>
    <cellStyle name="Calculation 2 2 6 5 7" xfId="3975"/>
    <cellStyle name="Calculation 2 2 6 5 8" xfId="3976"/>
    <cellStyle name="Calculation 2 2 6 6" xfId="3977"/>
    <cellStyle name="Calculation 2 2 6 6 2" xfId="3978"/>
    <cellStyle name="Calculation 2 2 6 6 2 2" xfId="3979"/>
    <cellStyle name="Calculation 2 2 6 6 2 3" xfId="3980"/>
    <cellStyle name="Calculation 2 2 6 6 3" xfId="3981"/>
    <cellStyle name="Calculation 2 2 6 6 3 2" xfId="3982"/>
    <cellStyle name="Calculation 2 2 6 6 3 3" xfId="3983"/>
    <cellStyle name="Calculation 2 2 6 6 4" xfId="3984"/>
    <cellStyle name="Calculation 2 2 6 6 4 2" xfId="3985"/>
    <cellStyle name="Calculation 2 2 6 6 4 3" xfId="3986"/>
    <cellStyle name="Calculation 2 2 6 6 5" xfId="3987"/>
    <cellStyle name="Calculation 2 2 6 6 5 2" xfId="3988"/>
    <cellStyle name="Calculation 2 2 6 6 5 3" xfId="3989"/>
    <cellStyle name="Calculation 2 2 6 6 6" xfId="3990"/>
    <cellStyle name="Calculation 2 2 6 6 7" xfId="3991"/>
    <cellStyle name="Calculation 2 2 6 7" xfId="3992"/>
    <cellStyle name="Calculation 2 2 6 7 2" xfId="3993"/>
    <cellStyle name="Calculation 2 2 6 7 3" xfId="3994"/>
    <cellStyle name="Calculation 2 2 6 8" xfId="3995"/>
    <cellStyle name="Calculation 2 2 6 8 2" xfId="3996"/>
    <cellStyle name="Calculation 2 2 6 8 3" xfId="3997"/>
    <cellStyle name="Calculation 2 2 6 9" xfId="3998"/>
    <cellStyle name="Calculation 2 2 6 9 2" xfId="3999"/>
    <cellStyle name="Calculation 2 2 6 9 3" xfId="4000"/>
    <cellStyle name="Calculation 2 2 7" xfId="4001"/>
    <cellStyle name="Calculation 2 2 7 10" xfId="4002"/>
    <cellStyle name="Calculation 2 2 7 11" xfId="4003"/>
    <cellStyle name="Calculation 2 2 7 2" xfId="4004"/>
    <cellStyle name="Calculation 2 2 7 2 2" xfId="4005"/>
    <cellStyle name="Calculation 2 2 7 2 2 2" xfId="4006"/>
    <cellStyle name="Calculation 2 2 7 2 2 2 2" xfId="4007"/>
    <cellStyle name="Calculation 2 2 7 2 2 2 2 2" xfId="4008"/>
    <cellStyle name="Calculation 2 2 7 2 2 2 2 3" xfId="4009"/>
    <cellStyle name="Calculation 2 2 7 2 2 2 3" xfId="4010"/>
    <cellStyle name="Calculation 2 2 7 2 2 2 3 2" xfId="4011"/>
    <cellStyle name="Calculation 2 2 7 2 2 2 3 3" xfId="4012"/>
    <cellStyle name="Calculation 2 2 7 2 2 2 4" xfId="4013"/>
    <cellStyle name="Calculation 2 2 7 2 2 2 4 2" xfId="4014"/>
    <cellStyle name="Calculation 2 2 7 2 2 2 4 3" xfId="4015"/>
    <cellStyle name="Calculation 2 2 7 2 2 2 5" xfId="4016"/>
    <cellStyle name="Calculation 2 2 7 2 2 2 5 2" xfId="4017"/>
    <cellStyle name="Calculation 2 2 7 2 2 2 5 3" xfId="4018"/>
    <cellStyle name="Calculation 2 2 7 2 2 2 6" xfId="4019"/>
    <cellStyle name="Calculation 2 2 7 2 2 2 7" xfId="4020"/>
    <cellStyle name="Calculation 2 2 7 2 2 3" xfId="4021"/>
    <cellStyle name="Calculation 2 2 7 2 2 3 2" xfId="4022"/>
    <cellStyle name="Calculation 2 2 7 2 2 3 3" xfId="4023"/>
    <cellStyle name="Calculation 2 2 7 2 2 4" xfId="4024"/>
    <cellStyle name="Calculation 2 2 7 2 2 4 2" xfId="4025"/>
    <cellStyle name="Calculation 2 2 7 2 2 4 3" xfId="4026"/>
    <cellStyle name="Calculation 2 2 7 2 2 5" xfId="4027"/>
    <cellStyle name="Calculation 2 2 7 2 2 5 2" xfId="4028"/>
    <cellStyle name="Calculation 2 2 7 2 2 5 3" xfId="4029"/>
    <cellStyle name="Calculation 2 2 7 2 2 6" xfId="4030"/>
    <cellStyle name="Calculation 2 2 7 2 2 6 2" xfId="4031"/>
    <cellStyle name="Calculation 2 2 7 2 2 6 3" xfId="4032"/>
    <cellStyle name="Calculation 2 2 7 2 2 7" xfId="4033"/>
    <cellStyle name="Calculation 2 2 7 2 2 8" xfId="4034"/>
    <cellStyle name="Calculation 2 2 7 2 3" xfId="4035"/>
    <cellStyle name="Calculation 2 2 7 2 3 2" xfId="4036"/>
    <cellStyle name="Calculation 2 2 7 2 3 2 2" xfId="4037"/>
    <cellStyle name="Calculation 2 2 7 2 3 2 3" xfId="4038"/>
    <cellStyle name="Calculation 2 2 7 2 3 3" xfId="4039"/>
    <cellStyle name="Calculation 2 2 7 2 3 3 2" xfId="4040"/>
    <cellStyle name="Calculation 2 2 7 2 3 3 3" xfId="4041"/>
    <cellStyle name="Calculation 2 2 7 2 3 4" xfId="4042"/>
    <cellStyle name="Calculation 2 2 7 2 3 4 2" xfId="4043"/>
    <cellStyle name="Calculation 2 2 7 2 3 4 3" xfId="4044"/>
    <cellStyle name="Calculation 2 2 7 2 3 5" xfId="4045"/>
    <cellStyle name="Calculation 2 2 7 2 3 5 2" xfId="4046"/>
    <cellStyle name="Calculation 2 2 7 2 3 5 3" xfId="4047"/>
    <cellStyle name="Calculation 2 2 7 2 3 6" xfId="4048"/>
    <cellStyle name="Calculation 2 2 7 2 3 7" xfId="4049"/>
    <cellStyle name="Calculation 2 2 7 2 4" xfId="4050"/>
    <cellStyle name="Calculation 2 2 7 2 4 2" xfId="4051"/>
    <cellStyle name="Calculation 2 2 7 2 4 3" xfId="4052"/>
    <cellStyle name="Calculation 2 2 7 2 5" xfId="4053"/>
    <cellStyle name="Calculation 2 2 7 2 5 2" xfId="4054"/>
    <cellStyle name="Calculation 2 2 7 2 5 3" xfId="4055"/>
    <cellStyle name="Calculation 2 2 7 2 6" xfId="4056"/>
    <cellStyle name="Calculation 2 2 7 2 6 2" xfId="4057"/>
    <cellStyle name="Calculation 2 2 7 2 6 3" xfId="4058"/>
    <cellStyle name="Calculation 2 2 7 2 7" xfId="4059"/>
    <cellStyle name="Calculation 2 2 7 2 7 2" xfId="4060"/>
    <cellStyle name="Calculation 2 2 7 2 7 3" xfId="4061"/>
    <cellStyle name="Calculation 2 2 7 2 8" xfId="4062"/>
    <cellStyle name="Calculation 2 2 7 2 9" xfId="4063"/>
    <cellStyle name="Calculation 2 2 7 3" xfId="4064"/>
    <cellStyle name="Calculation 2 2 7 3 2" xfId="4065"/>
    <cellStyle name="Calculation 2 2 7 3 2 2" xfId="4066"/>
    <cellStyle name="Calculation 2 2 7 3 2 2 2" xfId="4067"/>
    <cellStyle name="Calculation 2 2 7 3 2 2 2 2" xfId="4068"/>
    <cellStyle name="Calculation 2 2 7 3 2 2 2 3" xfId="4069"/>
    <cellStyle name="Calculation 2 2 7 3 2 2 3" xfId="4070"/>
    <cellStyle name="Calculation 2 2 7 3 2 2 3 2" xfId="4071"/>
    <cellStyle name="Calculation 2 2 7 3 2 2 3 3" xfId="4072"/>
    <cellStyle name="Calculation 2 2 7 3 2 2 4" xfId="4073"/>
    <cellStyle name="Calculation 2 2 7 3 2 2 4 2" xfId="4074"/>
    <cellStyle name="Calculation 2 2 7 3 2 2 4 3" xfId="4075"/>
    <cellStyle name="Calculation 2 2 7 3 2 2 5" xfId="4076"/>
    <cellStyle name="Calculation 2 2 7 3 2 2 5 2" xfId="4077"/>
    <cellStyle name="Calculation 2 2 7 3 2 2 5 3" xfId="4078"/>
    <cellStyle name="Calculation 2 2 7 3 2 2 6" xfId="4079"/>
    <cellStyle name="Calculation 2 2 7 3 2 2 7" xfId="4080"/>
    <cellStyle name="Calculation 2 2 7 3 2 3" xfId="4081"/>
    <cellStyle name="Calculation 2 2 7 3 2 3 2" xfId="4082"/>
    <cellStyle name="Calculation 2 2 7 3 2 3 3" xfId="4083"/>
    <cellStyle name="Calculation 2 2 7 3 2 4" xfId="4084"/>
    <cellStyle name="Calculation 2 2 7 3 2 4 2" xfId="4085"/>
    <cellStyle name="Calculation 2 2 7 3 2 4 3" xfId="4086"/>
    <cellStyle name="Calculation 2 2 7 3 2 5" xfId="4087"/>
    <cellStyle name="Calculation 2 2 7 3 2 5 2" xfId="4088"/>
    <cellStyle name="Calculation 2 2 7 3 2 5 3" xfId="4089"/>
    <cellStyle name="Calculation 2 2 7 3 2 6" xfId="4090"/>
    <cellStyle name="Calculation 2 2 7 3 2 6 2" xfId="4091"/>
    <cellStyle name="Calculation 2 2 7 3 2 6 3" xfId="4092"/>
    <cellStyle name="Calculation 2 2 7 3 2 7" xfId="4093"/>
    <cellStyle name="Calculation 2 2 7 3 2 8" xfId="4094"/>
    <cellStyle name="Calculation 2 2 7 3 3" xfId="4095"/>
    <cellStyle name="Calculation 2 2 7 3 3 2" xfId="4096"/>
    <cellStyle name="Calculation 2 2 7 3 3 2 2" xfId="4097"/>
    <cellStyle name="Calculation 2 2 7 3 3 2 3" xfId="4098"/>
    <cellStyle name="Calculation 2 2 7 3 3 3" xfId="4099"/>
    <cellStyle name="Calculation 2 2 7 3 3 3 2" xfId="4100"/>
    <cellStyle name="Calculation 2 2 7 3 3 3 3" xfId="4101"/>
    <cellStyle name="Calculation 2 2 7 3 3 4" xfId="4102"/>
    <cellStyle name="Calculation 2 2 7 3 3 4 2" xfId="4103"/>
    <cellStyle name="Calculation 2 2 7 3 3 4 3" xfId="4104"/>
    <cellStyle name="Calculation 2 2 7 3 3 5" xfId="4105"/>
    <cellStyle name="Calculation 2 2 7 3 3 5 2" xfId="4106"/>
    <cellStyle name="Calculation 2 2 7 3 3 5 3" xfId="4107"/>
    <cellStyle name="Calculation 2 2 7 3 3 6" xfId="4108"/>
    <cellStyle name="Calculation 2 2 7 3 3 7" xfId="4109"/>
    <cellStyle name="Calculation 2 2 7 3 4" xfId="4110"/>
    <cellStyle name="Calculation 2 2 7 3 4 2" xfId="4111"/>
    <cellStyle name="Calculation 2 2 7 3 4 3" xfId="4112"/>
    <cellStyle name="Calculation 2 2 7 3 5" xfId="4113"/>
    <cellStyle name="Calculation 2 2 7 3 5 2" xfId="4114"/>
    <cellStyle name="Calculation 2 2 7 3 5 3" xfId="4115"/>
    <cellStyle name="Calculation 2 2 7 3 6" xfId="4116"/>
    <cellStyle name="Calculation 2 2 7 3 6 2" xfId="4117"/>
    <cellStyle name="Calculation 2 2 7 3 6 3" xfId="4118"/>
    <cellStyle name="Calculation 2 2 7 3 7" xfId="4119"/>
    <cellStyle name="Calculation 2 2 7 3 7 2" xfId="4120"/>
    <cellStyle name="Calculation 2 2 7 3 7 3" xfId="4121"/>
    <cellStyle name="Calculation 2 2 7 3 8" xfId="4122"/>
    <cellStyle name="Calculation 2 2 7 3 9" xfId="4123"/>
    <cellStyle name="Calculation 2 2 7 4" xfId="4124"/>
    <cellStyle name="Calculation 2 2 7 4 2" xfId="4125"/>
    <cellStyle name="Calculation 2 2 7 4 2 2" xfId="4126"/>
    <cellStyle name="Calculation 2 2 7 4 2 2 2" xfId="4127"/>
    <cellStyle name="Calculation 2 2 7 4 2 2 3" xfId="4128"/>
    <cellStyle name="Calculation 2 2 7 4 2 3" xfId="4129"/>
    <cellStyle name="Calculation 2 2 7 4 2 3 2" xfId="4130"/>
    <cellStyle name="Calculation 2 2 7 4 2 3 3" xfId="4131"/>
    <cellStyle name="Calculation 2 2 7 4 2 4" xfId="4132"/>
    <cellStyle name="Calculation 2 2 7 4 2 4 2" xfId="4133"/>
    <cellStyle name="Calculation 2 2 7 4 2 4 3" xfId="4134"/>
    <cellStyle name="Calculation 2 2 7 4 2 5" xfId="4135"/>
    <cellStyle name="Calculation 2 2 7 4 2 5 2" xfId="4136"/>
    <cellStyle name="Calculation 2 2 7 4 2 5 3" xfId="4137"/>
    <cellStyle name="Calculation 2 2 7 4 2 6" xfId="4138"/>
    <cellStyle name="Calculation 2 2 7 4 2 7" xfId="4139"/>
    <cellStyle name="Calculation 2 2 7 4 3" xfId="4140"/>
    <cellStyle name="Calculation 2 2 7 4 3 2" xfId="4141"/>
    <cellStyle name="Calculation 2 2 7 4 3 3" xfId="4142"/>
    <cellStyle name="Calculation 2 2 7 4 4" xfId="4143"/>
    <cellStyle name="Calculation 2 2 7 4 4 2" xfId="4144"/>
    <cellStyle name="Calculation 2 2 7 4 4 3" xfId="4145"/>
    <cellStyle name="Calculation 2 2 7 4 5" xfId="4146"/>
    <cellStyle name="Calculation 2 2 7 4 5 2" xfId="4147"/>
    <cellStyle name="Calculation 2 2 7 4 5 3" xfId="4148"/>
    <cellStyle name="Calculation 2 2 7 4 6" xfId="4149"/>
    <cellStyle name="Calculation 2 2 7 4 6 2" xfId="4150"/>
    <cellStyle name="Calculation 2 2 7 4 6 3" xfId="4151"/>
    <cellStyle name="Calculation 2 2 7 4 7" xfId="4152"/>
    <cellStyle name="Calculation 2 2 7 4 8" xfId="4153"/>
    <cellStyle name="Calculation 2 2 7 5" xfId="4154"/>
    <cellStyle name="Calculation 2 2 7 5 2" xfId="4155"/>
    <cellStyle name="Calculation 2 2 7 5 2 2" xfId="4156"/>
    <cellStyle name="Calculation 2 2 7 5 2 3" xfId="4157"/>
    <cellStyle name="Calculation 2 2 7 5 3" xfId="4158"/>
    <cellStyle name="Calculation 2 2 7 5 3 2" xfId="4159"/>
    <cellStyle name="Calculation 2 2 7 5 3 3" xfId="4160"/>
    <cellStyle name="Calculation 2 2 7 5 4" xfId="4161"/>
    <cellStyle name="Calculation 2 2 7 5 4 2" xfId="4162"/>
    <cellStyle name="Calculation 2 2 7 5 4 3" xfId="4163"/>
    <cellStyle name="Calculation 2 2 7 5 5" xfId="4164"/>
    <cellStyle name="Calculation 2 2 7 5 5 2" xfId="4165"/>
    <cellStyle name="Calculation 2 2 7 5 5 3" xfId="4166"/>
    <cellStyle name="Calculation 2 2 7 5 6" xfId="4167"/>
    <cellStyle name="Calculation 2 2 7 5 7" xfId="4168"/>
    <cellStyle name="Calculation 2 2 7 6" xfId="4169"/>
    <cellStyle name="Calculation 2 2 7 6 2" xfId="4170"/>
    <cellStyle name="Calculation 2 2 7 6 3" xfId="4171"/>
    <cellStyle name="Calculation 2 2 7 7" xfId="4172"/>
    <cellStyle name="Calculation 2 2 7 7 2" xfId="4173"/>
    <cellStyle name="Calculation 2 2 7 7 3" xfId="4174"/>
    <cellStyle name="Calculation 2 2 7 8" xfId="4175"/>
    <cellStyle name="Calculation 2 2 7 8 2" xfId="4176"/>
    <cellStyle name="Calculation 2 2 7 8 3" xfId="4177"/>
    <cellStyle name="Calculation 2 2 7 9" xfId="4178"/>
    <cellStyle name="Calculation 2 2 7 9 2" xfId="4179"/>
    <cellStyle name="Calculation 2 2 7 9 3" xfId="4180"/>
    <cellStyle name="Calculation 2 2 8" xfId="4181"/>
    <cellStyle name="Calculation 2 2 8 2" xfId="4182"/>
    <cellStyle name="Calculation 2 2 8 2 2" xfId="4183"/>
    <cellStyle name="Calculation 2 2 8 2 2 2" xfId="4184"/>
    <cellStyle name="Calculation 2 2 8 2 2 2 2" xfId="4185"/>
    <cellStyle name="Calculation 2 2 8 2 2 2 3" xfId="4186"/>
    <cellStyle name="Calculation 2 2 8 2 2 3" xfId="4187"/>
    <cellStyle name="Calculation 2 2 8 2 2 3 2" xfId="4188"/>
    <cellStyle name="Calculation 2 2 8 2 2 3 3" xfId="4189"/>
    <cellStyle name="Calculation 2 2 8 2 2 4" xfId="4190"/>
    <cellStyle name="Calculation 2 2 8 2 2 4 2" xfId="4191"/>
    <cellStyle name="Calculation 2 2 8 2 2 4 3" xfId="4192"/>
    <cellStyle name="Calculation 2 2 8 2 2 5" xfId="4193"/>
    <cellStyle name="Calculation 2 2 8 2 2 5 2" xfId="4194"/>
    <cellStyle name="Calculation 2 2 8 2 2 5 3" xfId="4195"/>
    <cellStyle name="Calculation 2 2 8 2 2 6" xfId="4196"/>
    <cellStyle name="Calculation 2 2 8 2 2 7" xfId="4197"/>
    <cellStyle name="Calculation 2 2 8 2 3" xfId="4198"/>
    <cellStyle name="Calculation 2 2 8 2 3 2" xfId="4199"/>
    <cellStyle name="Calculation 2 2 8 2 3 3" xfId="4200"/>
    <cellStyle name="Calculation 2 2 8 2 4" xfId="4201"/>
    <cellStyle name="Calculation 2 2 8 2 4 2" xfId="4202"/>
    <cellStyle name="Calculation 2 2 8 2 4 3" xfId="4203"/>
    <cellStyle name="Calculation 2 2 8 2 5" xfId="4204"/>
    <cellStyle name="Calculation 2 2 8 2 5 2" xfId="4205"/>
    <cellStyle name="Calculation 2 2 8 2 5 3" xfId="4206"/>
    <cellStyle name="Calculation 2 2 8 2 6" xfId="4207"/>
    <cellStyle name="Calculation 2 2 8 2 6 2" xfId="4208"/>
    <cellStyle name="Calculation 2 2 8 2 6 3" xfId="4209"/>
    <cellStyle name="Calculation 2 2 8 2 7" xfId="4210"/>
    <cellStyle name="Calculation 2 2 8 2 8" xfId="4211"/>
    <cellStyle name="Calculation 2 2 8 3" xfId="4212"/>
    <cellStyle name="Calculation 2 2 8 3 2" xfId="4213"/>
    <cellStyle name="Calculation 2 2 8 3 2 2" xfId="4214"/>
    <cellStyle name="Calculation 2 2 8 3 2 3" xfId="4215"/>
    <cellStyle name="Calculation 2 2 8 3 3" xfId="4216"/>
    <cellStyle name="Calculation 2 2 8 3 3 2" xfId="4217"/>
    <cellStyle name="Calculation 2 2 8 3 3 3" xfId="4218"/>
    <cellStyle name="Calculation 2 2 8 3 4" xfId="4219"/>
    <cellStyle name="Calculation 2 2 8 3 4 2" xfId="4220"/>
    <cellStyle name="Calculation 2 2 8 3 4 3" xfId="4221"/>
    <cellStyle name="Calculation 2 2 8 3 5" xfId="4222"/>
    <cellStyle name="Calculation 2 2 8 3 5 2" xfId="4223"/>
    <cellStyle name="Calculation 2 2 8 3 5 3" xfId="4224"/>
    <cellStyle name="Calculation 2 2 8 3 6" xfId="4225"/>
    <cellStyle name="Calculation 2 2 8 3 7" xfId="4226"/>
    <cellStyle name="Calculation 2 2 8 4" xfId="4227"/>
    <cellStyle name="Calculation 2 2 8 4 2" xfId="4228"/>
    <cellStyle name="Calculation 2 2 8 4 3" xfId="4229"/>
    <cellStyle name="Calculation 2 2 8 5" xfId="4230"/>
    <cellStyle name="Calculation 2 2 8 5 2" xfId="4231"/>
    <cellStyle name="Calculation 2 2 8 5 3" xfId="4232"/>
    <cellStyle name="Calculation 2 2 8 6" xfId="4233"/>
    <cellStyle name="Calculation 2 2 8 6 2" xfId="4234"/>
    <cellStyle name="Calculation 2 2 8 6 3" xfId="4235"/>
    <cellStyle name="Calculation 2 2 8 7" xfId="4236"/>
    <cellStyle name="Calculation 2 2 8 7 2" xfId="4237"/>
    <cellStyle name="Calculation 2 2 8 7 3" xfId="4238"/>
    <cellStyle name="Calculation 2 2 8 8" xfId="4239"/>
    <cellStyle name="Calculation 2 2 8 9" xfId="4240"/>
    <cellStyle name="Calculation 2 2 9" xfId="4241"/>
    <cellStyle name="Calculation 2 2 9 2" xfId="4242"/>
    <cellStyle name="Calculation 2 2 9 2 2" xfId="4243"/>
    <cellStyle name="Calculation 2 2 9 2 2 2" xfId="4244"/>
    <cellStyle name="Calculation 2 2 9 2 2 2 2" xfId="4245"/>
    <cellStyle name="Calculation 2 2 9 2 2 2 3" xfId="4246"/>
    <cellStyle name="Calculation 2 2 9 2 2 3" xfId="4247"/>
    <cellStyle name="Calculation 2 2 9 2 2 3 2" xfId="4248"/>
    <cellStyle name="Calculation 2 2 9 2 2 3 3" xfId="4249"/>
    <cellStyle name="Calculation 2 2 9 2 2 4" xfId="4250"/>
    <cellStyle name="Calculation 2 2 9 2 2 4 2" xfId="4251"/>
    <cellStyle name="Calculation 2 2 9 2 2 4 3" xfId="4252"/>
    <cellStyle name="Calculation 2 2 9 2 2 5" xfId="4253"/>
    <cellStyle name="Calculation 2 2 9 2 2 5 2" xfId="4254"/>
    <cellStyle name="Calculation 2 2 9 2 2 5 3" xfId="4255"/>
    <cellStyle name="Calculation 2 2 9 2 2 6" xfId="4256"/>
    <cellStyle name="Calculation 2 2 9 2 2 7" xfId="4257"/>
    <cellStyle name="Calculation 2 2 9 2 3" xfId="4258"/>
    <cellStyle name="Calculation 2 2 9 2 3 2" xfId="4259"/>
    <cellStyle name="Calculation 2 2 9 2 3 3" xfId="4260"/>
    <cellStyle name="Calculation 2 2 9 2 4" xfId="4261"/>
    <cellStyle name="Calculation 2 2 9 2 4 2" xfId="4262"/>
    <cellStyle name="Calculation 2 2 9 2 4 3" xfId="4263"/>
    <cellStyle name="Calculation 2 2 9 2 5" xfId="4264"/>
    <cellStyle name="Calculation 2 2 9 2 5 2" xfId="4265"/>
    <cellStyle name="Calculation 2 2 9 2 5 3" xfId="4266"/>
    <cellStyle name="Calculation 2 2 9 2 6" xfId="4267"/>
    <cellStyle name="Calculation 2 2 9 2 6 2" xfId="4268"/>
    <cellStyle name="Calculation 2 2 9 2 6 3" xfId="4269"/>
    <cellStyle name="Calculation 2 2 9 2 7" xfId="4270"/>
    <cellStyle name="Calculation 2 2 9 2 8" xfId="4271"/>
    <cellStyle name="Calculation 2 2 9 3" xfId="4272"/>
    <cellStyle name="Calculation 2 2 9 3 2" xfId="4273"/>
    <cellStyle name="Calculation 2 2 9 3 2 2" xfId="4274"/>
    <cellStyle name="Calculation 2 2 9 3 2 3" xfId="4275"/>
    <cellStyle name="Calculation 2 2 9 3 3" xfId="4276"/>
    <cellStyle name="Calculation 2 2 9 3 3 2" xfId="4277"/>
    <cellStyle name="Calculation 2 2 9 3 3 3" xfId="4278"/>
    <cellStyle name="Calculation 2 2 9 3 4" xfId="4279"/>
    <cellStyle name="Calculation 2 2 9 3 4 2" xfId="4280"/>
    <cellStyle name="Calculation 2 2 9 3 4 3" xfId="4281"/>
    <cellStyle name="Calculation 2 2 9 3 5" xfId="4282"/>
    <cellStyle name="Calculation 2 2 9 3 5 2" xfId="4283"/>
    <cellStyle name="Calculation 2 2 9 3 5 3" xfId="4284"/>
    <cellStyle name="Calculation 2 2 9 3 6" xfId="4285"/>
    <cellStyle name="Calculation 2 2 9 3 7" xfId="4286"/>
    <cellStyle name="Calculation 2 2 9 4" xfId="4287"/>
    <cellStyle name="Calculation 2 2 9 4 2" xfId="4288"/>
    <cellStyle name="Calculation 2 2 9 4 3" xfId="4289"/>
    <cellStyle name="Calculation 2 2 9 5" xfId="4290"/>
    <cellStyle name="Calculation 2 2 9 5 2" xfId="4291"/>
    <cellStyle name="Calculation 2 2 9 5 3" xfId="4292"/>
    <cellStyle name="Calculation 2 2 9 6" xfId="4293"/>
    <cellStyle name="Calculation 2 2 9 6 2" xfId="4294"/>
    <cellStyle name="Calculation 2 2 9 6 3" xfId="4295"/>
    <cellStyle name="Calculation 2 2 9 7" xfId="4296"/>
    <cellStyle name="Calculation 2 2 9 7 2" xfId="4297"/>
    <cellStyle name="Calculation 2 2 9 7 3" xfId="4298"/>
    <cellStyle name="Calculation 2 2 9 8" xfId="4299"/>
    <cellStyle name="Calculation 2 2 9 9" xfId="4300"/>
    <cellStyle name="Calculation 2 3" xfId="4301"/>
    <cellStyle name="Calculation 2 3 10" xfId="4302"/>
    <cellStyle name="Calculation 2 3 10 2" xfId="4303"/>
    <cellStyle name="Calculation 2 3 10 3" xfId="4304"/>
    <cellStyle name="Calculation 2 3 11" xfId="4305"/>
    <cellStyle name="Calculation 2 3 11 2" xfId="4306"/>
    <cellStyle name="Calculation 2 3 11 3" xfId="4307"/>
    <cellStyle name="Calculation 2 3 12" xfId="4308"/>
    <cellStyle name="Calculation 2 3 12 2" xfId="4309"/>
    <cellStyle name="Calculation 2 3 12 3" xfId="4310"/>
    <cellStyle name="Calculation 2 3 13" xfId="4311"/>
    <cellStyle name="Calculation 2 3 14" xfId="4312"/>
    <cellStyle name="Calculation 2 3 2" xfId="4313"/>
    <cellStyle name="Calculation 2 3 2 10" xfId="4314"/>
    <cellStyle name="Calculation 2 3 2 10 2" xfId="4315"/>
    <cellStyle name="Calculation 2 3 2 10 3" xfId="4316"/>
    <cellStyle name="Calculation 2 3 2 11" xfId="4317"/>
    <cellStyle name="Calculation 2 3 2 11 2" xfId="4318"/>
    <cellStyle name="Calculation 2 3 2 11 3" xfId="4319"/>
    <cellStyle name="Calculation 2 3 2 12" xfId="4320"/>
    <cellStyle name="Calculation 2 3 2 13" xfId="4321"/>
    <cellStyle name="Calculation 2 3 2 2" xfId="4322"/>
    <cellStyle name="Calculation 2 3 2 2 10" xfId="4323"/>
    <cellStyle name="Calculation 2 3 2 2 11" xfId="4324"/>
    <cellStyle name="Calculation 2 3 2 2 2" xfId="4325"/>
    <cellStyle name="Calculation 2 3 2 2 2 2" xfId="4326"/>
    <cellStyle name="Calculation 2 3 2 2 2 2 2" xfId="4327"/>
    <cellStyle name="Calculation 2 3 2 2 2 2 2 2" xfId="4328"/>
    <cellStyle name="Calculation 2 3 2 2 2 2 2 2 2" xfId="4329"/>
    <cellStyle name="Calculation 2 3 2 2 2 2 2 2 3" xfId="4330"/>
    <cellStyle name="Calculation 2 3 2 2 2 2 2 3" xfId="4331"/>
    <cellStyle name="Calculation 2 3 2 2 2 2 2 3 2" xfId="4332"/>
    <cellStyle name="Calculation 2 3 2 2 2 2 2 3 3" xfId="4333"/>
    <cellStyle name="Calculation 2 3 2 2 2 2 2 4" xfId="4334"/>
    <cellStyle name="Calculation 2 3 2 2 2 2 2 4 2" xfId="4335"/>
    <cellStyle name="Calculation 2 3 2 2 2 2 2 4 3" xfId="4336"/>
    <cellStyle name="Calculation 2 3 2 2 2 2 2 5" xfId="4337"/>
    <cellStyle name="Calculation 2 3 2 2 2 2 2 5 2" xfId="4338"/>
    <cellStyle name="Calculation 2 3 2 2 2 2 2 5 3" xfId="4339"/>
    <cellStyle name="Calculation 2 3 2 2 2 2 2 6" xfId="4340"/>
    <cellStyle name="Calculation 2 3 2 2 2 2 2 7" xfId="4341"/>
    <cellStyle name="Calculation 2 3 2 2 2 2 3" xfId="4342"/>
    <cellStyle name="Calculation 2 3 2 2 2 2 3 2" xfId="4343"/>
    <cellStyle name="Calculation 2 3 2 2 2 2 3 3" xfId="4344"/>
    <cellStyle name="Calculation 2 3 2 2 2 2 4" xfId="4345"/>
    <cellStyle name="Calculation 2 3 2 2 2 2 4 2" xfId="4346"/>
    <cellStyle name="Calculation 2 3 2 2 2 2 4 3" xfId="4347"/>
    <cellStyle name="Calculation 2 3 2 2 2 2 5" xfId="4348"/>
    <cellStyle name="Calculation 2 3 2 2 2 2 5 2" xfId="4349"/>
    <cellStyle name="Calculation 2 3 2 2 2 2 5 3" xfId="4350"/>
    <cellStyle name="Calculation 2 3 2 2 2 2 6" xfId="4351"/>
    <cellStyle name="Calculation 2 3 2 2 2 2 6 2" xfId="4352"/>
    <cellStyle name="Calculation 2 3 2 2 2 2 6 3" xfId="4353"/>
    <cellStyle name="Calculation 2 3 2 2 2 2 7" xfId="4354"/>
    <cellStyle name="Calculation 2 3 2 2 2 2 8" xfId="4355"/>
    <cellStyle name="Calculation 2 3 2 2 2 3" xfId="4356"/>
    <cellStyle name="Calculation 2 3 2 2 2 3 2" xfId="4357"/>
    <cellStyle name="Calculation 2 3 2 2 2 3 2 2" xfId="4358"/>
    <cellStyle name="Calculation 2 3 2 2 2 3 2 3" xfId="4359"/>
    <cellStyle name="Calculation 2 3 2 2 2 3 3" xfId="4360"/>
    <cellStyle name="Calculation 2 3 2 2 2 3 3 2" xfId="4361"/>
    <cellStyle name="Calculation 2 3 2 2 2 3 3 3" xfId="4362"/>
    <cellStyle name="Calculation 2 3 2 2 2 3 4" xfId="4363"/>
    <cellStyle name="Calculation 2 3 2 2 2 3 4 2" xfId="4364"/>
    <cellStyle name="Calculation 2 3 2 2 2 3 4 3" xfId="4365"/>
    <cellStyle name="Calculation 2 3 2 2 2 3 5" xfId="4366"/>
    <cellStyle name="Calculation 2 3 2 2 2 3 5 2" xfId="4367"/>
    <cellStyle name="Calculation 2 3 2 2 2 3 5 3" xfId="4368"/>
    <cellStyle name="Calculation 2 3 2 2 2 3 6" xfId="4369"/>
    <cellStyle name="Calculation 2 3 2 2 2 3 7" xfId="4370"/>
    <cellStyle name="Calculation 2 3 2 2 2 4" xfId="4371"/>
    <cellStyle name="Calculation 2 3 2 2 2 4 2" xfId="4372"/>
    <cellStyle name="Calculation 2 3 2 2 2 4 3" xfId="4373"/>
    <cellStyle name="Calculation 2 3 2 2 2 5" xfId="4374"/>
    <cellStyle name="Calculation 2 3 2 2 2 5 2" xfId="4375"/>
    <cellStyle name="Calculation 2 3 2 2 2 5 3" xfId="4376"/>
    <cellStyle name="Calculation 2 3 2 2 2 6" xfId="4377"/>
    <cellStyle name="Calculation 2 3 2 2 2 6 2" xfId="4378"/>
    <cellStyle name="Calculation 2 3 2 2 2 6 3" xfId="4379"/>
    <cellStyle name="Calculation 2 3 2 2 2 7" xfId="4380"/>
    <cellStyle name="Calculation 2 3 2 2 2 7 2" xfId="4381"/>
    <cellStyle name="Calculation 2 3 2 2 2 7 3" xfId="4382"/>
    <cellStyle name="Calculation 2 3 2 2 2 8" xfId="4383"/>
    <cellStyle name="Calculation 2 3 2 2 2 9" xfId="4384"/>
    <cellStyle name="Calculation 2 3 2 2 3" xfId="4385"/>
    <cellStyle name="Calculation 2 3 2 2 3 2" xfId="4386"/>
    <cellStyle name="Calculation 2 3 2 2 3 2 2" xfId="4387"/>
    <cellStyle name="Calculation 2 3 2 2 3 2 2 2" xfId="4388"/>
    <cellStyle name="Calculation 2 3 2 2 3 2 2 2 2" xfId="4389"/>
    <cellStyle name="Calculation 2 3 2 2 3 2 2 2 3" xfId="4390"/>
    <cellStyle name="Calculation 2 3 2 2 3 2 2 3" xfId="4391"/>
    <cellStyle name="Calculation 2 3 2 2 3 2 2 3 2" xfId="4392"/>
    <cellStyle name="Calculation 2 3 2 2 3 2 2 3 3" xfId="4393"/>
    <cellStyle name="Calculation 2 3 2 2 3 2 2 4" xfId="4394"/>
    <cellStyle name="Calculation 2 3 2 2 3 2 2 4 2" xfId="4395"/>
    <cellStyle name="Calculation 2 3 2 2 3 2 2 4 3" xfId="4396"/>
    <cellStyle name="Calculation 2 3 2 2 3 2 2 5" xfId="4397"/>
    <cellStyle name="Calculation 2 3 2 2 3 2 2 5 2" xfId="4398"/>
    <cellStyle name="Calculation 2 3 2 2 3 2 2 5 3" xfId="4399"/>
    <cellStyle name="Calculation 2 3 2 2 3 2 2 6" xfId="4400"/>
    <cellStyle name="Calculation 2 3 2 2 3 2 2 7" xfId="4401"/>
    <cellStyle name="Calculation 2 3 2 2 3 2 3" xfId="4402"/>
    <cellStyle name="Calculation 2 3 2 2 3 2 3 2" xfId="4403"/>
    <cellStyle name="Calculation 2 3 2 2 3 2 3 3" xfId="4404"/>
    <cellStyle name="Calculation 2 3 2 2 3 2 4" xfId="4405"/>
    <cellStyle name="Calculation 2 3 2 2 3 2 4 2" xfId="4406"/>
    <cellStyle name="Calculation 2 3 2 2 3 2 4 3" xfId="4407"/>
    <cellStyle name="Calculation 2 3 2 2 3 2 5" xfId="4408"/>
    <cellStyle name="Calculation 2 3 2 2 3 2 5 2" xfId="4409"/>
    <cellStyle name="Calculation 2 3 2 2 3 2 5 3" xfId="4410"/>
    <cellStyle name="Calculation 2 3 2 2 3 2 6" xfId="4411"/>
    <cellStyle name="Calculation 2 3 2 2 3 2 6 2" xfId="4412"/>
    <cellStyle name="Calculation 2 3 2 2 3 2 6 3" xfId="4413"/>
    <cellStyle name="Calculation 2 3 2 2 3 2 7" xfId="4414"/>
    <cellStyle name="Calculation 2 3 2 2 3 2 8" xfId="4415"/>
    <cellStyle name="Calculation 2 3 2 2 3 3" xfId="4416"/>
    <cellStyle name="Calculation 2 3 2 2 3 3 2" xfId="4417"/>
    <cellStyle name="Calculation 2 3 2 2 3 3 2 2" xfId="4418"/>
    <cellStyle name="Calculation 2 3 2 2 3 3 2 3" xfId="4419"/>
    <cellStyle name="Calculation 2 3 2 2 3 3 3" xfId="4420"/>
    <cellStyle name="Calculation 2 3 2 2 3 3 3 2" xfId="4421"/>
    <cellStyle name="Calculation 2 3 2 2 3 3 3 3" xfId="4422"/>
    <cellStyle name="Calculation 2 3 2 2 3 3 4" xfId="4423"/>
    <cellStyle name="Calculation 2 3 2 2 3 3 4 2" xfId="4424"/>
    <cellStyle name="Calculation 2 3 2 2 3 3 4 3" xfId="4425"/>
    <cellStyle name="Calculation 2 3 2 2 3 3 5" xfId="4426"/>
    <cellStyle name="Calculation 2 3 2 2 3 3 5 2" xfId="4427"/>
    <cellStyle name="Calculation 2 3 2 2 3 3 5 3" xfId="4428"/>
    <cellStyle name="Calculation 2 3 2 2 3 3 6" xfId="4429"/>
    <cellStyle name="Calculation 2 3 2 2 3 3 7" xfId="4430"/>
    <cellStyle name="Calculation 2 3 2 2 3 4" xfId="4431"/>
    <cellStyle name="Calculation 2 3 2 2 3 4 2" xfId="4432"/>
    <cellStyle name="Calculation 2 3 2 2 3 4 3" xfId="4433"/>
    <cellStyle name="Calculation 2 3 2 2 3 5" xfId="4434"/>
    <cellStyle name="Calculation 2 3 2 2 3 5 2" xfId="4435"/>
    <cellStyle name="Calculation 2 3 2 2 3 5 3" xfId="4436"/>
    <cellStyle name="Calculation 2 3 2 2 3 6" xfId="4437"/>
    <cellStyle name="Calculation 2 3 2 2 3 6 2" xfId="4438"/>
    <cellStyle name="Calculation 2 3 2 2 3 6 3" xfId="4439"/>
    <cellStyle name="Calculation 2 3 2 2 3 7" xfId="4440"/>
    <cellStyle name="Calculation 2 3 2 2 3 7 2" xfId="4441"/>
    <cellStyle name="Calculation 2 3 2 2 3 7 3" xfId="4442"/>
    <cellStyle name="Calculation 2 3 2 2 3 8" xfId="4443"/>
    <cellStyle name="Calculation 2 3 2 2 3 9" xfId="4444"/>
    <cellStyle name="Calculation 2 3 2 2 4" xfId="4445"/>
    <cellStyle name="Calculation 2 3 2 2 4 2" xfId="4446"/>
    <cellStyle name="Calculation 2 3 2 2 4 2 2" xfId="4447"/>
    <cellStyle name="Calculation 2 3 2 2 4 2 2 2" xfId="4448"/>
    <cellStyle name="Calculation 2 3 2 2 4 2 2 3" xfId="4449"/>
    <cellStyle name="Calculation 2 3 2 2 4 2 3" xfId="4450"/>
    <cellStyle name="Calculation 2 3 2 2 4 2 3 2" xfId="4451"/>
    <cellStyle name="Calculation 2 3 2 2 4 2 3 3" xfId="4452"/>
    <cellStyle name="Calculation 2 3 2 2 4 2 4" xfId="4453"/>
    <cellStyle name="Calculation 2 3 2 2 4 2 4 2" xfId="4454"/>
    <cellStyle name="Calculation 2 3 2 2 4 2 4 3" xfId="4455"/>
    <cellStyle name="Calculation 2 3 2 2 4 2 5" xfId="4456"/>
    <cellStyle name="Calculation 2 3 2 2 4 2 5 2" xfId="4457"/>
    <cellStyle name="Calculation 2 3 2 2 4 2 5 3" xfId="4458"/>
    <cellStyle name="Calculation 2 3 2 2 4 2 6" xfId="4459"/>
    <cellStyle name="Calculation 2 3 2 2 4 2 7" xfId="4460"/>
    <cellStyle name="Calculation 2 3 2 2 4 3" xfId="4461"/>
    <cellStyle name="Calculation 2 3 2 2 4 3 2" xfId="4462"/>
    <cellStyle name="Calculation 2 3 2 2 4 3 3" xfId="4463"/>
    <cellStyle name="Calculation 2 3 2 2 4 4" xfId="4464"/>
    <cellStyle name="Calculation 2 3 2 2 4 4 2" xfId="4465"/>
    <cellStyle name="Calculation 2 3 2 2 4 4 3" xfId="4466"/>
    <cellStyle name="Calculation 2 3 2 2 4 5" xfId="4467"/>
    <cellStyle name="Calculation 2 3 2 2 4 5 2" xfId="4468"/>
    <cellStyle name="Calculation 2 3 2 2 4 5 3" xfId="4469"/>
    <cellStyle name="Calculation 2 3 2 2 4 6" xfId="4470"/>
    <cellStyle name="Calculation 2 3 2 2 4 6 2" xfId="4471"/>
    <cellStyle name="Calculation 2 3 2 2 4 6 3" xfId="4472"/>
    <cellStyle name="Calculation 2 3 2 2 4 7" xfId="4473"/>
    <cellStyle name="Calculation 2 3 2 2 4 8" xfId="4474"/>
    <cellStyle name="Calculation 2 3 2 2 5" xfId="4475"/>
    <cellStyle name="Calculation 2 3 2 2 5 2" xfId="4476"/>
    <cellStyle name="Calculation 2 3 2 2 5 2 2" xfId="4477"/>
    <cellStyle name="Calculation 2 3 2 2 5 2 3" xfId="4478"/>
    <cellStyle name="Calculation 2 3 2 2 5 3" xfId="4479"/>
    <cellStyle name="Calculation 2 3 2 2 5 3 2" xfId="4480"/>
    <cellStyle name="Calculation 2 3 2 2 5 3 3" xfId="4481"/>
    <cellStyle name="Calculation 2 3 2 2 5 4" xfId="4482"/>
    <cellStyle name="Calculation 2 3 2 2 5 4 2" xfId="4483"/>
    <cellStyle name="Calculation 2 3 2 2 5 4 3" xfId="4484"/>
    <cellStyle name="Calculation 2 3 2 2 5 5" xfId="4485"/>
    <cellStyle name="Calculation 2 3 2 2 5 5 2" xfId="4486"/>
    <cellStyle name="Calculation 2 3 2 2 5 5 3" xfId="4487"/>
    <cellStyle name="Calculation 2 3 2 2 5 6" xfId="4488"/>
    <cellStyle name="Calculation 2 3 2 2 5 7" xfId="4489"/>
    <cellStyle name="Calculation 2 3 2 2 6" xfId="4490"/>
    <cellStyle name="Calculation 2 3 2 2 6 2" xfId="4491"/>
    <cellStyle name="Calculation 2 3 2 2 6 3" xfId="4492"/>
    <cellStyle name="Calculation 2 3 2 2 7" xfId="4493"/>
    <cellStyle name="Calculation 2 3 2 2 7 2" xfId="4494"/>
    <cellStyle name="Calculation 2 3 2 2 7 3" xfId="4495"/>
    <cellStyle name="Calculation 2 3 2 2 8" xfId="4496"/>
    <cellStyle name="Calculation 2 3 2 2 8 2" xfId="4497"/>
    <cellStyle name="Calculation 2 3 2 2 8 3" xfId="4498"/>
    <cellStyle name="Calculation 2 3 2 2 9" xfId="4499"/>
    <cellStyle name="Calculation 2 3 2 2 9 2" xfId="4500"/>
    <cellStyle name="Calculation 2 3 2 2 9 3" xfId="4501"/>
    <cellStyle name="Calculation 2 3 2 3" xfId="4502"/>
    <cellStyle name="Calculation 2 3 2 3 10" xfId="4503"/>
    <cellStyle name="Calculation 2 3 2 3 11" xfId="4504"/>
    <cellStyle name="Calculation 2 3 2 3 2" xfId="4505"/>
    <cellStyle name="Calculation 2 3 2 3 2 2" xfId="4506"/>
    <cellStyle name="Calculation 2 3 2 3 2 2 2" xfId="4507"/>
    <cellStyle name="Calculation 2 3 2 3 2 2 2 2" xfId="4508"/>
    <cellStyle name="Calculation 2 3 2 3 2 2 2 2 2" xfId="4509"/>
    <cellStyle name="Calculation 2 3 2 3 2 2 2 2 3" xfId="4510"/>
    <cellStyle name="Calculation 2 3 2 3 2 2 2 3" xfId="4511"/>
    <cellStyle name="Calculation 2 3 2 3 2 2 2 3 2" xfId="4512"/>
    <cellStyle name="Calculation 2 3 2 3 2 2 2 3 3" xfId="4513"/>
    <cellStyle name="Calculation 2 3 2 3 2 2 2 4" xfId="4514"/>
    <cellStyle name="Calculation 2 3 2 3 2 2 2 4 2" xfId="4515"/>
    <cellStyle name="Calculation 2 3 2 3 2 2 2 4 3" xfId="4516"/>
    <cellStyle name="Calculation 2 3 2 3 2 2 2 5" xfId="4517"/>
    <cellStyle name="Calculation 2 3 2 3 2 2 2 5 2" xfId="4518"/>
    <cellStyle name="Calculation 2 3 2 3 2 2 2 5 3" xfId="4519"/>
    <cellStyle name="Calculation 2 3 2 3 2 2 2 6" xfId="4520"/>
    <cellStyle name="Calculation 2 3 2 3 2 2 2 7" xfId="4521"/>
    <cellStyle name="Calculation 2 3 2 3 2 2 3" xfId="4522"/>
    <cellStyle name="Calculation 2 3 2 3 2 2 3 2" xfId="4523"/>
    <cellStyle name="Calculation 2 3 2 3 2 2 3 3" xfId="4524"/>
    <cellStyle name="Calculation 2 3 2 3 2 2 4" xfId="4525"/>
    <cellStyle name="Calculation 2 3 2 3 2 2 4 2" xfId="4526"/>
    <cellStyle name="Calculation 2 3 2 3 2 2 4 3" xfId="4527"/>
    <cellStyle name="Calculation 2 3 2 3 2 2 5" xfId="4528"/>
    <cellStyle name="Calculation 2 3 2 3 2 2 5 2" xfId="4529"/>
    <cellStyle name="Calculation 2 3 2 3 2 2 5 3" xfId="4530"/>
    <cellStyle name="Calculation 2 3 2 3 2 2 6" xfId="4531"/>
    <cellStyle name="Calculation 2 3 2 3 2 2 6 2" xfId="4532"/>
    <cellStyle name="Calculation 2 3 2 3 2 2 6 3" xfId="4533"/>
    <cellStyle name="Calculation 2 3 2 3 2 2 7" xfId="4534"/>
    <cellStyle name="Calculation 2 3 2 3 2 2 8" xfId="4535"/>
    <cellStyle name="Calculation 2 3 2 3 2 3" xfId="4536"/>
    <cellStyle name="Calculation 2 3 2 3 2 3 2" xfId="4537"/>
    <cellStyle name="Calculation 2 3 2 3 2 3 2 2" xfId="4538"/>
    <cellStyle name="Calculation 2 3 2 3 2 3 2 3" xfId="4539"/>
    <cellStyle name="Calculation 2 3 2 3 2 3 3" xfId="4540"/>
    <cellStyle name="Calculation 2 3 2 3 2 3 3 2" xfId="4541"/>
    <cellStyle name="Calculation 2 3 2 3 2 3 3 3" xfId="4542"/>
    <cellStyle name="Calculation 2 3 2 3 2 3 4" xfId="4543"/>
    <cellStyle name="Calculation 2 3 2 3 2 3 4 2" xfId="4544"/>
    <cellStyle name="Calculation 2 3 2 3 2 3 4 3" xfId="4545"/>
    <cellStyle name="Calculation 2 3 2 3 2 3 5" xfId="4546"/>
    <cellStyle name="Calculation 2 3 2 3 2 3 5 2" xfId="4547"/>
    <cellStyle name="Calculation 2 3 2 3 2 3 5 3" xfId="4548"/>
    <cellStyle name="Calculation 2 3 2 3 2 3 6" xfId="4549"/>
    <cellStyle name="Calculation 2 3 2 3 2 3 7" xfId="4550"/>
    <cellStyle name="Calculation 2 3 2 3 2 4" xfId="4551"/>
    <cellStyle name="Calculation 2 3 2 3 2 4 2" xfId="4552"/>
    <cellStyle name="Calculation 2 3 2 3 2 4 3" xfId="4553"/>
    <cellStyle name="Calculation 2 3 2 3 2 5" xfId="4554"/>
    <cellStyle name="Calculation 2 3 2 3 2 5 2" xfId="4555"/>
    <cellStyle name="Calculation 2 3 2 3 2 5 3" xfId="4556"/>
    <cellStyle name="Calculation 2 3 2 3 2 6" xfId="4557"/>
    <cellStyle name="Calculation 2 3 2 3 2 6 2" xfId="4558"/>
    <cellStyle name="Calculation 2 3 2 3 2 6 3" xfId="4559"/>
    <cellStyle name="Calculation 2 3 2 3 2 7" xfId="4560"/>
    <cellStyle name="Calculation 2 3 2 3 2 7 2" xfId="4561"/>
    <cellStyle name="Calculation 2 3 2 3 2 7 3" xfId="4562"/>
    <cellStyle name="Calculation 2 3 2 3 2 8" xfId="4563"/>
    <cellStyle name="Calculation 2 3 2 3 2 9" xfId="4564"/>
    <cellStyle name="Calculation 2 3 2 3 3" xfId="4565"/>
    <cellStyle name="Calculation 2 3 2 3 3 2" xfId="4566"/>
    <cellStyle name="Calculation 2 3 2 3 3 2 2" xfId="4567"/>
    <cellStyle name="Calculation 2 3 2 3 3 2 2 2" xfId="4568"/>
    <cellStyle name="Calculation 2 3 2 3 3 2 2 2 2" xfId="4569"/>
    <cellStyle name="Calculation 2 3 2 3 3 2 2 2 3" xfId="4570"/>
    <cellStyle name="Calculation 2 3 2 3 3 2 2 3" xfId="4571"/>
    <cellStyle name="Calculation 2 3 2 3 3 2 2 3 2" xfId="4572"/>
    <cellStyle name="Calculation 2 3 2 3 3 2 2 3 3" xfId="4573"/>
    <cellStyle name="Calculation 2 3 2 3 3 2 2 4" xfId="4574"/>
    <cellStyle name="Calculation 2 3 2 3 3 2 2 4 2" xfId="4575"/>
    <cellStyle name="Calculation 2 3 2 3 3 2 2 4 3" xfId="4576"/>
    <cellStyle name="Calculation 2 3 2 3 3 2 2 5" xfId="4577"/>
    <cellStyle name="Calculation 2 3 2 3 3 2 2 5 2" xfId="4578"/>
    <cellStyle name="Calculation 2 3 2 3 3 2 2 5 3" xfId="4579"/>
    <cellStyle name="Calculation 2 3 2 3 3 2 2 6" xfId="4580"/>
    <cellStyle name="Calculation 2 3 2 3 3 2 2 7" xfId="4581"/>
    <cellStyle name="Calculation 2 3 2 3 3 2 3" xfId="4582"/>
    <cellStyle name="Calculation 2 3 2 3 3 2 3 2" xfId="4583"/>
    <cellStyle name="Calculation 2 3 2 3 3 2 3 3" xfId="4584"/>
    <cellStyle name="Calculation 2 3 2 3 3 2 4" xfId="4585"/>
    <cellStyle name="Calculation 2 3 2 3 3 2 4 2" xfId="4586"/>
    <cellStyle name="Calculation 2 3 2 3 3 2 4 3" xfId="4587"/>
    <cellStyle name="Calculation 2 3 2 3 3 2 5" xfId="4588"/>
    <cellStyle name="Calculation 2 3 2 3 3 2 5 2" xfId="4589"/>
    <cellStyle name="Calculation 2 3 2 3 3 2 5 3" xfId="4590"/>
    <cellStyle name="Calculation 2 3 2 3 3 2 6" xfId="4591"/>
    <cellStyle name="Calculation 2 3 2 3 3 2 6 2" xfId="4592"/>
    <cellStyle name="Calculation 2 3 2 3 3 2 6 3" xfId="4593"/>
    <cellStyle name="Calculation 2 3 2 3 3 2 7" xfId="4594"/>
    <cellStyle name="Calculation 2 3 2 3 3 2 8" xfId="4595"/>
    <cellStyle name="Calculation 2 3 2 3 3 3" xfId="4596"/>
    <cellStyle name="Calculation 2 3 2 3 3 3 2" xfId="4597"/>
    <cellStyle name="Calculation 2 3 2 3 3 3 2 2" xfId="4598"/>
    <cellStyle name="Calculation 2 3 2 3 3 3 2 3" xfId="4599"/>
    <cellStyle name="Calculation 2 3 2 3 3 3 3" xfId="4600"/>
    <cellStyle name="Calculation 2 3 2 3 3 3 3 2" xfId="4601"/>
    <cellStyle name="Calculation 2 3 2 3 3 3 3 3" xfId="4602"/>
    <cellStyle name="Calculation 2 3 2 3 3 3 4" xfId="4603"/>
    <cellStyle name="Calculation 2 3 2 3 3 3 4 2" xfId="4604"/>
    <cellStyle name="Calculation 2 3 2 3 3 3 4 3" xfId="4605"/>
    <cellStyle name="Calculation 2 3 2 3 3 3 5" xfId="4606"/>
    <cellStyle name="Calculation 2 3 2 3 3 3 5 2" xfId="4607"/>
    <cellStyle name="Calculation 2 3 2 3 3 3 5 3" xfId="4608"/>
    <cellStyle name="Calculation 2 3 2 3 3 3 6" xfId="4609"/>
    <cellStyle name="Calculation 2 3 2 3 3 3 7" xfId="4610"/>
    <cellStyle name="Calculation 2 3 2 3 3 4" xfId="4611"/>
    <cellStyle name="Calculation 2 3 2 3 3 4 2" xfId="4612"/>
    <cellStyle name="Calculation 2 3 2 3 3 4 3" xfId="4613"/>
    <cellStyle name="Calculation 2 3 2 3 3 5" xfId="4614"/>
    <cellStyle name="Calculation 2 3 2 3 3 5 2" xfId="4615"/>
    <cellStyle name="Calculation 2 3 2 3 3 5 3" xfId="4616"/>
    <cellStyle name="Calculation 2 3 2 3 3 6" xfId="4617"/>
    <cellStyle name="Calculation 2 3 2 3 3 6 2" xfId="4618"/>
    <cellStyle name="Calculation 2 3 2 3 3 6 3" xfId="4619"/>
    <cellStyle name="Calculation 2 3 2 3 3 7" xfId="4620"/>
    <cellStyle name="Calculation 2 3 2 3 3 7 2" xfId="4621"/>
    <cellStyle name="Calculation 2 3 2 3 3 7 3" xfId="4622"/>
    <cellStyle name="Calculation 2 3 2 3 3 8" xfId="4623"/>
    <cellStyle name="Calculation 2 3 2 3 3 9" xfId="4624"/>
    <cellStyle name="Calculation 2 3 2 3 4" xfId="4625"/>
    <cellStyle name="Calculation 2 3 2 3 4 2" xfId="4626"/>
    <cellStyle name="Calculation 2 3 2 3 4 2 2" xfId="4627"/>
    <cellStyle name="Calculation 2 3 2 3 4 2 2 2" xfId="4628"/>
    <cellStyle name="Calculation 2 3 2 3 4 2 2 3" xfId="4629"/>
    <cellStyle name="Calculation 2 3 2 3 4 2 3" xfId="4630"/>
    <cellStyle name="Calculation 2 3 2 3 4 2 3 2" xfId="4631"/>
    <cellStyle name="Calculation 2 3 2 3 4 2 3 3" xfId="4632"/>
    <cellStyle name="Calculation 2 3 2 3 4 2 4" xfId="4633"/>
    <cellStyle name="Calculation 2 3 2 3 4 2 4 2" xfId="4634"/>
    <cellStyle name="Calculation 2 3 2 3 4 2 4 3" xfId="4635"/>
    <cellStyle name="Calculation 2 3 2 3 4 2 5" xfId="4636"/>
    <cellStyle name="Calculation 2 3 2 3 4 2 5 2" xfId="4637"/>
    <cellStyle name="Calculation 2 3 2 3 4 2 5 3" xfId="4638"/>
    <cellStyle name="Calculation 2 3 2 3 4 2 6" xfId="4639"/>
    <cellStyle name="Calculation 2 3 2 3 4 2 7" xfId="4640"/>
    <cellStyle name="Calculation 2 3 2 3 4 3" xfId="4641"/>
    <cellStyle name="Calculation 2 3 2 3 4 3 2" xfId="4642"/>
    <cellStyle name="Calculation 2 3 2 3 4 3 3" xfId="4643"/>
    <cellStyle name="Calculation 2 3 2 3 4 4" xfId="4644"/>
    <cellStyle name="Calculation 2 3 2 3 4 4 2" xfId="4645"/>
    <cellStyle name="Calculation 2 3 2 3 4 4 3" xfId="4646"/>
    <cellStyle name="Calculation 2 3 2 3 4 5" xfId="4647"/>
    <cellStyle name="Calculation 2 3 2 3 4 5 2" xfId="4648"/>
    <cellStyle name="Calculation 2 3 2 3 4 5 3" xfId="4649"/>
    <cellStyle name="Calculation 2 3 2 3 4 6" xfId="4650"/>
    <cellStyle name="Calculation 2 3 2 3 4 6 2" xfId="4651"/>
    <cellStyle name="Calculation 2 3 2 3 4 6 3" xfId="4652"/>
    <cellStyle name="Calculation 2 3 2 3 4 7" xfId="4653"/>
    <cellStyle name="Calculation 2 3 2 3 4 8" xfId="4654"/>
    <cellStyle name="Calculation 2 3 2 3 5" xfId="4655"/>
    <cellStyle name="Calculation 2 3 2 3 5 2" xfId="4656"/>
    <cellStyle name="Calculation 2 3 2 3 5 2 2" xfId="4657"/>
    <cellStyle name="Calculation 2 3 2 3 5 2 3" xfId="4658"/>
    <cellStyle name="Calculation 2 3 2 3 5 3" xfId="4659"/>
    <cellStyle name="Calculation 2 3 2 3 5 3 2" xfId="4660"/>
    <cellStyle name="Calculation 2 3 2 3 5 3 3" xfId="4661"/>
    <cellStyle name="Calculation 2 3 2 3 5 4" xfId="4662"/>
    <cellStyle name="Calculation 2 3 2 3 5 4 2" xfId="4663"/>
    <cellStyle name="Calculation 2 3 2 3 5 4 3" xfId="4664"/>
    <cellStyle name="Calculation 2 3 2 3 5 5" xfId="4665"/>
    <cellStyle name="Calculation 2 3 2 3 5 5 2" xfId="4666"/>
    <cellStyle name="Calculation 2 3 2 3 5 5 3" xfId="4667"/>
    <cellStyle name="Calculation 2 3 2 3 5 6" xfId="4668"/>
    <cellStyle name="Calculation 2 3 2 3 5 7" xfId="4669"/>
    <cellStyle name="Calculation 2 3 2 3 6" xfId="4670"/>
    <cellStyle name="Calculation 2 3 2 3 6 2" xfId="4671"/>
    <cellStyle name="Calculation 2 3 2 3 6 3" xfId="4672"/>
    <cellStyle name="Calculation 2 3 2 3 7" xfId="4673"/>
    <cellStyle name="Calculation 2 3 2 3 7 2" xfId="4674"/>
    <cellStyle name="Calculation 2 3 2 3 7 3" xfId="4675"/>
    <cellStyle name="Calculation 2 3 2 3 8" xfId="4676"/>
    <cellStyle name="Calculation 2 3 2 3 8 2" xfId="4677"/>
    <cellStyle name="Calculation 2 3 2 3 8 3" xfId="4678"/>
    <cellStyle name="Calculation 2 3 2 3 9" xfId="4679"/>
    <cellStyle name="Calculation 2 3 2 3 9 2" xfId="4680"/>
    <cellStyle name="Calculation 2 3 2 3 9 3" xfId="4681"/>
    <cellStyle name="Calculation 2 3 2 4" xfId="4682"/>
    <cellStyle name="Calculation 2 3 2 4 2" xfId="4683"/>
    <cellStyle name="Calculation 2 3 2 4 2 2" xfId="4684"/>
    <cellStyle name="Calculation 2 3 2 4 2 2 2" xfId="4685"/>
    <cellStyle name="Calculation 2 3 2 4 2 2 2 2" xfId="4686"/>
    <cellStyle name="Calculation 2 3 2 4 2 2 2 3" xfId="4687"/>
    <cellStyle name="Calculation 2 3 2 4 2 2 3" xfId="4688"/>
    <cellStyle name="Calculation 2 3 2 4 2 2 3 2" xfId="4689"/>
    <cellStyle name="Calculation 2 3 2 4 2 2 3 3" xfId="4690"/>
    <cellStyle name="Calculation 2 3 2 4 2 2 4" xfId="4691"/>
    <cellStyle name="Calculation 2 3 2 4 2 2 4 2" xfId="4692"/>
    <cellStyle name="Calculation 2 3 2 4 2 2 4 3" xfId="4693"/>
    <cellStyle name="Calculation 2 3 2 4 2 2 5" xfId="4694"/>
    <cellStyle name="Calculation 2 3 2 4 2 2 5 2" xfId="4695"/>
    <cellStyle name="Calculation 2 3 2 4 2 2 5 3" xfId="4696"/>
    <cellStyle name="Calculation 2 3 2 4 2 2 6" xfId="4697"/>
    <cellStyle name="Calculation 2 3 2 4 2 2 7" xfId="4698"/>
    <cellStyle name="Calculation 2 3 2 4 2 3" xfId="4699"/>
    <cellStyle name="Calculation 2 3 2 4 2 3 2" xfId="4700"/>
    <cellStyle name="Calculation 2 3 2 4 2 3 3" xfId="4701"/>
    <cellStyle name="Calculation 2 3 2 4 2 4" xfId="4702"/>
    <cellStyle name="Calculation 2 3 2 4 2 4 2" xfId="4703"/>
    <cellStyle name="Calculation 2 3 2 4 2 4 3" xfId="4704"/>
    <cellStyle name="Calculation 2 3 2 4 2 5" xfId="4705"/>
    <cellStyle name="Calculation 2 3 2 4 2 5 2" xfId="4706"/>
    <cellStyle name="Calculation 2 3 2 4 2 5 3" xfId="4707"/>
    <cellStyle name="Calculation 2 3 2 4 2 6" xfId="4708"/>
    <cellStyle name="Calculation 2 3 2 4 2 6 2" xfId="4709"/>
    <cellStyle name="Calculation 2 3 2 4 2 6 3" xfId="4710"/>
    <cellStyle name="Calculation 2 3 2 4 2 7" xfId="4711"/>
    <cellStyle name="Calculation 2 3 2 4 2 8" xfId="4712"/>
    <cellStyle name="Calculation 2 3 2 4 3" xfId="4713"/>
    <cellStyle name="Calculation 2 3 2 4 3 2" xfId="4714"/>
    <cellStyle name="Calculation 2 3 2 4 3 2 2" xfId="4715"/>
    <cellStyle name="Calculation 2 3 2 4 3 2 3" xfId="4716"/>
    <cellStyle name="Calculation 2 3 2 4 3 3" xfId="4717"/>
    <cellStyle name="Calculation 2 3 2 4 3 3 2" xfId="4718"/>
    <cellStyle name="Calculation 2 3 2 4 3 3 3" xfId="4719"/>
    <cellStyle name="Calculation 2 3 2 4 3 4" xfId="4720"/>
    <cellStyle name="Calculation 2 3 2 4 3 4 2" xfId="4721"/>
    <cellStyle name="Calculation 2 3 2 4 3 4 3" xfId="4722"/>
    <cellStyle name="Calculation 2 3 2 4 3 5" xfId="4723"/>
    <cellStyle name="Calculation 2 3 2 4 3 5 2" xfId="4724"/>
    <cellStyle name="Calculation 2 3 2 4 3 5 3" xfId="4725"/>
    <cellStyle name="Calculation 2 3 2 4 3 6" xfId="4726"/>
    <cellStyle name="Calculation 2 3 2 4 3 7" xfId="4727"/>
    <cellStyle name="Calculation 2 3 2 4 4" xfId="4728"/>
    <cellStyle name="Calculation 2 3 2 4 4 2" xfId="4729"/>
    <cellStyle name="Calculation 2 3 2 4 4 3" xfId="4730"/>
    <cellStyle name="Calculation 2 3 2 4 5" xfId="4731"/>
    <cellStyle name="Calculation 2 3 2 4 5 2" xfId="4732"/>
    <cellStyle name="Calculation 2 3 2 4 5 3" xfId="4733"/>
    <cellStyle name="Calculation 2 3 2 4 6" xfId="4734"/>
    <cellStyle name="Calculation 2 3 2 4 6 2" xfId="4735"/>
    <cellStyle name="Calculation 2 3 2 4 6 3" xfId="4736"/>
    <cellStyle name="Calculation 2 3 2 4 7" xfId="4737"/>
    <cellStyle name="Calculation 2 3 2 4 7 2" xfId="4738"/>
    <cellStyle name="Calculation 2 3 2 4 7 3" xfId="4739"/>
    <cellStyle name="Calculation 2 3 2 4 8" xfId="4740"/>
    <cellStyle name="Calculation 2 3 2 4 9" xfId="4741"/>
    <cellStyle name="Calculation 2 3 2 5" xfId="4742"/>
    <cellStyle name="Calculation 2 3 2 5 2" xfId="4743"/>
    <cellStyle name="Calculation 2 3 2 5 2 2" xfId="4744"/>
    <cellStyle name="Calculation 2 3 2 5 2 2 2" xfId="4745"/>
    <cellStyle name="Calculation 2 3 2 5 2 2 2 2" xfId="4746"/>
    <cellStyle name="Calculation 2 3 2 5 2 2 2 3" xfId="4747"/>
    <cellStyle name="Calculation 2 3 2 5 2 2 3" xfId="4748"/>
    <cellStyle name="Calculation 2 3 2 5 2 2 3 2" xfId="4749"/>
    <cellStyle name="Calculation 2 3 2 5 2 2 3 3" xfId="4750"/>
    <cellStyle name="Calculation 2 3 2 5 2 2 4" xfId="4751"/>
    <cellStyle name="Calculation 2 3 2 5 2 2 4 2" xfId="4752"/>
    <cellStyle name="Calculation 2 3 2 5 2 2 4 3" xfId="4753"/>
    <cellStyle name="Calculation 2 3 2 5 2 2 5" xfId="4754"/>
    <cellStyle name="Calculation 2 3 2 5 2 2 5 2" xfId="4755"/>
    <cellStyle name="Calculation 2 3 2 5 2 2 5 3" xfId="4756"/>
    <cellStyle name="Calculation 2 3 2 5 2 2 6" xfId="4757"/>
    <cellStyle name="Calculation 2 3 2 5 2 2 7" xfId="4758"/>
    <cellStyle name="Calculation 2 3 2 5 2 3" xfId="4759"/>
    <cellStyle name="Calculation 2 3 2 5 2 3 2" xfId="4760"/>
    <cellStyle name="Calculation 2 3 2 5 2 3 3" xfId="4761"/>
    <cellStyle name="Calculation 2 3 2 5 2 4" xfId="4762"/>
    <cellStyle name="Calculation 2 3 2 5 2 4 2" xfId="4763"/>
    <cellStyle name="Calculation 2 3 2 5 2 4 3" xfId="4764"/>
    <cellStyle name="Calculation 2 3 2 5 2 5" xfId="4765"/>
    <cellStyle name="Calculation 2 3 2 5 2 5 2" xfId="4766"/>
    <cellStyle name="Calculation 2 3 2 5 2 5 3" xfId="4767"/>
    <cellStyle name="Calculation 2 3 2 5 2 6" xfId="4768"/>
    <cellStyle name="Calculation 2 3 2 5 2 6 2" xfId="4769"/>
    <cellStyle name="Calculation 2 3 2 5 2 6 3" xfId="4770"/>
    <cellStyle name="Calculation 2 3 2 5 2 7" xfId="4771"/>
    <cellStyle name="Calculation 2 3 2 5 2 8" xfId="4772"/>
    <cellStyle name="Calculation 2 3 2 5 3" xfId="4773"/>
    <cellStyle name="Calculation 2 3 2 5 3 2" xfId="4774"/>
    <cellStyle name="Calculation 2 3 2 5 3 2 2" xfId="4775"/>
    <cellStyle name="Calculation 2 3 2 5 3 2 3" xfId="4776"/>
    <cellStyle name="Calculation 2 3 2 5 3 3" xfId="4777"/>
    <cellStyle name="Calculation 2 3 2 5 3 3 2" xfId="4778"/>
    <cellStyle name="Calculation 2 3 2 5 3 3 3" xfId="4779"/>
    <cellStyle name="Calculation 2 3 2 5 3 4" xfId="4780"/>
    <cellStyle name="Calculation 2 3 2 5 3 4 2" xfId="4781"/>
    <cellStyle name="Calculation 2 3 2 5 3 4 3" xfId="4782"/>
    <cellStyle name="Calculation 2 3 2 5 3 5" xfId="4783"/>
    <cellStyle name="Calculation 2 3 2 5 3 5 2" xfId="4784"/>
    <cellStyle name="Calculation 2 3 2 5 3 5 3" xfId="4785"/>
    <cellStyle name="Calculation 2 3 2 5 3 6" xfId="4786"/>
    <cellStyle name="Calculation 2 3 2 5 3 7" xfId="4787"/>
    <cellStyle name="Calculation 2 3 2 5 4" xfId="4788"/>
    <cellStyle name="Calculation 2 3 2 5 4 2" xfId="4789"/>
    <cellStyle name="Calculation 2 3 2 5 4 3" xfId="4790"/>
    <cellStyle name="Calculation 2 3 2 5 5" xfId="4791"/>
    <cellStyle name="Calculation 2 3 2 5 5 2" xfId="4792"/>
    <cellStyle name="Calculation 2 3 2 5 5 3" xfId="4793"/>
    <cellStyle name="Calculation 2 3 2 5 6" xfId="4794"/>
    <cellStyle name="Calculation 2 3 2 5 6 2" xfId="4795"/>
    <cellStyle name="Calculation 2 3 2 5 6 3" xfId="4796"/>
    <cellStyle name="Calculation 2 3 2 5 7" xfId="4797"/>
    <cellStyle name="Calculation 2 3 2 5 7 2" xfId="4798"/>
    <cellStyle name="Calculation 2 3 2 5 7 3" xfId="4799"/>
    <cellStyle name="Calculation 2 3 2 5 8" xfId="4800"/>
    <cellStyle name="Calculation 2 3 2 5 9" xfId="4801"/>
    <cellStyle name="Calculation 2 3 2 6" xfId="4802"/>
    <cellStyle name="Calculation 2 3 2 6 2" xfId="4803"/>
    <cellStyle name="Calculation 2 3 2 6 2 2" xfId="4804"/>
    <cellStyle name="Calculation 2 3 2 6 2 2 2" xfId="4805"/>
    <cellStyle name="Calculation 2 3 2 6 2 2 3" xfId="4806"/>
    <cellStyle name="Calculation 2 3 2 6 2 3" xfId="4807"/>
    <cellStyle name="Calculation 2 3 2 6 2 3 2" xfId="4808"/>
    <cellStyle name="Calculation 2 3 2 6 2 3 3" xfId="4809"/>
    <cellStyle name="Calculation 2 3 2 6 2 4" xfId="4810"/>
    <cellStyle name="Calculation 2 3 2 6 2 4 2" xfId="4811"/>
    <cellStyle name="Calculation 2 3 2 6 2 4 3" xfId="4812"/>
    <cellStyle name="Calculation 2 3 2 6 2 5" xfId="4813"/>
    <cellStyle name="Calculation 2 3 2 6 2 5 2" xfId="4814"/>
    <cellStyle name="Calculation 2 3 2 6 2 5 3" xfId="4815"/>
    <cellStyle name="Calculation 2 3 2 6 2 6" xfId="4816"/>
    <cellStyle name="Calculation 2 3 2 6 2 7" xfId="4817"/>
    <cellStyle name="Calculation 2 3 2 6 3" xfId="4818"/>
    <cellStyle name="Calculation 2 3 2 6 3 2" xfId="4819"/>
    <cellStyle name="Calculation 2 3 2 6 3 3" xfId="4820"/>
    <cellStyle name="Calculation 2 3 2 6 4" xfId="4821"/>
    <cellStyle name="Calculation 2 3 2 6 4 2" xfId="4822"/>
    <cellStyle name="Calculation 2 3 2 6 4 3" xfId="4823"/>
    <cellStyle name="Calculation 2 3 2 6 5" xfId="4824"/>
    <cellStyle name="Calculation 2 3 2 6 5 2" xfId="4825"/>
    <cellStyle name="Calculation 2 3 2 6 5 3" xfId="4826"/>
    <cellStyle name="Calculation 2 3 2 6 6" xfId="4827"/>
    <cellStyle name="Calculation 2 3 2 6 6 2" xfId="4828"/>
    <cellStyle name="Calculation 2 3 2 6 6 3" xfId="4829"/>
    <cellStyle name="Calculation 2 3 2 6 7" xfId="4830"/>
    <cellStyle name="Calculation 2 3 2 6 8" xfId="4831"/>
    <cellStyle name="Calculation 2 3 2 7" xfId="4832"/>
    <cellStyle name="Calculation 2 3 2 7 2" xfId="4833"/>
    <cellStyle name="Calculation 2 3 2 7 2 2" xfId="4834"/>
    <cellStyle name="Calculation 2 3 2 7 2 3" xfId="4835"/>
    <cellStyle name="Calculation 2 3 2 7 3" xfId="4836"/>
    <cellStyle name="Calculation 2 3 2 7 3 2" xfId="4837"/>
    <cellStyle name="Calculation 2 3 2 7 3 3" xfId="4838"/>
    <cellStyle name="Calculation 2 3 2 7 4" xfId="4839"/>
    <cellStyle name="Calculation 2 3 2 7 4 2" xfId="4840"/>
    <cellStyle name="Calculation 2 3 2 7 4 3" xfId="4841"/>
    <cellStyle name="Calculation 2 3 2 7 5" xfId="4842"/>
    <cellStyle name="Calculation 2 3 2 7 5 2" xfId="4843"/>
    <cellStyle name="Calculation 2 3 2 7 5 3" xfId="4844"/>
    <cellStyle name="Calculation 2 3 2 7 6" xfId="4845"/>
    <cellStyle name="Calculation 2 3 2 7 7" xfId="4846"/>
    <cellStyle name="Calculation 2 3 2 8" xfId="4847"/>
    <cellStyle name="Calculation 2 3 2 8 2" xfId="4848"/>
    <cellStyle name="Calculation 2 3 2 8 3" xfId="4849"/>
    <cellStyle name="Calculation 2 3 2 9" xfId="4850"/>
    <cellStyle name="Calculation 2 3 2 9 2" xfId="4851"/>
    <cellStyle name="Calculation 2 3 2 9 3" xfId="4852"/>
    <cellStyle name="Calculation 2 3 3" xfId="4853"/>
    <cellStyle name="Calculation 2 3 3 10" xfId="4854"/>
    <cellStyle name="Calculation 2 3 3 11" xfId="4855"/>
    <cellStyle name="Calculation 2 3 3 2" xfId="4856"/>
    <cellStyle name="Calculation 2 3 3 2 2" xfId="4857"/>
    <cellStyle name="Calculation 2 3 3 2 2 2" xfId="4858"/>
    <cellStyle name="Calculation 2 3 3 2 2 2 2" xfId="4859"/>
    <cellStyle name="Calculation 2 3 3 2 2 2 2 2" xfId="4860"/>
    <cellStyle name="Calculation 2 3 3 2 2 2 2 3" xfId="4861"/>
    <cellStyle name="Calculation 2 3 3 2 2 2 3" xfId="4862"/>
    <cellStyle name="Calculation 2 3 3 2 2 2 3 2" xfId="4863"/>
    <cellStyle name="Calculation 2 3 3 2 2 2 3 3" xfId="4864"/>
    <cellStyle name="Calculation 2 3 3 2 2 2 4" xfId="4865"/>
    <cellStyle name="Calculation 2 3 3 2 2 2 4 2" xfId="4866"/>
    <cellStyle name="Calculation 2 3 3 2 2 2 4 3" xfId="4867"/>
    <cellStyle name="Calculation 2 3 3 2 2 2 5" xfId="4868"/>
    <cellStyle name="Calculation 2 3 3 2 2 2 5 2" xfId="4869"/>
    <cellStyle name="Calculation 2 3 3 2 2 2 5 3" xfId="4870"/>
    <cellStyle name="Calculation 2 3 3 2 2 2 6" xfId="4871"/>
    <cellStyle name="Calculation 2 3 3 2 2 2 7" xfId="4872"/>
    <cellStyle name="Calculation 2 3 3 2 2 3" xfId="4873"/>
    <cellStyle name="Calculation 2 3 3 2 2 3 2" xfId="4874"/>
    <cellStyle name="Calculation 2 3 3 2 2 3 3" xfId="4875"/>
    <cellStyle name="Calculation 2 3 3 2 2 4" xfId="4876"/>
    <cellStyle name="Calculation 2 3 3 2 2 4 2" xfId="4877"/>
    <cellStyle name="Calculation 2 3 3 2 2 4 3" xfId="4878"/>
    <cellStyle name="Calculation 2 3 3 2 2 5" xfId="4879"/>
    <cellStyle name="Calculation 2 3 3 2 2 5 2" xfId="4880"/>
    <cellStyle name="Calculation 2 3 3 2 2 5 3" xfId="4881"/>
    <cellStyle name="Calculation 2 3 3 2 2 6" xfId="4882"/>
    <cellStyle name="Calculation 2 3 3 2 2 6 2" xfId="4883"/>
    <cellStyle name="Calculation 2 3 3 2 2 6 3" xfId="4884"/>
    <cellStyle name="Calculation 2 3 3 2 2 7" xfId="4885"/>
    <cellStyle name="Calculation 2 3 3 2 2 8" xfId="4886"/>
    <cellStyle name="Calculation 2 3 3 2 3" xfId="4887"/>
    <cellStyle name="Calculation 2 3 3 2 3 2" xfId="4888"/>
    <cellStyle name="Calculation 2 3 3 2 3 2 2" xfId="4889"/>
    <cellStyle name="Calculation 2 3 3 2 3 2 3" xfId="4890"/>
    <cellStyle name="Calculation 2 3 3 2 3 3" xfId="4891"/>
    <cellStyle name="Calculation 2 3 3 2 3 3 2" xfId="4892"/>
    <cellStyle name="Calculation 2 3 3 2 3 3 3" xfId="4893"/>
    <cellStyle name="Calculation 2 3 3 2 3 4" xfId="4894"/>
    <cellStyle name="Calculation 2 3 3 2 3 4 2" xfId="4895"/>
    <cellStyle name="Calculation 2 3 3 2 3 4 3" xfId="4896"/>
    <cellStyle name="Calculation 2 3 3 2 3 5" xfId="4897"/>
    <cellStyle name="Calculation 2 3 3 2 3 5 2" xfId="4898"/>
    <cellStyle name="Calculation 2 3 3 2 3 5 3" xfId="4899"/>
    <cellStyle name="Calculation 2 3 3 2 3 6" xfId="4900"/>
    <cellStyle name="Calculation 2 3 3 2 3 7" xfId="4901"/>
    <cellStyle name="Calculation 2 3 3 2 4" xfId="4902"/>
    <cellStyle name="Calculation 2 3 3 2 4 2" xfId="4903"/>
    <cellStyle name="Calculation 2 3 3 2 4 3" xfId="4904"/>
    <cellStyle name="Calculation 2 3 3 2 5" xfId="4905"/>
    <cellStyle name="Calculation 2 3 3 2 5 2" xfId="4906"/>
    <cellStyle name="Calculation 2 3 3 2 5 3" xfId="4907"/>
    <cellStyle name="Calculation 2 3 3 2 6" xfId="4908"/>
    <cellStyle name="Calculation 2 3 3 2 6 2" xfId="4909"/>
    <cellStyle name="Calculation 2 3 3 2 6 3" xfId="4910"/>
    <cellStyle name="Calculation 2 3 3 2 7" xfId="4911"/>
    <cellStyle name="Calculation 2 3 3 2 7 2" xfId="4912"/>
    <cellStyle name="Calculation 2 3 3 2 7 3" xfId="4913"/>
    <cellStyle name="Calculation 2 3 3 2 8" xfId="4914"/>
    <cellStyle name="Calculation 2 3 3 2 9" xfId="4915"/>
    <cellStyle name="Calculation 2 3 3 3" xfId="4916"/>
    <cellStyle name="Calculation 2 3 3 3 2" xfId="4917"/>
    <cellStyle name="Calculation 2 3 3 3 2 2" xfId="4918"/>
    <cellStyle name="Calculation 2 3 3 3 2 2 2" xfId="4919"/>
    <cellStyle name="Calculation 2 3 3 3 2 2 2 2" xfId="4920"/>
    <cellStyle name="Calculation 2 3 3 3 2 2 2 3" xfId="4921"/>
    <cellStyle name="Calculation 2 3 3 3 2 2 3" xfId="4922"/>
    <cellStyle name="Calculation 2 3 3 3 2 2 3 2" xfId="4923"/>
    <cellStyle name="Calculation 2 3 3 3 2 2 3 3" xfId="4924"/>
    <cellStyle name="Calculation 2 3 3 3 2 2 4" xfId="4925"/>
    <cellStyle name="Calculation 2 3 3 3 2 2 4 2" xfId="4926"/>
    <cellStyle name="Calculation 2 3 3 3 2 2 4 3" xfId="4927"/>
    <cellStyle name="Calculation 2 3 3 3 2 2 5" xfId="4928"/>
    <cellStyle name="Calculation 2 3 3 3 2 2 5 2" xfId="4929"/>
    <cellStyle name="Calculation 2 3 3 3 2 2 5 3" xfId="4930"/>
    <cellStyle name="Calculation 2 3 3 3 2 2 6" xfId="4931"/>
    <cellStyle name="Calculation 2 3 3 3 2 2 7" xfId="4932"/>
    <cellStyle name="Calculation 2 3 3 3 2 3" xfId="4933"/>
    <cellStyle name="Calculation 2 3 3 3 2 3 2" xfId="4934"/>
    <cellStyle name="Calculation 2 3 3 3 2 3 3" xfId="4935"/>
    <cellStyle name="Calculation 2 3 3 3 2 4" xfId="4936"/>
    <cellStyle name="Calculation 2 3 3 3 2 4 2" xfId="4937"/>
    <cellStyle name="Calculation 2 3 3 3 2 4 3" xfId="4938"/>
    <cellStyle name="Calculation 2 3 3 3 2 5" xfId="4939"/>
    <cellStyle name="Calculation 2 3 3 3 2 5 2" xfId="4940"/>
    <cellStyle name="Calculation 2 3 3 3 2 5 3" xfId="4941"/>
    <cellStyle name="Calculation 2 3 3 3 2 6" xfId="4942"/>
    <cellStyle name="Calculation 2 3 3 3 2 6 2" xfId="4943"/>
    <cellStyle name="Calculation 2 3 3 3 2 6 3" xfId="4944"/>
    <cellStyle name="Calculation 2 3 3 3 2 7" xfId="4945"/>
    <cellStyle name="Calculation 2 3 3 3 2 8" xfId="4946"/>
    <cellStyle name="Calculation 2 3 3 3 3" xfId="4947"/>
    <cellStyle name="Calculation 2 3 3 3 3 2" xfId="4948"/>
    <cellStyle name="Calculation 2 3 3 3 3 2 2" xfId="4949"/>
    <cellStyle name="Calculation 2 3 3 3 3 2 3" xfId="4950"/>
    <cellStyle name="Calculation 2 3 3 3 3 3" xfId="4951"/>
    <cellStyle name="Calculation 2 3 3 3 3 3 2" xfId="4952"/>
    <cellStyle name="Calculation 2 3 3 3 3 3 3" xfId="4953"/>
    <cellStyle name="Calculation 2 3 3 3 3 4" xfId="4954"/>
    <cellStyle name="Calculation 2 3 3 3 3 4 2" xfId="4955"/>
    <cellStyle name="Calculation 2 3 3 3 3 4 3" xfId="4956"/>
    <cellStyle name="Calculation 2 3 3 3 3 5" xfId="4957"/>
    <cellStyle name="Calculation 2 3 3 3 3 5 2" xfId="4958"/>
    <cellStyle name="Calculation 2 3 3 3 3 5 3" xfId="4959"/>
    <cellStyle name="Calculation 2 3 3 3 3 6" xfId="4960"/>
    <cellStyle name="Calculation 2 3 3 3 3 7" xfId="4961"/>
    <cellStyle name="Calculation 2 3 3 3 4" xfId="4962"/>
    <cellStyle name="Calculation 2 3 3 3 4 2" xfId="4963"/>
    <cellStyle name="Calculation 2 3 3 3 4 3" xfId="4964"/>
    <cellStyle name="Calculation 2 3 3 3 5" xfId="4965"/>
    <cellStyle name="Calculation 2 3 3 3 5 2" xfId="4966"/>
    <cellStyle name="Calculation 2 3 3 3 5 3" xfId="4967"/>
    <cellStyle name="Calculation 2 3 3 3 6" xfId="4968"/>
    <cellStyle name="Calculation 2 3 3 3 6 2" xfId="4969"/>
    <cellStyle name="Calculation 2 3 3 3 6 3" xfId="4970"/>
    <cellStyle name="Calculation 2 3 3 3 7" xfId="4971"/>
    <cellStyle name="Calculation 2 3 3 3 7 2" xfId="4972"/>
    <cellStyle name="Calculation 2 3 3 3 7 3" xfId="4973"/>
    <cellStyle name="Calculation 2 3 3 3 8" xfId="4974"/>
    <cellStyle name="Calculation 2 3 3 3 9" xfId="4975"/>
    <cellStyle name="Calculation 2 3 3 4" xfId="4976"/>
    <cellStyle name="Calculation 2 3 3 4 2" xfId="4977"/>
    <cellStyle name="Calculation 2 3 3 4 2 2" xfId="4978"/>
    <cellStyle name="Calculation 2 3 3 4 2 2 2" xfId="4979"/>
    <cellStyle name="Calculation 2 3 3 4 2 2 3" xfId="4980"/>
    <cellStyle name="Calculation 2 3 3 4 2 3" xfId="4981"/>
    <cellStyle name="Calculation 2 3 3 4 2 3 2" xfId="4982"/>
    <cellStyle name="Calculation 2 3 3 4 2 3 3" xfId="4983"/>
    <cellStyle name="Calculation 2 3 3 4 2 4" xfId="4984"/>
    <cellStyle name="Calculation 2 3 3 4 2 4 2" xfId="4985"/>
    <cellStyle name="Calculation 2 3 3 4 2 4 3" xfId="4986"/>
    <cellStyle name="Calculation 2 3 3 4 2 5" xfId="4987"/>
    <cellStyle name="Calculation 2 3 3 4 2 5 2" xfId="4988"/>
    <cellStyle name="Calculation 2 3 3 4 2 5 3" xfId="4989"/>
    <cellStyle name="Calculation 2 3 3 4 2 6" xfId="4990"/>
    <cellStyle name="Calculation 2 3 3 4 2 7" xfId="4991"/>
    <cellStyle name="Calculation 2 3 3 4 3" xfId="4992"/>
    <cellStyle name="Calculation 2 3 3 4 3 2" xfId="4993"/>
    <cellStyle name="Calculation 2 3 3 4 3 3" xfId="4994"/>
    <cellStyle name="Calculation 2 3 3 4 4" xfId="4995"/>
    <cellStyle name="Calculation 2 3 3 4 4 2" xfId="4996"/>
    <cellStyle name="Calculation 2 3 3 4 4 3" xfId="4997"/>
    <cellStyle name="Calculation 2 3 3 4 5" xfId="4998"/>
    <cellStyle name="Calculation 2 3 3 4 5 2" xfId="4999"/>
    <cellStyle name="Calculation 2 3 3 4 5 3" xfId="5000"/>
    <cellStyle name="Calculation 2 3 3 4 6" xfId="5001"/>
    <cellStyle name="Calculation 2 3 3 4 6 2" xfId="5002"/>
    <cellStyle name="Calculation 2 3 3 4 6 3" xfId="5003"/>
    <cellStyle name="Calculation 2 3 3 4 7" xfId="5004"/>
    <cellStyle name="Calculation 2 3 3 4 8" xfId="5005"/>
    <cellStyle name="Calculation 2 3 3 5" xfId="5006"/>
    <cellStyle name="Calculation 2 3 3 5 2" xfId="5007"/>
    <cellStyle name="Calculation 2 3 3 5 2 2" xfId="5008"/>
    <cellStyle name="Calculation 2 3 3 5 2 3" xfId="5009"/>
    <cellStyle name="Calculation 2 3 3 5 3" xfId="5010"/>
    <cellStyle name="Calculation 2 3 3 5 3 2" xfId="5011"/>
    <cellStyle name="Calculation 2 3 3 5 3 3" xfId="5012"/>
    <cellStyle name="Calculation 2 3 3 5 4" xfId="5013"/>
    <cellStyle name="Calculation 2 3 3 5 4 2" xfId="5014"/>
    <cellStyle name="Calculation 2 3 3 5 4 3" xfId="5015"/>
    <cellStyle name="Calculation 2 3 3 5 5" xfId="5016"/>
    <cellStyle name="Calculation 2 3 3 5 5 2" xfId="5017"/>
    <cellStyle name="Calculation 2 3 3 5 5 3" xfId="5018"/>
    <cellStyle name="Calculation 2 3 3 5 6" xfId="5019"/>
    <cellStyle name="Calculation 2 3 3 5 7" xfId="5020"/>
    <cellStyle name="Calculation 2 3 3 6" xfId="5021"/>
    <cellStyle name="Calculation 2 3 3 6 2" xfId="5022"/>
    <cellStyle name="Calculation 2 3 3 6 3" xfId="5023"/>
    <cellStyle name="Calculation 2 3 3 7" xfId="5024"/>
    <cellStyle name="Calculation 2 3 3 7 2" xfId="5025"/>
    <cellStyle name="Calculation 2 3 3 7 3" xfId="5026"/>
    <cellStyle name="Calculation 2 3 3 8" xfId="5027"/>
    <cellStyle name="Calculation 2 3 3 8 2" xfId="5028"/>
    <cellStyle name="Calculation 2 3 3 8 3" xfId="5029"/>
    <cellStyle name="Calculation 2 3 3 9" xfId="5030"/>
    <cellStyle name="Calculation 2 3 3 9 2" xfId="5031"/>
    <cellStyle name="Calculation 2 3 3 9 3" xfId="5032"/>
    <cellStyle name="Calculation 2 3 4" xfId="5033"/>
    <cellStyle name="Calculation 2 3 4 10" xfId="5034"/>
    <cellStyle name="Calculation 2 3 4 11" xfId="5035"/>
    <cellStyle name="Calculation 2 3 4 2" xfId="5036"/>
    <cellStyle name="Calculation 2 3 4 2 2" xfId="5037"/>
    <cellStyle name="Calculation 2 3 4 2 2 2" xfId="5038"/>
    <cellStyle name="Calculation 2 3 4 2 2 2 2" xfId="5039"/>
    <cellStyle name="Calculation 2 3 4 2 2 2 2 2" xfId="5040"/>
    <cellStyle name="Calculation 2 3 4 2 2 2 2 3" xfId="5041"/>
    <cellStyle name="Calculation 2 3 4 2 2 2 3" xfId="5042"/>
    <cellStyle name="Calculation 2 3 4 2 2 2 3 2" xfId="5043"/>
    <cellStyle name="Calculation 2 3 4 2 2 2 3 3" xfId="5044"/>
    <cellStyle name="Calculation 2 3 4 2 2 2 4" xfId="5045"/>
    <cellStyle name="Calculation 2 3 4 2 2 2 4 2" xfId="5046"/>
    <cellStyle name="Calculation 2 3 4 2 2 2 4 3" xfId="5047"/>
    <cellStyle name="Calculation 2 3 4 2 2 2 5" xfId="5048"/>
    <cellStyle name="Calculation 2 3 4 2 2 2 5 2" xfId="5049"/>
    <cellStyle name="Calculation 2 3 4 2 2 2 5 3" xfId="5050"/>
    <cellStyle name="Calculation 2 3 4 2 2 2 6" xfId="5051"/>
    <cellStyle name="Calculation 2 3 4 2 2 2 7" xfId="5052"/>
    <cellStyle name="Calculation 2 3 4 2 2 3" xfId="5053"/>
    <cellStyle name="Calculation 2 3 4 2 2 3 2" xfId="5054"/>
    <cellStyle name="Calculation 2 3 4 2 2 3 3" xfId="5055"/>
    <cellStyle name="Calculation 2 3 4 2 2 4" xfId="5056"/>
    <cellStyle name="Calculation 2 3 4 2 2 4 2" xfId="5057"/>
    <cellStyle name="Calculation 2 3 4 2 2 4 3" xfId="5058"/>
    <cellStyle name="Calculation 2 3 4 2 2 5" xfId="5059"/>
    <cellStyle name="Calculation 2 3 4 2 2 5 2" xfId="5060"/>
    <cellStyle name="Calculation 2 3 4 2 2 5 3" xfId="5061"/>
    <cellStyle name="Calculation 2 3 4 2 2 6" xfId="5062"/>
    <cellStyle name="Calculation 2 3 4 2 2 6 2" xfId="5063"/>
    <cellStyle name="Calculation 2 3 4 2 2 6 3" xfId="5064"/>
    <cellStyle name="Calculation 2 3 4 2 2 7" xfId="5065"/>
    <cellStyle name="Calculation 2 3 4 2 2 8" xfId="5066"/>
    <cellStyle name="Calculation 2 3 4 2 3" xfId="5067"/>
    <cellStyle name="Calculation 2 3 4 2 3 2" xfId="5068"/>
    <cellStyle name="Calculation 2 3 4 2 3 2 2" xfId="5069"/>
    <cellStyle name="Calculation 2 3 4 2 3 2 3" xfId="5070"/>
    <cellStyle name="Calculation 2 3 4 2 3 3" xfId="5071"/>
    <cellStyle name="Calculation 2 3 4 2 3 3 2" xfId="5072"/>
    <cellStyle name="Calculation 2 3 4 2 3 3 3" xfId="5073"/>
    <cellStyle name="Calculation 2 3 4 2 3 4" xfId="5074"/>
    <cellStyle name="Calculation 2 3 4 2 3 4 2" xfId="5075"/>
    <cellStyle name="Calculation 2 3 4 2 3 4 3" xfId="5076"/>
    <cellStyle name="Calculation 2 3 4 2 3 5" xfId="5077"/>
    <cellStyle name="Calculation 2 3 4 2 3 5 2" xfId="5078"/>
    <cellStyle name="Calculation 2 3 4 2 3 5 3" xfId="5079"/>
    <cellStyle name="Calculation 2 3 4 2 3 6" xfId="5080"/>
    <cellStyle name="Calculation 2 3 4 2 3 7" xfId="5081"/>
    <cellStyle name="Calculation 2 3 4 2 4" xfId="5082"/>
    <cellStyle name="Calculation 2 3 4 2 4 2" xfId="5083"/>
    <cellStyle name="Calculation 2 3 4 2 4 3" xfId="5084"/>
    <cellStyle name="Calculation 2 3 4 2 5" xfId="5085"/>
    <cellStyle name="Calculation 2 3 4 2 5 2" xfId="5086"/>
    <cellStyle name="Calculation 2 3 4 2 5 3" xfId="5087"/>
    <cellStyle name="Calculation 2 3 4 2 6" xfId="5088"/>
    <cellStyle name="Calculation 2 3 4 2 6 2" xfId="5089"/>
    <cellStyle name="Calculation 2 3 4 2 6 3" xfId="5090"/>
    <cellStyle name="Calculation 2 3 4 2 7" xfId="5091"/>
    <cellStyle name="Calculation 2 3 4 2 7 2" xfId="5092"/>
    <cellStyle name="Calculation 2 3 4 2 7 3" xfId="5093"/>
    <cellStyle name="Calculation 2 3 4 2 8" xfId="5094"/>
    <cellStyle name="Calculation 2 3 4 2 9" xfId="5095"/>
    <cellStyle name="Calculation 2 3 4 3" xfId="5096"/>
    <cellStyle name="Calculation 2 3 4 3 2" xfId="5097"/>
    <cellStyle name="Calculation 2 3 4 3 2 2" xfId="5098"/>
    <cellStyle name="Calculation 2 3 4 3 2 2 2" xfId="5099"/>
    <cellStyle name="Calculation 2 3 4 3 2 2 2 2" xfId="5100"/>
    <cellStyle name="Calculation 2 3 4 3 2 2 2 3" xfId="5101"/>
    <cellStyle name="Calculation 2 3 4 3 2 2 3" xfId="5102"/>
    <cellStyle name="Calculation 2 3 4 3 2 2 3 2" xfId="5103"/>
    <cellStyle name="Calculation 2 3 4 3 2 2 3 3" xfId="5104"/>
    <cellStyle name="Calculation 2 3 4 3 2 2 4" xfId="5105"/>
    <cellStyle name="Calculation 2 3 4 3 2 2 4 2" xfId="5106"/>
    <cellStyle name="Calculation 2 3 4 3 2 2 4 3" xfId="5107"/>
    <cellStyle name="Calculation 2 3 4 3 2 2 5" xfId="5108"/>
    <cellStyle name="Calculation 2 3 4 3 2 2 5 2" xfId="5109"/>
    <cellStyle name="Calculation 2 3 4 3 2 2 5 3" xfId="5110"/>
    <cellStyle name="Calculation 2 3 4 3 2 2 6" xfId="5111"/>
    <cellStyle name="Calculation 2 3 4 3 2 2 7" xfId="5112"/>
    <cellStyle name="Calculation 2 3 4 3 2 3" xfId="5113"/>
    <cellStyle name="Calculation 2 3 4 3 2 3 2" xfId="5114"/>
    <cellStyle name="Calculation 2 3 4 3 2 3 3" xfId="5115"/>
    <cellStyle name="Calculation 2 3 4 3 2 4" xfId="5116"/>
    <cellStyle name="Calculation 2 3 4 3 2 4 2" xfId="5117"/>
    <cellStyle name="Calculation 2 3 4 3 2 4 3" xfId="5118"/>
    <cellStyle name="Calculation 2 3 4 3 2 5" xfId="5119"/>
    <cellStyle name="Calculation 2 3 4 3 2 5 2" xfId="5120"/>
    <cellStyle name="Calculation 2 3 4 3 2 5 3" xfId="5121"/>
    <cellStyle name="Calculation 2 3 4 3 2 6" xfId="5122"/>
    <cellStyle name="Calculation 2 3 4 3 2 6 2" xfId="5123"/>
    <cellStyle name="Calculation 2 3 4 3 2 6 3" xfId="5124"/>
    <cellStyle name="Calculation 2 3 4 3 2 7" xfId="5125"/>
    <cellStyle name="Calculation 2 3 4 3 2 8" xfId="5126"/>
    <cellStyle name="Calculation 2 3 4 3 3" xfId="5127"/>
    <cellStyle name="Calculation 2 3 4 3 3 2" xfId="5128"/>
    <cellStyle name="Calculation 2 3 4 3 3 2 2" xfId="5129"/>
    <cellStyle name="Calculation 2 3 4 3 3 2 3" xfId="5130"/>
    <cellStyle name="Calculation 2 3 4 3 3 3" xfId="5131"/>
    <cellStyle name="Calculation 2 3 4 3 3 3 2" xfId="5132"/>
    <cellStyle name="Calculation 2 3 4 3 3 3 3" xfId="5133"/>
    <cellStyle name="Calculation 2 3 4 3 3 4" xfId="5134"/>
    <cellStyle name="Calculation 2 3 4 3 3 4 2" xfId="5135"/>
    <cellStyle name="Calculation 2 3 4 3 3 4 3" xfId="5136"/>
    <cellStyle name="Calculation 2 3 4 3 3 5" xfId="5137"/>
    <cellStyle name="Calculation 2 3 4 3 3 5 2" xfId="5138"/>
    <cellStyle name="Calculation 2 3 4 3 3 5 3" xfId="5139"/>
    <cellStyle name="Calculation 2 3 4 3 3 6" xfId="5140"/>
    <cellStyle name="Calculation 2 3 4 3 3 7" xfId="5141"/>
    <cellStyle name="Calculation 2 3 4 3 4" xfId="5142"/>
    <cellStyle name="Calculation 2 3 4 3 4 2" xfId="5143"/>
    <cellStyle name="Calculation 2 3 4 3 4 3" xfId="5144"/>
    <cellStyle name="Calculation 2 3 4 3 5" xfId="5145"/>
    <cellStyle name="Calculation 2 3 4 3 5 2" xfId="5146"/>
    <cellStyle name="Calculation 2 3 4 3 5 3" xfId="5147"/>
    <cellStyle name="Calculation 2 3 4 3 6" xfId="5148"/>
    <cellStyle name="Calculation 2 3 4 3 6 2" xfId="5149"/>
    <cellStyle name="Calculation 2 3 4 3 6 3" xfId="5150"/>
    <cellStyle name="Calculation 2 3 4 3 7" xfId="5151"/>
    <cellStyle name="Calculation 2 3 4 3 7 2" xfId="5152"/>
    <cellStyle name="Calculation 2 3 4 3 7 3" xfId="5153"/>
    <cellStyle name="Calculation 2 3 4 3 8" xfId="5154"/>
    <cellStyle name="Calculation 2 3 4 3 9" xfId="5155"/>
    <cellStyle name="Calculation 2 3 4 4" xfId="5156"/>
    <cellStyle name="Calculation 2 3 4 4 2" xfId="5157"/>
    <cellStyle name="Calculation 2 3 4 4 2 2" xfId="5158"/>
    <cellStyle name="Calculation 2 3 4 4 2 2 2" xfId="5159"/>
    <cellStyle name="Calculation 2 3 4 4 2 2 3" xfId="5160"/>
    <cellStyle name="Calculation 2 3 4 4 2 3" xfId="5161"/>
    <cellStyle name="Calculation 2 3 4 4 2 3 2" xfId="5162"/>
    <cellStyle name="Calculation 2 3 4 4 2 3 3" xfId="5163"/>
    <cellStyle name="Calculation 2 3 4 4 2 4" xfId="5164"/>
    <cellStyle name="Calculation 2 3 4 4 2 4 2" xfId="5165"/>
    <cellStyle name="Calculation 2 3 4 4 2 4 3" xfId="5166"/>
    <cellStyle name="Calculation 2 3 4 4 2 5" xfId="5167"/>
    <cellStyle name="Calculation 2 3 4 4 2 5 2" xfId="5168"/>
    <cellStyle name="Calculation 2 3 4 4 2 5 3" xfId="5169"/>
    <cellStyle name="Calculation 2 3 4 4 2 6" xfId="5170"/>
    <cellStyle name="Calculation 2 3 4 4 2 7" xfId="5171"/>
    <cellStyle name="Calculation 2 3 4 4 3" xfId="5172"/>
    <cellStyle name="Calculation 2 3 4 4 3 2" xfId="5173"/>
    <cellStyle name="Calculation 2 3 4 4 3 3" xfId="5174"/>
    <cellStyle name="Calculation 2 3 4 4 4" xfId="5175"/>
    <cellStyle name="Calculation 2 3 4 4 4 2" xfId="5176"/>
    <cellStyle name="Calculation 2 3 4 4 4 3" xfId="5177"/>
    <cellStyle name="Calculation 2 3 4 4 5" xfId="5178"/>
    <cellStyle name="Calculation 2 3 4 4 5 2" xfId="5179"/>
    <cellStyle name="Calculation 2 3 4 4 5 3" xfId="5180"/>
    <cellStyle name="Calculation 2 3 4 4 6" xfId="5181"/>
    <cellStyle name="Calculation 2 3 4 4 6 2" xfId="5182"/>
    <cellStyle name="Calculation 2 3 4 4 6 3" xfId="5183"/>
    <cellStyle name="Calculation 2 3 4 4 7" xfId="5184"/>
    <cellStyle name="Calculation 2 3 4 4 8" xfId="5185"/>
    <cellStyle name="Calculation 2 3 4 5" xfId="5186"/>
    <cellStyle name="Calculation 2 3 4 5 2" xfId="5187"/>
    <cellStyle name="Calculation 2 3 4 5 2 2" xfId="5188"/>
    <cellStyle name="Calculation 2 3 4 5 2 3" xfId="5189"/>
    <cellStyle name="Calculation 2 3 4 5 3" xfId="5190"/>
    <cellStyle name="Calculation 2 3 4 5 3 2" xfId="5191"/>
    <cellStyle name="Calculation 2 3 4 5 3 3" xfId="5192"/>
    <cellStyle name="Calculation 2 3 4 5 4" xfId="5193"/>
    <cellStyle name="Calculation 2 3 4 5 4 2" xfId="5194"/>
    <cellStyle name="Calculation 2 3 4 5 4 3" xfId="5195"/>
    <cellStyle name="Calculation 2 3 4 5 5" xfId="5196"/>
    <cellStyle name="Calculation 2 3 4 5 5 2" xfId="5197"/>
    <cellStyle name="Calculation 2 3 4 5 5 3" xfId="5198"/>
    <cellStyle name="Calculation 2 3 4 5 6" xfId="5199"/>
    <cellStyle name="Calculation 2 3 4 5 7" xfId="5200"/>
    <cellStyle name="Calculation 2 3 4 6" xfId="5201"/>
    <cellStyle name="Calculation 2 3 4 6 2" xfId="5202"/>
    <cellStyle name="Calculation 2 3 4 6 3" xfId="5203"/>
    <cellStyle name="Calculation 2 3 4 7" xfId="5204"/>
    <cellStyle name="Calculation 2 3 4 7 2" xfId="5205"/>
    <cellStyle name="Calculation 2 3 4 7 3" xfId="5206"/>
    <cellStyle name="Calculation 2 3 4 8" xfId="5207"/>
    <cellStyle name="Calculation 2 3 4 8 2" xfId="5208"/>
    <cellStyle name="Calculation 2 3 4 8 3" xfId="5209"/>
    <cellStyle name="Calculation 2 3 4 9" xfId="5210"/>
    <cellStyle name="Calculation 2 3 4 9 2" xfId="5211"/>
    <cellStyle name="Calculation 2 3 4 9 3" xfId="5212"/>
    <cellStyle name="Calculation 2 3 5" xfId="5213"/>
    <cellStyle name="Calculation 2 3 5 2" xfId="5214"/>
    <cellStyle name="Calculation 2 3 5 2 2" xfId="5215"/>
    <cellStyle name="Calculation 2 3 5 2 2 2" xfId="5216"/>
    <cellStyle name="Calculation 2 3 5 2 2 2 2" xfId="5217"/>
    <cellStyle name="Calculation 2 3 5 2 2 2 3" xfId="5218"/>
    <cellStyle name="Calculation 2 3 5 2 2 3" xfId="5219"/>
    <cellStyle name="Calculation 2 3 5 2 2 3 2" xfId="5220"/>
    <cellStyle name="Calculation 2 3 5 2 2 3 3" xfId="5221"/>
    <cellStyle name="Calculation 2 3 5 2 2 4" xfId="5222"/>
    <cellStyle name="Calculation 2 3 5 2 2 4 2" xfId="5223"/>
    <cellStyle name="Calculation 2 3 5 2 2 4 3" xfId="5224"/>
    <cellStyle name="Calculation 2 3 5 2 2 5" xfId="5225"/>
    <cellStyle name="Calculation 2 3 5 2 2 5 2" xfId="5226"/>
    <cellStyle name="Calculation 2 3 5 2 2 5 3" xfId="5227"/>
    <cellStyle name="Calculation 2 3 5 2 2 6" xfId="5228"/>
    <cellStyle name="Calculation 2 3 5 2 2 7" xfId="5229"/>
    <cellStyle name="Calculation 2 3 5 2 3" xfId="5230"/>
    <cellStyle name="Calculation 2 3 5 2 3 2" xfId="5231"/>
    <cellStyle name="Calculation 2 3 5 2 3 3" xfId="5232"/>
    <cellStyle name="Calculation 2 3 5 2 4" xfId="5233"/>
    <cellStyle name="Calculation 2 3 5 2 4 2" xfId="5234"/>
    <cellStyle name="Calculation 2 3 5 2 4 3" xfId="5235"/>
    <cellStyle name="Calculation 2 3 5 2 5" xfId="5236"/>
    <cellStyle name="Calculation 2 3 5 2 5 2" xfId="5237"/>
    <cellStyle name="Calculation 2 3 5 2 5 3" xfId="5238"/>
    <cellStyle name="Calculation 2 3 5 2 6" xfId="5239"/>
    <cellStyle name="Calculation 2 3 5 2 6 2" xfId="5240"/>
    <cellStyle name="Calculation 2 3 5 2 6 3" xfId="5241"/>
    <cellStyle name="Calculation 2 3 5 2 7" xfId="5242"/>
    <cellStyle name="Calculation 2 3 5 2 8" xfId="5243"/>
    <cellStyle name="Calculation 2 3 5 3" xfId="5244"/>
    <cellStyle name="Calculation 2 3 5 3 2" xfId="5245"/>
    <cellStyle name="Calculation 2 3 5 3 2 2" xfId="5246"/>
    <cellStyle name="Calculation 2 3 5 3 2 3" xfId="5247"/>
    <cellStyle name="Calculation 2 3 5 3 3" xfId="5248"/>
    <cellStyle name="Calculation 2 3 5 3 3 2" xfId="5249"/>
    <cellStyle name="Calculation 2 3 5 3 3 3" xfId="5250"/>
    <cellStyle name="Calculation 2 3 5 3 4" xfId="5251"/>
    <cellStyle name="Calculation 2 3 5 3 4 2" xfId="5252"/>
    <cellStyle name="Calculation 2 3 5 3 4 3" xfId="5253"/>
    <cellStyle name="Calculation 2 3 5 3 5" xfId="5254"/>
    <cellStyle name="Calculation 2 3 5 3 5 2" xfId="5255"/>
    <cellStyle name="Calculation 2 3 5 3 5 3" xfId="5256"/>
    <cellStyle name="Calculation 2 3 5 3 6" xfId="5257"/>
    <cellStyle name="Calculation 2 3 5 3 7" xfId="5258"/>
    <cellStyle name="Calculation 2 3 5 4" xfId="5259"/>
    <cellStyle name="Calculation 2 3 5 4 2" xfId="5260"/>
    <cellStyle name="Calculation 2 3 5 4 3" xfId="5261"/>
    <cellStyle name="Calculation 2 3 5 5" xfId="5262"/>
    <cellStyle name="Calculation 2 3 5 5 2" xfId="5263"/>
    <cellStyle name="Calculation 2 3 5 5 3" xfId="5264"/>
    <cellStyle name="Calculation 2 3 5 6" xfId="5265"/>
    <cellStyle name="Calculation 2 3 5 6 2" xfId="5266"/>
    <cellStyle name="Calculation 2 3 5 6 3" xfId="5267"/>
    <cellStyle name="Calculation 2 3 5 7" xfId="5268"/>
    <cellStyle name="Calculation 2 3 5 7 2" xfId="5269"/>
    <cellStyle name="Calculation 2 3 5 7 3" xfId="5270"/>
    <cellStyle name="Calculation 2 3 5 8" xfId="5271"/>
    <cellStyle name="Calculation 2 3 5 9" xfId="5272"/>
    <cellStyle name="Calculation 2 3 6" xfId="5273"/>
    <cellStyle name="Calculation 2 3 6 2" xfId="5274"/>
    <cellStyle name="Calculation 2 3 6 2 2" xfId="5275"/>
    <cellStyle name="Calculation 2 3 6 2 2 2" xfId="5276"/>
    <cellStyle name="Calculation 2 3 6 2 2 2 2" xfId="5277"/>
    <cellStyle name="Calculation 2 3 6 2 2 2 3" xfId="5278"/>
    <cellStyle name="Calculation 2 3 6 2 2 3" xfId="5279"/>
    <cellStyle name="Calculation 2 3 6 2 2 3 2" xfId="5280"/>
    <cellStyle name="Calculation 2 3 6 2 2 3 3" xfId="5281"/>
    <cellStyle name="Calculation 2 3 6 2 2 4" xfId="5282"/>
    <cellStyle name="Calculation 2 3 6 2 2 4 2" xfId="5283"/>
    <cellStyle name="Calculation 2 3 6 2 2 4 3" xfId="5284"/>
    <cellStyle name="Calculation 2 3 6 2 2 5" xfId="5285"/>
    <cellStyle name="Calculation 2 3 6 2 2 5 2" xfId="5286"/>
    <cellStyle name="Calculation 2 3 6 2 2 5 3" xfId="5287"/>
    <cellStyle name="Calculation 2 3 6 2 2 6" xfId="5288"/>
    <cellStyle name="Calculation 2 3 6 2 2 7" xfId="5289"/>
    <cellStyle name="Calculation 2 3 6 2 3" xfId="5290"/>
    <cellStyle name="Calculation 2 3 6 2 3 2" xfId="5291"/>
    <cellStyle name="Calculation 2 3 6 2 3 3" xfId="5292"/>
    <cellStyle name="Calculation 2 3 6 2 4" xfId="5293"/>
    <cellStyle name="Calculation 2 3 6 2 4 2" xfId="5294"/>
    <cellStyle name="Calculation 2 3 6 2 4 3" xfId="5295"/>
    <cellStyle name="Calculation 2 3 6 2 5" xfId="5296"/>
    <cellStyle name="Calculation 2 3 6 2 5 2" xfId="5297"/>
    <cellStyle name="Calculation 2 3 6 2 5 3" xfId="5298"/>
    <cellStyle name="Calculation 2 3 6 2 6" xfId="5299"/>
    <cellStyle name="Calculation 2 3 6 2 6 2" xfId="5300"/>
    <cellStyle name="Calculation 2 3 6 2 6 3" xfId="5301"/>
    <cellStyle name="Calculation 2 3 6 2 7" xfId="5302"/>
    <cellStyle name="Calculation 2 3 6 2 8" xfId="5303"/>
    <cellStyle name="Calculation 2 3 6 3" xfId="5304"/>
    <cellStyle name="Calculation 2 3 6 3 2" xfId="5305"/>
    <cellStyle name="Calculation 2 3 6 3 2 2" xfId="5306"/>
    <cellStyle name="Calculation 2 3 6 3 2 3" xfId="5307"/>
    <cellStyle name="Calculation 2 3 6 3 3" xfId="5308"/>
    <cellStyle name="Calculation 2 3 6 3 3 2" xfId="5309"/>
    <cellStyle name="Calculation 2 3 6 3 3 3" xfId="5310"/>
    <cellStyle name="Calculation 2 3 6 3 4" xfId="5311"/>
    <cellStyle name="Calculation 2 3 6 3 4 2" xfId="5312"/>
    <cellStyle name="Calculation 2 3 6 3 4 3" xfId="5313"/>
    <cellStyle name="Calculation 2 3 6 3 5" xfId="5314"/>
    <cellStyle name="Calculation 2 3 6 3 5 2" xfId="5315"/>
    <cellStyle name="Calculation 2 3 6 3 5 3" xfId="5316"/>
    <cellStyle name="Calculation 2 3 6 3 6" xfId="5317"/>
    <cellStyle name="Calculation 2 3 6 3 7" xfId="5318"/>
    <cellStyle name="Calculation 2 3 6 4" xfId="5319"/>
    <cellStyle name="Calculation 2 3 6 4 2" xfId="5320"/>
    <cellStyle name="Calculation 2 3 6 4 3" xfId="5321"/>
    <cellStyle name="Calculation 2 3 6 5" xfId="5322"/>
    <cellStyle name="Calculation 2 3 6 5 2" xfId="5323"/>
    <cellStyle name="Calculation 2 3 6 5 3" xfId="5324"/>
    <cellStyle name="Calculation 2 3 6 6" xfId="5325"/>
    <cellStyle name="Calculation 2 3 6 6 2" xfId="5326"/>
    <cellStyle name="Calculation 2 3 6 6 3" xfId="5327"/>
    <cellStyle name="Calculation 2 3 6 7" xfId="5328"/>
    <cellStyle name="Calculation 2 3 6 7 2" xfId="5329"/>
    <cellStyle name="Calculation 2 3 6 7 3" xfId="5330"/>
    <cellStyle name="Calculation 2 3 6 8" xfId="5331"/>
    <cellStyle name="Calculation 2 3 6 9" xfId="5332"/>
    <cellStyle name="Calculation 2 3 7" xfId="5333"/>
    <cellStyle name="Calculation 2 3 7 2" xfId="5334"/>
    <cellStyle name="Calculation 2 3 7 2 2" xfId="5335"/>
    <cellStyle name="Calculation 2 3 7 2 2 2" xfId="5336"/>
    <cellStyle name="Calculation 2 3 7 2 2 3" xfId="5337"/>
    <cellStyle name="Calculation 2 3 7 2 3" xfId="5338"/>
    <cellStyle name="Calculation 2 3 7 2 3 2" xfId="5339"/>
    <cellStyle name="Calculation 2 3 7 2 3 3" xfId="5340"/>
    <cellStyle name="Calculation 2 3 7 2 4" xfId="5341"/>
    <cellStyle name="Calculation 2 3 7 2 4 2" xfId="5342"/>
    <cellStyle name="Calculation 2 3 7 2 4 3" xfId="5343"/>
    <cellStyle name="Calculation 2 3 7 2 5" xfId="5344"/>
    <cellStyle name="Calculation 2 3 7 2 5 2" xfId="5345"/>
    <cellStyle name="Calculation 2 3 7 2 5 3" xfId="5346"/>
    <cellStyle name="Calculation 2 3 7 2 6" xfId="5347"/>
    <cellStyle name="Calculation 2 3 7 2 7" xfId="5348"/>
    <cellStyle name="Calculation 2 3 7 3" xfId="5349"/>
    <cellStyle name="Calculation 2 3 7 3 2" xfId="5350"/>
    <cellStyle name="Calculation 2 3 7 3 3" xfId="5351"/>
    <cellStyle name="Calculation 2 3 7 4" xfId="5352"/>
    <cellStyle name="Calculation 2 3 7 4 2" xfId="5353"/>
    <cellStyle name="Calculation 2 3 7 4 3" xfId="5354"/>
    <cellStyle name="Calculation 2 3 7 5" xfId="5355"/>
    <cellStyle name="Calculation 2 3 7 5 2" xfId="5356"/>
    <cellStyle name="Calculation 2 3 7 5 3" xfId="5357"/>
    <cellStyle name="Calculation 2 3 7 6" xfId="5358"/>
    <cellStyle name="Calculation 2 3 7 6 2" xfId="5359"/>
    <cellStyle name="Calculation 2 3 7 6 3" xfId="5360"/>
    <cellStyle name="Calculation 2 3 7 7" xfId="5361"/>
    <cellStyle name="Calculation 2 3 7 8" xfId="5362"/>
    <cellStyle name="Calculation 2 3 8" xfId="5363"/>
    <cellStyle name="Calculation 2 3 8 2" xfId="5364"/>
    <cellStyle name="Calculation 2 3 8 2 2" xfId="5365"/>
    <cellStyle name="Calculation 2 3 8 2 3" xfId="5366"/>
    <cellStyle name="Calculation 2 3 8 3" xfId="5367"/>
    <cellStyle name="Calculation 2 3 8 3 2" xfId="5368"/>
    <cellStyle name="Calculation 2 3 8 3 3" xfId="5369"/>
    <cellStyle name="Calculation 2 3 8 4" xfId="5370"/>
    <cellStyle name="Calculation 2 3 8 4 2" xfId="5371"/>
    <cellStyle name="Calculation 2 3 8 4 3" xfId="5372"/>
    <cellStyle name="Calculation 2 3 8 5" xfId="5373"/>
    <cellStyle name="Calculation 2 3 8 5 2" xfId="5374"/>
    <cellStyle name="Calculation 2 3 8 5 3" xfId="5375"/>
    <cellStyle name="Calculation 2 3 8 6" xfId="5376"/>
    <cellStyle name="Calculation 2 3 8 7" xfId="5377"/>
    <cellStyle name="Calculation 2 3 9" xfId="5378"/>
    <cellStyle name="Calculation 2 3 9 2" xfId="5379"/>
    <cellStyle name="Calculation 2 3 9 3" xfId="5380"/>
    <cellStyle name="Calculation 2 4" xfId="5381"/>
    <cellStyle name="Calculation 2 4 10" xfId="5382"/>
    <cellStyle name="Calculation 2 4 10 2" xfId="5383"/>
    <cellStyle name="Calculation 2 4 10 3" xfId="5384"/>
    <cellStyle name="Calculation 2 4 11" xfId="5385"/>
    <cellStyle name="Calculation 2 4 11 2" xfId="5386"/>
    <cellStyle name="Calculation 2 4 11 3" xfId="5387"/>
    <cellStyle name="Calculation 2 4 12" xfId="5388"/>
    <cellStyle name="Calculation 2 4 12 2" xfId="5389"/>
    <cellStyle name="Calculation 2 4 12 3" xfId="5390"/>
    <cellStyle name="Calculation 2 4 13" xfId="5391"/>
    <cellStyle name="Calculation 2 4 14" xfId="5392"/>
    <cellStyle name="Calculation 2 4 2" xfId="5393"/>
    <cellStyle name="Calculation 2 4 2 10" xfId="5394"/>
    <cellStyle name="Calculation 2 4 2 10 2" xfId="5395"/>
    <cellStyle name="Calculation 2 4 2 10 3" xfId="5396"/>
    <cellStyle name="Calculation 2 4 2 11" xfId="5397"/>
    <cellStyle name="Calculation 2 4 2 11 2" xfId="5398"/>
    <cellStyle name="Calculation 2 4 2 11 3" xfId="5399"/>
    <cellStyle name="Calculation 2 4 2 12" xfId="5400"/>
    <cellStyle name="Calculation 2 4 2 13" xfId="5401"/>
    <cellStyle name="Calculation 2 4 2 2" xfId="5402"/>
    <cellStyle name="Calculation 2 4 2 2 10" xfId="5403"/>
    <cellStyle name="Calculation 2 4 2 2 11" xfId="5404"/>
    <cellStyle name="Calculation 2 4 2 2 2" xfId="5405"/>
    <cellStyle name="Calculation 2 4 2 2 2 2" xfId="5406"/>
    <cellStyle name="Calculation 2 4 2 2 2 2 2" xfId="5407"/>
    <cellStyle name="Calculation 2 4 2 2 2 2 2 2" xfId="5408"/>
    <cellStyle name="Calculation 2 4 2 2 2 2 2 2 2" xfId="5409"/>
    <cellStyle name="Calculation 2 4 2 2 2 2 2 2 3" xfId="5410"/>
    <cellStyle name="Calculation 2 4 2 2 2 2 2 3" xfId="5411"/>
    <cellStyle name="Calculation 2 4 2 2 2 2 2 3 2" xfId="5412"/>
    <cellStyle name="Calculation 2 4 2 2 2 2 2 3 3" xfId="5413"/>
    <cellStyle name="Calculation 2 4 2 2 2 2 2 4" xfId="5414"/>
    <cellStyle name="Calculation 2 4 2 2 2 2 2 4 2" xfId="5415"/>
    <cellStyle name="Calculation 2 4 2 2 2 2 2 4 3" xfId="5416"/>
    <cellStyle name="Calculation 2 4 2 2 2 2 2 5" xfId="5417"/>
    <cellStyle name="Calculation 2 4 2 2 2 2 2 5 2" xfId="5418"/>
    <cellStyle name="Calculation 2 4 2 2 2 2 2 5 3" xfId="5419"/>
    <cellStyle name="Calculation 2 4 2 2 2 2 2 6" xfId="5420"/>
    <cellStyle name="Calculation 2 4 2 2 2 2 2 7" xfId="5421"/>
    <cellStyle name="Calculation 2 4 2 2 2 2 3" xfId="5422"/>
    <cellStyle name="Calculation 2 4 2 2 2 2 3 2" xfId="5423"/>
    <cellStyle name="Calculation 2 4 2 2 2 2 3 3" xfId="5424"/>
    <cellStyle name="Calculation 2 4 2 2 2 2 4" xfId="5425"/>
    <cellStyle name="Calculation 2 4 2 2 2 2 4 2" xfId="5426"/>
    <cellStyle name="Calculation 2 4 2 2 2 2 4 3" xfId="5427"/>
    <cellStyle name="Calculation 2 4 2 2 2 2 5" xfId="5428"/>
    <cellStyle name="Calculation 2 4 2 2 2 2 5 2" xfId="5429"/>
    <cellStyle name="Calculation 2 4 2 2 2 2 5 3" xfId="5430"/>
    <cellStyle name="Calculation 2 4 2 2 2 2 6" xfId="5431"/>
    <cellStyle name="Calculation 2 4 2 2 2 2 6 2" xfId="5432"/>
    <cellStyle name="Calculation 2 4 2 2 2 2 6 3" xfId="5433"/>
    <cellStyle name="Calculation 2 4 2 2 2 2 7" xfId="5434"/>
    <cellStyle name="Calculation 2 4 2 2 2 2 8" xfId="5435"/>
    <cellStyle name="Calculation 2 4 2 2 2 3" xfId="5436"/>
    <cellStyle name="Calculation 2 4 2 2 2 3 2" xfId="5437"/>
    <cellStyle name="Calculation 2 4 2 2 2 3 2 2" xfId="5438"/>
    <cellStyle name="Calculation 2 4 2 2 2 3 2 3" xfId="5439"/>
    <cellStyle name="Calculation 2 4 2 2 2 3 3" xfId="5440"/>
    <cellStyle name="Calculation 2 4 2 2 2 3 3 2" xfId="5441"/>
    <cellStyle name="Calculation 2 4 2 2 2 3 3 3" xfId="5442"/>
    <cellStyle name="Calculation 2 4 2 2 2 3 4" xfId="5443"/>
    <cellStyle name="Calculation 2 4 2 2 2 3 4 2" xfId="5444"/>
    <cellStyle name="Calculation 2 4 2 2 2 3 4 3" xfId="5445"/>
    <cellStyle name="Calculation 2 4 2 2 2 3 5" xfId="5446"/>
    <cellStyle name="Calculation 2 4 2 2 2 3 5 2" xfId="5447"/>
    <cellStyle name="Calculation 2 4 2 2 2 3 5 3" xfId="5448"/>
    <cellStyle name="Calculation 2 4 2 2 2 3 6" xfId="5449"/>
    <cellStyle name="Calculation 2 4 2 2 2 3 7" xfId="5450"/>
    <cellStyle name="Calculation 2 4 2 2 2 4" xfId="5451"/>
    <cellStyle name="Calculation 2 4 2 2 2 4 2" xfId="5452"/>
    <cellStyle name="Calculation 2 4 2 2 2 4 3" xfId="5453"/>
    <cellStyle name="Calculation 2 4 2 2 2 5" xfId="5454"/>
    <cellStyle name="Calculation 2 4 2 2 2 5 2" xfId="5455"/>
    <cellStyle name="Calculation 2 4 2 2 2 5 3" xfId="5456"/>
    <cellStyle name="Calculation 2 4 2 2 2 6" xfId="5457"/>
    <cellStyle name="Calculation 2 4 2 2 2 6 2" xfId="5458"/>
    <cellStyle name="Calculation 2 4 2 2 2 6 3" xfId="5459"/>
    <cellStyle name="Calculation 2 4 2 2 2 7" xfId="5460"/>
    <cellStyle name="Calculation 2 4 2 2 2 7 2" xfId="5461"/>
    <cellStyle name="Calculation 2 4 2 2 2 7 3" xfId="5462"/>
    <cellStyle name="Calculation 2 4 2 2 2 8" xfId="5463"/>
    <cellStyle name="Calculation 2 4 2 2 2 9" xfId="5464"/>
    <cellStyle name="Calculation 2 4 2 2 3" xfId="5465"/>
    <cellStyle name="Calculation 2 4 2 2 3 2" xfId="5466"/>
    <cellStyle name="Calculation 2 4 2 2 3 2 2" xfId="5467"/>
    <cellStyle name="Calculation 2 4 2 2 3 2 2 2" xfId="5468"/>
    <cellStyle name="Calculation 2 4 2 2 3 2 2 2 2" xfId="5469"/>
    <cellStyle name="Calculation 2 4 2 2 3 2 2 2 3" xfId="5470"/>
    <cellStyle name="Calculation 2 4 2 2 3 2 2 3" xfId="5471"/>
    <cellStyle name="Calculation 2 4 2 2 3 2 2 3 2" xfId="5472"/>
    <cellStyle name="Calculation 2 4 2 2 3 2 2 3 3" xfId="5473"/>
    <cellStyle name="Calculation 2 4 2 2 3 2 2 4" xfId="5474"/>
    <cellStyle name="Calculation 2 4 2 2 3 2 2 4 2" xfId="5475"/>
    <cellStyle name="Calculation 2 4 2 2 3 2 2 4 3" xfId="5476"/>
    <cellStyle name="Calculation 2 4 2 2 3 2 2 5" xfId="5477"/>
    <cellStyle name="Calculation 2 4 2 2 3 2 2 5 2" xfId="5478"/>
    <cellStyle name="Calculation 2 4 2 2 3 2 2 5 3" xfId="5479"/>
    <cellStyle name="Calculation 2 4 2 2 3 2 2 6" xfId="5480"/>
    <cellStyle name="Calculation 2 4 2 2 3 2 2 7" xfId="5481"/>
    <cellStyle name="Calculation 2 4 2 2 3 2 3" xfId="5482"/>
    <cellStyle name="Calculation 2 4 2 2 3 2 3 2" xfId="5483"/>
    <cellStyle name="Calculation 2 4 2 2 3 2 3 3" xfId="5484"/>
    <cellStyle name="Calculation 2 4 2 2 3 2 4" xfId="5485"/>
    <cellStyle name="Calculation 2 4 2 2 3 2 4 2" xfId="5486"/>
    <cellStyle name="Calculation 2 4 2 2 3 2 4 3" xfId="5487"/>
    <cellStyle name="Calculation 2 4 2 2 3 2 5" xfId="5488"/>
    <cellStyle name="Calculation 2 4 2 2 3 2 5 2" xfId="5489"/>
    <cellStyle name="Calculation 2 4 2 2 3 2 5 3" xfId="5490"/>
    <cellStyle name="Calculation 2 4 2 2 3 2 6" xfId="5491"/>
    <cellStyle name="Calculation 2 4 2 2 3 2 6 2" xfId="5492"/>
    <cellStyle name="Calculation 2 4 2 2 3 2 6 3" xfId="5493"/>
    <cellStyle name="Calculation 2 4 2 2 3 2 7" xfId="5494"/>
    <cellStyle name="Calculation 2 4 2 2 3 2 8" xfId="5495"/>
    <cellStyle name="Calculation 2 4 2 2 3 3" xfId="5496"/>
    <cellStyle name="Calculation 2 4 2 2 3 3 2" xfId="5497"/>
    <cellStyle name="Calculation 2 4 2 2 3 3 2 2" xfId="5498"/>
    <cellStyle name="Calculation 2 4 2 2 3 3 2 3" xfId="5499"/>
    <cellStyle name="Calculation 2 4 2 2 3 3 3" xfId="5500"/>
    <cellStyle name="Calculation 2 4 2 2 3 3 3 2" xfId="5501"/>
    <cellStyle name="Calculation 2 4 2 2 3 3 3 3" xfId="5502"/>
    <cellStyle name="Calculation 2 4 2 2 3 3 4" xfId="5503"/>
    <cellStyle name="Calculation 2 4 2 2 3 3 4 2" xfId="5504"/>
    <cellStyle name="Calculation 2 4 2 2 3 3 4 3" xfId="5505"/>
    <cellStyle name="Calculation 2 4 2 2 3 3 5" xfId="5506"/>
    <cellStyle name="Calculation 2 4 2 2 3 3 5 2" xfId="5507"/>
    <cellStyle name="Calculation 2 4 2 2 3 3 5 3" xfId="5508"/>
    <cellStyle name="Calculation 2 4 2 2 3 3 6" xfId="5509"/>
    <cellStyle name="Calculation 2 4 2 2 3 3 7" xfId="5510"/>
    <cellStyle name="Calculation 2 4 2 2 3 4" xfId="5511"/>
    <cellStyle name="Calculation 2 4 2 2 3 4 2" xfId="5512"/>
    <cellStyle name="Calculation 2 4 2 2 3 4 3" xfId="5513"/>
    <cellStyle name="Calculation 2 4 2 2 3 5" xfId="5514"/>
    <cellStyle name="Calculation 2 4 2 2 3 5 2" xfId="5515"/>
    <cellStyle name="Calculation 2 4 2 2 3 5 3" xfId="5516"/>
    <cellStyle name="Calculation 2 4 2 2 3 6" xfId="5517"/>
    <cellStyle name="Calculation 2 4 2 2 3 6 2" xfId="5518"/>
    <cellStyle name="Calculation 2 4 2 2 3 6 3" xfId="5519"/>
    <cellStyle name="Calculation 2 4 2 2 3 7" xfId="5520"/>
    <cellStyle name="Calculation 2 4 2 2 3 7 2" xfId="5521"/>
    <cellStyle name="Calculation 2 4 2 2 3 7 3" xfId="5522"/>
    <cellStyle name="Calculation 2 4 2 2 3 8" xfId="5523"/>
    <cellStyle name="Calculation 2 4 2 2 3 9" xfId="5524"/>
    <cellStyle name="Calculation 2 4 2 2 4" xfId="5525"/>
    <cellStyle name="Calculation 2 4 2 2 4 2" xfId="5526"/>
    <cellStyle name="Calculation 2 4 2 2 4 2 2" xfId="5527"/>
    <cellStyle name="Calculation 2 4 2 2 4 2 2 2" xfId="5528"/>
    <cellStyle name="Calculation 2 4 2 2 4 2 2 3" xfId="5529"/>
    <cellStyle name="Calculation 2 4 2 2 4 2 3" xfId="5530"/>
    <cellStyle name="Calculation 2 4 2 2 4 2 3 2" xfId="5531"/>
    <cellStyle name="Calculation 2 4 2 2 4 2 3 3" xfId="5532"/>
    <cellStyle name="Calculation 2 4 2 2 4 2 4" xfId="5533"/>
    <cellStyle name="Calculation 2 4 2 2 4 2 4 2" xfId="5534"/>
    <cellStyle name="Calculation 2 4 2 2 4 2 4 3" xfId="5535"/>
    <cellStyle name="Calculation 2 4 2 2 4 2 5" xfId="5536"/>
    <cellStyle name="Calculation 2 4 2 2 4 2 5 2" xfId="5537"/>
    <cellStyle name="Calculation 2 4 2 2 4 2 5 3" xfId="5538"/>
    <cellStyle name="Calculation 2 4 2 2 4 2 6" xfId="5539"/>
    <cellStyle name="Calculation 2 4 2 2 4 2 7" xfId="5540"/>
    <cellStyle name="Calculation 2 4 2 2 4 3" xfId="5541"/>
    <cellStyle name="Calculation 2 4 2 2 4 3 2" xfId="5542"/>
    <cellStyle name="Calculation 2 4 2 2 4 3 3" xfId="5543"/>
    <cellStyle name="Calculation 2 4 2 2 4 4" xfId="5544"/>
    <cellStyle name="Calculation 2 4 2 2 4 4 2" xfId="5545"/>
    <cellStyle name="Calculation 2 4 2 2 4 4 3" xfId="5546"/>
    <cellStyle name="Calculation 2 4 2 2 4 5" xfId="5547"/>
    <cellStyle name="Calculation 2 4 2 2 4 5 2" xfId="5548"/>
    <cellStyle name="Calculation 2 4 2 2 4 5 3" xfId="5549"/>
    <cellStyle name="Calculation 2 4 2 2 4 6" xfId="5550"/>
    <cellStyle name="Calculation 2 4 2 2 4 6 2" xfId="5551"/>
    <cellStyle name="Calculation 2 4 2 2 4 6 3" xfId="5552"/>
    <cellStyle name="Calculation 2 4 2 2 4 7" xfId="5553"/>
    <cellStyle name="Calculation 2 4 2 2 4 8" xfId="5554"/>
    <cellStyle name="Calculation 2 4 2 2 5" xfId="5555"/>
    <cellStyle name="Calculation 2 4 2 2 5 2" xfId="5556"/>
    <cellStyle name="Calculation 2 4 2 2 5 2 2" xfId="5557"/>
    <cellStyle name="Calculation 2 4 2 2 5 2 3" xfId="5558"/>
    <cellStyle name="Calculation 2 4 2 2 5 3" xfId="5559"/>
    <cellStyle name="Calculation 2 4 2 2 5 3 2" xfId="5560"/>
    <cellStyle name="Calculation 2 4 2 2 5 3 3" xfId="5561"/>
    <cellStyle name="Calculation 2 4 2 2 5 4" xfId="5562"/>
    <cellStyle name="Calculation 2 4 2 2 5 4 2" xfId="5563"/>
    <cellStyle name="Calculation 2 4 2 2 5 4 3" xfId="5564"/>
    <cellStyle name="Calculation 2 4 2 2 5 5" xfId="5565"/>
    <cellStyle name="Calculation 2 4 2 2 5 5 2" xfId="5566"/>
    <cellStyle name="Calculation 2 4 2 2 5 5 3" xfId="5567"/>
    <cellStyle name="Calculation 2 4 2 2 5 6" xfId="5568"/>
    <cellStyle name="Calculation 2 4 2 2 5 7" xfId="5569"/>
    <cellStyle name="Calculation 2 4 2 2 6" xfId="5570"/>
    <cellStyle name="Calculation 2 4 2 2 6 2" xfId="5571"/>
    <cellStyle name="Calculation 2 4 2 2 6 3" xfId="5572"/>
    <cellStyle name="Calculation 2 4 2 2 7" xfId="5573"/>
    <cellStyle name="Calculation 2 4 2 2 7 2" xfId="5574"/>
    <cellStyle name="Calculation 2 4 2 2 7 3" xfId="5575"/>
    <cellStyle name="Calculation 2 4 2 2 8" xfId="5576"/>
    <cellStyle name="Calculation 2 4 2 2 8 2" xfId="5577"/>
    <cellStyle name="Calculation 2 4 2 2 8 3" xfId="5578"/>
    <cellStyle name="Calculation 2 4 2 2 9" xfId="5579"/>
    <cellStyle name="Calculation 2 4 2 2 9 2" xfId="5580"/>
    <cellStyle name="Calculation 2 4 2 2 9 3" xfId="5581"/>
    <cellStyle name="Calculation 2 4 2 3" xfId="5582"/>
    <cellStyle name="Calculation 2 4 2 3 10" xfId="5583"/>
    <cellStyle name="Calculation 2 4 2 3 11" xfId="5584"/>
    <cellStyle name="Calculation 2 4 2 3 2" xfId="5585"/>
    <cellStyle name="Calculation 2 4 2 3 2 2" xfId="5586"/>
    <cellStyle name="Calculation 2 4 2 3 2 2 2" xfId="5587"/>
    <cellStyle name="Calculation 2 4 2 3 2 2 2 2" xfId="5588"/>
    <cellStyle name="Calculation 2 4 2 3 2 2 2 2 2" xfId="5589"/>
    <cellStyle name="Calculation 2 4 2 3 2 2 2 2 3" xfId="5590"/>
    <cellStyle name="Calculation 2 4 2 3 2 2 2 3" xfId="5591"/>
    <cellStyle name="Calculation 2 4 2 3 2 2 2 3 2" xfId="5592"/>
    <cellStyle name="Calculation 2 4 2 3 2 2 2 3 3" xfId="5593"/>
    <cellStyle name="Calculation 2 4 2 3 2 2 2 4" xfId="5594"/>
    <cellStyle name="Calculation 2 4 2 3 2 2 2 4 2" xfId="5595"/>
    <cellStyle name="Calculation 2 4 2 3 2 2 2 4 3" xfId="5596"/>
    <cellStyle name="Calculation 2 4 2 3 2 2 2 5" xfId="5597"/>
    <cellStyle name="Calculation 2 4 2 3 2 2 2 5 2" xfId="5598"/>
    <cellStyle name="Calculation 2 4 2 3 2 2 2 5 3" xfId="5599"/>
    <cellStyle name="Calculation 2 4 2 3 2 2 2 6" xfId="5600"/>
    <cellStyle name="Calculation 2 4 2 3 2 2 2 7" xfId="5601"/>
    <cellStyle name="Calculation 2 4 2 3 2 2 3" xfId="5602"/>
    <cellStyle name="Calculation 2 4 2 3 2 2 3 2" xfId="5603"/>
    <cellStyle name="Calculation 2 4 2 3 2 2 3 3" xfId="5604"/>
    <cellStyle name="Calculation 2 4 2 3 2 2 4" xfId="5605"/>
    <cellStyle name="Calculation 2 4 2 3 2 2 4 2" xfId="5606"/>
    <cellStyle name="Calculation 2 4 2 3 2 2 4 3" xfId="5607"/>
    <cellStyle name="Calculation 2 4 2 3 2 2 5" xfId="5608"/>
    <cellStyle name="Calculation 2 4 2 3 2 2 5 2" xfId="5609"/>
    <cellStyle name="Calculation 2 4 2 3 2 2 5 3" xfId="5610"/>
    <cellStyle name="Calculation 2 4 2 3 2 2 6" xfId="5611"/>
    <cellStyle name="Calculation 2 4 2 3 2 2 6 2" xfId="5612"/>
    <cellStyle name="Calculation 2 4 2 3 2 2 6 3" xfId="5613"/>
    <cellStyle name="Calculation 2 4 2 3 2 2 7" xfId="5614"/>
    <cellStyle name="Calculation 2 4 2 3 2 2 8" xfId="5615"/>
    <cellStyle name="Calculation 2 4 2 3 2 3" xfId="5616"/>
    <cellStyle name="Calculation 2 4 2 3 2 3 2" xfId="5617"/>
    <cellStyle name="Calculation 2 4 2 3 2 3 2 2" xfId="5618"/>
    <cellStyle name="Calculation 2 4 2 3 2 3 2 3" xfId="5619"/>
    <cellStyle name="Calculation 2 4 2 3 2 3 3" xfId="5620"/>
    <cellStyle name="Calculation 2 4 2 3 2 3 3 2" xfId="5621"/>
    <cellStyle name="Calculation 2 4 2 3 2 3 3 3" xfId="5622"/>
    <cellStyle name="Calculation 2 4 2 3 2 3 4" xfId="5623"/>
    <cellStyle name="Calculation 2 4 2 3 2 3 4 2" xfId="5624"/>
    <cellStyle name="Calculation 2 4 2 3 2 3 4 3" xfId="5625"/>
    <cellStyle name="Calculation 2 4 2 3 2 3 5" xfId="5626"/>
    <cellStyle name="Calculation 2 4 2 3 2 3 5 2" xfId="5627"/>
    <cellStyle name="Calculation 2 4 2 3 2 3 5 3" xfId="5628"/>
    <cellStyle name="Calculation 2 4 2 3 2 3 6" xfId="5629"/>
    <cellStyle name="Calculation 2 4 2 3 2 3 7" xfId="5630"/>
    <cellStyle name="Calculation 2 4 2 3 2 4" xfId="5631"/>
    <cellStyle name="Calculation 2 4 2 3 2 4 2" xfId="5632"/>
    <cellStyle name="Calculation 2 4 2 3 2 4 3" xfId="5633"/>
    <cellStyle name="Calculation 2 4 2 3 2 5" xfId="5634"/>
    <cellStyle name="Calculation 2 4 2 3 2 5 2" xfId="5635"/>
    <cellStyle name="Calculation 2 4 2 3 2 5 3" xfId="5636"/>
    <cellStyle name="Calculation 2 4 2 3 2 6" xfId="5637"/>
    <cellStyle name="Calculation 2 4 2 3 2 6 2" xfId="5638"/>
    <cellStyle name="Calculation 2 4 2 3 2 6 3" xfId="5639"/>
    <cellStyle name="Calculation 2 4 2 3 2 7" xfId="5640"/>
    <cellStyle name="Calculation 2 4 2 3 2 7 2" xfId="5641"/>
    <cellStyle name="Calculation 2 4 2 3 2 7 3" xfId="5642"/>
    <cellStyle name="Calculation 2 4 2 3 2 8" xfId="5643"/>
    <cellStyle name="Calculation 2 4 2 3 2 9" xfId="5644"/>
    <cellStyle name="Calculation 2 4 2 3 3" xfId="5645"/>
    <cellStyle name="Calculation 2 4 2 3 3 2" xfId="5646"/>
    <cellStyle name="Calculation 2 4 2 3 3 2 2" xfId="5647"/>
    <cellStyle name="Calculation 2 4 2 3 3 2 2 2" xfId="5648"/>
    <cellStyle name="Calculation 2 4 2 3 3 2 2 2 2" xfId="5649"/>
    <cellStyle name="Calculation 2 4 2 3 3 2 2 2 3" xfId="5650"/>
    <cellStyle name="Calculation 2 4 2 3 3 2 2 3" xfId="5651"/>
    <cellStyle name="Calculation 2 4 2 3 3 2 2 3 2" xfId="5652"/>
    <cellStyle name="Calculation 2 4 2 3 3 2 2 3 3" xfId="5653"/>
    <cellStyle name="Calculation 2 4 2 3 3 2 2 4" xfId="5654"/>
    <cellStyle name="Calculation 2 4 2 3 3 2 2 4 2" xfId="5655"/>
    <cellStyle name="Calculation 2 4 2 3 3 2 2 4 3" xfId="5656"/>
    <cellStyle name="Calculation 2 4 2 3 3 2 2 5" xfId="5657"/>
    <cellStyle name="Calculation 2 4 2 3 3 2 2 5 2" xfId="5658"/>
    <cellStyle name="Calculation 2 4 2 3 3 2 2 5 3" xfId="5659"/>
    <cellStyle name="Calculation 2 4 2 3 3 2 2 6" xfId="5660"/>
    <cellStyle name="Calculation 2 4 2 3 3 2 2 7" xfId="5661"/>
    <cellStyle name="Calculation 2 4 2 3 3 2 3" xfId="5662"/>
    <cellStyle name="Calculation 2 4 2 3 3 2 3 2" xfId="5663"/>
    <cellStyle name="Calculation 2 4 2 3 3 2 3 3" xfId="5664"/>
    <cellStyle name="Calculation 2 4 2 3 3 2 4" xfId="5665"/>
    <cellStyle name="Calculation 2 4 2 3 3 2 4 2" xfId="5666"/>
    <cellStyle name="Calculation 2 4 2 3 3 2 4 3" xfId="5667"/>
    <cellStyle name="Calculation 2 4 2 3 3 2 5" xfId="5668"/>
    <cellStyle name="Calculation 2 4 2 3 3 2 5 2" xfId="5669"/>
    <cellStyle name="Calculation 2 4 2 3 3 2 5 3" xfId="5670"/>
    <cellStyle name="Calculation 2 4 2 3 3 2 6" xfId="5671"/>
    <cellStyle name="Calculation 2 4 2 3 3 2 6 2" xfId="5672"/>
    <cellStyle name="Calculation 2 4 2 3 3 2 6 3" xfId="5673"/>
    <cellStyle name="Calculation 2 4 2 3 3 2 7" xfId="5674"/>
    <cellStyle name="Calculation 2 4 2 3 3 2 8" xfId="5675"/>
    <cellStyle name="Calculation 2 4 2 3 3 3" xfId="5676"/>
    <cellStyle name="Calculation 2 4 2 3 3 3 2" xfId="5677"/>
    <cellStyle name="Calculation 2 4 2 3 3 3 2 2" xfId="5678"/>
    <cellStyle name="Calculation 2 4 2 3 3 3 2 3" xfId="5679"/>
    <cellStyle name="Calculation 2 4 2 3 3 3 3" xfId="5680"/>
    <cellStyle name="Calculation 2 4 2 3 3 3 3 2" xfId="5681"/>
    <cellStyle name="Calculation 2 4 2 3 3 3 3 3" xfId="5682"/>
    <cellStyle name="Calculation 2 4 2 3 3 3 4" xfId="5683"/>
    <cellStyle name="Calculation 2 4 2 3 3 3 4 2" xfId="5684"/>
    <cellStyle name="Calculation 2 4 2 3 3 3 4 3" xfId="5685"/>
    <cellStyle name="Calculation 2 4 2 3 3 3 5" xfId="5686"/>
    <cellStyle name="Calculation 2 4 2 3 3 3 5 2" xfId="5687"/>
    <cellStyle name="Calculation 2 4 2 3 3 3 5 3" xfId="5688"/>
    <cellStyle name="Calculation 2 4 2 3 3 3 6" xfId="5689"/>
    <cellStyle name="Calculation 2 4 2 3 3 3 7" xfId="5690"/>
    <cellStyle name="Calculation 2 4 2 3 3 4" xfId="5691"/>
    <cellStyle name="Calculation 2 4 2 3 3 4 2" xfId="5692"/>
    <cellStyle name="Calculation 2 4 2 3 3 4 3" xfId="5693"/>
    <cellStyle name="Calculation 2 4 2 3 3 5" xfId="5694"/>
    <cellStyle name="Calculation 2 4 2 3 3 5 2" xfId="5695"/>
    <cellStyle name="Calculation 2 4 2 3 3 5 3" xfId="5696"/>
    <cellStyle name="Calculation 2 4 2 3 3 6" xfId="5697"/>
    <cellStyle name="Calculation 2 4 2 3 3 6 2" xfId="5698"/>
    <cellStyle name="Calculation 2 4 2 3 3 6 3" xfId="5699"/>
    <cellStyle name="Calculation 2 4 2 3 3 7" xfId="5700"/>
    <cellStyle name="Calculation 2 4 2 3 3 7 2" xfId="5701"/>
    <cellStyle name="Calculation 2 4 2 3 3 7 3" xfId="5702"/>
    <cellStyle name="Calculation 2 4 2 3 3 8" xfId="5703"/>
    <cellStyle name="Calculation 2 4 2 3 3 9" xfId="5704"/>
    <cellStyle name="Calculation 2 4 2 3 4" xfId="5705"/>
    <cellStyle name="Calculation 2 4 2 3 4 2" xfId="5706"/>
    <cellStyle name="Calculation 2 4 2 3 4 2 2" xfId="5707"/>
    <cellStyle name="Calculation 2 4 2 3 4 2 2 2" xfId="5708"/>
    <cellStyle name="Calculation 2 4 2 3 4 2 2 3" xfId="5709"/>
    <cellStyle name="Calculation 2 4 2 3 4 2 3" xfId="5710"/>
    <cellStyle name="Calculation 2 4 2 3 4 2 3 2" xfId="5711"/>
    <cellStyle name="Calculation 2 4 2 3 4 2 3 3" xfId="5712"/>
    <cellStyle name="Calculation 2 4 2 3 4 2 4" xfId="5713"/>
    <cellStyle name="Calculation 2 4 2 3 4 2 4 2" xfId="5714"/>
    <cellStyle name="Calculation 2 4 2 3 4 2 4 3" xfId="5715"/>
    <cellStyle name="Calculation 2 4 2 3 4 2 5" xfId="5716"/>
    <cellStyle name="Calculation 2 4 2 3 4 2 5 2" xfId="5717"/>
    <cellStyle name="Calculation 2 4 2 3 4 2 5 3" xfId="5718"/>
    <cellStyle name="Calculation 2 4 2 3 4 2 6" xfId="5719"/>
    <cellStyle name="Calculation 2 4 2 3 4 2 7" xfId="5720"/>
    <cellStyle name="Calculation 2 4 2 3 4 3" xfId="5721"/>
    <cellStyle name="Calculation 2 4 2 3 4 3 2" xfId="5722"/>
    <cellStyle name="Calculation 2 4 2 3 4 3 3" xfId="5723"/>
    <cellStyle name="Calculation 2 4 2 3 4 4" xfId="5724"/>
    <cellStyle name="Calculation 2 4 2 3 4 4 2" xfId="5725"/>
    <cellStyle name="Calculation 2 4 2 3 4 4 3" xfId="5726"/>
    <cellStyle name="Calculation 2 4 2 3 4 5" xfId="5727"/>
    <cellStyle name="Calculation 2 4 2 3 4 5 2" xfId="5728"/>
    <cellStyle name="Calculation 2 4 2 3 4 5 3" xfId="5729"/>
    <cellStyle name="Calculation 2 4 2 3 4 6" xfId="5730"/>
    <cellStyle name="Calculation 2 4 2 3 4 6 2" xfId="5731"/>
    <cellStyle name="Calculation 2 4 2 3 4 6 3" xfId="5732"/>
    <cellStyle name="Calculation 2 4 2 3 4 7" xfId="5733"/>
    <cellStyle name="Calculation 2 4 2 3 4 8" xfId="5734"/>
    <cellStyle name="Calculation 2 4 2 3 5" xfId="5735"/>
    <cellStyle name="Calculation 2 4 2 3 5 2" xfId="5736"/>
    <cellStyle name="Calculation 2 4 2 3 5 2 2" xfId="5737"/>
    <cellStyle name="Calculation 2 4 2 3 5 2 3" xfId="5738"/>
    <cellStyle name="Calculation 2 4 2 3 5 3" xfId="5739"/>
    <cellStyle name="Calculation 2 4 2 3 5 3 2" xfId="5740"/>
    <cellStyle name="Calculation 2 4 2 3 5 3 3" xfId="5741"/>
    <cellStyle name="Calculation 2 4 2 3 5 4" xfId="5742"/>
    <cellStyle name="Calculation 2 4 2 3 5 4 2" xfId="5743"/>
    <cellStyle name="Calculation 2 4 2 3 5 4 3" xfId="5744"/>
    <cellStyle name="Calculation 2 4 2 3 5 5" xfId="5745"/>
    <cellStyle name="Calculation 2 4 2 3 5 5 2" xfId="5746"/>
    <cellStyle name="Calculation 2 4 2 3 5 5 3" xfId="5747"/>
    <cellStyle name="Calculation 2 4 2 3 5 6" xfId="5748"/>
    <cellStyle name="Calculation 2 4 2 3 5 7" xfId="5749"/>
    <cellStyle name="Calculation 2 4 2 3 6" xfId="5750"/>
    <cellStyle name="Calculation 2 4 2 3 6 2" xfId="5751"/>
    <cellStyle name="Calculation 2 4 2 3 6 3" xfId="5752"/>
    <cellStyle name="Calculation 2 4 2 3 7" xfId="5753"/>
    <cellStyle name="Calculation 2 4 2 3 7 2" xfId="5754"/>
    <cellStyle name="Calculation 2 4 2 3 7 3" xfId="5755"/>
    <cellStyle name="Calculation 2 4 2 3 8" xfId="5756"/>
    <cellStyle name="Calculation 2 4 2 3 8 2" xfId="5757"/>
    <cellStyle name="Calculation 2 4 2 3 8 3" xfId="5758"/>
    <cellStyle name="Calculation 2 4 2 3 9" xfId="5759"/>
    <cellStyle name="Calculation 2 4 2 3 9 2" xfId="5760"/>
    <cellStyle name="Calculation 2 4 2 3 9 3" xfId="5761"/>
    <cellStyle name="Calculation 2 4 2 4" xfId="5762"/>
    <cellStyle name="Calculation 2 4 2 4 2" xfId="5763"/>
    <cellStyle name="Calculation 2 4 2 4 2 2" xfId="5764"/>
    <cellStyle name="Calculation 2 4 2 4 2 2 2" xfId="5765"/>
    <cellStyle name="Calculation 2 4 2 4 2 2 2 2" xfId="5766"/>
    <cellStyle name="Calculation 2 4 2 4 2 2 2 3" xfId="5767"/>
    <cellStyle name="Calculation 2 4 2 4 2 2 3" xfId="5768"/>
    <cellStyle name="Calculation 2 4 2 4 2 2 3 2" xfId="5769"/>
    <cellStyle name="Calculation 2 4 2 4 2 2 3 3" xfId="5770"/>
    <cellStyle name="Calculation 2 4 2 4 2 2 4" xfId="5771"/>
    <cellStyle name="Calculation 2 4 2 4 2 2 4 2" xfId="5772"/>
    <cellStyle name="Calculation 2 4 2 4 2 2 4 3" xfId="5773"/>
    <cellStyle name="Calculation 2 4 2 4 2 2 5" xfId="5774"/>
    <cellStyle name="Calculation 2 4 2 4 2 2 5 2" xfId="5775"/>
    <cellStyle name="Calculation 2 4 2 4 2 2 5 3" xfId="5776"/>
    <cellStyle name="Calculation 2 4 2 4 2 2 6" xfId="5777"/>
    <cellStyle name="Calculation 2 4 2 4 2 2 7" xfId="5778"/>
    <cellStyle name="Calculation 2 4 2 4 2 3" xfId="5779"/>
    <cellStyle name="Calculation 2 4 2 4 2 3 2" xfId="5780"/>
    <cellStyle name="Calculation 2 4 2 4 2 3 3" xfId="5781"/>
    <cellStyle name="Calculation 2 4 2 4 2 4" xfId="5782"/>
    <cellStyle name="Calculation 2 4 2 4 2 4 2" xfId="5783"/>
    <cellStyle name="Calculation 2 4 2 4 2 4 3" xfId="5784"/>
    <cellStyle name="Calculation 2 4 2 4 2 5" xfId="5785"/>
    <cellStyle name="Calculation 2 4 2 4 2 5 2" xfId="5786"/>
    <cellStyle name="Calculation 2 4 2 4 2 5 3" xfId="5787"/>
    <cellStyle name="Calculation 2 4 2 4 2 6" xfId="5788"/>
    <cellStyle name="Calculation 2 4 2 4 2 6 2" xfId="5789"/>
    <cellStyle name="Calculation 2 4 2 4 2 6 3" xfId="5790"/>
    <cellStyle name="Calculation 2 4 2 4 2 7" xfId="5791"/>
    <cellStyle name="Calculation 2 4 2 4 2 8" xfId="5792"/>
    <cellStyle name="Calculation 2 4 2 4 3" xfId="5793"/>
    <cellStyle name="Calculation 2 4 2 4 3 2" xfId="5794"/>
    <cellStyle name="Calculation 2 4 2 4 3 2 2" xfId="5795"/>
    <cellStyle name="Calculation 2 4 2 4 3 2 3" xfId="5796"/>
    <cellStyle name="Calculation 2 4 2 4 3 3" xfId="5797"/>
    <cellStyle name="Calculation 2 4 2 4 3 3 2" xfId="5798"/>
    <cellStyle name="Calculation 2 4 2 4 3 3 3" xfId="5799"/>
    <cellStyle name="Calculation 2 4 2 4 3 4" xfId="5800"/>
    <cellStyle name="Calculation 2 4 2 4 3 4 2" xfId="5801"/>
    <cellStyle name="Calculation 2 4 2 4 3 4 3" xfId="5802"/>
    <cellStyle name="Calculation 2 4 2 4 3 5" xfId="5803"/>
    <cellStyle name="Calculation 2 4 2 4 3 5 2" xfId="5804"/>
    <cellStyle name="Calculation 2 4 2 4 3 5 3" xfId="5805"/>
    <cellStyle name="Calculation 2 4 2 4 3 6" xfId="5806"/>
    <cellStyle name="Calculation 2 4 2 4 3 7" xfId="5807"/>
    <cellStyle name="Calculation 2 4 2 4 4" xfId="5808"/>
    <cellStyle name="Calculation 2 4 2 4 4 2" xfId="5809"/>
    <cellStyle name="Calculation 2 4 2 4 4 3" xfId="5810"/>
    <cellStyle name="Calculation 2 4 2 4 5" xfId="5811"/>
    <cellStyle name="Calculation 2 4 2 4 5 2" xfId="5812"/>
    <cellStyle name="Calculation 2 4 2 4 5 3" xfId="5813"/>
    <cellStyle name="Calculation 2 4 2 4 6" xfId="5814"/>
    <cellStyle name="Calculation 2 4 2 4 6 2" xfId="5815"/>
    <cellStyle name="Calculation 2 4 2 4 6 3" xfId="5816"/>
    <cellStyle name="Calculation 2 4 2 4 7" xfId="5817"/>
    <cellStyle name="Calculation 2 4 2 4 7 2" xfId="5818"/>
    <cellStyle name="Calculation 2 4 2 4 7 3" xfId="5819"/>
    <cellStyle name="Calculation 2 4 2 4 8" xfId="5820"/>
    <cellStyle name="Calculation 2 4 2 4 9" xfId="5821"/>
    <cellStyle name="Calculation 2 4 2 5" xfId="5822"/>
    <cellStyle name="Calculation 2 4 2 5 2" xfId="5823"/>
    <cellStyle name="Calculation 2 4 2 5 2 2" xfId="5824"/>
    <cellStyle name="Calculation 2 4 2 5 2 2 2" xfId="5825"/>
    <cellStyle name="Calculation 2 4 2 5 2 2 2 2" xfId="5826"/>
    <cellStyle name="Calculation 2 4 2 5 2 2 2 3" xfId="5827"/>
    <cellStyle name="Calculation 2 4 2 5 2 2 3" xfId="5828"/>
    <cellStyle name="Calculation 2 4 2 5 2 2 3 2" xfId="5829"/>
    <cellStyle name="Calculation 2 4 2 5 2 2 3 3" xfId="5830"/>
    <cellStyle name="Calculation 2 4 2 5 2 2 4" xfId="5831"/>
    <cellStyle name="Calculation 2 4 2 5 2 2 4 2" xfId="5832"/>
    <cellStyle name="Calculation 2 4 2 5 2 2 4 3" xfId="5833"/>
    <cellStyle name="Calculation 2 4 2 5 2 2 5" xfId="5834"/>
    <cellStyle name="Calculation 2 4 2 5 2 2 5 2" xfId="5835"/>
    <cellStyle name="Calculation 2 4 2 5 2 2 5 3" xfId="5836"/>
    <cellStyle name="Calculation 2 4 2 5 2 2 6" xfId="5837"/>
    <cellStyle name="Calculation 2 4 2 5 2 2 7" xfId="5838"/>
    <cellStyle name="Calculation 2 4 2 5 2 3" xfId="5839"/>
    <cellStyle name="Calculation 2 4 2 5 2 3 2" xfId="5840"/>
    <cellStyle name="Calculation 2 4 2 5 2 3 3" xfId="5841"/>
    <cellStyle name="Calculation 2 4 2 5 2 4" xfId="5842"/>
    <cellStyle name="Calculation 2 4 2 5 2 4 2" xfId="5843"/>
    <cellStyle name="Calculation 2 4 2 5 2 4 3" xfId="5844"/>
    <cellStyle name="Calculation 2 4 2 5 2 5" xfId="5845"/>
    <cellStyle name="Calculation 2 4 2 5 2 5 2" xfId="5846"/>
    <cellStyle name="Calculation 2 4 2 5 2 5 3" xfId="5847"/>
    <cellStyle name="Calculation 2 4 2 5 2 6" xfId="5848"/>
    <cellStyle name="Calculation 2 4 2 5 2 6 2" xfId="5849"/>
    <cellStyle name="Calculation 2 4 2 5 2 6 3" xfId="5850"/>
    <cellStyle name="Calculation 2 4 2 5 2 7" xfId="5851"/>
    <cellStyle name="Calculation 2 4 2 5 2 8" xfId="5852"/>
    <cellStyle name="Calculation 2 4 2 5 3" xfId="5853"/>
    <cellStyle name="Calculation 2 4 2 5 3 2" xfId="5854"/>
    <cellStyle name="Calculation 2 4 2 5 3 2 2" xfId="5855"/>
    <cellStyle name="Calculation 2 4 2 5 3 2 3" xfId="5856"/>
    <cellStyle name="Calculation 2 4 2 5 3 3" xfId="5857"/>
    <cellStyle name="Calculation 2 4 2 5 3 3 2" xfId="5858"/>
    <cellStyle name="Calculation 2 4 2 5 3 3 3" xfId="5859"/>
    <cellStyle name="Calculation 2 4 2 5 3 4" xfId="5860"/>
    <cellStyle name="Calculation 2 4 2 5 3 4 2" xfId="5861"/>
    <cellStyle name="Calculation 2 4 2 5 3 4 3" xfId="5862"/>
    <cellStyle name="Calculation 2 4 2 5 3 5" xfId="5863"/>
    <cellStyle name="Calculation 2 4 2 5 3 5 2" xfId="5864"/>
    <cellStyle name="Calculation 2 4 2 5 3 5 3" xfId="5865"/>
    <cellStyle name="Calculation 2 4 2 5 3 6" xfId="5866"/>
    <cellStyle name="Calculation 2 4 2 5 3 7" xfId="5867"/>
    <cellStyle name="Calculation 2 4 2 5 4" xfId="5868"/>
    <cellStyle name="Calculation 2 4 2 5 4 2" xfId="5869"/>
    <cellStyle name="Calculation 2 4 2 5 4 3" xfId="5870"/>
    <cellStyle name="Calculation 2 4 2 5 5" xfId="5871"/>
    <cellStyle name="Calculation 2 4 2 5 5 2" xfId="5872"/>
    <cellStyle name="Calculation 2 4 2 5 5 3" xfId="5873"/>
    <cellStyle name="Calculation 2 4 2 5 6" xfId="5874"/>
    <cellStyle name="Calculation 2 4 2 5 6 2" xfId="5875"/>
    <cellStyle name="Calculation 2 4 2 5 6 3" xfId="5876"/>
    <cellStyle name="Calculation 2 4 2 5 7" xfId="5877"/>
    <cellStyle name="Calculation 2 4 2 5 7 2" xfId="5878"/>
    <cellStyle name="Calculation 2 4 2 5 7 3" xfId="5879"/>
    <cellStyle name="Calculation 2 4 2 5 8" xfId="5880"/>
    <cellStyle name="Calculation 2 4 2 5 9" xfId="5881"/>
    <cellStyle name="Calculation 2 4 2 6" xfId="5882"/>
    <cellStyle name="Calculation 2 4 2 6 2" xfId="5883"/>
    <cellStyle name="Calculation 2 4 2 6 2 2" xfId="5884"/>
    <cellStyle name="Calculation 2 4 2 6 2 2 2" xfId="5885"/>
    <cellStyle name="Calculation 2 4 2 6 2 2 3" xfId="5886"/>
    <cellStyle name="Calculation 2 4 2 6 2 3" xfId="5887"/>
    <cellStyle name="Calculation 2 4 2 6 2 3 2" xfId="5888"/>
    <cellStyle name="Calculation 2 4 2 6 2 3 3" xfId="5889"/>
    <cellStyle name="Calculation 2 4 2 6 2 4" xfId="5890"/>
    <cellStyle name="Calculation 2 4 2 6 2 4 2" xfId="5891"/>
    <cellStyle name="Calculation 2 4 2 6 2 4 3" xfId="5892"/>
    <cellStyle name="Calculation 2 4 2 6 2 5" xfId="5893"/>
    <cellStyle name="Calculation 2 4 2 6 2 5 2" xfId="5894"/>
    <cellStyle name="Calculation 2 4 2 6 2 5 3" xfId="5895"/>
    <cellStyle name="Calculation 2 4 2 6 2 6" xfId="5896"/>
    <cellStyle name="Calculation 2 4 2 6 2 7" xfId="5897"/>
    <cellStyle name="Calculation 2 4 2 6 3" xfId="5898"/>
    <cellStyle name="Calculation 2 4 2 6 3 2" xfId="5899"/>
    <cellStyle name="Calculation 2 4 2 6 3 3" xfId="5900"/>
    <cellStyle name="Calculation 2 4 2 6 4" xfId="5901"/>
    <cellStyle name="Calculation 2 4 2 6 4 2" xfId="5902"/>
    <cellStyle name="Calculation 2 4 2 6 4 3" xfId="5903"/>
    <cellStyle name="Calculation 2 4 2 6 5" xfId="5904"/>
    <cellStyle name="Calculation 2 4 2 6 5 2" xfId="5905"/>
    <cellStyle name="Calculation 2 4 2 6 5 3" xfId="5906"/>
    <cellStyle name="Calculation 2 4 2 6 6" xfId="5907"/>
    <cellStyle name="Calculation 2 4 2 6 6 2" xfId="5908"/>
    <cellStyle name="Calculation 2 4 2 6 6 3" xfId="5909"/>
    <cellStyle name="Calculation 2 4 2 6 7" xfId="5910"/>
    <cellStyle name="Calculation 2 4 2 6 8" xfId="5911"/>
    <cellStyle name="Calculation 2 4 2 7" xfId="5912"/>
    <cellStyle name="Calculation 2 4 2 7 2" xfId="5913"/>
    <cellStyle name="Calculation 2 4 2 7 2 2" xfId="5914"/>
    <cellStyle name="Calculation 2 4 2 7 2 3" xfId="5915"/>
    <cellStyle name="Calculation 2 4 2 7 3" xfId="5916"/>
    <cellStyle name="Calculation 2 4 2 7 3 2" xfId="5917"/>
    <cellStyle name="Calculation 2 4 2 7 3 3" xfId="5918"/>
    <cellStyle name="Calculation 2 4 2 7 4" xfId="5919"/>
    <cellStyle name="Calculation 2 4 2 7 4 2" xfId="5920"/>
    <cellStyle name="Calculation 2 4 2 7 4 3" xfId="5921"/>
    <cellStyle name="Calculation 2 4 2 7 5" xfId="5922"/>
    <cellStyle name="Calculation 2 4 2 7 5 2" xfId="5923"/>
    <cellStyle name="Calculation 2 4 2 7 5 3" xfId="5924"/>
    <cellStyle name="Calculation 2 4 2 7 6" xfId="5925"/>
    <cellStyle name="Calculation 2 4 2 7 7" xfId="5926"/>
    <cellStyle name="Calculation 2 4 2 8" xfId="5927"/>
    <cellStyle name="Calculation 2 4 2 8 2" xfId="5928"/>
    <cellStyle name="Calculation 2 4 2 8 3" xfId="5929"/>
    <cellStyle name="Calculation 2 4 2 9" xfId="5930"/>
    <cellStyle name="Calculation 2 4 2 9 2" xfId="5931"/>
    <cellStyle name="Calculation 2 4 2 9 3" xfId="5932"/>
    <cellStyle name="Calculation 2 4 3" xfId="5933"/>
    <cellStyle name="Calculation 2 4 3 10" xfId="5934"/>
    <cellStyle name="Calculation 2 4 3 11" xfId="5935"/>
    <cellStyle name="Calculation 2 4 3 2" xfId="5936"/>
    <cellStyle name="Calculation 2 4 3 2 2" xfId="5937"/>
    <cellStyle name="Calculation 2 4 3 2 2 2" xfId="5938"/>
    <cellStyle name="Calculation 2 4 3 2 2 2 2" xfId="5939"/>
    <cellStyle name="Calculation 2 4 3 2 2 2 2 2" xfId="5940"/>
    <cellStyle name="Calculation 2 4 3 2 2 2 2 3" xfId="5941"/>
    <cellStyle name="Calculation 2 4 3 2 2 2 3" xfId="5942"/>
    <cellStyle name="Calculation 2 4 3 2 2 2 3 2" xfId="5943"/>
    <cellStyle name="Calculation 2 4 3 2 2 2 3 3" xfId="5944"/>
    <cellStyle name="Calculation 2 4 3 2 2 2 4" xfId="5945"/>
    <cellStyle name="Calculation 2 4 3 2 2 2 4 2" xfId="5946"/>
    <cellStyle name="Calculation 2 4 3 2 2 2 4 3" xfId="5947"/>
    <cellStyle name="Calculation 2 4 3 2 2 2 5" xfId="5948"/>
    <cellStyle name="Calculation 2 4 3 2 2 2 5 2" xfId="5949"/>
    <cellStyle name="Calculation 2 4 3 2 2 2 5 3" xfId="5950"/>
    <cellStyle name="Calculation 2 4 3 2 2 2 6" xfId="5951"/>
    <cellStyle name="Calculation 2 4 3 2 2 2 7" xfId="5952"/>
    <cellStyle name="Calculation 2 4 3 2 2 3" xfId="5953"/>
    <cellStyle name="Calculation 2 4 3 2 2 3 2" xfId="5954"/>
    <cellStyle name="Calculation 2 4 3 2 2 3 3" xfId="5955"/>
    <cellStyle name="Calculation 2 4 3 2 2 4" xfId="5956"/>
    <cellStyle name="Calculation 2 4 3 2 2 4 2" xfId="5957"/>
    <cellStyle name="Calculation 2 4 3 2 2 4 3" xfId="5958"/>
    <cellStyle name="Calculation 2 4 3 2 2 5" xfId="5959"/>
    <cellStyle name="Calculation 2 4 3 2 2 5 2" xfId="5960"/>
    <cellStyle name="Calculation 2 4 3 2 2 5 3" xfId="5961"/>
    <cellStyle name="Calculation 2 4 3 2 2 6" xfId="5962"/>
    <cellStyle name="Calculation 2 4 3 2 2 6 2" xfId="5963"/>
    <cellStyle name="Calculation 2 4 3 2 2 6 3" xfId="5964"/>
    <cellStyle name="Calculation 2 4 3 2 2 7" xfId="5965"/>
    <cellStyle name="Calculation 2 4 3 2 2 8" xfId="5966"/>
    <cellStyle name="Calculation 2 4 3 2 3" xfId="5967"/>
    <cellStyle name="Calculation 2 4 3 2 3 2" xfId="5968"/>
    <cellStyle name="Calculation 2 4 3 2 3 2 2" xfId="5969"/>
    <cellStyle name="Calculation 2 4 3 2 3 2 3" xfId="5970"/>
    <cellStyle name="Calculation 2 4 3 2 3 3" xfId="5971"/>
    <cellStyle name="Calculation 2 4 3 2 3 3 2" xfId="5972"/>
    <cellStyle name="Calculation 2 4 3 2 3 3 3" xfId="5973"/>
    <cellStyle name="Calculation 2 4 3 2 3 4" xfId="5974"/>
    <cellStyle name="Calculation 2 4 3 2 3 4 2" xfId="5975"/>
    <cellStyle name="Calculation 2 4 3 2 3 4 3" xfId="5976"/>
    <cellStyle name="Calculation 2 4 3 2 3 5" xfId="5977"/>
    <cellStyle name="Calculation 2 4 3 2 3 5 2" xfId="5978"/>
    <cellStyle name="Calculation 2 4 3 2 3 5 3" xfId="5979"/>
    <cellStyle name="Calculation 2 4 3 2 3 6" xfId="5980"/>
    <cellStyle name="Calculation 2 4 3 2 3 7" xfId="5981"/>
    <cellStyle name="Calculation 2 4 3 2 4" xfId="5982"/>
    <cellStyle name="Calculation 2 4 3 2 4 2" xfId="5983"/>
    <cellStyle name="Calculation 2 4 3 2 4 3" xfId="5984"/>
    <cellStyle name="Calculation 2 4 3 2 5" xfId="5985"/>
    <cellStyle name="Calculation 2 4 3 2 5 2" xfId="5986"/>
    <cellStyle name="Calculation 2 4 3 2 5 3" xfId="5987"/>
    <cellStyle name="Calculation 2 4 3 2 6" xfId="5988"/>
    <cellStyle name="Calculation 2 4 3 2 6 2" xfId="5989"/>
    <cellStyle name="Calculation 2 4 3 2 6 3" xfId="5990"/>
    <cellStyle name="Calculation 2 4 3 2 7" xfId="5991"/>
    <cellStyle name="Calculation 2 4 3 2 7 2" xfId="5992"/>
    <cellStyle name="Calculation 2 4 3 2 7 3" xfId="5993"/>
    <cellStyle name="Calculation 2 4 3 2 8" xfId="5994"/>
    <cellStyle name="Calculation 2 4 3 2 9" xfId="5995"/>
    <cellStyle name="Calculation 2 4 3 3" xfId="5996"/>
    <cellStyle name="Calculation 2 4 3 3 2" xfId="5997"/>
    <cellStyle name="Calculation 2 4 3 3 2 2" xfId="5998"/>
    <cellStyle name="Calculation 2 4 3 3 2 2 2" xfId="5999"/>
    <cellStyle name="Calculation 2 4 3 3 2 2 2 2" xfId="6000"/>
    <cellStyle name="Calculation 2 4 3 3 2 2 2 3" xfId="6001"/>
    <cellStyle name="Calculation 2 4 3 3 2 2 3" xfId="6002"/>
    <cellStyle name="Calculation 2 4 3 3 2 2 3 2" xfId="6003"/>
    <cellStyle name="Calculation 2 4 3 3 2 2 3 3" xfId="6004"/>
    <cellStyle name="Calculation 2 4 3 3 2 2 4" xfId="6005"/>
    <cellStyle name="Calculation 2 4 3 3 2 2 4 2" xfId="6006"/>
    <cellStyle name="Calculation 2 4 3 3 2 2 4 3" xfId="6007"/>
    <cellStyle name="Calculation 2 4 3 3 2 2 5" xfId="6008"/>
    <cellStyle name="Calculation 2 4 3 3 2 2 5 2" xfId="6009"/>
    <cellStyle name="Calculation 2 4 3 3 2 2 5 3" xfId="6010"/>
    <cellStyle name="Calculation 2 4 3 3 2 2 6" xfId="6011"/>
    <cellStyle name="Calculation 2 4 3 3 2 2 7" xfId="6012"/>
    <cellStyle name="Calculation 2 4 3 3 2 3" xfId="6013"/>
    <cellStyle name="Calculation 2 4 3 3 2 3 2" xfId="6014"/>
    <cellStyle name="Calculation 2 4 3 3 2 3 3" xfId="6015"/>
    <cellStyle name="Calculation 2 4 3 3 2 4" xfId="6016"/>
    <cellStyle name="Calculation 2 4 3 3 2 4 2" xfId="6017"/>
    <cellStyle name="Calculation 2 4 3 3 2 4 3" xfId="6018"/>
    <cellStyle name="Calculation 2 4 3 3 2 5" xfId="6019"/>
    <cellStyle name="Calculation 2 4 3 3 2 5 2" xfId="6020"/>
    <cellStyle name="Calculation 2 4 3 3 2 5 3" xfId="6021"/>
    <cellStyle name="Calculation 2 4 3 3 2 6" xfId="6022"/>
    <cellStyle name="Calculation 2 4 3 3 2 6 2" xfId="6023"/>
    <cellStyle name="Calculation 2 4 3 3 2 6 3" xfId="6024"/>
    <cellStyle name="Calculation 2 4 3 3 2 7" xfId="6025"/>
    <cellStyle name="Calculation 2 4 3 3 2 8" xfId="6026"/>
    <cellStyle name="Calculation 2 4 3 3 3" xfId="6027"/>
    <cellStyle name="Calculation 2 4 3 3 3 2" xfId="6028"/>
    <cellStyle name="Calculation 2 4 3 3 3 2 2" xfId="6029"/>
    <cellStyle name="Calculation 2 4 3 3 3 2 3" xfId="6030"/>
    <cellStyle name="Calculation 2 4 3 3 3 3" xfId="6031"/>
    <cellStyle name="Calculation 2 4 3 3 3 3 2" xfId="6032"/>
    <cellStyle name="Calculation 2 4 3 3 3 3 3" xfId="6033"/>
    <cellStyle name="Calculation 2 4 3 3 3 4" xfId="6034"/>
    <cellStyle name="Calculation 2 4 3 3 3 4 2" xfId="6035"/>
    <cellStyle name="Calculation 2 4 3 3 3 4 3" xfId="6036"/>
    <cellStyle name="Calculation 2 4 3 3 3 5" xfId="6037"/>
    <cellStyle name="Calculation 2 4 3 3 3 5 2" xfId="6038"/>
    <cellStyle name="Calculation 2 4 3 3 3 5 3" xfId="6039"/>
    <cellStyle name="Calculation 2 4 3 3 3 6" xfId="6040"/>
    <cellStyle name="Calculation 2 4 3 3 3 7" xfId="6041"/>
    <cellStyle name="Calculation 2 4 3 3 4" xfId="6042"/>
    <cellStyle name="Calculation 2 4 3 3 4 2" xfId="6043"/>
    <cellStyle name="Calculation 2 4 3 3 4 3" xfId="6044"/>
    <cellStyle name="Calculation 2 4 3 3 5" xfId="6045"/>
    <cellStyle name="Calculation 2 4 3 3 5 2" xfId="6046"/>
    <cellStyle name="Calculation 2 4 3 3 5 3" xfId="6047"/>
    <cellStyle name="Calculation 2 4 3 3 6" xfId="6048"/>
    <cellStyle name="Calculation 2 4 3 3 6 2" xfId="6049"/>
    <cellStyle name="Calculation 2 4 3 3 6 3" xfId="6050"/>
    <cellStyle name="Calculation 2 4 3 3 7" xfId="6051"/>
    <cellStyle name="Calculation 2 4 3 3 7 2" xfId="6052"/>
    <cellStyle name="Calculation 2 4 3 3 7 3" xfId="6053"/>
    <cellStyle name="Calculation 2 4 3 3 8" xfId="6054"/>
    <cellStyle name="Calculation 2 4 3 3 9" xfId="6055"/>
    <cellStyle name="Calculation 2 4 3 4" xfId="6056"/>
    <cellStyle name="Calculation 2 4 3 4 2" xfId="6057"/>
    <cellStyle name="Calculation 2 4 3 4 2 2" xfId="6058"/>
    <cellStyle name="Calculation 2 4 3 4 2 2 2" xfId="6059"/>
    <cellStyle name="Calculation 2 4 3 4 2 2 3" xfId="6060"/>
    <cellStyle name="Calculation 2 4 3 4 2 3" xfId="6061"/>
    <cellStyle name="Calculation 2 4 3 4 2 3 2" xfId="6062"/>
    <cellStyle name="Calculation 2 4 3 4 2 3 3" xfId="6063"/>
    <cellStyle name="Calculation 2 4 3 4 2 4" xfId="6064"/>
    <cellStyle name="Calculation 2 4 3 4 2 4 2" xfId="6065"/>
    <cellStyle name="Calculation 2 4 3 4 2 4 3" xfId="6066"/>
    <cellStyle name="Calculation 2 4 3 4 2 5" xfId="6067"/>
    <cellStyle name="Calculation 2 4 3 4 2 5 2" xfId="6068"/>
    <cellStyle name="Calculation 2 4 3 4 2 5 3" xfId="6069"/>
    <cellStyle name="Calculation 2 4 3 4 2 6" xfId="6070"/>
    <cellStyle name="Calculation 2 4 3 4 2 7" xfId="6071"/>
    <cellStyle name="Calculation 2 4 3 4 3" xfId="6072"/>
    <cellStyle name="Calculation 2 4 3 4 3 2" xfId="6073"/>
    <cellStyle name="Calculation 2 4 3 4 3 3" xfId="6074"/>
    <cellStyle name="Calculation 2 4 3 4 4" xfId="6075"/>
    <cellStyle name="Calculation 2 4 3 4 4 2" xfId="6076"/>
    <cellStyle name="Calculation 2 4 3 4 4 3" xfId="6077"/>
    <cellStyle name="Calculation 2 4 3 4 5" xfId="6078"/>
    <cellStyle name="Calculation 2 4 3 4 5 2" xfId="6079"/>
    <cellStyle name="Calculation 2 4 3 4 5 3" xfId="6080"/>
    <cellStyle name="Calculation 2 4 3 4 6" xfId="6081"/>
    <cellStyle name="Calculation 2 4 3 4 6 2" xfId="6082"/>
    <cellStyle name="Calculation 2 4 3 4 6 3" xfId="6083"/>
    <cellStyle name="Calculation 2 4 3 4 7" xfId="6084"/>
    <cellStyle name="Calculation 2 4 3 4 8" xfId="6085"/>
    <cellStyle name="Calculation 2 4 3 5" xfId="6086"/>
    <cellStyle name="Calculation 2 4 3 5 2" xfId="6087"/>
    <cellStyle name="Calculation 2 4 3 5 2 2" xfId="6088"/>
    <cellStyle name="Calculation 2 4 3 5 2 3" xfId="6089"/>
    <cellStyle name="Calculation 2 4 3 5 3" xfId="6090"/>
    <cellStyle name="Calculation 2 4 3 5 3 2" xfId="6091"/>
    <cellStyle name="Calculation 2 4 3 5 3 3" xfId="6092"/>
    <cellStyle name="Calculation 2 4 3 5 4" xfId="6093"/>
    <cellStyle name="Calculation 2 4 3 5 4 2" xfId="6094"/>
    <cellStyle name="Calculation 2 4 3 5 4 3" xfId="6095"/>
    <cellStyle name="Calculation 2 4 3 5 5" xfId="6096"/>
    <cellStyle name="Calculation 2 4 3 5 5 2" xfId="6097"/>
    <cellStyle name="Calculation 2 4 3 5 5 3" xfId="6098"/>
    <cellStyle name="Calculation 2 4 3 5 6" xfId="6099"/>
    <cellStyle name="Calculation 2 4 3 5 7" xfId="6100"/>
    <cellStyle name="Calculation 2 4 3 6" xfId="6101"/>
    <cellStyle name="Calculation 2 4 3 6 2" xfId="6102"/>
    <cellStyle name="Calculation 2 4 3 6 3" xfId="6103"/>
    <cellStyle name="Calculation 2 4 3 7" xfId="6104"/>
    <cellStyle name="Calculation 2 4 3 7 2" xfId="6105"/>
    <cellStyle name="Calculation 2 4 3 7 3" xfId="6106"/>
    <cellStyle name="Calculation 2 4 3 8" xfId="6107"/>
    <cellStyle name="Calculation 2 4 3 8 2" xfId="6108"/>
    <cellStyle name="Calculation 2 4 3 8 3" xfId="6109"/>
    <cellStyle name="Calculation 2 4 3 9" xfId="6110"/>
    <cellStyle name="Calculation 2 4 3 9 2" xfId="6111"/>
    <cellStyle name="Calculation 2 4 3 9 3" xfId="6112"/>
    <cellStyle name="Calculation 2 4 4" xfId="6113"/>
    <cellStyle name="Calculation 2 4 4 10" xfId="6114"/>
    <cellStyle name="Calculation 2 4 4 11" xfId="6115"/>
    <cellStyle name="Calculation 2 4 4 2" xfId="6116"/>
    <cellStyle name="Calculation 2 4 4 2 2" xfId="6117"/>
    <cellStyle name="Calculation 2 4 4 2 2 2" xfId="6118"/>
    <cellStyle name="Calculation 2 4 4 2 2 2 2" xfId="6119"/>
    <cellStyle name="Calculation 2 4 4 2 2 2 2 2" xfId="6120"/>
    <cellStyle name="Calculation 2 4 4 2 2 2 2 3" xfId="6121"/>
    <cellStyle name="Calculation 2 4 4 2 2 2 3" xfId="6122"/>
    <cellStyle name="Calculation 2 4 4 2 2 2 3 2" xfId="6123"/>
    <cellStyle name="Calculation 2 4 4 2 2 2 3 3" xfId="6124"/>
    <cellStyle name="Calculation 2 4 4 2 2 2 4" xfId="6125"/>
    <cellStyle name="Calculation 2 4 4 2 2 2 4 2" xfId="6126"/>
    <cellStyle name="Calculation 2 4 4 2 2 2 4 3" xfId="6127"/>
    <cellStyle name="Calculation 2 4 4 2 2 2 5" xfId="6128"/>
    <cellStyle name="Calculation 2 4 4 2 2 2 5 2" xfId="6129"/>
    <cellStyle name="Calculation 2 4 4 2 2 2 5 3" xfId="6130"/>
    <cellStyle name="Calculation 2 4 4 2 2 2 6" xfId="6131"/>
    <cellStyle name="Calculation 2 4 4 2 2 2 7" xfId="6132"/>
    <cellStyle name="Calculation 2 4 4 2 2 3" xfId="6133"/>
    <cellStyle name="Calculation 2 4 4 2 2 3 2" xfId="6134"/>
    <cellStyle name="Calculation 2 4 4 2 2 3 3" xfId="6135"/>
    <cellStyle name="Calculation 2 4 4 2 2 4" xfId="6136"/>
    <cellStyle name="Calculation 2 4 4 2 2 4 2" xfId="6137"/>
    <cellStyle name="Calculation 2 4 4 2 2 4 3" xfId="6138"/>
    <cellStyle name="Calculation 2 4 4 2 2 5" xfId="6139"/>
    <cellStyle name="Calculation 2 4 4 2 2 5 2" xfId="6140"/>
    <cellStyle name="Calculation 2 4 4 2 2 5 3" xfId="6141"/>
    <cellStyle name="Calculation 2 4 4 2 2 6" xfId="6142"/>
    <cellStyle name="Calculation 2 4 4 2 2 6 2" xfId="6143"/>
    <cellStyle name="Calculation 2 4 4 2 2 6 3" xfId="6144"/>
    <cellStyle name="Calculation 2 4 4 2 2 7" xfId="6145"/>
    <cellStyle name="Calculation 2 4 4 2 2 8" xfId="6146"/>
    <cellStyle name="Calculation 2 4 4 2 3" xfId="6147"/>
    <cellStyle name="Calculation 2 4 4 2 3 2" xfId="6148"/>
    <cellStyle name="Calculation 2 4 4 2 3 2 2" xfId="6149"/>
    <cellStyle name="Calculation 2 4 4 2 3 2 3" xfId="6150"/>
    <cellStyle name="Calculation 2 4 4 2 3 3" xfId="6151"/>
    <cellStyle name="Calculation 2 4 4 2 3 3 2" xfId="6152"/>
    <cellStyle name="Calculation 2 4 4 2 3 3 3" xfId="6153"/>
    <cellStyle name="Calculation 2 4 4 2 3 4" xfId="6154"/>
    <cellStyle name="Calculation 2 4 4 2 3 4 2" xfId="6155"/>
    <cellStyle name="Calculation 2 4 4 2 3 4 3" xfId="6156"/>
    <cellStyle name="Calculation 2 4 4 2 3 5" xfId="6157"/>
    <cellStyle name="Calculation 2 4 4 2 3 5 2" xfId="6158"/>
    <cellStyle name="Calculation 2 4 4 2 3 5 3" xfId="6159"/>
    <cellStyle name="Calculation 2 4 4 2 3 6" xfId="6160"/>
    <cellStyle name="Calculation 2 4 4 2 3 7" xfId="6161"/>
    <cellStyle name="Calculation 2 4 4 2 4" xfId="6162"/>
    <cellStyle name="Calculation 2 4 4 2 4 2" xfId="6163"/>
    <cellStyle name="Calculation 2 4 4 2 4 3" xfId="6164"/>
    <cellStyle name="Calculation 2 4 4 2 5" xfId="6165"/>
    <cellStyle name="Calculation 2 4 4 2 5 2" xfId="6166"/>
    <cellStyle name="Calculation 2 4 4 2 5 3" xfId="6167"/>
    <cellStyle name="Calculation 2 4 4 2 6" xfId="6168"/>
    <cellStyle name="Calculation 2 4 4 2 6 2" xfId="6169"/>
    <cellStyle name="Calculation 2 4 4 2 6 3" xfId="6170"/>
    <cellStyle name="Calculation 2 4 4 2 7" xfId="6171"/>
    <cellStyle name="Calculation 2 4 4 2 7 2" xfId="6172"/>
    <cellStyle name="Calculation 2 4 4 2 7 3" xfId="6173"/>
    <cellStyle name="Calculation 2 4 4 2 8" xfId="6174"/>
    <cellStyle name="Calculation 2 4 4 2 9" xfId="6175"/>
    <cellStyle name="Calculation 2 4 4 3" xfId="6176"/>
    <cellStyle name="Calculation 2 4 4 3 2" xfId="6177"/>
    <cellStyle name="Calculation 2 4 4 3 2 2" xfId="6178"/>
    <cellStyle name="Calculation 2 4 4 3 2 2 2" xfId="6179"/>
    <cellStyle name="Calculation 2 4 4 3 2 2 2 2" xfId="6180"/>
    <cellStyle name="Calculation 2 4 4 3 2 2 2 3" xfId="6181"/>
    <cellStyle name="Calculation 2 4 4 3 2 2 3" xfId="6182"/>
    <cellStyle name="Calculation 2 4 4 3 2 2 3 2" xfId="6183"/>
    <cellStyle name="Calculation 2 4 4 3 2 2 3 3" xfId="6184"/>
    <cellStyle name="Calculation 2 4 4 3 2 2 4" xfId="6185"/>
    <cellStyle name="Calculation 2 4 4 3 2 2 4 2" xfId="6186"/>
    <cellStyle name="Calculation 2 4 4 3 2 2 4 3" xfId="6187"/>
    <cellStyle name="Calculation 2 4 4 3 2 2 5" xfId="6188"/>
    <cellStyle name="Calculation 2 4 4 3 2 2 5 2" xfId="6189"/>
    <cellStyle name="Calculation 2 4 4 3 2 2 5 3" xfId="6190"/>
    <cellStyle name="Calculation 2 4 4 3 2 2 6" xfId="6191"/>
    <cellStyle name="Calculation 2 4 4 3 2 2 7" xfId="6192"/>
    <cellStyle name="Calculation 2 4 4 3 2 3" xfId="6193"/>
    <cellStyle name="Calculation 2 4 4 3 2 3 2" xfId="6194"/>
    <cellStyle name="Calculation 2 4 4 3 2 3 3" xfId="6195"/>
    <cellStyle name="Calculation 2 4 4 3 2 4" xfId="6196"/>
    <cellStyle name="Calculation 2 4 4 3 2 4 2" xfId="6197"/>
    <cellStyle name="Calculation 2 4 4 3 2 4 3" xfId="6198"/>
    <cellStyle name="Calculation 2 4 4 3 2 5" xfId="6199"/>
    <cellStyle name="Calculation 2 4 4 3 2 5 2" xfId="6200"/>
    <cellStyle name="Calculation 2 4 4 3 2 5 3" xfId="6201"/>
    <cellStyle name="Calculation 2 4 4 3 2 6" xfId="6202"/>
    <cellStyle name="Calculation 2 4 4 3 2 6 2" xfId="6203"/>
    <cellStyle name="Calculation 2 4 4 3 2 6 3" xfId="6204"/>
    <cellStyle name="Calculation 2 4 4 3 2 7" xfId="6205"/>
    <cellStyle name="Calculation 2 4 4 3 2 8" xfId="6206"/>
    <cellStyle name="Calculation 2 4 4 3 3" xfId="6207"/>
    <cellStyle name="Calculation 2 4 4 3 3 2" xfId="6208"/>
    <cellStyle name="Calculation 2 4 4 3 3 2 2" xfId="6209"/>
    <cellStyle name="Calculation 2 4 4 3 3 2 3" xfId="6210"/>
    <cellStyle name="Calculation 2 4 4 3 3 3" xfId="6211"/>
    <cellStyle name="Calculation 2 4 4 3 3 3 2" xfId="6212"/>
    <cellStyle name="Calculation 2 4 4 3 3 3 3" xfId="6213"/>
    <cellStyle name="Calculation 2 4 4 3 3 4" xfId="6214"/>
    <cellStyle name="Calculation 2 4 4 3 3 4 2" xfId="6215"/>
    <cellStyle name="Calculation 2 4 4 3 3 4 3" xfId="6216"/>
    <cellStyle name="Calculation 2 4 4 3 3 5" xfId="6217"/>
    <cellStyle name="Calculation 2 4 4 3 3 5 2" xfId="6218"/>
    <cellStyle name="Calculation 2 4 4 3 3 5 3" xfId="6219"/>
    <cellStyle name="Calculation 2 4 4 3 3 6" xfId="6220"/>
    <cellStyle name="Calculation 2 4 4 3 3 7" xfId="6221"/>
    <cellStyle name="Calculation 2 4 4 3 4" xfId="6222"/>
    <cellStyle name="Calculation 2 4 4 3 4 2" xfId="6223"/>
    <cellStyle name="Calculation 2 4 4 3 4 3" xfId="6224"/>
    <cellStyle name="Calculation 2 4 4 3 5" xfId="6225"/>
    <cellStyle name="Calculation 2 4 4 3 5 2" xfId="6226"/>
    <cellStyle name="Calculation 2 4 4 3 5 3" xfId="6227"/>
    <cellStyle name="Calculation 2 4 4 3 6" xfId="6228"/>
    <cellStyle name="Calculation 2 4 4 3 6 2" xfId="6229"/>
    <cellStyle name="Calculation 2 4 4 3 6 3" xfId="6230"/>
    <cellStyle name="Calculation 2 4 4 3 7" xfId="6231"/>
    <cellStyle name="Calculation 2 4 4 3 7 2" xfId="6232"/>
    <cellStyle name="Calculation 2 4 4 3 7 3" xfId="6233"/>
    <cellStyle name="Calculation 2 4 4 3 8" xfId="6234"/>
    <cellStyle name="Calculation 2 4 4 3 9" xfId="6235"/>
    <cellStyle name="Calculation 2 4 4 4" xfId="6236"/>
    <cellStyle name="Calculation 2 4 4 4 2" xfId="6237"/>
    <cellStyle name="Calculation 2 4 4 4 2 2" xfId="6238"/>
    <cellStyle name="Calculation 2 4 4 4 2 2 2" xfId="6239"/>
    <cellStyle name="Calculation 2 4 4 4 2 2 3" xfId="6240"/>
    <cellStyle name="Calculation 2 4 4 4 2 3" xfId="6241"/>
    <cellStyle name="Calculation 2 4 4 4 2 3 2" xfId="6242"/>
    <cellStyle name="Calculation 2 4 4 4 2 3 3" xfId="6243"/>
    <cellStyle name="Calculation 2 4 4 4 2 4" xfId="6244"/>
    <cellStyle name="Calculation 2 4 4 4 2 4 2" xfId="6245"/>
    <cellStyle name="Calculation 2 4 4 4 2 4 3" xfId="6246"/>
    <cellStyle name="Calculation 2 4 4 4 2 5" xfId="6247"/>
    <cellStyle name="Calculation 2 4 4 4 2 5 2" xfId="6248"/>
    <cellStyle name="Calculation 2 4 4 4 2 5 3" xfId="6249"/>
    <cellStyle name="Calculation 2 4 4 4 2 6" xfId="6250"/>
    <cellStyle name="Calculation 2 4 4 4 2 7" xfId="6251"/>
    <cellStyle name="Calculation 2 4 4 4 3" xfId="6252"/>
    <cellStyle name="Calculation 2 4 4 4 3 2" xfId="6253"/>
    <cellStyle name="Calculation 2 4 4 4 3 3" xfId="6254"/>
    <cellStyle name="Calculation 2 4 4 4 4" xfId="6255"/>
    <cellStyle name="Calculation 2 4 4 4 4 2" xfId="6256"/>
    <cellStyle name="Calculation 2 4 4 4 4 3" xfId="6257"/>
    <cellStyle name="Calculation 2 4 4 4 5" xfId="6258"/>
    <cellStyle name="Calculation 2 4 4 4 5 2" xfId="6259"/>
    <cellStyle name="Calculation 2 4 4 4 5 3" xfId="6260"/>
    <cellStyle name="Calculation 2 4 4 4 6" xfId="6261"/>
    <cellStyle name="Calculation 2 4 4 4 6 2" xfId="6262"/>
    <cellStyle name="Calculation 2 4 4 4 6 3" xfId="6263"/>
    <cellStyle name="Calculation 2 4 4 4 7" xfId="6264"/>
    <cellStyle name="Calculation 2 4 4 4 8" xfId="6265"/>
    <cellStyle name="Calculation 2 4 4 5" xfId="6266"/>
    <cellStyle name="Calculation 2 4 4 5 2" xfId="6267"/>
    <cellStyle name="Calculation 2 4 4 5 2 2" xfId="6268"/>
    <cellStyle name="Calculation 2 4 4 5 2 3" xfId="6269"/>
    <cellStyle name="Calculation 2 4 4 5 3" xfId="6270"/>
    <cellStyle name="Calculation 2 4 4 5 3 2" xfId="6271"/>
    <cellStyle name="Calculation 2 4 4 5 3 3" xfId="6272"/>
    <cellStyle name="Calculation 2 4 4 5 4" xfId="6273"/>
    <cellStyle name="Calculation 2 4 4 5 4 2" xfId="6274"/>
    <cellStyle name="Calculation 2 4 4 5 4 3" xfId="6275"/>
    <cellStyle name="Calculation 2 4 4 5 5" xfId="6276"/>
    <cellStyle name="Calculation 2 4 4 5 5 2" xfId="6277"/>
    <cellStyle name="Calculation 2 4 4 5 5 3" xfId="6278"/>
    <cellStyle name="Calculation 2 4 4 5 6" xfId="6279"/>
    <cellStyle name="Calculation 2 4 4 5 7" xfId="6280"/>
    <cellStyle name="Calculation 2 4 4 6" xfId="6281"/>
    <cellStyle name="Calculation 2 4 4 6 2" xfId="6282"/>
    <cellStyle name="Calculation 2 4 4 6 3" xfId="6283"/>
    <cellStyle name="Calculation 2 4 4 7" xfId="6284"/>
    <cellStyle name="Calculation 2 4 4 7 2" xfId="6285"/>
    <cellStyle name="Calculation 2 4 4 7 3" xfId="6286"/>
    <cellStyle name="Calculation 2 4 4 8" xfId="6287"/>
    <cellStyle name="Calculation 2 4 4 8 2" xfId="6288"/>
    <cellStyle name="Calculation 2 4 4 8 3" xfId="6289"/>
    <cellStyle name="Calculation 2 4 4 9" xfId="6290"/>
    <cellStyle name="Calculation 2 4 4 9 2" xfId="6291"/>
    <cellStyle name="Calculation 2 4 4 9 3" xfId="6292"/>
    <cellStyle name="Calculation 2 4 5" xfId="6293"/>
    <cellStyle name="Calculation 2 4 5 2" xfId="6294"/>
    <cellStyle name="Calculation 2 4 5 2 2" xfId="6295"/>
    <cellStyle name="Calculation 2 4 5 2 2 2" xfId="6296"/>
    <cellStyle name="Calculation 2 4 5 2 2 2 2" xfId="6297"/>
    <cellStyle name="Calculation 2 4 5 2 2 2 3" xfId="6298"/>
    <cellStyle name="Calculation 2 4 5 2 2 3" xfId="6299"/>
    <cellStyle name="Calculation 2 4 5 2 2 3 2" xfId="6300"/>
    <cellStyle name="Calculation 2 4 5 2 2 3 3" xfId="6301"/>
    <cellStyle name="Calculation 2 4 5 2 2 4" xfId="6302"/>
    <cellStyle name="Calculation 2 4 5 2 2 4 2" xfId="6303"/>
    <cellStyle name="Calculation 2 4 5 2 2 4 3" xfId="6304"/>
    <cellStyle name="Calculation 2 4 5 2 2 5" xfId="6305"/>
    <cellStyle name="Calculation 2 4 5 2 2 5 2" xfId="6306"/>
    <cellStyle name="Calculation 2 4 5 2 2 5 3" xfId="6307"/>
    <cellStyle name="Calculation 2 4 5 2 2 6" xfId="6308"/>
    <cellStyle name="Calculation 2 4 5 2 2 7" xfId="6309"/>
    <cellStyle name="Calculation 2 4 5 2 3" xfId="6310"/>
    <cellStyle name="Calculation 2 4 5 2 3 2" xfId="6311"/>
    <cellStyle name="Calculation 2 4 5 2 3 3" xfId="6312"/>
    <cellStyle name="Calculation 2 4 5 2 4" xfId="6313"/>
    <cellStyle name="Calculation 2 4 5 2 4 2" xfId="6314"/>
    <cellStyle name="Calculation 2 4 5 2 4 3" xfId="6315"/>
    <cellStyle name="Calculation 2 4 5 2 5" xfId="6316"/>
    <cellStyle name="Calculation 2 4 5 2 5 2" xfId="6317"/>
    <cellStyle name="Calculation 2 4 5 2 5 3" xfId="6318"/>
    <cellStyle name="Calculation 2 4 5 2 6" xfId="6319"/>
    <cellStyle name="Calculation 2 4 5 2 6 2" xfId="6320"/>
    <cellStyle name="Calculation 2 4 5 2 6 3" xfId="6321"/>
    <cellStyle name="Calculation 2 4 5 2 7" xfId="6322"/>
    <cellStyle name="Calculation 2 4 5 2 8" xfId="6323"/>
    <cellStyle name="Calculation 2 4 5 3" xfId="6324"/>
    <cellStyle name="Calculation 2 4 5 3 2" xfId="6325"/>
    <cellStyle name="Calculation 2 4 5 3 2 2" xfId="6326"/>
    <cellStyle name="Calculation 2 4 5 3 2 3" xfId="6327"/>
    <cellStyle name="Calculation 2 4 5 3 3" xfId="6328"/>
    <cellStyle name="Calculation 2 4 5 3 3 2" xfId="6329"/>
    <cellStyle name="Calculation 2 4 5 3 3 3" xfId="6330"/>
    <cellStyle name="Calculation 2 4 5 3 4" xfId="6331"/>
    <cellStyle name="Calculation 2 4 5 3 4 2" xfId="6332"/>
    <cellStyle name="Calculation 2 4 5 3 4 3" xfId="6333"/>
    <cellStyle name="Calculation 2 4 5 3 5" xfId="6334"/>
    <cellStyle name="Calculation 2 4 5 3 5 2" xfId="6335"/>
    <cellStyle name="Calculation 2 4 5 3 5 3" xfId="6336"/>
    <cellStyle name="Calculation 2 4 5 3 6" xfId="6337"/>
    <cellStyle name="Calculation 2 4 5 3 7" xfId="6338"/>
    <cellStyle name="Calculation 2 4 5 4" xfId="6339"/>
    <cellStyle name="Calculation 2 4 5 4 2" xfId="6340"/>
    <cellStyle name="Calculation 2 4 5 4 3" xfId="6341"/>
    <cellStyle name="Calculation 2 4 5 5" xfId="6342"/>
    <cellStyle name="Calculation 2 4 5 5 2" xfId="6343"/>
    <cellStyle name="Calculation 2 4 5 5 3" xfId="6344"/>
    <cellStyle name="Calculation 2 4 5 6" xfId="6345"/>
    <cellStyle name="Calculation 2 4 5 6 2" xfId="6346"/>
    <cellStyle name="Calculation 2 4 5 6 3" xfId="6347"/>
    <cellStyle name="Calculation 2 4 5 7" xfId="6348"/>
    <cellStyle name="Calculation 2 4 5 7 2" xfId="6349"/>
    <cellStyle name="Calculation 2 4 5 7 3" xfId="6350"/>
    <cellStyle name="Calculation 2 4 5 8" xfId="6351"/>
    <cellStyle name="Calculation 2 4 5 9" xfId="6352"/>
    <cellStyle name="Calculation 2 4 6" xfId="6353"/>
    <cellStyle name="Calculation 2 4 6 2" xfId="6354"/>
    <cellStyle name="Calculation 2 4 6 2 2" xfId="6355"/>
    <cellStyle name="Calculation 2 4 6 2 2 2" xfId="6356"/>
    <cellStyle name="Calculation 2 4 6 2 2 2 2" xfId="6357"/>
    <cellStyle name="Calculation 2 4 6 2 2 2 3" xfId="6358"/>
    <cellStyle name="Calculation 2 4 6 2 2 3" xfId="6359"/>
    <cellStyle name="Calculation 2 4 6 2 2 3 2" xfId="6360"/>
    <cellStyle name="Calculation 2 4 6 2 2 3 3" xfId="6361"/>
    <cellStyle name="Calculation 2 4 6 2 2 4" xfId="6362"/>
    <cellStyle name="Calculation 2 4 6 2 2 4 2" xfId="6363"/>
    <cellStyle name="Calculation 2 4 6 2 2 4 3" xfId="6364"/>
    <cellStyle name="Calculation 2 4 6 2 2 5" xfId="6365"/>
    <cellStyle name="Calculation 2 4 6 2 2 5 2" xfId="6366"/>
    <cellStyle name="Calculation 2 4 6 2 2 5 3" xfId="6367"/>
    <cellStyle name="Calculation 2 4 6 2 2 6" xfId="6368"/>
    <cellStyle name="Calculation 2 4 6 2 2 7" xfId="6369"/>
    <cellStyle name="Calculation 2 4 6 2 3" xfId="6370"/>
    <cellStyle name="Calculation 2 4 6 2 3 2" xfId="6371"/>
    <cellStyle name="Calculation 2 4 6 2 3 3" xfId="6372"/>
    <cellStyle name="Calculation 2 4 6 2 4" xfId="6373"/>
    <cellStyle name="Calculation 2 4 6 2 4 2" xfId="6374"/>
    <cellStyle name="Calculation 2 4 6 2 4 3" xfId="6375"/>
    <cellStyle name="Calculation 2 4 6 2 5" xfId="6376"/>
    <cellStyle name="Calculation 2 4 6 2 5 2" xfId="6377"/>
    <cellStyle name="Calculation 2 4 6 2 5 3" xfId="6378"/>
    <cellStyle name="Calculation 2 4 6 2 6" xfId="6379"/>
    <cellStyle name="Calculation 2 4 6 2 6 2" xfId="6380"/>
    <cellStyle name="Calculation 2 4 6 2 6 3" xfId="6381"/>
    <cellStyle name="Calculation 2 4 6 2 7" xfId="6382"/>
    <cellStyle name="Calculation 2 4 6 2 8" xfId="6383"/>
    <cellStyle name="Calculation 2 4 6 3" xfId="6384"/>
    <cellStyle name="Calculation 2 4 6 3 2" xfId="6385"/>
    <cellStyle name="Calculation 2 4 6 3 2 2" xfId="6386"/>
    <cellStyle name="Calculation 2 4 6 3 2 3" xfId="6387"/>
    <cellStyle name="Calculation 2 4 6 3 3" xfId="6388"/>
    <cellStyle name="Calculation 2 4 6 3 3 2" xfId="6389"/>
    <cellStyle name="Calculation 2 4 6 3 3 3" xfId="6390"/>
    <cellStyle name="Calculation 2 4 6 3 4" xfId="6391"/>
    <cellStyle name="Calculation 2 4 6 3 4 2" xfId="6392"/>
    <cellStyle name="Calculation 2 4 6 3 4 3" xfId="6393"/>
    <cellStyle name="Calculation 2 4 6 3 5" xfId="6394"/>
    <cellStyle name="Calculation 2 4 6 3 5 2" xfId="6395"/>
    <cellStyle name="Calculation 2 4 6 3 5 3" xfId="6396"/>
    <cellStyle name="Calculation 2 4 6 3 6" xfId="6397"/>
    <cellStyle name="Calculation 2 4 6 3 7" xfId="6398"/>
    <cellStyle name="Calculation 2 4 6 4" xfId="6399"/>
    <cellStyle name="Calculation 2 4 6 4 2" xfId="6400"/>
    <cellStyle name="Calculation 2 4 6 4 3" xfId="6401"/>
    <cellStyle name="Calculation 2 4 6 5" xfId="6402"/>
    <cellStyle name="Calculation 2 4 6 5 2" xfId="6403"/>
    <cellStyle name="Calculation 2 4 6 5 3" xfId="6404"/>
    <cellStyle name="Calculation 2 4 6 6" xfId="6405"/>
    <cellStyle name="Calculation 2 4 6 6 2" xfId="6406"/>
    <cellStyle name="Calculation 2 4 6 6 3" xfId="6407"/>
    <cellStyle name="Calculation 2 4 6 7" xfId="6408"/>
    <cellStyle name="Calculation 2 4 6 7 2" xfId="6409"/>
    <cellStyle name="Calculation 2 4 6 7 3" xfId="6410"/>
    <cellStyle name="Calculation 2 4 6 8" xfId="6411"/>
    <cellStyle name="Calculation 2 4 6 9" xfId="6412"/>
    <cellStyle name="Calculation 2 4 7" xfId="6413"/>
    <cellStyle name="Calculation 2 4 7 2" xfId="6414"/>
    <cellStyle name="Calculation 2 4 7 2 2" xfId="6415"/>
    <cellStyle name="Calculation 2 4 7 2 2 2" xfId="6416"/>
    <cellStyle name="Calculation 2 4 7 2 2 3" xfId="6417"/>
    <cellStyle name="Calculation 2 4 7 2 3" xfId="6418"/>
    <cellStyle name="Calculation 2 4 7 2 3 2" xfId="6419"/>
    <cellStyle name="Calculation 2 4 7 2 3 3" xfId="6420"/>
    <cellStyle name="Calculation 2 4 7 2 4" xfId="6421"/>
    <cellStyle name="Calculation 2 4 7 2 4 2" xfId="6422"/>
    <cellStyle name="Calculation 2 4 7 2 4 3" xfId="6423"/>
    <cellStyle name="Calculation 2 4 7 2 5" xfId="6424"/>
    <cellStyle name="Calculation 2 4 7 2 5 2" xfId="6425"/>
    <cellStyle name="Calculation 2 4 7 2 5 3" xfId="6426"/>
    <cellStyle name="Calculation 2 4 7 2 6" xfId="6427"/>
    <cellStyle name="Calculation 2 4 7 2 7" xfId="6428"/>
    <cellStyle name="Calculation 2 4 7 3" xfId="6429"/>
    <cellStyle name="Calculation 2 4 7 3 2" xfId="6430"/>
    <cellStyle name="Calculation 2 4 7 3 3" xfId="6431"/>
    <cellStyle name="Calculation 2 4 7 4" xfId="6432"/>
    <cellStyle name="Calculation 2 4 7 4 2" xfId="6433"/>
    <cellStyle name="Calculation 2 4 7 4 3" xfId="6434"/>
    <cellStyle name="Calculation 2 4 7 5" xfId="6435"/>
    <cellStyle name="Calculation 2 4 7 5 2" xfId="6436"/>
    <cellStyle name="Calculation 2 4 7 5 3" xfId="6437"/>
    <cellStyle name="Calculation 2 4 7 6" xfId="6438"/>
    <cellStyle name="Calculation 2 4 7 6 2" xfId="6439"/>
    <cellStyle name="Calculation 2 4 7 6 3" xfId="6440"/>
    <cellStyle name="Calculation 2 4 7 7" xfId="6441"/>
    <cellStyle name="Calculation 2 4 7 8" xfId="6442"/>
    <cellStyle name="Calculation 2 4 8" xfId="6443"/>
    <cellStyle name="Calculation 2 4 8 2" xfId="6444"/>
    <cellStyle name="Calculation 2 4 8 2 2" xfId="6445"/>
    <cellStyle name="Calculation 2 4 8 2 3" xfId="6446"/>
    <cellStyle name="Calculation 2 4 8 3" xfId="6447"/>
    <cellStyle name="Calculation 2 4 8 3 2" xfId="6448"/>
    <cellStyle name="Calculation 2 4 8 3 3" xfId="6449"/>
    <cellStyle name="Calculation 2 4 8 4" xfId="6450"/>
    <cellStyle name="Calculation 2 4 8 4 2" xfId="6451"/>
    <cellStyle name="Calculation 2 4 8 4 3" xfId="6452"/>
    <cellStyle name="Calculation 2 4 8 5" xfId="6453"/>
    <cellStyle name="Calculation 2 4 8 5 2" xfId="6454"/>
    <cellStyle name="Calculation 2 4 8 5 3" xfId="6455"/>
    <cellStyle name="Calculation 2 4 8 6" xfId="6456"/>
    <cellStyle name="Calculation 2 4 8 7" xfId="6457"/>
    <cellStyle name="Calculation 2 4 9" xfId="6458"/>
    <cellStyle name="Calculation 2 4 9 2" xfId="6459"/>
    <cellStyle name="Calculation 2 4 9 3" xfId="6460"/>
    <cellStyle name="Calculation 2 5" xfId="6461"/>
    <cellStyle name="Calculation 2 5 10" xfId="6462"/>
    <cellStyle name="Calculation 2 5 10 2" xfId="6463"/>
    <cellStyle name="Calculation 2 5 10 3" xfId="6464"/>
    <cellStyle name="Calculation 2 5 11" xfId="6465"/>
    <cellStyle name="Calculation 2 5 11 2" xfId="6466"/>
    <cellStyle name="Calculation 2 5 11 3" xfId="6467"/>
    <cellStyle name="Calculation 2 5 12" xfId="6468"/>
    <cellStyle name="Calculation 2 5 13" xfId="6469"/>
    <cellStyle name="Calculation 2 5 2" xfId="6470"/>
    <cellStyle name="Calculation 2 5 2 10" xfId="6471"/>
    <cellStyle name="Calculation 2 5 2 11" xfId="6472"/>
    <cellStyle name="Calculation 2 5 2 2" xfId="6473"/>
    <cellStyle name="Calculation 2 5 2 2 2" xfId="6474"/>
    <cellStyle name="Calculation 2 5 2 2 2 2" xfId="6475"/>
    <cellStyle name="Calculation 2 5 2 2 2 2 2" xfId="6476"/>
    <cellStyle name="Calculation 2 5 2 2 2 2 2 2" xfId="6477"/>
    <cellStyle name="Calculation 2 5 2 2 2 2 2 3" xfId="6478"/>
    <cellStyle name="Calculation 2 5 2 2 2 2 3" xfId="6479"/>
    <cellStyle name="Calculation 2 5 2 2 2 2 3 2" xfId="6480"/>
    <cellStyle name="Calculation 2 5 2 2 2 2 3 3" xfId="6481"/>
    <cellStyle name="Calculation 2 5 2 2 2 2 4" xfId="6482"/>
    <cellStyle name="Calculation 2 5 2 2 2 2 4 2" xfId="6483"/>
    <cellStyle name="Calculation 2 5 2 2 2 2 4 3" xfId="6484"/>
    <cellStyle name="Calculation 2 5 2 2 2 2 5" xfId="6485"/>
    <cellStyle name="Calculation 2 5 2 2 2 2 5 2" xfId="6486"/>
    <cellStyle name="Calculation 2 5 2 2 2 2 5 3" xfId="6487"/>
    <cellStyle name="Calculation 2 5 2 2 2 2 6" xfId="6488"/>
    <cellStyle name="Calculation 2 5 2 2 2 2 7" xfId="6489"/>
    <cellStyle name="Calculation 2 5 2 2 2 3" xfId="6490"/>
    <cellStyle name="Calculation 2 5 2 2 2 3 2" xfId="6491"/>
    <cellStyle name="Calculation 2 5 2 2 2 3 3" xfId="6492"/>
    <cellStyle name="Calculation 2 5 2 2 2 4" xfId="6493"/>
    <cellStyle name="Calculation 2 5 2 2 2 4 2" xfId="6494"/>
    <cellStyle name="Calculation 2 5 2 2 2 4 3" xfId="6495"/>
    <cellStyle name="Calculation 2 5 2 2 2 5" xfId="6496"/>
    <cellStyle name="Calculation 2 5 2 2 2 5 2" xfId="6497"/>
    <cellStyle name="Calculation 2 5 2 2 2 5 3" xfId="6498"/>
    <cellStyle name="Calculation 2 5 2 2 2 6" xfId="6499"/>
    <cellStyle name="Calculation 2 5 2 2 2 6 2" xfId="6500"/>
    <cellStyle name="Calculation 2 5 2 2 2 6 3" xfId="6501"/>
    <cellStyle name="Calculation 2 5 2 2 2 7" xfId="6502"/>
    <cellStyle name="Calculation 2 5 2 2 2 8" xfId="6503"/>
    <cellStyle name="Calculation 2 5 2 2 3" xfId="6504"/>
    <cellStyle name="Calculation 2 5 2 2 3 2" xfId="6505"/>
    <cellStyle name="Calculation 2 5 2 2 3 2 2" xfId="6506"/>
    <cellStyle name="Calculation 2 5 2 2 3 2 3" xfId="6507"/>
    <cellStyle name="Calculation 2 5 2 2 3 3" xfId="6508"/>
    <cellStyle name="Calculation 2 5 2 2 3 3 2" xfId="6509"/>
    <cellStyle name="Calculation 2 5 2 2 3 3 3" xfId="6510"/>
    <cellStyle name="Calculation 2 5 2 2 3 4" xfId="6511"/>
    <cellStyle name="Calculation 2 5 2 2 3 4 2" xfId="6512"/>
    <cellStyle name="Calculation 2 5 2 2 3 4 3" xfId="6513"/>
    <cellStyle name="Calculation 2 5 2 2 3 5" xfId="6514"/>
    <cellStyle name="Calculation 2 5 2 2 3 5 2" xfId="6515"/>
    <cellStyle name="Calculation 2 5 2 2 3 5 3" xfId="6516"/>
    <cellStyle name="Calculation 2 5 2 2 3 6" xfId="6517"/>
    <cellStyle name="Calculation 2 5 2 2 3 7" xfId="6518"/>
    <cellStyle name="Calculation 2 5 2 2 4" xfId="6519"/>
    <cellStyle name="Calculation 2 5 2 2 4 2" xfId="6520"/>
    <cellStyle name="Calculation 2 5 2 2 4 3" xfId="6521"/>
    <cellStyle name="Calculation 2 5 2 2 5" xfId="6522"/>
    <cellStyle name="Calculation 2 5 2 2 5 2" xfId="6523"/>
    <cellStyle name="Calculation 2 5 2 2 5 3" xfId="6524"/>
    <cellStyle name="Calculation 2 5 2 2 6" xfId="6525"/>
    <cellStyle name="Calculation 2 5 2 2 6 2" xfId="6526"/>
    <cellStyle name="Calculation 2 5 2 2 6 3" xfId="6527"/>
    <cellStyle name="Calculation 2 5 2 2 7" xfId="6528"/>
    <cellStyle name="Calculation 2 5 2 2 7 2" xfId="6529"/>
    <cellStyle name="Calculation 2 5 2 2 7 3" xfId="6530"/>
    <cellStyle name="Calculation 2 5 2 2 8" xfId="6531"/>
    <cellStyle name="Calculation 2 5 2 2 9" xfId="6532"/>
    <cellStyle name="Calculation 2 5 2 3" xfId="6533"/>
    <cellStyle name="Calculation 2 5 2 3 2" xfId="6534"/>
    <cellStyle name="Calculation 2 5 2 3 2 2" xfId="6535"/>
    <cellStyle name="Calculation 2 5 2 3 2 2 2" xfId="6536"/>
    <cellStyle name="Calculation 2 5 2 3 2 2 2 2" xfId="6537"/>
    <cellStyle name="Calculation 2 5 2 3 2 2 2 3" xfId="6538"/>
    <cellStyle name="Calculation 2 5 2 3 2 2 3" xfId="6539"/>
    <cellStyle name="Calculation 2 5 2 3 2 2 3 2" xfId="6540"/>
    <cellStyle name="Calculation 2 5 2 3 2 2 3 3" xfId="6541"/>
    <cellStyle name="Calculation 2 5 2 3 2 2 4" xfId="6542"/>
    <cellStyle name="Calculation 2 5 2 3 2 2 4 2" xfId="6543"/>
    <cellStyle name="Calculation 2 5 2 3 2 2 4 3" xfId="6544"/>
    <cellStyle name="Calculation 2 5 2 3 2 2 5" xfId="6545"/>
    <cellStyle name="Calculation 2 5 2 3 2 2 5 2" xfId="6546"/>
    <cellStyle name="Calculation 2 5 2 3 2 2 5 3" xfId="6547"/>
    <cellStyle name="Calculation 2 5 2 3 2 2 6" xfId="6548"/>
    <cellStyle name="Calculation 2 5 2 3 2 2 7" xfId="6549"/>
    <cellStyle name="Calculation 2 5 2 3 2 3" xfId="6550"/>
    <cellStyle name="Calculation 2 5 2 3 2 3 2" xfId="6551"/>
    <cellStyle name="Calculation 2 5 2 3 2 3 3" xfId="6552"/>
    <cellStyle name="Calculation 2 5 2 3 2 4" xfId="6553"/>
    <cellStyle name="Calculation 2 5 2 3 2 4 2" xfId="6554"/>
    <cellStyle name="Calculation 2 5 2 3 2 4 3" xfId="6555"/>
    <cellStyle name="Calculation 2 5 2 3 2 5" xfId="6556"/>
    <cellStyle name="Calculation 2 5 2 3 2 5 2" xfId="6557"/>
    <cellStyle name="Calculation 2 5 2 3 2 5 3" xfId="6558"/>
    <cellStyle name="Calculation 2 5 2 3 2 6" xfId="6559"/>
    <cellStyle name="Calculation 2 5 2 3 2 6 2" xfId="6560"/>
    <cellStyle name="Calculation 2 5 2 3 2 6 3" xfId="6561"/>
    <cellStyle name="Calculation 2 5 2 3 2 7" xfId="6562"/>
    <cellStyle name="Calculation 2 5 2 3 2 8" xfId="6563"/>
    <cellStyle name="Calculation 2 5 2 3 3" xfId="6564"/>
    <cellStyle name="Calculation 2 5 2 3 3 2" xfId="6565"/>
    <cellStyle name="Calculation 2 5 2 3 3 2 2" xfId="6566"/>
    <cellStyle name="Calculation 2 5 2 3 3 2 3" xfId="6567"/>
    <cellStyle name="Calculation 2 5 2 3 3 3" xfId="6568"/>
    <cellStyle name="Calculation 2 5 2 3 3 3 2" xfId="6569"/>
    <cellStyle name="Calculation 2 5 2 3 3 3 3" xfId="6570"/>
    <cellStyle name="Calculation 2 5 2 3 3 4" xfId="6571"/>
    <cellStyle name="Calculation 2 5 2 3 3 4 2" xfId="6572"/>
    <cellStyle name="Calculation 2 5 2 3 3 4 3" xfId="6573"/>
    <cellStyle name="Calculation 2 5 2 3 3 5" xfId="6574"/>
    <cellStyle name="Calculation 2 5 2 3 3 5 2" xfId="6575"/>
    <cellStyle name="Calculation 2 5 2 3 3 5 3" xfId="6576"/>
    <cellStyle name="Calculation 2 5 2 3 3 6" xfId="6577"/>
    <cellStyle name="Calculation 2 5 2 3 3 7" xfId="6578"/>
    <cellStyle name="Calculation 2 5 2 3 4" xfId="6579"/>
    <cellStyle name="Calculation 2 5 2 3 4 2" xfId="6580"/>
    <cellStyle name="Calculation 2 5 2 3 4 3" xfId="6581"/>
    <cellStyle name="Calculation 2 5 2 3 5" xfId="6582"/>
    <cellStyle name="Calculation 2 5 2 3 5 2" xfId="6583"/>
    <cellStyle name="Calculation 2 5 2 3 5 3" xfId="6584"/>
    <cellStyle name="Calculation 2 5 2 3 6" xfId="6585"/>
    <cellStyle name="Calculation 2 5 2 3 6 2" xfId="6586"/>
    <cellStyle name="Calculation 2 5 2 3 6 3" xfId="6587"/>
    <cellStyle name="Calculation 2 5 2 3 7" xfId="6588"/>
    <cellStyle name="Calculation 2 5 2 3 7 2" xfId="6589"/>
    <cellStyle name="Calculation 2 5 2 3 7 3" xfId="6590"/>
    <cellStyle name="Calculation 2 5 2 3 8" xfId="6591"/>
    <cellStyle name="Calculation 2 5 2 3 9" xfId="6592"/>
    <cellStyle name="Calculation 2 5 2 4" xfId="6593"/>
    <cellStyle name="Calculation 2 5 2 4 2" xfId="6594"/>
    <cellStyle name="Calculation 2 5 2 4 2 2" xfId="6595"/>
    <cellStyle name="Calculation 2 5 2 4 2 2 2" xfId="6596"/>
    <cellStyle name="Calculation 2 5 2 4 2 2 3" xfId="6597"/>
    <cellStyle name="Calculation 2 5 2 4 2 3" xfId="6598"/>
    <cellStyle name="Calculation 2 5 2 4 2 3 2" xfId="6599"/>
    <cellStyle name="Calculation 2 5 2 4 2 3 3" xfId="6600"/>
    <cellStyle name="Calculation 2 5 2 4 2 4" xfId="6601"/>
    <cellStyle name="Calculation 2 5 2 4 2 4 2" xfId="6602"/>
    <cellStyle name="Calculation 2 5 2 4 2 4 3" xfId="6603"/>
    <cellStyle name="Calculation 2 5 2 4 2 5" xfId="6604"/>
    <cellStyle name="Calculation 2 5 2 4 2 5 2" xfId="6605"/>
    <cellStyle name="Calculation 2 5 2 4 2 5 3" xfId="6606"/>
    <cellStyle name="Calculation 2 5 2 4 2 6" xfId="6607"/>
    <cellStyle name="Calculation 2 5 2 4 2 7" xfId="6608"/>
    <cellStyle name="Calculation 2 5 2 4 3" xfId="6609"/>
    <cellStyle name="Calculation 2 5 2 4 3 2" xfId="6610"/>
    <cellStyle name="Calculation 2 5 2 4 3 3" xfId="6611"/>
    <cellStyle name="Calculation 2 5 2 4 4" xfId="6612"/>
    <cellStyle name="Calculation 2 5 2 4 4 2" xfId="6613"/>
    <cellStyle name="Calculation 2 5 2 4 4 3" xfId="6614"/>
    <cellStyle name="Calculation 2 5 2 4 5" xfId="6615"/>
    <cellStyle name="Calculation 2 5 2 4 5 2" xfId="6616"/>
    <cellStyle name="Calculation 2 5 2 4 5 3" xfId="6617"/>
    <cellStyle name="Calculation 2 5 2 4 6" xfId="6618"/>
    <cellStyle name="Calculation 2 5 2 4 6 2" xfId="6619"/>
    <cellStyle name="Calculation 2 5 2 4 6 3" xfId="6620"/>
    <cellStyle name="Calculation 2 5 2 4 7" xfId="6621"/>
    <cellStyle name="Calculation 2 5 2 4 8" xfId="6622"/>
    <cellStyle name="Calculation 2 5 2 5" xfId="6623"/>
    <cellStyle name="Calculation 2 5 2 5 2" xfId="6624"/>
    <cellStyle name="Calculation 2 5 2 5 2 2" xfId="6625"/>
    <cellStyle name="Calculation 2 5 2 5 2 3" xfId="6626"/>
    <cellStyle name="Calculation 2 5 2 5 3" xfId="6627"/>
    <cellStyle name="Calculation 2 5 2 5 3 2" xfId="6628"/>
    <cellStyle name="Calculation 2 5 2 5 3 3" xfId="6629"/>
    <cellStyle name="Calculation 2 5 2 5 4" xfId="6630"/>
    <cellStyle name="Calculation 2 5 2 5 4 2" xfId="6631"/>
    <cellStyle name="Calculation 2 5 2 5 4 3" xfId="6632"/>
    <cellStyle name="Calculation 2 5 2 5 5" xfId="6633"/>
    <cellStyle name="Calculation 2 5 2 5 5 2" xfId="6634"/>
    <cellStyle name="Calculation 2 5 2 5 5 3" xfId="6635"/>
    <cellStyle name="Calculation 2 5 2 5 6" xfId="6636"/>
    <cellStyle name="Calculation 2 5 2 5 7" xfId="6637"/>
    <cellStyle name="Calculation 2 5 2 6" xfId="6638"/>
    <cellStyle name="Calculation 2 5 2 6 2" xfId="6639"/>
    <cellStyle name="Calculation 2 5 2 6 3" xfId="6640"/>
    <cellStyle name="Calculation 2 5 2 7" xfId="6641"/>
    <cellStyle name="Calculation 2 5 2 7 2" xfId="6642"/>
    <cellStyle name="Calculation 2 5 2 7 3" xfId="6643"/>
    <cellStyle name="Calculation 2 5 2 8" xfId="6644"/>
    <cellStyle name="Calculation 2 5 2 8 2" xfId="6645"/>
    <cellStyle name="Calculation 2 5 2 8 3" xfId="6646"/>
    <cellStyle name="Calculation 2 5 2 9" xfId="6647"/>
    <cellStyle name="Calculation 2 5 2 9 2" xfId="6648"/>
    <cellStyle name="Calculation 2 5 2 9 3" xfId="6649"/>
    <cellStyle name="Calculation 2 5 3" xfId="6650"/>
    <cellStyle name="Calculation 2 5 3 10" xfId="6651"/>
    <cellStyle name="Calculation 2 5 3 11" xfId="6652"/>
    <cellStyle name="Calculation 2 5 3 2" xfId="6653"/>
    <cellStyle name="Calculation 2 5 3 2 2" xfId="6654"/>
    <cellStyle name="Calculation 2 5 3 2 2 2" xfId="6655"/>
    <cellStyle name="Calculation 2 5 3 2 2 2 2" xfId="6656"/>
    <cellStyle name="Calculation 2 5 3 2 2 2 2 2" xfId="6657"/>
    <cellStyle name="Calculation 2 5 3 2 2 2 2 3" xfId="6658"/>
    <cellStyle name="Calculation 2 5 3 2 2 2 3" xfId="6659"/>
    <cellStyle name="Calculation 2 5 3 2 2 2 3 2" xfId="6660"/>
    <cellStyle name="Calculation 2 5 3 2 2 2 3 3" xfId="6661"/>
    <cellStyle name="Calculation 2 5 3 2 2 2 4" xfId="6662"/>
    <cellStyle name="Calculation 2 5 3 2 2 2 4 2" xfId="6663"/>
    <cellStyle name="Calculation 2 5 3 2 2 2 4 3" xfId="6664"/>
    <cellStyle name="Calculation 2 5 3 2 2 2 5" xfId="6665"/>
    <cellStyle name="Calculation 2 5 3 2 2 2 5 2" xfId="6666"/>
    <cellStyle name="Calculation 2 5 3 2 2 2 5 3" xfId="6667"/>
    <cellStyle name="Calculation 2 5 3 2 2 2 6" xfId="6668"/>
    <cellStyle name="Calculation 2 5 3 2 2 2 7" xfId="6669"/>
    <cellStyle name="Calculation 2 5 3 2 2 3" xfId="6670"/>
    <cellStyle name="Calculation 2 5 3 2 2 3 2" xfId="6671"/>
    <cellStyle name="Calculation 2 5 3 2 2 3 3" xfId="6672"/>
    <cellStyle name="Calculation 2 5 3 2 2 4" xfId="6673"/>
    <cellStyle name="Calculation 2 5 3 2 2 4 2" xfId="6674"/>
    <cellStyle name="Calculation 2 5 3 2 2 4 3" xfId="6675"/>
    <cellStyle name="Calculation 2 5 3 2 2 5" xfId="6676"/>
    <cellStyle name="Calculation 2 5 3 2 2 5 2" xfId="6677"/>
    <cellStyle name="Calculation 2 5 3 2 2 5 3" xfId="6678"/>
    <cellStyle name="Calculation 2 5 3 2 2 6" xfId="6679"/>
    <cellStyle name="Calculation 2 5 3 2 2 6 2" xfId="6680"/>
    <cellStyle name="Calculation 2 5 3 2 2 6 3" xfId="6681"/>
    <cellStyle name="Calculation 2 5 3 2 2 7" xfId="6682"/>
    <cellStyle name="Calculation 2 5 3 2 2 8" xfId="6683"/>
    <cellStyle name="Calculation 2 5 3 2 3" xfId="6684"/>
    <cellStyle name="Calculation 2 5 3 2 3 2" xfId="6685"/>
    <cellStyle name="Calculation 2 5 3 2 3 2 2" xfId="6686"/>
    <cellStyle name="Calculation 2 5 3 2 3 2 3" xfId="6687"/>
    <cellStyle name="Calculation 2 5 3 2 3 3" xfId="6688"/>
    <cellStyle name="Calculation 2 5 3 2 3 3 2" xfId="6689"/>
    <cellStyle name="Calculation 2 5 3 2 3 3 3" xfId="6690"/>
    <cellStyle name="Calculation 2 5 3 2 3 4" xfId="6691"/>
    <cellStyle name="Calculation 2 5 3 2 3 4 2" xfId="6692"/>
    <cellStyle name="Calculation 2 5 3 2 3 4 3" xfId="6693"/>
    <cellStyle name="Calculation 2 5 3 2 3 5" xfId="6694"/>
    <cellStyle name="Calculation 2 5 3 2 3 5 2" xfId="6695"/>
    <cellStyle name="Calculation 2 5 3 2 3 5 3" xfId="6696"/>
    <cellStyle name="Calculation 2 5 3 2 3 6" xfId="6697"/>
    <cellStyle name="Calculation 2 5 3 2 3 7" xfId="6698"/>
    <cellStyle name="Calculation 2 5 3 2 4" xfId="6699"/>
    <cellStyle name="Calculation 2 5 3 2 4 2" xfId="6700"/>
    <cellStyle name="Calculation 2 5 3 2 4 3" xfId="6701"/>
    <cellStyle name="Calculation 2 5 3 2 5" xfId="6702"/>
    <cellStyle name="Calculation 2 5 3 2 5 2" xfId="6703"/>
    <cellStyle name="Calculation 2 5 3 2 5 3" xfId="6704"/>
    <cellStyle name="Calculation 2 5 3 2 6" xfId="6705"/>
    <cellStyle name="Calculation 2 5 3 2 6 2" xfId="6706"/>
    <cellStyle name="Calculation 2 5 3 2 6 3" xfId="6707"/>
    <cellStyle name="Calculation 2 5 3 2 7" xfId="6708"/>
    <cellStyle name="Calculation 2 5 3 2 7 2" xfId="6709"/>
    <cellStyle name="Calculation 2 5 3 2 7 3" xfId="6710"/>
    <cellStyle name="Calculation 2 5 3 2 8" xfId="6711"/>
    <cellStyle name="Calculation 2 5 3 2 9" xfId="6712"/>
    <cellStyle name="Calculation 2 5 3 3" xfId="6713"/>
    <cellStyle name="Calculation 2 5 3 3 2" xfId="6714"/>
    <cellStyle name="Calculation 2 5 3 3 2 2" xfId="6715"/>
    <cellStyle name="Calculation 2 5 3 3 2 2 2" xfId="6716"/>
    <cellStyle name="Calculation 2 5 3 3 2 2 2 2" xfId="6717"/>
    <cellStyle name="Calculation 2 5 3 3 2 2 2 3" xfId="6718"/>
    <cellStyle name="Calculation 2 5 3 3 2 2 3" xfId="6719"/>
    <cellStyle name="Calculation 2 5 3 3 2 2 3 2" xfId="6720"/>
    <cellStyle name="Calculation 2 5 3 3 2 2 3 3" xfId="6721"/>
    <cellStyle name="Calculation 2 5 3 3 2 2 4" xfId="6722"/>
    <cellStyle name="Calculation 2 5 3 3 2 2 4 2" xfId="6723"/>
    <cellStyle name="Calculation 2 5 3 3 2 2 4 3" xfId="6724"/>
    <cellStyle name="Calculation 2 5 3 3 2 2 5" xfId="6725"/>
    <cellStyle name="Calculation 2 5 3 3 2 2 5 2" xfId="6726"/>
    <cellStyle name="Calculation 2 5 3 3 2 2 5 3" xfId="6727"/>
    <cellStyle name="Calculation 2 5 3 3 2 2 6" xfId="6728"/>
    <cellStyle name="Calculation 2 5 3 3 2 2 7" xfId="6729"/>
    <cellStyle name="Calculation 2 5 3 3 2 3" xfId="6730"/>
    <cellStyle name="Calculation 2 5 3 3 2 3 2" xfId="6731"/>
    <cellStyle name="Calculation 2 5 3 3 2 3 3" xfId="6732"/>
    <cellStyle name="Calculation 2 5 3 3 2 4" xfId="6733"/>
    <cellStyle name="Calculation 2 5 3 3 2 4 2" xfId="6734"/>
    <cellStyle name="Calculation 2 5 3 3 2 4 3" xfId="6735"/>
    <cellStyle name="Calculation 2 5 3 3 2 5" xfId="6736"/>
    <cellStyle name="Calculation 2 5 3 3 2 5 2" xfId="6737"/>
    <cellStyle name="Calculation 2 5 3 3 2 5 3" xfId="6738"/>
    <cellStyle name="Calculation 2 5 3 3 2 6" xfId="6739"/>
    <cellStyle name="Calculation 2 5 3 3 2 6 2" xfId="6740"/>
    <cellStyle name="Calculation 2 5 3 3 2 6 3" xfId="6741"/>
    <cellStyle name="Calculation 2 5 3 3 2 7" xfId="6742"/>
    <cellStyle name="Calculation 2 5 3 3 2 8" xfId="6743"/>
    <cellStyle name="Calculation 2 5 3 3 3" xfId="6744"/>
    <cellStyle name="Calculation 2 5 3 3 3 2" xfId="6745"/>
    <cellStyle name="Calculation 2 5 3 3 3 2 2" xfId="6746"/>
    <cellStyle name="Calculation 2 5 3 3 3 2 3" xfId="6747"/>
    <cellStyle name="Calculation 2 5 3 3 3 3" xfId="6748"/>
    <cellStyle name="Calculation 2 5 3 3 3 3 2" xfId="6749"/>
    <cellStyle name="Calculation 2 5 3 3 3 3 3" xfId="6750"/>
    <cellStyle name="Calculation 2 5 3 3 3 4" xfId="6751"/>
    <cellStyle name="Calculation 2 5 3 3 3 4 2" xfId="6752"/>
    <cellStyle name="Calculation 2 5 3 3 3 4 3" xfId="6753"/>
    <cellStyle name="Calculation 2 5 3 3 3 5" xfId="6754"/>
    <cellStyle name="Calculation 2 5 3 3 3 5 2" xfId="6755"/>
    <cellStyle name="Calculation 2 5 3 3 3 5 3" xfId="6756"/>
    <cellStyle name="Calculation 2 5 3 3 3 6" xfId="6757"/>
    <cellStyle name="Calculation 2 5 3 3 3 7" xfId="6758"/>
    <cellStyle name="Calculation 2 5 3 3 4" xfId="6759"/>
    <cellStyle name="Calculation 2 5 3 3 4 2" xfId="6760"/>
    <cellStyle name="Calculation 2 5 3 3 4 3" xfId="6761"/>
    <cellStyle name="Calculation 2 5 3 3 5" xfId="6762"/>
    <cellStyle name="Calculation 2 5 3 3 5 2" xfId="6763"/>
    <cellStyle name="Calculation 2 5 3 3 5 3" xfId="6764"/>
    <cellStyle name="Calculation 2 5 3 3 6" xfId="6765"/>
    <cellStyle name="Calculation 2 5 3 3 6 2" xfId="6766"/>
    <cellStyle name="Calculation 2 5 3 3 6 3" xfId="6767"/>
    <cellStyle name="Calculation 2 5 3 3 7" xfId="6768"/>
    <cellStyle name="Calculation 2 5 3 3 7 2" xfId="6769"/>
    <cellStyle name="Calculation 2 5 3 3 7 3" xfId="6770"/>
    <cellStyle name="Calculation 2 5 3 3 8" xfId="6771"/>
    <cellStyle name="Calculation 2 5 3 3 9" xfId="6772"/>
    <cellStyle name="Calculation 2 5 3 4" xfId="6773"/>
    <cellStyle name="Calculation 2 5 3 4 2" xfId="6774"/>
    <cellStyle name="Calculation 2 5 3 4 2 2" xfId="6775"/>
    <cellStyle name="Calculation 2 5 3 4 2 2 2" xfId="6776"/>
    <cellStyle name="Calculation 2 5 3 4 2 2 3" xfId="6777"/>
    <cellStyle name="Calculation 2 5 3 4 2 3" xfId="6778"/>
    <cellStyle name="Calculation 2 5 3 4 2 3 2" xfId="6779"/>
    <cellStyle name="Calculation 2 5 3 4 2 3 3" xfId="6780"/>
    <cellStyle name="Calculation 2 5 3 4 2 4" xfId="6781"/>
    <cellStyle name="Calculation 2 5 3 4 2 4 2" xfId="6782"/>
    <cellStyle name="Calculation 2 5 3 4 2 4 3" xfId="6783"/>
    <cellStyle name="Calculation 2 5 3 4 2 5" xfId="6784"/>
    <cellStyle name="Calculation 2 5 3 4 2 5 2" xfId="6785"/>
    <cellStyle name="Calculation 2 5 3 4 2 5 3" xfId="6786"/>
    <cellStyle name="Calculation 2 5 3 4 2 6" xfId="6787"/>
    <cellStyle name="Calculation 2 5 3 4 2 7" xfId="6788"/>
    <cellStyle name="Calculation 2 5 3 4 3" xfId="6789"/>
    <cellStyle name="Calculation 2 5 3 4 3 2" xfId="6790"/>
    <cellStyle name="Calculation 2 5 3 4 3 3" xfId="6791"/>
    <cellStyle name="Calculation 2 5 3 4 4" xfId="6792"/>
    <cellStyle name="Calculation 2 5 3 4 4 2" xfId="6793"/>
    <cellStyle name="Calculation 2 5 3 4 4 3" xfId="6794"/>
    <cellStyle name="Calculation 2 5 3 4 5" xfId="6795"/>
    <cellStyle name="Calculation 2 5 3 4 5 2" xfId="6796"/>
    <cellStyle name="Calculation 2 5 3 4 5 3" xfId="6797"/>
    <cellStyle name="Calculation 2 5 3 4 6" xfId="6798"/>
    <cellStyle name="Calculation 2 5 3 4 6 2" xfId="6799"/>
    <cellStyle name="Calculation 2 5 3 4 6 3" xfId="6800"/>
    <cellStyle name="Calculation 2 5 3 4 7" xfId="6801"/>
    <cellStyle name="Calculation 2 5 3 4 8" xfId="6802"/>
    <cellStyle name="Calculation 2 5 3 5" xfId="6803"/>
    <cellStyle name="Calculation 2 5 3 5 2" xfId="6804"/>
    <cellStyle name="Calculation 2 5 3 5 2 2" xfId="6805"/>
    <cellStyle name="Calculation 2 5 3 5 2 3" xfId="6806"/>
    <cellStyle name="Calculation 2 5 3 5 3" xfId="6807"/>
    <cellStyle name="Calculation 2 5 3 5 3 2" xfId="6808"/>
    <cellStyle name="Calculation 2 5 3 5 3 3" xfId="6809"/>
    <cellStyle name="Calculation 2 5 3 5 4" xfId="6810"/>
    <cellStyle name="Calculation 2 5 3 5 4 2" xfId="6811"/>
    <cellStyle name="Calculation 2 5 3 5 4 3" xfId="6812"/>
    <cellStyle name="Calculation 2 5 3 5 5" xfId="6813"/>
    <cellStyle name="Calculation 2 5 3 5 5 2" xfId="6814"/>
    <cellStyle name="Calculation 2 5 3 5 5 3" xfId="6815"/>
    <cellStyle name="Calculation 2 5 3 5 6" xfId="6816"/>
    <cellStyle name="Calculation 2 5 3 5 7" xfId="6817"/>
    <cellStyle name="Calculation 2 5 3 6" xfId="6818"/>
    <cellStyle name="Calculation 2 5 3 6 2" xfId="6819"/>
    <cellStyle name="Calculation 2 5 3 6 3" xfId="6820"/>
    <cellStyle name="Calculation 2 5 3 7" xfId="6821"/>
    <cellStyle name="Calculation 2 5 3 7 2" xfId="6822"/>
    <cellStyle name="Calculation 2 5 3 7 3" xfId="6823"/>
    <cellStyle name="Calculation 2 5 3 8" xfId="6824"/>
    <cellStyle name="Calculation 2 5 3 8 2" xfId="6825"/>
    <cellStyle name="Calculation 2 5 3 8 3" xfId="6826"/>
    <cellStyle name="Calculation 2 5 3 9" xfId="6827"/>
    <cellStyle name="Calculation 2 5 3 9 2" xfId="6828"/>
    <cellStyle name="Calculation 2 5 3 9 3" xfId="6829"/>
    <cellStyle name="Calculation 2 5 4" xfId="6830"/>
    <cellStyle name="Calculation 2 5 4 2" xfId="6831"/>
    <cellStyle name="Calculation 2 5 4 2 2" xfId="6832"/>
    <cellStyle name="Calculation 2 5 4 2 2 2" xfId="6833"/>
    <cellStyle name="Calculation 2 5 4 2 2 2 2" xfId="6834"/>
    <cellStyle name="Calculation 2 5 4 2 2 2 3" xfId="6835"/>
    <cellStyle name="Calculation 2 5 4 2 2 3" xfId="6836"/>
    <cellStyle name="Calculation 2 5 4 2 2 3 2" xfId="6837"/>
    <cellStyle name="Calculation 2 5 4 2 2 3 3" xfId="6838"/>
    <cellStyle name="Calculation 2 5 4 2 2 4" xfId="6839"/>
    <cellStyle name="Calculation 2 5 4 2 2 4 2" xfId="6840"/>
    <cellStyle name="Calculation 2 5 4 2 2 4 3" xfId="6841"/>
    <cellStyle name="Calculation 2 5 4 2 2 5" xfId="6842"/>
    <cellStyle name="Calculation 2 5 4 2 2 5 2" xfId="6843"/>
    <cellStyle name="Calculation 2 5 4 2 2 5 3" xfId="6844"/>
    <cellStyle name="Calculation 2 5 4 2 2 6" xfId="6845"/>
    <cellStyle name="Calculation 2 5 4 2 2 7" xfId="6846"/>
    <cellStyle name="Calculation 2 5 4 2 3" xfId="6847"/>
    <cellStyle name="Calculation 2 5 4 2 3 2" xfId="6848"/>
    <cellStyle name="Calculation 2 5 4 2 3 3" xfId="6849"/>
    <cellStyle name="Calculation 2 5 4 2 4" xfId="6850"/>
    <cellStyle name="Calculation 2 5 4 2 4 2" xfId="6851"/>
    <cellStyle name="Calculation 2 5 4 2 4 3" xfId="6852"/>
    <cellStyle name="Calculation 2 5 4 2 5" xfId="6853"/>
    <cellStyle name="Calculation 2 5 4 2 5 2" xfId="6854"/>
    <cellStyle name="Calculation 2 5 4 2 5 3" xfId="6855"/>
    <cellStyle name="Calculation 2 5 4 2 6" xfId="6856"/>
    <cellStyle name="Calculation 2 5 4 2 6 2" xfId="6857"/>
    <cellStyle name="Calculation 2 5 4 2 6 3" xfId="6858"/>
    <cellStyle name="Calculation 2 5 4 2 7" xfId="6859"/>
    <cellStyle name="Calculation 2 5 4 2 8" xfId="6860"/>
    <cellStyle name="Calculation 2 5 4 3" xfId="6861"/>
    <cellStyle name="Calculation 2 5 4 3 2" xfId="6862"/>
    <cellStyle name="Calculation 2 5 4 3 2 2" xfId="6863"/>
    <cellStyle name="Calculation 2 5 4 3 2 3" xfId="6864"/>
    <cellStyle name="Calculation 2 5 4 3 3" xfId="6865"/>
    <cellStyle name="Calculation 2 5 4 3 3 2" xfId="6866"/>
    <cellStyle name="Calculation 2 5 4 3 3 3" xfId="6867"/>
    <cellStyle name="Calculation 2 5 4 3 4" xfId="6868"/>
    <cellStyle name="Calculation 2 5 4 3 4 2" xfId="6869"/>
    <cellStyle name="Calculation 2 5 4 3 4 3" xfId="6870"/>
    <cellStyle name="Calculation 2 5 4 3 5" xfId="6871"/>
    <cellStyle name="Calculation 2 5 4 3 5 2" xfId="6872"/>
    <cellStyle name="Calculation 2 5 4 3 5 3" xfId="6873"/>
    <cellStyle name="Calculation 2 5 4 3 6" xfId="6874"/>
    <cellStyle name="Calculation 2 5 4 3 7" xfId="6875"/>
    <cellStyle name="Calculation 2 5 4 4" xfId="6876"/>
    <cellStyle name="Calculation 2 5 4 4 2" xfId="6877"/>
    <cellStyle name="Calculation 2 5 4 4 3" xfId="6878"/>
    <cellStyle name="Calculation 2 5 4 5" xfId="6879"/>
    <cellStyle name="Calculation 2 5 4 5 2" xfId="6880"/>
    <cellStyle name="Calculation 2 5 4 5 3" xfId="6881"/>
    <cellStyle name="Calculation 2 5 4 6" xfId="6882"/>
    <cellStyle name="Calculation 2 5 4 6 2" xfId="6883"/>
    <cellStyle name="Calculation 2 5 4 6 3" xfId="6884"/>
    <cellStyle name="Calculation 2 5 4 7" xfId="6885"/>
    <cellStyle name="Calculation 2 5 4 7 2" xfId="6886"/>
    <cellStyle name="Calculation 2 5 4 7 3" xfId="6887"/>
    <cellStyle name="Calculation 2 5 4 8" xfId="6888"/>
    <cellStyle name="Calculation 2 5 4 9" xfId="6889"/>
    <cellStyle name="Calculation 2 5 5" xfId="6890"/>
    <cellStyle name="Calculation 2 5 5 2" xfId="6891"/>
    <cellStyle name="Calculation 2 5 5 2 2" xfId="6892"/>
    <cellStyle name="Calculation 2 5 5 2 2 2" xfId="6893"/>
    <cellStyle name="Calculation 2 5 5 2 2 2 2" xfId="6894"/>
    <cellStyle name="Calculation 2 5 5 2 2 2 3" xfId="6895"/>
    <cellStyle name="Calculation 2 5 5 2 2 3" xfId="6896"/>
    <cellStyle name="Calculation 2 5 5 2 2 3 2" xfId="6897"/>
    <cellStyle name="Calculation 2 5 5 2 2 3 3" xfId="6898"/>
    <cellStyle name="Calculation 2 5 5 2 2 4" xfId="6899"/>
    <cellStyle name="Calculation 2 5 5 2 2 4 2" xfId="6900"/>
    <cellStyle name="Calculation 2 5 5 2 2 4 3" xfId="6901"/>
    <cellStyle name="Calculation 2 5 5 2 2 5" xfId="6902"/>
    <cellStyle name="Calculation 2 5 5 2 2 5 2" xfId="6903"/>
    <cellStyle name="Calculation 2 5 5 2 2 5 3" xfId="6904"/>
    <cellStyle name="Calculation 2 5 5 2 2 6" xfId="6905"/>
    <cellStyle name="Calculation 2 5 5 2 2 7" xfId="6906"/>
    <cellStyle name="Calculation 2 5 5 2 3" xfId="6907"/>
    <cellStyle name="Calculation 2 5 5 2 3 2" xfId="6908"/>
    <cellStyle name="Calculation 2 5 5 2 3 3" xfId="6909"/>
    <cellStyle name="Calculation 2 5 5 2 4" xfId="6910"/>
    <cellStyle name="Calculation 2 5 5 2 4 2" xfId="6911"/>
    <cellStyle name="Calculation 2 5 5 2 4 3" xfId="6912"/>
    <cellStyle name="Calculation 2 5 5 2 5" xfId="6913"/>
    <cellStyle name="Calculation 2 5 5 2 5 2" xfId="6914"/>
    <cellStyle name="Calculation 2 5 5 2 5 3" xfId="6915"/>
    <cellStyle name="Calculation 2 5 5 2 6" xfId="6916"/>
    <cellStyle name="Calculation 2 5 5 2 6 2" xfId="6917"/>
    <cellStyle name="Calculation 2 5 5 2 6 3" xfId="6918"/>
    <cellStyle name="Calculation 2 5 5 2 7" xfId="6919"/>
    <cellStyle name="Calculation 2 5 5 2 8" xfId="6920"/>
    <cellStyle name="Calculation 2 5 5 3" xfId="6921"/>
    <cellStyle name="Calculation 2 5 5 3 2" xfId="6922"/>
    <cellStyle name="Calculation 2 5 5 3 2 2" xfId="6923"/>
    <cellStyle name="Calculation 2 5 5 3 2 3" xfId="6924"/>
    <cellStyle name="Calculation 2 5 5 3 3" xfId="6925"/>
    <cellStyle name="Calculation 2 5 5 3 3 2" xfId="6926"/>
    <cellStyle name="Calculation 2 5 5 3 3 3" xfId="6927"/>
    <cellStyle name="Calculation 2 5 5 3 4" xfId="6928"/>
    <cellStyle name="Calculation 2 5 5 3 4 2" xfId="6929"/>
    <cellStyle name="Calculation 2 5 5 3 4 3" xfId="6930"/>
    <cellStyle name="Calculation 2 5 5 3 5" xfId="6931"/>
    <cellStyle name="Calculation 2 5 5 3 5 2" xfId="6932"/>
    <cellStyle name="Calculation 2 5 5 3 5 3" xfId="6933"/>
    <cellStyle name="Calculation 2 5 5 3 6" xfId="6934"/>
    <cellStyle name="Calculation 2 5 5 3 7" xfId="6935"/>
    <cellStyle name="Calculation 2 5 5 4" xfId="6936"/>
    <cellStyle name="Calculation 2 5 5 4 2" xfId="6937"/>
    <cellStyle name="Calculation 2 5 5 4 3" xfId="6938"/>
    <cellStyle name="Calculation 2 5 5 5" xfId="6939"/>
    <cellStyle name="Calculation 2 5 5 5 2" xfId="6940"/>
    <cellStyle name="Calculation 2 5 5 5 3" xfId="6941"/>
    <cellStyle name="Calculation 2 5 5 6" xfId="6942"/>
    <cellStyle name="Calculation 2 5 5 6 2" xfId="6943"/>
    <cellStyle name="Calculation 2 5 5 6 3" xfId="6944"/>
    <cellStyle name="Calculation 2 5 5 7" xfId="6945"/>
    <cellStyle name="Calculation 2 5 5 7 2" xfId="6946"/>
    <cellStyle name="Calculation 2 5 5 7 3" xfId="6947"/>
    <cellStyle name="Calculation 2 5 5 8" xfId="6948"/>
    <cellStyle name="Calculation 2 5 5 9" xfId="6949"/>
    <cellStyle name="Calculation 2 5 6" xfId="6950"/>
    <cellStyle name="Calculation 2 5 6 2" xfId="6951"/>
    <cellStyle name="Calculation 2 5 6 2 2" xfId="6952"/>
    <cellStyle name="Calculation 2 5 6 2 2 2" xfId="6953"/>
    <cellStyle name="Calculation 2 5 6 2 2 3" xfId="6954"/>
    <cellStyle name="Calculation 2 5 6 2 3" xfId="6955"/>
    <cellStyle name="Calculation 2 5 6 2 3 2" xfId="6956"/>
    <cellStyle name="Calculation 2 5 6 2 3 3" xfId="6957"/>
    <cellStyle name="Calculation 2 5 6 2 4" xfId="6958"/>
    <cellStyle name="Calculation 2 5 6 2 4 2" xfId="6959"/>
    <cellStyle name="Calculation 2 5 6 2 4 3" xfId="6960"/>
    <cellStyle name="Calculation 2 5 6 2 5" xfId="6961"/>
    <cellStyle name="Calculation 2 5 6 2 5 2" xfId="6962"/>
    <cellStyle name="Calculation 2 5 6 2 5 3" xfId="6963"/>
    <cellStyle name="Calculation 2 5 6 2 6" xfId="6964"/>
    <cellStyle name="Calculation 2 5 6 2 7" xfId="6965"/>
    <cellStyle name="Calculation 2 5 6 3" xfId="6966"/>
    <cellStyle name="Calculation 2 5 6 3 2" xfId="6967"/>
    <cellStyle name="Calculation 2 5 6 3 3" xfId="6968"/>
    <cellStyle name="Calculation 2 5 6 4" xfId="6969"/>
    <cellStyle name="Calculation 2 5 6 4 2" xfId="6970"/>
    <cellStyle name="Calculation 2 5 6 4 3" xfId="6971"/>
    <cellStyle name="Calculation 2 5 6 5" xfId="6972"/>
    <cellStyle name="Calculation 2 5 6 5 2" xfId="6973"/>
    <cellStyle name="Calculation 2 5 6 5 3" xfId="6974"/>
    <cellStyle name="Calculation 2 5 6 6" xfId="6975"/>
    <cellStyle name="Calculation 2 5 6 6 2" xfId="6976"/>
    <cellStyle name="Calculation 2 5 6 6 3" xfId="6977"/>
    <cellStyle name="Calculation 2 5 6 7" xfId="6978"/>
    <cellStyle name="Calculation 2 5 6 8" xfId="6979"/>
    <cellStyle name="Calculation 2 5 7" xfId="6980"/>
    <cellStyle name="Calculation 2 5 7 2" xfId="6981"/>
    <cellStyle name="Calculation 2 5 7 2 2" xfId="6982"/>
    <cellStyle name="Calculation 2 5 7 2 3" xfId="6983"/>
    <cellStyle name="Calculation 2 5 7 3" xfId="6984"/>
    <cellStyle name="Calculation 2 5 7 3 2" xfId="6985"/>
    <cellStyle name="Calculation 2 5 7 3 3" xfId="6986"/>
    <cellStyle name="Calculation 2 5 7 4" xfId="6987"/>
    <cellStyle name="Calculation 2 5 7 4 2" xfId="6988"/>
    <cellStyle name="Calculation 2 5 7 4 3" xfId="6989"/>
    <cellStyle name="Calculation 2 5 7 5" xfId="6990"/>
    <cellStyle name="Calculation 2 5 7 5 2" xfId="6991"/>
    <cellStyle name="Calculation 2 5 7 5 3" xfId="6992"/>
    <cellStyle name="Calculation 2 5 7 6" xfId="6993"/>
    <cellStyle name="Calculation 2 5 7 7" xfId="6994"/>
    <cellStyle name="Calculation 2 5 8" xfId="6995"/>
    <cellStyle name="Calculation 2 5 8 2" xfId="6996"/>
    <cellStyle name="Calculation 2 5 8 3" xfId="6997"/>
    <cellStyle name="Calculation 2 5 9" xfId="6998"/>
    <cellStyle name="Calculation 2 5 9 2" xfId="6999"/>
    <cellStyle name="Calculation 2 5 9 3" xfId="7000"/>
    <cellStyle name="Calculation 2 6" xfId="7001"/>
    <cellStyle name="Calculation 2 6 2" xfId="7002"/>
    <cellStyle name="Calculation 2 6 3" xfId="7003"/>
    <cellStyle name="Calculation 2 7" xfId="7004"/>
    <cellStyle name="Calculation 2 7 10" xfId="7005"/>
    <cellStyle name="Calculation 2 7 10 2" xfId="7006"/>
    <cellStyle name="Calculation 2 7 10 3" xfId="7007"/>
    <cellStyle name="Calculation 2 7 11" xfId="7008"/>
    <cellStyle name="Calculation 2 7 11 2" xfId="7009"/>
    <cellStyle name="Calculation 2 7 11 3" xfId="7010"/>
    <cellStyle name="Calculation 2 7 12" xfId="7011"/>
    <cellStyle name="Calculation 2 7 13" xfId="7012"/>
    <cellStyle name="Calculation 2 7 2" xfId="7013"/>
    <cellStyle name="Calculation 2 7 2 2" xfId="7014"/>
    <cellStyle name="Calculation 2 7 2 2 2" xfId="7015"/>
    <cellStyle name="Calculation 2 7 2 2 2 2" xfId="7016"/>
    <cellStyle name="Calculation 2 7 2 2 2 2 2" xfId="7017"/>
    <cellStyle name="Calculation 2 7 2 2 2 2 3" xfId="7018"/>
    <cellStyle name="Calculation 2 7 2 2 2 3" xfId="7019"/>
    <cellStyle name="Calculation 2 7 2 2 2 3 2" xfId="7020"/>
    <cellStyle name="Calculation 2 7 2 2 2 3 3" xfId="7021"/>
    <cellStyle name="Calculation 2 7 2 2 2 4" xfId="7022"/>
    <cellStyle name="Calculation 2 7 2 2 2 4 2" xfId="7023"/>
    <cellStyle name="Calculation 2 7 2 2 2 4 3" xfId="7024"/>
    <cellStyle name="Calculation 2 7 2 2 2 5" xfId="7025"/>
    <cellStyle name="Calculation 2 7 2 2 2 5 2" xfId="7026"/>
    <cellStyle name="Calculation 2 7 2 2 2 5 3" xfId="7027"/>
    <cellStyle name="Calculation 2 7 2 2 2 6" xfId="7028"/>
    <cellStyle name="Calculation 2 7 2 2 2 7" xfId="7029"/>
    <cellStyle name="Calculation 2 7 2 2 3" xfId="7030"/>
    <cellStyle name="Calculation 2 7 2 2 3 2" xfId="7031"/>
    <cellStyle name="Calculation 2 7 2 2 3 3" xfId="7032"/>
    <cellStyle name="Calculation 2 7 2 2 4" xfId="7033"/>
    <cellStyle name="Calculation 2 7 2 2 4 2" xfId="7034"/>
    <cellStyle name="Calculation 2 7 2 2 4 3" xfId="7035"/>
    <cellStyle name="Calculation 2 7 2 2 5" xfId="7036"/>
    <cellStyle name="Calculation 2 7 2 2 5 2" xfId="7037"/>
    <cellStyle name="Calculation 2 7 2 2 5 3" xfId="7038"/>
    <cellStyle name="Calculation 2 7 2 2 6" xfId="7039"/>
    <cellStyle name="Calculation 2 7 2 2 6 2" xfId="7040"/>
    <cellStyle name="Calculation 2 7 2 2 6 3" xfId="7041"/>
    <cellStyle name="Calculation 2 7 2 2 7" xfId="7042"/>
    <cellStyle name="Calculation 2 7 2 2 8" xfId="7043"/>
    <cellStyle name="Calculation 2 7 2 3" xfId="7044"/>
    <cellStyle name="Calculation 2 7 2 3 2" xfId="7045"/>
    <cellStyle name="Calculation 2 7 2 3 2 2" xfId="7046"/>
    <cellStyle name="Calculation 2 7 2 3 2 3" xfId="7047"/>
    <cellStyle name="Calculation 2 7 2 3 3" xfId="7048"/>
    <cellStyle name="Calculation 2 7 2 3 3 2" xfId="7049"/>
    <cellStyle name="Calculation 2 7 2 3 3 3" xfId="7050"/>
    <cellStyle name="Calculation 2 7 2 3 4" xfId="7051"/>
    <cellStyle name="Calculation 2 7 2 3 4 2" xfId="7052"/>
    <cellStyle name="Calculation 2 7 2 3 4 3" xfId="7053"/>
    <cellStyle name="Calculation 2 7 2 3 5" xfId="7054"/>
    <cellStyle name="Calculation 2 7 2 3 5 2" xfId="7055"/>
    <cellStyle name="Calculation 2 7 2 3 5 3" xfId="7056"/>
    <cellStyle name="Calculation 2 7 2 3 6" xfId="7057"/>
    <cellStyle name="Calculation 2 7 2 3 7" xfId="7058"/>
    <cellStyle name="Calculation 2 7 2 4" xfId="7059"/>
    <cellStyle name="Calculation 2 7 2 4 2" xfId="7060"/>
    <cellStyle name="Calculation 2 7 2 4 3" xfId="7061"/>
    <cellStyle name="Calculation 2 7 2 5" xfId="7062"/>
    <cellStyle name="Calculation 2 7 2 5 2" xfId="7063"/>
    <cellStyle name="Calculation 2 7 2 5 3" xfId="7064"/>
    <cellStyle name="Calculation 2 7 2 6" xfId="7065"/>
    <cellStyle name="Calculation 2 7 2 6 2" xfId="7066"/>
    <cellStyle name="Calculation 2 7 2 6 3" xfId="7067"/>
    <cellStyle name="Calculation 2 7 2 7" xfId="7068"/>
    <cellStyle name="Calculation 2 7 2 7 2" xfId="7069"/>
    <cellStyle name="Calculation 2 7 2 7 3" xfId="7070"/>
    <cellStyle name="Calculation 2 7 2 8" xfId="7071"/>
    <cellStyle name="Calculation 2 7 2 9" xfId="7072"/>
    <cellStyle name="Calculation 2 7 3" xfId="7073"/>
    <cellStyle name="Calculation 2 7 3 2" xfId="7074"/>
    <cellStyle name="Calculation 2 7 3 2 2" xfId="7075"/>
    <cellStyle name="Calculation 2 7 3 2 2 2" xfId="7076"/>
    <cellStyle name="Calculation 2 7 3 2 2 2 2" xfId="7077"/>
    <cellStyle name="Calculation 2 7 3 2 2 2 3" xfId="7078"/>
    <cellStyle name="Calculation 2 7 3 2 2 3" xfId="7079"/>
    <cellStyle name="Calculation 2 7 3 2 2 3 2" xfId="7080"/>
    <cellStyle name="Calculation 2 7 3 2 2 3 3" xfId="7081"/>
    <cellStyle name="Calculation 2 7 3 2 2 4" xfId="7082"/>
    <cellStyle name="Calculation 2 7 3 2 2 4 2" xfId="7083"/>
    <cellStyle name="Calculation 2 7 3 2 2 4 3" xfId="7084"/>
    <cellStyle name="Calculation 2 7 3 2 2 5" xfId="7085"/>
    <cellStyle name="Calculation 2 7 3 2 2 5 2" xfId="7086"/>
    <cellStyle name="Calculation 2 7 3 2 2 5 3" xfId="7087"/>
    <cellStyle name="Calculation 2 7 3 2 2 6" xfId="7088"/>
    <cellStyle name="Calculation 2 7 3 2 2 7" xfId="7089"/>
    <cellStyle name="Calculation 2 7 3 2 3" xfId="7090"/>
    <cellStyle name="Calculation 2 7 3 2 3 2" xfId="7091"/>
    <cellStyle name="Calculation 2 7 3 2 3 3" xfId="7092"/>
    <cellStyle name="Calculation 2 7 3 2 4" xfId="7093"/>
    <cellStyle name="Calculation 2 7 3 2 4 2" xfId="7094"/>
    <cellStyle name="Calculation 2 7 3 2 4 3" xfId="7095"/>
    <cellStyle name="Calculation 2 7 3 2 5" xfId="7096"/>
    <cellStyle name="Calculation 2 7 3 2 5 2" xfId="7097"/>
    <cellStyle name="Calculation 2 7 3 2 5 3" xfId="7098"/>
    <cellStyle name="Calculation 2 7 3 2 6" xfId="7099"/>
    <cellStyle name="Calculation 2 7 3 2 6 2" xfId="7100"/>
    <cellStyle name="Calculation 2 7 3 2 6 3" xfId="7101"/>
    <cellStyle name="Calculation 2 7 3 2 7" xfId="7102"/>
    <cellStyle name="Calculation 2 7 3 2 8" xfId="7103"/>
    <cellStyle name="Calculation 2 7 3 3" xfId="7104"/>
    <cellStyle name="Calculation 2 7 3 3 2" xfId="7105"/>
    <cellStyle name="Calculation 2 7 3 3 2 2" xfId="7106"/>
    <cellStyle name="Calculation 2 7 3 3 2 3" xfId="7107"/>
    <cellStyle name="Calculation 2 7 3 3 3" xfId="7108"/>
    <cellStyle name="Calculation 2 7 3 3 3 2" xfId="7109"/>
    <cellStyle name="Calculation 2 7 3 3 3 3" xfId="7110"/>
    <cellStyle name="Calculation 2 7 3 3 4" xfId="7111"/>
    <cellStyle name="Calculation 2 7 3 3 4 2" xfId="7112"/>
    <cellStyle name="Calculation 2 7 3 3 4 3" xfId="7113"/>
    <cellStyle name="Calculation 2 7 3 3 5" xfId="7114"/>
    <cellStyle name="Calculation 2 7 3 3 5 2" xfId="7115"/>
    <cellStyle name="Calculation 2 7 3 3 5 3" xfId="7116"/>
    <cellStyle name="Calculation 2 7 3 3 6" xfId="7117"/>
    <cellStyle name="Calculation 2 7 3 3 7" xfId="7118"/>
    <cellStyle name="Calculation 2 7 3 4" xfId="7119"/>
    <cellStyle name="Calculation 2 7 3 4 2" xfId="7120"/>
    <cellStyle name="Calculation 2 7 3 4 3" xfId="7121"/>
    <cellStyle name="Calculation 2 7 3 5" xfId="7122"/>
    <cellStyle name="Calculation 2 7 3 5 2" xfId="7123"/>
    <cellStyle name="Calculation 2 7 3 5 3" xfId="7124"/>
    <cellStyle name="Calculation 2 7 3 6" xfId="7125"/>
    <cellStyle name="Calculation 2 7 3 6 2" xfId="7126"/>
    <cellStyle name="Calculation 2 7 3 6 3" xfId="7127"/>
    <cellStyle name="Calculation 2 7 3 7" xfId="7128"/>
    <cellStyle name="Calculation 2 7 3 7 2" xfId="7129"/>
    <cellStyle name="Calculation 2 7 3 7 3" xfId="7130"/>
    <cellStyle name="Calculation 2 7 3 8" xfId="7131"/>
    <cellStyle name="Calculation 2 7 3 9" xfId="7132"/>
    <cellStyle name="Calculation 2 7 4" xfId="7133"/>
    <cellStyle name="Calculation 2 7 4 2" xfId="7134"/>
    <cellStyle name="Calculation 2 7 4 2 2" xfId="7135"/>
    <cellStyle name="Calculation 2 7 4 2 2 2" xfId="7136"/>
    <cellStyle name="Calculation 2 7 4 2 2 2 2" xfId="7137"/>
    <cellStyle name="Calculation 2 7 4 2 2 2 3" xfId="7138"/>
    <cellStyle name="Calculation 2 7 4 2 2 3" xfId="7139"/>
    <cellStyle name="Calculation 2 7 4 2 2 3 2" xfId="7140"/>
    <cellStyle name="Calculation 2 7 4 2 2 3 3" xfId="7141"/>
    <cellStyle name="Calculation 2 7 4 2 2 4" xfId="7142"/>
    <cellStyle name="Calculation 2 7 4 2 2 4 2" xfId="7143"/>
    <cellStyle name="Calculation 2 7 4 2 2 4 3" xfId="7144"/>
    <cellStyle name="Calculation 2 7 4 2 2 5" xfId="7145"/>
    <cellStyle name="Calculation 2 7 4 2 2 5 2" xfId="7146"/>
    <cellStyle name="Calculation 2 7 4 2 2 5 3" xfId="7147"/>
    <cellStyle name="Calculation 2 7 4 2 2 6" xfId="7148"/>
    <cellStyle name="Calculation 2 7 4 2 2 7" xfId="7149"/>
    <cellStyle name="Calculation 2 7 4 2 3" xfId="7150"/>
    <cellStyle name="Calculation 2 7 4 2 3 2" xfId="7151"/>
    <cellStyle name="Calculation 2 7 4 2 3 3" xfId="7152"/>
    <cellStyle name="Calculation 2 7 4 2 4" xfId="7153"/>
    <cellStyle name="Calculation 2 7 4 2 4 2" xfId="7154"/>
    <cellStyle name="Calculation 2 7 4 2 4 3" xfId="7155"/>
    <cellStyle name="Calculation 2 7 4 2 5" xfId="7156"/>
    <cellStyle name="Calculation 2 7 4 2 5 2" xfId="7157"/>
    <cellStyle name="Calculation 2 7 4 2 5 3" xfId="7158"/>
    <cellStyle name="Calculation 2 7 4 2 6" xfId="7159"/>
    <cellStyle name="Calculation 2 7 4 2 6 2" xfId="7160"/>
    <cellStyle name="Calculation 2 7 4 2 6 3" xfId="7161"/>
    <cellStyle name="Calculation 2 7 4 2 7" xfId="7162"/>
    <cellStyle name="Calculation 2 7 4 2 8" xfId="7163"/>
    <cellStyle name="Calculation 2 7 4 3" xfId="7164"/>
    <cellStyle name="Calculation 2 7 4 3 2" xfId="7165"/>
    <cellStyle name="Calculation 2 7 4 3 2 2" xfId="7166"/>
    <cellStyle name="Calculation 2 7 4 3 2 3" xfId="7167"/>
    <cellStyle name="Calculation 2 7 4 3 3" xfId="7168"/>
    <cellStyle name="Calculation 2 7 4 3 3 2" xfId="7169"/>
    <cellStyle name="Calculation 2 7 4 3 3 3" xfId="7170"/>
    <cellStyle name="Calculation 2 7 4 3 4" xfId="7171"/>
    <cellStyle name="Calculation 2 7 4 3 4 2" xfId="7172"/>
    <cellStyle name="Calculation 2 7 4 3 4 3" xfId="7173"/>
    <cellStyle name="Calculation 2 7 4 3 5" xfId="7174"/>
    <cellStyle name="Calculation 2 7 4 3 5 2" xfId="7175"/>
    <cellStyle name="Calculation 2 7 4 3 5 3" xfId="7176"/>
    <cellStyle name="Calculation 2 7 4 3 6" xfId="7177"/>
    <cellStyle name="Calculation 2 7 4 3 7" xfId="7178"/>
    <cellStyle name="Calculation 2 7 4 4" xfId="7179"/>
    <cellStyle name="Calculation 2 7 4 4 2" xfId="7180"/>
    <cellStyle name="Calculation 2 7 4 4 3" xfId="7181"/>
    <cellStyle name="Calculation 2 7 4 5" xfId="7182"/>
    <cellStyle name="Calculation 2 7 4 5 2" xfId="7183"/>
    <cellStyle name="Calculation 2 7 4 5 3" xfId="7184"/>
    <cellStyle name="Calculation 2 7 4 6" xfId="7185"/>
    <cellStyle name="Calculation 2 7 4 6 2" xfId="7186"/>
    <cellStyle name="Calculation 2 7 4 6 3" xfId="7187"/>
    <cellStyle name="Calculation 2 7 4 7" xfId="7188"/>
    <cellStyle name="Calculation 2 7 4 7 2" xfId="7189"/>
    <cellStyle name="Calculation 2 7 4 7 3" xfId="7190"/>
    <cellStyle name="Calculation 2 7 4 8" xfId="7191"/>
    <cellStyle name="Calculation 2 7 4 9" xfId="7192"/>
    <cellStyle name="Calculation 2 7 5" xfId="7193"/>
    <cellStyle name="Calculation 2 7 5 2" xfId="7194"/>
    <cellStyle name="Calculation 2 7 5 2 2" xfId="7195"/>
    <cellStyle name="Calculation 2 7 5 2 2 2" xfId="7196"/>
    <cellStyle name="Calculation 2 7 5 2 2 2 2" xfId="7197"/>
    <cellStyle name="Calculation 2 7 5 2 2 2 3" xfId="7198"/>
    <cellStyle name="Calculation 2 7 5 2 2 3" xfId="7199"/>
    <cellStyle name="Calculation 2 7 5 2 2 3 2" xfId="7200"/>
    <cellStyle name="Calculation 2 7 5 2 2 3 3" xfId="7201"/>
    <cellStyle name="Calculation 2 7 5 2 2 4" xfId="7202"/>
    <cellStyle name="Calculation 2 7 5 2 2 4 2" xfId="7203"/>
    <cellStyle name="Calculation 2 7 5 2 2 4 3" xfId="7204"/>
    <cellStyle name="Calculation 2 7 5 2 2 5" xfId="7205"/>
    <cellStyle name="Calculation 2 7 5 2 2 5 2" xfId="7206"/>
    <cellStyle name="Calculation 2 7 5 2 2 5 3" xfId="7207"/>
    <cellStyle name="Calculation 2 7 5 2 2 6" xfId="7208"/>
    <cellStyle name="Calculation 2 7 5 2 2 7" xfId="7209"/>
    <cellStyle name="Calculation 2 7 5 2 3" xfId="7210"/>
    <cellStyle name="Calculation 2 7 5 2 3 2" xfId="7211"/>
    <cellStyle name="Calculation 2 7 5 2 3 3" xfId="7212"/>
    <cellStyle name="Calculation 2 7 5 2 4" xfId="7213"/>
    <cellStyle name="Calculation 2 7 5 2 4 2" xfId="7214"/>
    <cellStyle name="Calculation 2 7 5 2 4 3" xfId="7215"/>
    <cellStyle name="Calculation 2 7 5 2 5" xfId="7216"/>
    <cellStyle name="Calculation 2 7 5 2 5 2" xfId="7217"/>
    <cellStyle name="Calculation 2 7 5 2 5 3" xfId="7218"/>
    <cellStyle name="Calculation 2 7 5 2 6" xfId="7219"/>
    <cellStyle name="Calculation 2 7 5 2 6 2" xfId="7220"/>
    <cellStyle name="Calculation 2 7 5 2 6 3" xfId="7221"/>
    <cellStyle name="Calculation 2 7 5 2 7" xfId="7222"/>
    <cellStyle name="Calculation 2 7 5 2 8" xfId="7223"/>
    <cellStyle name="Calculation 2 7 5 3" xfId="7224"/>
    <cellStyle name="Calculation 2 7 5 3 2" xfId="7225"/>
    <cellStyle name="Calculation 2 7 5 3 2 2" xfId="7226"/>
    <cellStyle name="Calculation 2 7 5 3 2 3" xfId="7227"/>
    <cellStyle name="Calculation 2 7 5 3 3" xfId="7228"/>
    <cellStyle name="Calculation 2 7 5 3 3 2" xfId="7229"/>
    <cellStyle name="Calculation 2 7 5 3 3 3" xfId="7230"/>
    <cellStyle name="Calculation 2 7 5 3 4" xfId="7231"/>
    <cellStyle name="Calculation 2 7 5 3 4 2" xfId="7232"/>
    <cellStyle name="Calculation 2 7 5 3 4 3" xfId="7233"/>
    <cellStyle name="Calculation 2 7 5 3 5" xfId="7234"/>
    <cellStyle name="Calculation 2 7 5 3 5 2" xfId="7235"/>
    <cellStyle name="Calculation 2 7 5 3 5 3" xfId="7236"/>
    <cellStyle name="Calculation 2 7 5 3 6" xfId="7237"/>
    <cellStyle name="Calculation 2 7 5 3 7" xfId="7238"/>
    <cellStyle name="Calculation 2 7 5 4" xfId="7239"/>
    <cellStyle name="Calculation 2 7 5 4 2" xfId="7240"/>
    <cellStyle name="Calculation 2 7 5 4 3" xfId="7241"/>
    <cellStyle name="Calculation 2 7 5 5" xfId="7242"/>
    <cellStyle name="Calculation 2 7 5 5 2" xfId="7243"/>
    <cellStyle name="Calculation 2 7 5 5 3" xfId="7244"/>
    <cellStyle name="Calculation 2 7 5 6" xfId="7245"/>
    <cellStyle name="Calculation 2 7 5 6 2" xfId="7246"/>
    <cellStyle name="Calculation 2 7 5 6 3" xfId="7247"/>
    <cellStyle name="Calculation 2 7 5 7" xfId="7248"/>
    <cellStyle name="Calculation 2 7 5 7 2" xfId="7249"/>
    <cellStyle name="Calculation 2 7 5 7 3" xfId="7250"/>
    <cellStyle name="Calculation 2 7 5 8" xfId="7251"/>
    <cellStyle name="Calculation 2 7 5 9" xfId="7252"/>
    <cellStyle name="Calculation 2 7 6" xfId="7253"/>
    <cellStyle name="Calculation 2 7 6 2" xfId="7254"/>
    <cellStyle name="Calculation 2 7 6 2 2" xfId="7255"/>
    <cellStyle name="Calculation 2 7 6 2 2 2" xfId="7256"/>
    <cellStyle name="Calculation 2 7 6 2 2 3" xfId="7257"/>
    <cellStyle name="Calculation 2 7 6 2 3" xfId="7258"/>
    <cellStyle name="Calculation 2 7 6 2 3 2" xfId="7259"/>
    <cellStyle name="Calculation 2 7 6 2 3 3" xfId="7260"/>
    <cellStyle name="Calculation 2 7 6 2 4" xfId="7261"/>
    <cellStyle name="Calculation 2 7 6 2 4 2" xfId="7262"/>
    <cellStyle name="Calculation 2 7 6 2 4 3" xfId="7263"/>
    <cellStyle name="Calculation 2 7 6 2 5" xfId="7264"/>
    <cellStyle name="Calculation 2 7 6 2 5 2" xfId="7265"/>
    <cellStyle name="Calculation 2 7 6 2 5 3" xfId="7266"/>
    <cellStyle name="Calculation 2 7 6 2 6" xfId="7267"/>
    <cellStyle name="Calculation 2 7 6 2 7" xfId="7268"/>
    <cellStyle name="Calculation 2 7 6 3" xfId="7269"/>
    <cellStyle name="Calculation 2 7 6 3 2" xfId="7270"/>
    <cellStyle name="Calculation 2 7 6 3 3" xfId="7271"/>
    <cellStyle name="Calculation 2 7 6 4" xfId="7272"/>
    <cellStyle name="Calculation 2 7 6 4 2" xfId="7273"/>
    <cellStyle name="Calculation 2 7 6 4 3" xfId="7274"/>
    <cellStyle name="Calculation 2 7 6 5" xfId="7275"/>
    <cellStyle name="Calculation 2 7 6 5 2" xfId="7276"/>
    <cellStyle name="Calculation 2 7 6 5 3" xfId="7277"/>
    <cellStyle name="Calculation 2 7 6 6" xfId="7278"/>
    <cellStyle name="Calculation 2 7 6 6 2" xfId="7279"/>
    <cellStyle name="Calculation 2 7 6 6 3" xfId="7280"/>
    <cellStyle name="Calculation 2 7 6 7" xfId="7281"/>
    <cellStyle name="Calculation 2 7 6 8" xfId="7282"/>
    <cellStyle name="Calculation 2 7 7" xfId="7283"/>
    <cellStyle name="Calculation 2 7 7 2" xfId="7284"/>
    <cellStyle name="Calculation 2 7 7 2 2" xfId="7285"/>
    <cellStyle name="Calculation 2 7 7 2 3" xfId="7286"/>
    <cellStyle name="Calculation 2 7 7 3" xfId="7287"/>
    <cellStyle name="Calculation 2 7 7 3 2" xfId="7288"/>
    <cellStyle name="Calculation 2 7 7 3 3" xfId="7289"/>
    <cellStyle name="Calculation 2 7 7 4" xfId="7290"/>
    <cellStyle name="Calculation 2 7 7 4 2" xfId="7291"/>
    <cellStyle name="Calculation 2 7 7 4 3" xfId="7292"/>
    <cellStyle name="Calculation 2 7 7 5" xfId="7293"/>
    <cellStyle name="Calculation 2 7 7 5 2" xfId="7294"/>
    <cellStyle name="Calculation 2 7 7 5 3" xfId="7295"/>
    <cellStyle name="Calculation 2 7 7 6" xfId="7296"/>
    <cellStyle name="Calculation 2 7 7 7" xfId="7297"/>
    <cellStyle name="Calculation 2 7 8" xfId="7298"/>
    <cellStyle name="Calculation 2 7 8 2" xfId="7299"/>
    <cellStyle name="Calculation 2 7 8 3" xfId="7300"/>
    <cellStyle name="Calculation 2 7 9" xfId="7301"/>
    <cellStyle name="Calculation 2 7 9 2" xfId="7302"/>
    <cellStyle name="Calculation 2 7 9 3" xfId="7303"/>
    <cellStyle name="Calculation 2 8" xfId="7304"/>
    <cellStyle name="Calculation 2 8 2" xfId="7305"/>
    <cellStyle name="Calculation 2 8 2 2" xfId="7306"/>
    <cellStyle name="Calculation 2 8 2 2 2" xfId="7307"/>
    <cellStyle name="Calculation 2 8 2 2 2 2" xfId="7308"/>
    <cellStyle name="Calculation 2 8 2 2 2 3" xfId="7309"/>
    <cellStyle name="Calculation 2 8 2 2 3" xfId="7310"/>
    <cellStyle name="Calculation 2 8 2 2 3 2" xfId="7311"/>
    <cellStyle name="Calculation 2 8 2 2 3 3" xfId="7312"/>
    <cellStyle name="Calculation 2 8 2 2 4" xfId="7313"/>
    <cellStyle name="Calculation 2 8 2 2 4 2" xfId="7314"/>
    <cellStyle name="Calculation 2 8 2 2 4 3" xfId="7315"/>
    <cellStyle name="Calculation 2 8 2 2 5" xfId="7316"/>
    <cellStyle name="Calculation 2 8 2 2 5 2" xfId="7317"/>
    <cellStyle name="Calculation 2 8 2 2 5 3" xfId="7318"/>
    <cellStyle name="Calculation 2 8 2 2 6" xfId="7319"/>
    <cellStyle name="Calculation 2 8 2 2 7" xfId="7320"/>
    <cellStyle name="Calculation 2 8 2 3" xfId="7321"/>
    <cellStyle name="Calculation 2 8 2 3 2" xfId="7322"/>
    <cellStyle name="Calculation 2 8 2 3 3" xfId="7323"/>
    <cellStyle name="Calculation 2 8 2 4" xfId="7324"/>
    <cellStyle name="Calculation 2 8 2 4 2" xfId="7325"/>
    <cellStyle name="Calculation 2 8 2 4 3" xfId="7326"/>
    <cellStyle name="Calculation 2 8 2 5" xfId="7327"/>
    <cellStyle name="Calculation 2 8 2 5 2" xfId="7328"/>
    <cellStyle name="Calculation 2 8 2 5 3" xfId="7329"/>
    <cellStyle name="Calculation 2 8 2 6" xfId="7330"/>
    <cellStyle name="Calculation 2 8 2 6 2" xfId="7331"/>
    <cellStyle name="Calculation 2 8 2 6 3" xfId="7332"/>
    <cellStyle name="Calculation 2 8 2 7" xfId="7333"/>
    <cellStyle name="Calculation 2 8 2 8" xfId="7334"/>
    <cellStyle name="Calculation 2 8 3" xfId="7335"/>
    <cellStyle name="Calculation 2 8 3 2" xfId="7336"/>
    <cellStyle name="Calculation 2 8 3 2 2" xfId="7337"/>
    <cellStyle name="Calculation 2 8 3 2 3" xfId="7338"/>
    <cellStyle name="Calculation 2 8 3 3" xfId="7339"/>
    <cellStyle name="Calculation 2 8 3 3 2" xfId="7340"/>
    <cellStyle name="Calculation 2 8 3 3 3" xfId="7341"/>
    <cellStyle name="Calculation 2 8 3 4" xfId="7342"/>
    <cellStyle name="Calculation 2 8 3 4 2" xfId="7343"/>
    <cellStyle name="Calculation 2 8 3 4 3" xfId="7344"/>
    <cellStyle name="Calculation 2 8 3 5" xfId="7345"/>
    <cellStyle name="Calculation 2 8 3 5 2" xfId="7346"/>
    <cellStyle name="Calculation 2 8 3 5 3" xfId="7347"/>
    <cellStyle name="Calculation 2 8 3 6" xfId="7348"/>
    <cellStyle name="Calculation 2 8 3 7" xfId="7349"/>
    <cellStyle name="Calculation 2 8 4" xfId="7350"/>
    <cellStyle name="Calculation 2 8 4 2" xfId="7351"/>
    <cellStyle name="Calculation 2 8 4 3" xfId="7352"/>
    <cellStyle name="Calculation 2 8 5" xfId="7353"/>
    <cellStyle name="Calculation 2 8 5 2" xfId="7354"/>
    <cellStyle name="Calculation 2 8 5 3" xfId="7355"/>
    <cellStyle name="Calculation 2 8 6" xfId="7356"/>
    <cellStyle name="Calculation 2 8 6 2" xfId="7357"/>
    <cellStyle name="Calculation 2 8 6 3" xfId="7358"/>
    <cellStyle name="Calculation 2 8 7" xfId="7359"/>
    <cellStyle name="Calculation 2 8 7 2" xfId="7360"/>
    <cellStyle name="Calculation 2 8 7 3" xfId="7361"/>
    <cellStyle name="Calculation 2 8 8" xfId="7362"/>
    <cellStyle name="Calculation 2 8 9" xfId="7363"/>
    <cellStyle name="Calculation 2 9" xfId="7364"/>
    <cellStyle name="Calculation 2 9 2" xfId="7365"/>
    <cellStyle name="Calculation 2 9 2 2" xfId="7366"/>
    <cellStyle name="Calculation 2 9 2 2 2" xfId="7367"/>
    <cellStyle name="Calculation 2 9 2 2 3" xfId="7368"/>
    <cellStyle name="Calculation 2 9 2 3" xfId="7369"/>
    <cellStyle name="Calculation 2 9 2 3 2" xfId="7370"/>
    <cellStyle name="Calculation 2 9 2 3 3" xfId="7371"/>
    <cellStyle name="Calculation 2 9 2 4" xfId="7372"/>
    <cellStyle name="Calculation 2 9 2 4 2" xfId="7373"/>
    <cellStyle name="Calculation 2 9 2 4 3" xfId="7374"/>
    <cellStyle name="Calculation 2 9 2 5" xfId="7375"/>
    <cellStyle name="Calculation 2 9 2 5 2" xfId="7376"/>
    <cellStyle name="Calculation 2 9 2 5 3" xfId="7377"/>
    <cellStyle name="Calculation 2 9 2 6" xfId="7378"/>
    <cellStyle name="Calculation 2 9 2 7" xfId="7379"/>
    <cellStyle name="Calculation 2 9 3" xfId="7380"/>
    <cellStyle name="Calculation 2 9 3 2" xfId="7381"/>
    <cellStyle name="Calculation 2 9 3 3" xfId="7382"/>
    <cellStyle name="Calculation 2 9 4" xfId="7383"/>
    <cellStyle name="Calculation 2 9 4 2" xfId="7384"/>
    <cellStyle name="Calculation 2 9 4 3" xfId="7385"/>
    <cellStyle name="Calculation 2 9 5" xfId="7386"/>
    <cellStyle name="Calculation 2 9 5 2" xfId="7387"/>
    <cellStyle name="Calculation 2 9 5 3" xfId="7388"/>
    <cellStyle name="Calculation 2 9 6" xfId="7389"/>
    <cellStyle name="Calculation 2 9 6 2" xfId="7390"/>
    <cellStyle name="Calculation 2 9 6 3" xfId="7391"/>
    <cellStyle name="Calculation 2 9 7" xfId="7392"/>
    <cellStyle name="Calculation 2 9 8" xfId="7393"/>
    <cellStyle name="Calculation 3" xfId="7394"/>
    <cellStyle name="Calculation 3 2" xfId="7395"/>
    <cellStyle name="Calculation 3 2 2" xfId="7396"/>
    <cellStyle name="Calculation 3 2 3" xfId="7397"/>
    <cellStyle name="Calculation 3 2 4" xfId="7398"/>
    <cellStyle name="Calculation 3 3" xfId="7399"/>
    <cellStyle name="Calculation 4" xfId="7400"/>
    <cellStyle name="Calculation 4 10" xfId="7401"/>
    <cellStyle name="Calculation 4 10 2" xfId="7402"/>
    <cellStyle name="Calculation 4 10 3" xfId="7403"/>
    <cellStyle name="Calculation 4 11" xfId="7404"/>
    <cellStyle name="Calculation 4 11 2" xfId="7405"/>
    <cellStyle name="Calculation 4 11 3" xfId="7406"/>
    <cellStyle name="Calculation 4 12" xfId="7407"/>
    <cellStyle name="Calculation 4 12 2" xfId="7408"/>
    <cellStyle name="Calculation 4 12 3" xfId="7409"/>
    <cellStyle name="Calculation 4 13" xfId="7410"/>
    <cellStyle name="Calculation 4 14" xfId="7411"/>
    <cellStyle name="Calculation 4 2" xfId="7412"/>
    <cellStyle name="Calculation 4 2 10" xfId="7413"/>
    <cellStyle name="Calculation 4 2 10 2" xfId="7414"/>
    <cellStyle name="Calculation 4 2 10 3" xfId="7415"/>
    <cellStyle name="Calculation 4 2 11" xfId="7416"/>
    <cellStyle name="Calculation 4 2 11 2" xfId="7417"/>
    <cellStyle name="Calculation 4 2 11 3" xfId="7418"/>
    <cellStyle name="Calculation 4 2 12" xfId="7419"/>
    <cellStyle name="Calculation 4 2 13" xfId="7420"/>
    <cellStyle name="Calculation 4 2 2" xfId="7421"/>
    <cellStyle name="Calculation 4 2 2 10" xfId="7422"/>
    <cellStyle name="Calculation 4 2 2 11" xfId="7423"/>
    <cellStyle name="Calculation 4 2 2 2" xfId="7424"/>
    <cellStyle name="Calculation 4 2 2 2 2" xfId="7425"/>
    <cellStyle name="Calculation 4 2 2 2 2 2" xfId="7426"/>
    <cellStyle name="Calculation 4 2 2 2 2 2 2" xfId="7427"/>
    <cellStyle name="Calculation 4 2 2 2 2 2 2 2" xfId="7428"/>
    <cellStyle name="Calculation 4 2 2 2 2 2 2 3" xfId="7429"/>
    <cellStyle name="Calculation 4 2 2 2 2 2 3" xfId="7430"/>
    <cellStyle name="Calculation 4 2 2 2 2 2 3 2" xfId="7431"/>
    <cellStyle name="Calculation 4 2 2 2 2 2 3 3" xfId="7432"/>
    <cellStyle name="Calculation 4 2 2 2 2 2 4" xfId="7433"/>
    <cellStyle name="Calculation 4 2 2 2 2 2 4 2" xfId="7434"/>
    <cellStyle name="Calculation 4 2 2 2 2 2 4 3" xfId="7435"/>
    <cellStyle name="Calculation 4 2 2 2 2 2 5" xfId="7436"/>
    <cellStyle name="Calculation 4 2 2 2 2 2 5 2" xfId="7437"/>
    <cellStyle name="Calculation 4 2 2 2 2 2 5 3" xfId="7438"/>
    <cellStyle name="Calculation 4 2 2 2 2 2 6" xfId="7439"/>
    <cellStyle name="Calculation 4 2 2 2 2 2 7" xfId="7440"/>
    <cellStyle name="Calculation 4 2 2 2 2 3" xfId="7441"/>
    <cellStyle name="Calculation 4 2 2 2 2 3 2" xfId="7442"/>
    <cellStyle name="Calculation 4 2 2 2 2 3 3" xfId="7443"/>
    <cellStyle name="Calculation 4 2 2 2 2 4" xfId="7444"/>
    <cellStyle name="Calculation 4 2 2 2 2 4 2" xfId="7445"/>
    <cellStyle name="Calculation 4 2 2 2 2 4 3" xfId="7446"/>
    <cellStyle name="Calculation 4 2 2 2 2 5" xfId="7447"/>
    <cellStyle name="Calculation 4 2 2 2 2 5 2" xfId="7448"/>
    <cellStyle name="Calculation 4 2 2 2 2 5 3" xfId="7449"/>
    <cellStyle name="Calculation 4 2 2 2 2 6" xfId="7450"/>
    <cellStyle name="Calculation 4 2 2 2 2 6 2" xfId="7451"/>
    <cellStyle name="Calculation 4 2 2 2 2 6 3" xfId="7452"/>
    <cellStyle name="Calculation 4 2 2 2 2 7" xfId="7453"/>
    <cellStyle name="Calculation 4 2 2 2 2 8" xfId="7454"/>
    <cellStyle name="Calculation 4 2 2 2 3" xfId="7455"/>
    <cellStyle name="Calculation 4 2 2 2 3 2" xfId="7456"/>
    <cellStyle name="Calculation 4 2 2 2 3 2 2" xfId="7457"/>
    <cellStyle name="Calculation 4 2 2 2 3 2 3" xfId="7458"/>
    <cellStyle name="Calculation 4 2 2 2 3 3" xfId="7459"/>
    <cellStyle name="Calculation 4 2 2 2 3 3 2" xfId="7460"/>
    <cellStyle name="Calculation 4 2 2 2 3 3 3" xfId="7461"/>
    <cellStyle name="Calculation 4 2 2 2 3 4" xfId="7462"/>
    <cellStyle name="Calculation 4 2 2 2 3 4 2" xfId="7463"/>
    <cellStyle name="Calculation 4 2 2 2 3 4 3" xfId="7464"/>
    <cellStyle name="Calculation 4 2 2 2 3 5" xfId="7465"/>
    <cellStyle name="Calculation 4 2 2 2 3 5 2" xfId="7466"/>
    <cellStyle name="Calculation 4 2 2 2 3 5 3" xfId="7467"/>
    <cellStyle name="Calculation 4 2 2 2 3 6" xfId="7468"/>
    <cellStyle name="Calculation 4 2 2 2 3 7" xfId="7469"/>
    <cellStyle name="Calculation 4 2 2 2 4" xfId="7470"/>
    <cellStyle name="Calculation 4 2 2 2 4 2" xfId="7471"/>
    <cellStyle name="Calculation 4 2 2 2 4 3" xfId="7472"/>
    <cellStyle name="Calculation 4 2 2 2 5" xfId="7473"/>
    <cellStyle name="Calculation 4 2 2 2 5 2" xfId="7474"/>
    <cellStyle name="Calculation 4 2 2 2 5 3" xfId="7475"/>
    <cellStyle name="Calculation 4 2 2 2 6" xfId="7476"/>
    <cellStyle name="Calculation 4 2 2 2 6 2" xfId="7477"/>
    <cellStyle name="Calculation 4 2 2 2 6 3" xfId="7478"/>
    <cellStyle name="Calculation 4 2 2 2 7" xfId="7479"/>
    <cellStyle name="Calculation 4 2 2 2 7 2" xfId="7480"/>
    <cellStyle name="Calculation 4 2 2 2 7 3" xfId="7481"/>
    <cellStyle name="Calculation 4 2 2 2 8" xfId="7482"/>
    <cellStyle name="Calculation 4 2 2 2 9" xfId="7483"/>
    <cellStyle name="Calculation 4 2 2 3" xfId="7484"/>
    <cellStyle name="Calculation 4 2 2 3 2" xfId="7485"/>
    <cellStyle name="Calculation 4 2 2 3 2 2" xfId="7486"/>
    <cellStyle name="Calculation 4 2 2 3 2 2 2" xfId="7487"/>
    <cellStyle name="Calculation 4 2 2 3 2 2 2 2" xfId="7488"/>
    <cellStyle name="Calculation 4 2 2 3 2 2 2 3" xfId="7489"/>
    <cellStyle name="Calculation 4 2 2 3 2 2 3" xfId="7490"/>
    <cellStyle name="Calculation 4 2 2 3 2 2 3 2" xfId="7491"/>
    <cellStyle name="Calculation 4 2 2 3 2 2 3 3" xfId="7492"/>
    <cellStyle name="Calculation 4 2 2 3 2 2 4" xfId="7493"/>
    <cellStyle name="Calculation 4 2 2 3 2 2 4 2" xfId="7494"/>
    <cellStyle name="Calculation 4 2 2 3 2 2 4 3" xfId="7495"/>
    <cellStyle name="Calculation 4 2 2 3 2 2 5" xfId="7496"/>
    <cellStyle name="Calculation 4 2 2 3 2 2 5 2" xfId="7497"/>
    <cellStyle name="Calculation 4 2 2 3 2 2 5 3" xfId="7498"/>
    <cellStyle name="Calculation 4 2 2 3 2 2 6" xfId="7499"/>
    <cellStyle name="Calculation 4 2 2 3 2 2 7" xfId="7500"/>
    <cellStyle name="Calculation 4 2 2 3 2 3" xfId="7501"/>
    <cellStyle name="Calculation 4 2 2 3 2 3 2" xfId="7502"/>
    <cellStyle name="Calculation 4 2 2 3 2 3 3" xfId="7503"/>
    <cellStyle name="Calculation 4 2 2 3 2 4" xfId="7504"/>
    <cellStyle name="Calculation 4 2 2 3 2 4 2" xfId="7505"/>
    <cellStyle name="Calculation 4 2 2 3 2 4 3" xfId="7506"/>
    <cellStyle name="Calculation 4 2 2 3 2 5" xfId="7507"/>
    <cellStyle name="Calculation 4 2 2 3 2 5 2" xfId="7508"/>
    <cellStyle name="Calculation 4 2 2 3 2 5 3" xfId="7509"/>
    <cellStyle name="Calculation 4 2 2 3 2 6" xfId="7510"/>
    <cellStyle name="Calculation 4 2 2 3 2 6 2" xfId="7511"/>
    <cellStyle name="Calculation 4 2 2 3 2 6 3" xfId="7512"/>
    <cellStyle name="Calculation 4 2 2 3 2 7" xfId="7513"/>
    <cellStyle name="Calculation 4 2 2 3 2 8" xfId="7514"/>
    <cellStyle name="Calculation 4 2 2 3 3" xfId="7515"/>
    <cellStyle name="Calculation 4 2 2 3 3 2" xfId="7516"/>
    <cellStyle name="Calculation 4 2 2 3 3 2 2" xfId="7517"/>
    <cellStyle name="Calculation 4 2 2 3 3 2 3" xfId="7518"/>
    <cellStyle name="Calculation 4 2 2 3 3 3" xfId="7519"/>
    <cellStyle name="Calculation 4 2 2 3 3 3 2" xfId="7520"/>
    <cellStyle name="Calculation 4 2 2 3 3 3 3" xfId="7521"/>
    <cellStyle name="Calculation 4 2 2 3 3 4" xfId="7522"/>
    <cellStyle name="Calculation 4 2 2 3 3 4 2" xfId="7523"/>
    <cellStyle name="Calculation 4 2 2 3 3 4 3" xfId="7524"/>
    <cellStyle name="Calculation 4 2 2 3 3 5" xfId="7525"/>
    <cellStyle name="Calculation 4 2 2 3 3 5 2" xfId="7526"/>
    <cellStyle name="Calculation 4 2 2 3 3 5 3" xfId="7527"/>
    <cellStyle name="Calculation 4 2 2 3 3 6" xfId="7528"/>
    <cellStyle name="Calculation 4 2 2 3 3 7" xfId="7529"/>
    <cellStyle name="Calculation 4 2 2 3 4" xfId="7530"/>
    <cellStyle name="Calculation 4 2 2 3 4 2" xfId="7531"/>
    <cellStyle name="Calculation 4 2 2 3 4 3" xfId="7532"/>
    <cellStyle name="Calculation 4 2 2 3 5" xfId="7533"/>
    <cellStyle name="Calculation 4 2 2 3 5 2" xfId="7534"/>
    <cellStyle name="Calculation 4 2 2 3 5 3" xfId="7535"/>
    <cellStyle name="Calculation 4 2 2 3 6" xfId="7536"/>
    <cellStyle name="Calculation 4 2 2 3 6 2" xfId="7537"/>
    <cellStyle name="Calculation 4 2 2 3 6 3" xfId="7538"/>
    <cellStyle name="Calculation 4 2 2 3 7" xfId="7539"/>
    <cellStyle name="Calculation 4 2 2 3 7 2" xfId="7540"/>
    <cellStyle name="Calculation 4 2 2 3 7 3" xfId="7541"/>
    <cellStyle name="Calculation 4 2 2 3 8" xfId="7542"/>
    <cellStyle name="Calculation 4 2 2 3 9" xfId="7543"/>
    <cellStyle name="Calculation 4 2 2 4" xfId="7544"/>
    <cellStyle name="Calculation 4 2 2 4 2" xfId="7545"/>
    <cellStyle name="Calculation 4 2 2 4 2 2" xfId="7546"/>
    <cellStyle name="Calculation 4 2 2 4 2 2 2" xfId="7547"/>
    <cellStyle name="Calculation 4 2 2 4 2 2 3" xfId="7548"/>
    <cellStyle name="Calculation 4 2 2 4 2 3" xfId="7549"/>
    <cellStyle name="Calculation 4 2 2 4 2 3 2" xfId="7550"/>
    <cellStyle name="Calculation 4 2 2 4 2 3 3" xfId="7551"/>
    <cellStyle name="Calculation 4 2 2 4 2 4" xfId="7552"/>
    <cellStyle name="Calculation 4 2 2 4 2 4 2" xfId="7553"/>
    <cellStyle name="Calculation 4 2 2 4 2 4 3" xfId="7554"/>
    <cellStyle name="Calculation 4 2 2 4 2 5" xfId="7555"/>
    <cellStyle name="Calculation 4 2 2 4 2 5 2" xfId="7556"/>
    <cellStyle name="Calculation 4 2 2 4 2 5 3" xfId="7557"/>
    <cellStyle name="Calculation 4 2 2 4 2 6" xfId="7558"/>
    <cellStyle name="Calculation 4 2 2 4 2 7" xfId="7559"/>
    <cellStyle name="Calculation 4 2 2 4 3" xfId="7560"/>
    <cellStyle name="Calculation 4 2 2 4 3 2" xfId="7561"/>
    <cellStyle name="Calculation 4 2 2 4 3 3" xfId="7562"/>
    <cellStyle name="Calculation 4 2 2 4 4" xfId="7563"/>
    <cellStyle name="Calculation 4 2 2 4 4 2" xfId="7564"/>
    <cellStyle name="Calculation 4 2 2 4 4 3" xfId="7565"/>
    <cellStyle name="Calculation 4 2 2 4 5" xfId="7566"/>
    <cellStyle name="Calculation 4 2 2 4 5 2" xfId="7567"/>
    <cellStyle name="Calculation 4 2 2 4 5 3" xfId="7568"/>
    <cellStyle name="Calculation 4 2 2 4 6" xfId="7569"/>
    <cellStyle name="Calculation 4 2 2 4 6 2" xfId="7570"/>
    <cellStyle name="Calculation 4 2 2 4 6 3" xfId="7571"/>
    <cellStyle name="Calculation 4 2 2 4 7" xfId="7572"/>
    <cellStyle name="Calculation 4 2 2 4 8" xfId="7573"/>
    <cellStyle name="Calculation 4 2 2 5" xfId="7574"/>
    <cellStyle name="Calculation 4 2 2 5 2" xfId="7575"/>
    <cellStyle name="Calculation 4 2 2 5 2 2" xfId="7576"/>
    <cellStyle name="Calculation 4 2 2 5 2 3" xfId="7577"/>
    <cellStyle name="Calculation 4 2 2 5 3" xfId="7578"/>
    <cellStyle name="Calculation 4 2 2 5 3 2" xfId="7579"/>
    <cellStyle name="Calculation 4 2 2 5 3 3" xfId="7580"/>
    <cellStyle name="Calculation 4 2 2 5 4" xfId="7581"/>
    <cellStyle name="Calculation 4 2 2 5 4 2" xfId="7582"/>
    <cellStyle name="Calculation 4 2 2 5 4 3" xfId="7583"/>
    <cellStyle name="Calculation 4 2 2 5 5" xfId="7584"/>
    <cellStyle name="Calculation 4 2 2 5 5 2" xfId="7585"/>
    <cellStyle name="Calculation 4 2 2 5 5 3" xfId="7586"/>
    <cellStyle name="Calculation 4 2 2 5 6" xfId="7587"/>
    <cellStyle name="Calculation 4 2 2 5 7" xfId="7588"/>
    <cellStyle name="Calculation 4 2 2 6" xfId="7589"/>
    <cellStyle name="Calculation 4 2 2 6 2" xfId="7590"/>
    <cellStyle name="Calculation 4 2 2 6 3" xfId="7591"/>
    <cellStyle name="Calculation 4 2 2 7" xfId="7592"/>
    <cellStyle name="Calculation 4 2 2 7 2" xfId="7593"/>
    <cellStyle name="Calculation 4 2 2 7 3" xfId="7594"/>
    <cellStyle name="Calculation 4 2 2 8" xfId="7595"/>
    <cellStyle name="Calculation 4 2 2 8 2" xfId="7596"/>
    <cellStyle name="Calculation 4 2 2 8 3" xfId="7597"/>
    <cellStyle name="Calculation 4 2 2 9" xfId="7598"/>
    <cellStyle name="Calculation 4 2 2 9 2" xfId="7599"/>
    <cellStyle name="Calculation 4 2 2 9 3" xfId="7600"/>
    <cellStyle name="Calculation 4 2 3" xfId="7601"/>
    <cellStyle name="Calculation 4 2 3 10" xfId="7602"/>
    <cellStyle name="Calculation 4 2 3 11" xfId="7603"/>
    <cellStyle name="Calculation 4 2 3 2" xfId="7604"/>
    <cellStyle name="Calculation 4 2 3 2 2" xfId="7605"/>
    <cellStyle name="Calculation 4 2 3 2 2 2" xfId="7606"/>
    <cellStyle name="Calculation 4 2 3 2 2 2 2" xfId="7607"/>
    <cellStyle name="Calculation 4 2 3 2 2 2 2 2" xfId="7608"/>
    <cellStyle name="Calculation 4 2 3 2 2 2 2 3" xfId="7609"/>
    <cellStyle name="Calculation 4 2 3 2 2 2 3" xfId="7610"/>
    <cellStyle name="Calculation 4 2 3 2 2 2 3 2" xfId="7611"/>
    <cellStyle name="Calculation 4 2 3 2 2 2 3 3" xfId="7612"/>
    <cellStyle name="Calculation 4 2 3 2 2 2 4" xfId="7613"/>
    <cellStyle name="Calculation 4 2 3 2 2 2 4 2" xfId="7614"/>
    <cellStyle name="Calculation 4 2 3 2 2 2 4 3" xfId="7615"/>
    <cellStyle name="Calculation 4 2 3 2 2 2 5" xfId="7616"/>
    <cellStyle name="Calculation 4 2 3 2 2 2 5 2" xfId="7617"/>
    <cellStyle name="Calculation 4 2 3 2 2 2 5 3" xfId="7618"/>
    <cellStyle name="Calculation 4 2 3 2 2 2 6" xfId="7619"/>
    <cellStyle name="Calculation 4 2 3 2 2 2 7" xfId="7620"/>
    <cellStyle name="Calculation 4 2 3 2 2 3" xfId="7621"/>
    <cellStyle name="Calculation 4 2 3 2 2 3 2" xfId="7622"/>
    <cellStyle name="Calculation 4 2 3 2 2 3 3" xfId="7623"/>
    <cellStyle name="Calculation 4 2 3 2 2 4" xfId="7624"/>
    <cellStyle name="Calculation 4 2 3 2 2 4 2" xfId="7625"/>
    <cellStyle name="Calculation 4 2 3 2 2 4 3" xfId="7626"/>
    <cellStyle name="Calculation 4 2 3 2 2 5" xfId="7627"/>
    <cellStyle name="Calculation 4 2 3 2 2 5 2" xfId="7628"/>
    <cellStyle name="Calculation 4 2 3 2 2 5 3" xfId="7629"/>
    <cellStyle name="Calculation 4 2 3 2 2 6" xfId="7630"/>
    <cellStyle name="Calculation 4 2 3 2 2 6 2" xfId="7631"/>
    <cellStyle name="Calculation 4 2 3 2 2 6 3" xfId="7632"/>
    <cellStyle name="Calculation 4 2 3 2 2 7" xfId="7633"/>
    <cellStyle name="Calculation 4 2 3 2 2 8" xfId="7634"/>
    <cellStyle name="Calculation 4 2 3 2 3" xfId="7635"/>
    <cellStyle name="Calculation 4 2 3 2 3 2" xfId="7636"/>
    <cellStyle name="Calculation 4 2 3 2 3 2 2" xfId="7637"/>
    <cellStyle name="Calculation 4 2 3 2 3 2 3" xfId="7638"/>
    <cellStyle name="Calculation 4 2 3 2 3 3" xfId="7639"/>
    <cellStyle name="Calculation 4 2 3 2 3 3 2" xfId="7640"/>
    <cellStyle name="Calculation 4 2 3 2 3 3 3" xfId="7641"/>
    <cellStyle name="Calculation 4 2 3 2 3 4" xfId="7642"/>
    <cellStyle name="Calculation 4 2 3 2 3 4 2" xfId="7643"/>
    <cellStyle name="Calculation 4 2 3 2 3 4 3" xfId="7644"/>
    <cellStyle name="Calculation 4 2 3 2 3 5" xfId="7645"/>
    <cellStyle name="Calculation 4 2 3 2 3 5 2" xfId="7646"/>
    <cellStyle name="Calculation 4 2 3 2 3 5 3" xfId="7647"/>
    <cellStyle name="Calculation 4 2 3 2 3 6" xfId="7648"/>
    <cellStyle name="Calculation 4 2 3 2 3 7" xfId="7649"/>
    <cellStyle name="Calculation 4 2 3 2 4" xfId="7650"/>
    <cellStyle name="Calculation 4 2 3 2 4 2" xfId="7651"/>
    <cellStyle name="Calculation 4 2 3 2 4 3" xfId="7652"/>
    <cellStyle name="Calculation 4 2 3 2 5" xfId="7653"/>
    <cellStyle name="Calculation 4 2 3 2 5 2" xfId="7654"/>
    <cellStyle name="Calculation 4 2 3 2 5 3" xfId="7655"/>
    <cellStyle name="Calculation 4 2 3 2 6" xfId="7656"/>
    <cellStyle name="Calculation 4 2 3 2 6 2" xfId="7657"/>
    <cellStyle name="Calculation 4 2 3 2 6 3" xfId="7658"/>
    <cellStyle name="Calculation 4 2 3 2 7" xfId="7659"/>
    <cellStyle name="Calculation 4 2 3 2 7 2" xfId="7660"/>
    <cellStyle name="Calculation 4 2 3 2 7 3" xfId="7661"/>
    <cellStyle name="Calculation 4 2 3 2 8" xfId="7662"/>
    <cellStyle name="Calculation 4 2 3 2 9" xfId="7663"/>
    <cellStyle name="Calculation 4 2 3 3" xfId="7664"/>
    <cellStyle name="Calculation 4 2 3 3 2" xfId="7665"/>
    <cellStyle name="Calculation 4 2 3 3 2 2" xfId="7666"/>
    <cellStyle name="Calculation 4 2 3 3 2 2 2" xfId="7667"/>
    <cellStyle name="Calculation 4 2 3 3 2 2 2 2" xfId="7668"/>
    <cellStyle name="Calculation 4 2 3 3 2 2 2 3" xfId="7669"/>
    <cellStyle name="Calculation 4 2 3 3 2 2 3" xfId="7670"/>
    <cellStyle name="Calculation 4 2 3 3 2 2 3 2" xfId="7671"/>
    <cellStyle name="Calculation 4 2 3 3 2 2 3 3" xfId="7672"/>
    <cellStyle name="Calculation 4 2 3 3 2 2 4" xfId="7673"/>
    <cellStyle name="Calculation 4 2 3 3 2 2 4 2" xfId="7674"/>
    <cellStyle name="Calculation 4 2 3 3 2 2 4 3" xfId="7675"/>
    <cellStyle name="Calculation 4 2 3 3 2 2 5" xfId="7676"/>
    <cellStyle name="Calculation 4 2 3 3 2 2 5 2" xfId="7677"/>
    <cellStyle name="Calculation 4 2 3 3 2 2 5 3" xfId="7678"/>
    <cellStyle name="Calculation 4 2 3 3 2 2 6" xfId="7679"/>
    <cellStyle name="Calculation 4 2 3 3 2 2 7" xfId="7680"/>
    <cellStyle name="Calculation 4 2 3 3 2 3" xfId="7681"/>
    <cellStyle name="Calculation 4 2 3 3 2 3 2" xfId="7682"/>
    <cellStyle name="Calculation 4 2 3 3 2 3 3" xfId="7683"/>
    <cellStyle name="Calculation 4 2 3 3 2 4" xfId="7684"/>
    <cellStyle name="Calculation 4 2 3 3 2 4 2" xfId="7685"/>
    <cellStyle name="Calculation 4 2 3 3 2 4 3" xfId="7686"/>
    <cellStyle name="Calculation 4 2 3 3 2 5" xfId="7687"/>
    <cellStyle name="Calculation 4 2 3 3 2 5 2" xfId="7688"/>
    <cellStyle name="Calculation 4 2 3 3 2 5 3" xfId="7689"/>
    <cellStyle name="Calculation 4 2 3 3 2 6" xfId="7690"/>
    <cellStyle name="Calculation 4 2 3 3 2 6 2" xfId="7691"/>
    <cellStyle name="Calculation 4 2 3 3 2 6 3" xfId="7692"/>
    <cellStyle name="Calculation 4 2 3 3 2 7" xfId="7693"/>
    <cellStyle name="Calculation 4 2 3 3 2 8" xfId="7694"/>
    <cellStyle name="Calculation 4 2 3 3 3" xfId="7695"/>
    <cellStyle name="Calculation 4 2 3 3 3 2" xfId="7696"/>
    <cellStyle name="Calculation 4 2 3 3 3 2 2" xfId="7697"/>
    <cellStyle name="Calculation 4 2 3 3 3 2 3" xfId="7698"/>
    <cellStyle name="Calculation 4 2 3 3 3 3" xfId="7699"/>
    <cellStyle name="Calculation 4 2 3 3 3 3 2" xfId="7700"/>
    <cellStyle name="Calculation 4 2 3 3 3 3 3" xfId="7701"/>
    <cellStyle name="Calculation 4 2 3 3 3 4" xfId="7702"/>
    <cellStyle name="Calculation 4 2 3 3 3 4 2" xfId="7703"/>
    <cellStyle name="Calculation 4 2 3 3 3 4 3" xfId="7704"/>
    <cellStyle name="Calculation 4 2 3 3 3 5" xfId="7705"/>
    <cellStyle name="Calculation 4 2 3 3 3 5 2" xfId="7706"/>
    <cellStyle name="Calculation 4 2 3 3 3 5 3" xfId="7707"/>
    <cellStyle name="Calculation 4 2 3 3 3 6" xfId="7708"/>
    <cellStyle name="Calculation 4 2 3 3 3 7" xfId="7709"/>
    <cellStyle name="Calculation 4 2 3 3 4" xfId="7710"/>
    <cellStyle name="Calculation 4 2 3 3 4 2" xfId="7711"/>
    <cellStyle name="Calculation 4 2 3 3 4 3" xfId="7712"/>
    <cellStyle name="Calculation 4 2 3 3 5" xfId="7713"/>
    <cellStyle name="Calculation 4 2 3 3 5 2" xfId="7714"/>
    <cellStyle name="Calculation 4 2 3 3 5 3" xfId="7715"/>
    <cellStyle name="Calculation 4 2 3 3 6" xfId="7716"/>
    <cellStyle name="Calculation 4 2 3 3 6 2" xfId="7717"/>
    <cellStyle name="Calculation 4 2 3 3 6 3" xfId="7718"/>
    <cellStyle name="Calculation 4 2 3 3 7" xfId="7719"/>
    <cellStyle name="Calculation 4 2 3 3 7 2" xfId="7720"/>
    <cellStyle name="Calculation 4 2 3 3 7 3" xfId="7721"/>
    <cellStyle name="Calculation 4 2 3 3 8" xfId="7722"/>
    <cellStyle name="Calculation 4 2 3 3 9" xfId="7723"/>
    <cellStyle name="Calculation 4 2 3 4" xfId="7724"/>
    <cellStyle name="Calculation 4 2 3 4 2" xfId="7725"/>
    <cellStyle name="Calculation 4 2 3 4 2 2" xfId="7726"/>
    <cellStyle name="Calculation 4 2 3 4 2 2 2" xfId="7727"/>
    <cellStyle name="Calculation 4 2 3 4 2 2 3" xfId="7728"/>
    <cellStyle name="Calculation 4 2 3 4 2 3" xfId="7729"/>
    <cellStyle name="Calculation 4 2 3 4 2 3 2" xfId="7730"/>
    <cellStyle name="Calculation 4 2 3 4 2 3 3" xfId="7731"/>
    <cellStyle name="Calculation 4 2 3 4 2 4" xfId="7732"/>
    <cellStyle name="Calculation 4 2 3 4 2 4 2" xfId="7733"/>
    <cellStyle name="Calculation 4 2 3 4 2 4 3" xfId="7734"/>
    <cellStyle name="Calculation 4 2 3 4 2 5" xfId="7735"/>
    <cellStyle name="Calculation 4 2 3 4 2 5 2" xfId="7736"/>
    <cellStyle name="Calculation 4 2 3 4 2 5 3" xfId="7737"/>
    <cellStyle name="Calculation 4 2 3 4 2 6" xfId="7738"/>
    <cellStyle name="Calculation 4 2 3 4 2 7" xfId="7739"/>
    <cellStyle name="Calculation 4 2 3 4 3" xfId="7740"/>
    <cellStyle name="Calculation 4 2 3 4 3 2" xfId="7741"/>
    <cellStyle name="Calculation 4 2 3 4 3 3" xfId="7742"/>
    <cellStyle name="Calculation 4 2 3 4 4" xfId="7743"/>
    <cellStyle name="Calculation 4 2 3 4 4 2" xfId="7744"/>
    <cellStyle name="Calculation 4 2 3 4 4 3" xfId="7745"/>
    <cellStyle name="Calculation 4 2 3 4 5" xfId="7746"/>
    <cellStyle name="Calculation 4 2 3 4 5 2" xfId="7747"/>
    <cellStyle name="Calculation 4 2 3 4 5 3" xfId="7748"/>
    <cellStyle name="Calculation 4 2 3 4 6" xfId="7749"/>
    <cellStyle name="Calculation 4 2 3 4 6 2" xfId="7750"/>
    <cellStyle name="Calculation 4 2 3 4 6 3" xfId="7751"/>
    <cellStyle name="Calculation 4 2 3 4 7" xfId="7752"/>
    <cellStyle name="Calculation 4 2 3 4 8" xfId="7753"/>
    <cellStyle name="Calculation 4 2 3 5" xfId="7754"/>
    <cellStyle name="Calculation 4 2 3 5 2" xfId="7755"/>
    <cellStyle name="Calculation 4 2 3 5 2 2" xfId="7756"/>
    <cellStyle name="Calculation 4 2 3 5 2 3" xfId="7757"/>
    <cellStyle name="Calculation 4 2 3 5 3" xfId="7758"/>
    <cellStyle name="Calculation 4 2 3 5 3 2" xfId="7759"/>
    <cellStyle name="Calculation 4 2 3 5 3 3" xfId="7760"/>
    <cellStyle name="Calculation 4 2 3 5 4" xfId="7761"/>
    <cellStyle name="Calculation 4 2 3 5 4 2" xfId="7762"/>
    <cellStyle name="Calculation 4 2 3 5 4 3" xfId="7763"/>
    <cellStyle name="Calculation 4 2 3 5 5" xfId="7764"/>
    <cellStyle name="Calculation 4 2 3 5 5 2" xfId="7765"/>
    <cellStyle name="Calculation 4 2 3 5 5 3" xfId="7766"/>
    <cellStyle name="Calculation 4 2 3 5 6" xfId="7767"/>
    <cellStyle name="Calculation 4 2 3 5 7" xfId="7768"/>
    <cellStyle name="Calculation 4 2 3 6" xfId="7769"/>
    <cellStyle name="Calculation 4 2 3 6 2" xfId="7770"/>
    <cellStyle name="Calculation 4 2 3 6 3" xfId="7771"/>
    <cellStyle name="Calculation 4 2 3 7" xfId="7772"/>
    <cellStyle name="Calculation 4 2 3 7 2" xfId="7773"/>
    <cellStyle name="Calculation 4 2 3 7 3" xfId="7774"/>
    <cellStyle name="Calculation 4 2 3 8" xfId="7775"/>
    <cellStyle name="Calculation 4 2 3 8 2" xfId="7776"/>
    <cellStyle name="Calculation 4 2 3 8 3" xfId="7777"/>
    <cellStyle name="Calculation 4 2 3 9" xfId="7778"/>
    <cellStyle name="Calculation 4 2 3 9 2" xfId="7779"/>
    <cellStyle name="Calculation 4 2 3 9 3" xfId="7780"/>
    <cellStyle name="Calculation 4 2 4" xfId="7781"/>
    <cellStyle name="Calculation 4 2 4 2" xfId="7782"/>
    <cellStyle name="Calculation 4 2 4 2 2" xfId="7783"/>
    <cellStyle name="Calculation 4 2 4 2 2 2" xfId="7784"/>
    <cellStyle name="Calculation 4 2 4 2 2 2 2" xfId="7785"/>
    <cellStyle name="Calculation 4 2 4 2 2 2 3" xfId="7786"/>
    <cellStyle name="Calculation 4 2 4 2 2 3" xfId="7787"/>
    <cellStyle name="Calculation 4 2 4 2 2 3 2" xfId="7788"/>
    <cellStyle name="Calculation 4 2 4 2 2 3 3" xfId="7789"/>
    <cellStyle name="Calculation 4 2 4 2 2 4" xfId="7790"/>
    <cellStyle name="Calculation 4 2 4 2 2 4 2" xfId="7791"/>
    <cellStyle name="Calculation 4 2 4 2 2 4 3" xfId="7792"/>
    <cellStyle name="Calculation 4 2 4 2 2 5" xfId="7793"/>
    <cellStyle name="Calculation 4 2 4 2 2 5 2" xfId="7794"/>
    <cellStyle name="Calculation 4 2 4 2 2 5 3" xfId="7795"/>
    <cellStyle name="Calculation 4 2 4 2 2 6" xfId="7796"/>
    <cellStyle name="Calculation 4 2 4 2 2 7" xfId="7797"/>
    <cellStyle name="Calculation 4 2 4 2 3" xfId="7798"/>
    <cellStyle name="Calculation 4 2 4 2 3 2" xfId="7799"/>
    <cellStyle name="Calculation 4 2 4 2 3 3" xfId="7800"/>
    <cellStyle name="Calculation 4 2 4 2 4" xfId="7801"/>
    <cellStyle name="Calculation 4 2 4 2 4 2" xfId="7802"/>
    <cellStyle name="Calculation 4 2 4 2 4 3" xfId="7803"/>
    <cellStyle name="Calculation 4 2 4 2 5" xfId="7804"/>
    <cellStyle name="Calculation 4 2 4 2 5 2" xfId="7805"/>
    <cellStyle name="Calculation 4 2 4 2 5 3" xfId="7806"/>
    <cellStyle name="Calculation 4 2 4 2 6" xfId="7807"/>
    <cellStyle name="Calculation 4 2 4 2 6 2" xfId="7808"/>
    <cellStyle name="Calculation 4 2 4 2 6 3" xfId="7809"/>
    <cellStyle name="Calculation 4 2 4 2 7" xfId="7810"/>
    <cellStyle name="Calculation 4 2 4 2 8" xfId="7811"/>
    <cellStyle name="Calculation 4 2 4 3" xfId="7812"/>
    <cellStyle name="Calculation 4 2 4 3 2" xfId="7813"/>
    <cellStyle name="Calculation 4 2 4 3 2 2" xfId="7814"/>
    <cellStyle name="Calculation 4 2 4 3 2 3" xfId="7815"/>
    <cellStyle name="Calculation 4 2 4 3 3" xfId="7816"/>
    <cellStyle name="Calculation 4 2 4 3 3 2" xfId="7817"/>
    <cellStyle name="Calculation 4 2 4 3 3 3" xfId="7818"/>
    <cellStyle name="Calculation 4 2 4 3 4" xfId="7819"/>
    <cellStyle name="Calculation 4 2 4 3 4 2" xfId="7820"/>
    <cellStyle name="Calculation 4 2 4 3 4 3" xfId="7821"/>
    <cellStyle name="Calculation 4 2 4 3 5" xfId="7822"/>
    <cellStyle name="Calculation 4 2 4 3 5 2" xfId="7823"/>
    <cellStyle name="Calculation 4 2 4 3 5 3" xfId="7824"/>
    <cellStyle name="Calculation 4 2 4 3 6" xfId="7825"/>
    <cellStyle name="Calculation 4 2 4 3 7" xfId="7826"/>
    <cellStyle name="Calculation 4 2 4 4" xfId="7827"/>
    <cellStyle name="Calculation 4 2 4 4 2" xfId="7828"/>
    <cellStyle name="Calculation 4 2 4 4 3" xfId="7829"/>
    <cellStyle name="Calculation 4 2 4 5" xfId="7830"/>
    <cellStyle name="Calculation 4 2 4 5 2" xfId="7831"/>
    <cellStyle name="Calculation 4 2 4 5 3" xfId="7832"/>
    <cellStyle name="Calculation 4 2 4 6" xfId="7833"/>
    <cellStyle name="Calculation 4 2 4 6 2" xfId="7834"/>
    <cellStyle name="Calculation 4 2 4 6 3" xfId="7835"/>
    <cellStyle name="Calculation 4 2 4 7" xfId="7836"/>
    <cellStyle name="Calculation 4 2 4 7 2" xfId="7837"/>
    <cellStyle name="Calculation 4 2 4 7 3" xfId="7838"/>
    <cellStyle name="Calculation 4 2 4 8" xfId="7839"/>
    <cellStyle name="Calculation 4 2 4 9" xfId="7840"/>
    <cellStyle name="Calculation 4 2 5" xfId="7841"/>
    <cellStyle name="Calculation 4 2 5 2" xfId="7842"/>
    <cellStyle name="Calculation 4 2 5 2 2" xfId="7843"/>
    <cellStyle name="Calculation 4 2 5 2 2 2" xfId="7844"/>
    <cellStyle name="Calculation 4 2 5 2 2 2 2" xfId="7845"/>
    <cellStyle name="Calculation 4 2 5 2 2 2 3" xfId="7846"/>
    <cellStyle name="Calculation 4 2 5 2 2 3" xfId="7847"/>
    <cellStyle name="Calculation 4 2 5 2 2 3 2" xfId="7848"/>
    <cellStyle name="Calculation 4 2 5 2 2 3 3" xfId="7849"/>
    <cellStyle name="Calculation 4 2 5 2 2 4" xfId="7850"/>
    <cellStyle name="Calculation 4 2 5 2 2 4 2" xfId="7851"/>
    <cellStyle name="Calculation 4 2 5 2 2 4 3" xfId="7852"/>
    <cellStyle name="Calculation 4 2 5 2 2 5" xfId="7853"/>
    <cellStyle name="Calculation 4 2 5 2 2 5 2" xfId="7854"/>
    <cellStyle name="Calculation 4 2 5 2 2 5 3" xfId="7855"/>
    <cellStyle name="Calculation 4 2 5 2 2 6" xfId="7856"/>
    <cellStyle name="Calculation 4 2 5 2 2 7" xfId="7857"/>
    <cellStyle name="Calculation 4 2 5 2 3" xfId="7858"/>
    <cellStyle name="Calculation 4 2 5 2 3 2" xfId="7859"/>
    <cellStyle name="Calculation 4 2 5 2 3 3" xfId="7860"/>
    <cellStyle name="Calculation 4 2 5 2 4" xfId="7861"/>
    <cellStyle name="Calculation 4 2 5 2 4 2" xfId="7862"/>
    <cellStyle name="Calculation 4 2 5 2 4 3" xfId="7863"/>
    <cellStyle name="Calculation 4 2 5 2 5" xfId="7864"/>
    <cellStyle name="Calculation 4 2 5 2 5 2" xfId="7865"/>
    <cellStyle name="Calculation 4 2 5 2 5 3" xfId="7866"/>
    <cellStyle name="Calculation 4 2 5 2 6" xfId="7867"/>
    <cellStyle name="Calculation 4 2 5 2 6 2" xfId="7868"/>
    <cellStyle name="Calculation 4 2 5 2 6 3" xfId="7869"/>
    <cellStyle name="Calculation 4 2 5 2 7" xfId="7870"/>
    <cellStyle name="Calculation 4 2 5 2 8" xfId="7871"/>
    <cellStyle name="Calculation 4 2 5 3" xfId="7872"/>
    <cellStyle name="Calculation 4 2 5 3 2" xfId="7873"/>
    <cellStyle name="Calculation 4 2 5 3 2 2" xfId="7874"/>
    <cellStyle name="Calculation 4 2 5 3 2 3" xfId="7875"/>
    <cellStyle name="Calculation 4 2 5 3 3" xfId="7876"/>
    <cellStyle name="Calculation 4 2 5 3 3 2" xfId="7877"/>
    <cellStyle name="Calculation 4 2 5 3 3 3" xfId="7878"/>
    <cellStyle name="Calculation 4 2 5 3 4" xfId="7879"/>
    <cellStyle name="Calculation 4 2 5 3 4 2" xfId="7880"/>
    <cellStyle name="Calculation 4 2 5 3 4 3" xfId="7881"/>
    <cellStyle name="Calculation 4 2 5 3 5" xfId="7882"/>
    <cellStyle name="Calculation 4 2 5 3 5 2" xfId="7883"/>
    <cellStyle name="Calculation 4 2 5 3 5 3" xfId="7884"/>
    <cellStyle name="Calculation 4 2 5 3 6" xfId="7885"/>
    <cellStyle name="Calculation 4 2 5 3 7" xfId="7886"/>
    <cellStyle name="Calculation 4 2 5 4" xfId="7887"/>
    <cellStyle name="Calculation 4 2 5 4 2" xfId="7888"/>
    <cellStyle name="Calculation 4 2 5 4 3" xfId="7889"/>
    <cellStyle name="Calculation 4 2 5 5" xfId="7890"/>
    <cellStyle name="Calculation 4 2 5 5 2" xfId="7891"/>
    <cellStyle name="Calculation 4 2 5 5 3" xfId="7892"/>
    <cellStyle name="Calculation 4 2 5 6" xfId="7893"/>
    <cellStyle name="Calculation 4 2 5 6 2" xfId="7894"/>
    <cellStyle name="Calculation 4 2 5 6 3" xfId="7895"/>
    <cellStyle name="Calculation 4 2 5 7" xfId="7896"/>
    <cellStyle name="Calculation 4 2 5 7 2" xfId="7897"/>
    <cellStyle name="Calculation 4 2 5 7 3" xfId="7898"/>
    <cellStyle name="Calculation 4 2 5 8" xfId="7899"/>
    <cellStyle name="Calculation 4 2 5 9" xfId="7900"/>
    <cellStyle name="Calculation 4 2 6" xfId="7901"/>
    <cellStyle name="Calculation 4 2 6 2" xfId="7902"/>
    <cellStyle name="Calculation 4 2 6 2 2" xfId="7903"/>
    <cellStyle name="Calculation 4 2 6 2 2 2" xfId="7904"/>
    <cellStyle name="Calculation 4 2 6 2 2 3" xfId="7905"/>
    <cellStyle name="Calculation 4 2 6 2 3" xfId="7906"/>
    <cellStyle name="Calculation 4 2 6 2 3 2" xfId="7907"/>
    <cellStyle name="Calculation 4 2 6 2 3 3" xfId="7908"/>
    <cellStyle name="Calculation 4 2 6 2 4" xfId="7909"/>
    <cellStyle name="Calculation 4 2 6 2 4 2" xfId="7910"/>
    <cellStyle name="Calculation 4 2 6 2 4 3" xfId="7911"/>
    <cellStyle name="Calculation 4 2 6 2 5" xfId="7912"/>
    <cellStyle name="Calculation 4 2 6 2 5 2" xfId="7913"/>
    <cellStyle name="Calculation 4 2 6 2 5 3" xfId="7914"/>
    <cellStyle name="Calculation 4 2 6 2 6" xfId="7915"/>
    <cellStyle name="Calculation 4 2 6 2 7" xfId="7916"/>
    <cellStyle name="Calculation 4 2 6 3" xfId="7917"/>
    <cellStyle name="Calculation 4 2 6 3 2" xfId="7918"/>
    <cellStyle name="Calculation 4 2 6 3 3" xfId="7919"/>
    <cellStyle name="Calculation 4 2 6 4" xfId="7920"/>
    <cellStyle name="Calculation 4 2 6 4 2" xfId="7921"/>
    <cellStyle name="Calculation 4 2 6 4 3" xfId="7922"/>
    <cellStyle name="Calculation 4 2 6 5" xfId="7923"/>
    <cellStyle name="Calculation 4 2 6 5 2" xfId="7924"/>
    <cellStyle name="Calculation 4 2 6 5 3" xfId="7925"/>
    <cellStyle name="Calculation 4 2 6 6" xfId="7926"/>
    <cellStyle name="Calculation 4 2 6 6 2" xfId="7927"/>
    <cellStyle name="Calculation 4 2 6 6 3" xfId="7928"/>
    <cellStyle name="Calculation 4 2 6 7" xfId="7929"/>
    <cellStyle name="Calculation 4 2 6 8" xfId="7930"/>
    <cellStyle name="Calculation 4 2 7" xfId="7931"/>
    <cellStyle name="Calculation 4 2 7 2" xfId="7932"/>
    <cellStyle name="Calculation 4 2 7 2 2" xfId="7933"/>
    <cellStyle name="Calculation 4 2 7 2 3" xfId="7934"/>
    <cellStyle name="Calculation 4 2 7 3" xfId="7935"/>
    <cellStyle name="Calculation 4 2 7 3 2" xfId="7936"/>
    <cellStyle name="Calculation 4 2 7 3 3" xfId="7937"/>
    <cellStyle name="Calculation 4 2 7 4" xfId="7938"/>
    <cellStyle name="Calculation 4 2 7 4 2" xfId="7939"/>
    <cellStyle name="Calculation 4 2 7 4 3" xfId="7940"/>
    <cellStyle name="Calculation 4 2 7 5" xfId="7941"/>
    <cellStyle name="Calculation 4 2 7 5 2" xfId="7942"/>
    <cellStyle name="Calculation 4 2 7 5 3" xfId="7943"/>
    <cellStyle name="Calculation 4 2 7 6" xfId="7944"/>
    <cellStyle name="Calculation 4 2 7 7" xfId="7945"/>
    <cellStyle name="Calculation 4 2 8" xfId="7946"/>
    <cellStyle name="Calculation 4 2 8 2" xfId="7947"/>
    <cellStyle name="Calculation 4 2 8 3" xfId="7948"/>
    <cellStyle name="Calculation 4 2 9" xfId="7949"/>
    <cellStyle name="Calculation 4 2 9 2" xfId="7950"/>
    <cellStyle name="Calculation 4 2 9 3" xfId="7951"/>
    <cellStyle name="Calculation 4 3" xfId="7952"/>
    <cellStyle name="Calculation 4 3 10" xfId="7953"/>
    <cellStyle name="Calculation 4 3 11" xfId="7954"/>
    <cellStyle name="Calculation 4 3 2" xfId="7955"/>
    <cellStyle name="Calculation 4 3 2 2" xfId="7956"/>
    <cellStyle name="Calculation 4 3 2 2 2" xfId="7957"/>
    <cellStyle name="Calculation 4 3 2 2 2 2" xfId="7958"/>
    <cellStyle name="Calculation 4 3 2 2 2 2 2" xfId="7959"/>
    <cellStyle name="Calculation 4 3 2 2 2 2 3" xfId="7960"/>
    <cellStyle name="Calculation 4 3 2 2 2 3" xfId="7961"/>
    <cellStyle name="Calculation 4 3 2 2 2 3 2" xfId="7962"/>
    <cellStyle name="Calculation 4 3 2 2 2 3 3" xfId="7963"/>
    <cellStyle name="Calculation 4 3 2 2 2 4" xfId="7964"/>
    <cellStyle name="Calculation 4 3 2 2 2 4 2" xfId="7965"/>
    <cellStyle name="Calculation 4 3 2 2 2 4 3" xfId="7966"/>
    <cellStyle name="Calculation 4 3 2 2 2 5" xfId="7967"/>
    <cellStyle name="Calculation 4 3 2 2 2 5 2" xfId="7968"/>
    <cellStyle name="Calculation 4 3 2 2 2 5 3" xfId="7969"/>
    <cellStyle name="Calculation 4 3 2 2 2 6" xfId="7970"/>
    <cellStyle name="Calculation 4 3 2 2 2 7" xfId="7971"/>
    <cellStyle name="Calculation 4 3 2 2 3" xfId="7972"/>
    <cellStyle name="Calculation 4 3 2 2 3 2" xfId="7973"/>
    <cellStyle name="Calculation 4 3 2 2 3 3" xfId="7974"/>
    <cellStyle name="Calculation 4 3 2 2 4" xfId="7975"/>
    <cellStyle name="Calculation 4 3 2 2 4 2" xfId="7976"/>
    <cellStyle name="Calculation 4 3 2 2 4 3" xfId="7977"/>
    <cellStyle name="Calculation 4 3 2 2 5" xfId="7978"/>
    <cellStyle name="Calculation 4 3 2 2 5 2" xfId="7979"/>
    <cellStyle name="Calculation 4 3 2 2 5 3" xfId="7980"/>
    <cellStyle name="Calculation 4 3 2 2 6" xfId="7981"/>
    <cellStyle name="Calculation 4 3 2 2 6 2" xfId="7982"/>
    <cellStyle name="Calculation 4 3 2 2 6 3" xfId="7983"/>
    <cellStyle name="Calculation 4 3 2 2 7" xfId="7984"/>
    <cellStyle name="Calculation 4 3 2 2 8" xfId="7985"/>
    <cellStyle name="Calculation 4 3 2 3" xfId="7986"/>
    <cellStyle name="Calculation 4 3 2 3 2" xfId="7987"/>
    <cellStyle name="Calculation 4 3 2 3 2 2" xfId="7988"/>
    <cellStyle name="Calculation 4 3 2 3 2 3" xfId="7989"/>
    <cellStyle name="Calculation 4 3 2 3 3" xfId="7990"/>
    <cellStyle name="Calculation 4 3 2 3 3 2" xfId="7991"/>
    <cellStyle name="Calculation 4 3 2 3 3 3" xfId="7992"/>
    <cellStyle name="Calculation 4 3 2 3 4" xfId="7993"/>
    <cellStyle name="Calculation 4 3 2 3 4 2" xfId="7994"/>
    <cellStyle name="Calculation 4 3 2 3 4 3" xfId="7995"/>
    <cellStyle name="Calculation 4 3 2 3 5" xfId="7996"/>
    <cellStyle name="Calculation 4 3 2 3 5 2" xfId="7997"/>
    <cellStyle name="Calculation 4 3 2 3 5 3" xfId="7998"/>
    <cellStyle name="Calculation 4 3 2 3 6" xfId="7999"/>
    <cellStyle name="Calculation 4 3 2 3 7" xfId="8000"/>
    <cellStyle name="Calculation 4 3 2 4" xfId="8001"/>
    <cellStyle name="Calculation 4 3 2 4 2" xfId="8002"/>
    <cellStyle name="Calculation 4 3 2 4 3" xfId="8003"/>
    <cellStyle name="Calculation 4 3 2 5" xfId="8004"/>
    <cellStyle name="Calculation 4 3 2 5 2" xfId="8005"/>
    <cellStyle name="Calculation 4 3 2 5 3" xfId="8006"/>
    <cellStyle name="Calculation 4 3 2 6" xfId="8007"/>
    <cellStyle name="Calculation 4 3 2 6 2" xfId="8008"/>
    <cellStyle name="Calculation 4 3 2 6 3" xfId="8009"/>
    <cellStyle name="Calculation 4 3 2 7" xfId="8010"/>
    <cellStyle name="Calculation 4 3 2 7 2" xfId="8011"/>
    <cellStyle name="Calculation 4 3 2 7 3" xfId="8012"/>
    <cellStyle name="Calculation 4 3 2 8" xfId="8013"/>
    <cellStyle name="Calculation 4 3 2 9" xfId="8014"/>
    <cellStyle name="Calculation 4 3 3" xfId="8015"/>
    <cellStyle name="Calculation 4 3 3 2" xfId="8016"/>
    <cellStyle name="Calculation 4 3 3 2 2" xfId="8017"/>
    <cellStyle name="Calculation 4 3 3 2 2 2" xfId="8018"/>
    <cellStyle name="Calculation 4 3 3 2 2 2 2" xfId="8019"/>
    <cellStyle name="Calculation 4 3 3 2 2 2 3" xfId="8020"/>
    <cellStyle name="Calculation 4 3 3 2 2 3" xfId="8021"/>
    <cellStyle name="Calculation 4 3 3 2 2 3 2" xfId="8022"/>
    <cellStyle name="Calculation 4 3 3 2 2 3 3" xfId="8023"/>
    <cellStyle name="Calculation 4 3 3 2 2 4" xfId="8024"/>
    <cellStyle name="Calculation 4 3 3 2 2 4 2" xfId="8025"/>
    <cellStyle name="Calculation 4 3 3 2 2 4 3" xfId="8026"/>
    <cellStyle name="Calculation 4 3 3 2 2 5" xfId="8027"/>
    <cellStyle name="Calculation 4 3 3 2 2 5 2" xfId="8028"/>
    <cellStyle name="Calculation 4 3 3 2 2 5 3" xfId="8029"/>
    <cellStyle name="Calculation 4 3 3 2 2 6" xfId="8030"/>
    <cellStyle name="Calculation 4 3 3 2 2 7" xfId="8031"/>
    <cellStyle name="Calculation 4 3 3 2 3" xfId="8032"/>
    <cellStyle name="Calculation 4 3 3 2 3 2" xfId="8033"/>
    <cellStyle name="Calculation 4 3 3 2 3 3" xfId="8034"/>
    <cellStyle name="Calculation 4 3 3 2 4" xfId="8035"/>
    <cellStyle name="Calculation 4 3 3 2 4 2" xfId="8036"/>
    <cellStyle name="Calculation 4 3 3 2 4 3" xfId="8037"/>
    <cellStyle name="Calculation 4 3 3 2 5" xfId="8038"/>
    <cellStyle name="Calculation 4 3 3 2 5 2" xfId="8039"/>
    <cellStyle name="Calculation 4 3 3 2 5 3" xfId="8040"/>
    <cellStyle name="Calculation 4 3 3 2 6" xfId="8041"/>
    <cellStyle name="Calculation 4 3 3 2 6 2" xfId="8042"/>
    <cellStyle name="Calculation 4 3 3 2 6 3" xfId="8043"/>
    <cellStyle name="Calculation 4 3 3 2 7" xfId="8044"/>
    <cellStyle name="Calculation 4 3 3 2 8" xfId="8045"/>
    <cellStyle name="Calculation 4 3 3 3" xfId="8046"/>
    <cellStyle name="Calculation 4 3 3 3 2" xfId="8047"/>
    <cellStyle name="Calculation 4 3 3 3 2 2" xfId="8048"/>
    <cellStyle name="Calculation 4 3 3 3 2 3" xfId="8049"/>
    <cellStyle name="Calculation 4 3 3 3 3" xfId="8050"/>
    <cellStyle name="Calculation 4 3 3 3 3 2" xfId="8051"/>
    <cellStyle name="Calculation 4 3 3 3 3 3" xfId="8052"/>
    <cellStyle name="Calculation 4 3 3 3 4" xfId="8053"/>
    <cellStyle name="Calculation 4 3 3 3 4 2" xfId="8054"/>
    <cellStyle name="Calculation 4 3 3 3 4 3" xfId="8055"/>
    <cellStyle name="Calculation 4 3 3 3 5" xfId="8056"/>
    <cellStyle name="Calculation 4 3 3 3 5 2" xfId="8057"/>
    <cellStyle name="Calculation 4 3 3 3 5 3" xfId="8058"/>
    <cellStyle name="Calculation 4 3 3 3 6" xfId="8059"/>
    <cellStyle name="Calculation 4 3 3 3 7" xfId="8060"/>
    <cellStyle name="Calculation 4 3 3 4" xfId="8061"/>
    <cellStyle name="Calculation 4 3 3 4 2" xfId="8062"/>
    <cellStyle name="Calculation 4 3 3 4 3" xfId="8063"/>
    <cellStyle name="Calculation 4 3 3 5" xfId="8064"/>
    <cellStyle name="Calculation 4 3 3 5 2" xfId="8065"/>
    <cellStyle name="Calculation 4 3 3 5 3" xfId="8066"/>
    <cellStyle name="Calculation 4 3 3 6" xfId="8067"/>
    <cellStyle name="Calculation 4 3 3 6 2" xfId="8068"/>
    <cellStyle name="Calculation 4 3 3 6 3" xfId="8069"/>
    <cellStyle name="Calculation 4 3 3 7" xfId="8070"/>
    <cellStyle name="Calculation 4 3 3 7 2" xfId="8071"/>
    <cellStyle name="Calculation 4 3 3 7 3" xfId="8072"/>
    <cellStyle name="Calculation 4 3 3 8" xfId="8073"/>
    <cellStyle name="Calculation 4 3 3 9" xfId="8074"/>
    <cellStyle name="Calculation 4 3 4" xfId="8075"/>
    <cellStyle name="Calculation 4 3 4 2" xfId="8076"/>
    <cellStyle name="Calculation 4 3 4 2 2" xfId="8077"/>
    <cellStyle name="Calculation 4 3 4 2 2 2" xfId="8078"/>
    <cellStyle name="Calculation 4 3 4 2 2 3" xfId="8079"/>
    <cellStyle name="Calculation 4 3 4 2 3" xfId="8080"/>
    <cellStyle name="Calculation 4 3 4 2 3 2" xfId="8081"/>
    <cellStyle name="Calculation 4 3 4 2 3 3" xfId="8082"/>
    <cellStyle name="Calculation 4 3 4 2 4" xfId="8083"/>
    <cellStyle name="Calculation 4 3 4 2 4 2" xfId="8084"/>
    <cellStyle name="Calculation 4 3 4 2 4 3" xfId="8085"/>
    <cellStyle name="Calculation 4 3 4 2 5" xfId="8086"/>
    <cellStyle name="Calculation 4 3 4 2 5 2" xfId="8087"/>
    <cellStyle name="Calculation 4 3 4 2 5 3" xfId="8088"/>
    <cellStyle name="Calculation 4 3 4 2 6" xfId="8089"/>
    <cellStyle name="Calculation 4 3 4 2 7" xfId="8090"/>
    <cellStyle name="Calculation 4 3 4 3" xfId="8091"/>
    <cellStyle name="Calculation 4 3 4 3 2" xfId="8092"/>
    <cellStyle name="Calculation 4 3 4 3 3" xfId="8093"/>
    <cellStyle name="Calculation 4 3 4 4" xfId="8094"/>
    <cellStyle name="Calculation 4 3 4 4 2" xfId="8095"/>
    <cellStyle name="Calculation 4 3 4 4 3" xfId="8096"/>
    <cellStyle name="Calculation 4 3 4 5" xfId="8097"/>
    <cellStyle name="Calculation 4 3 4 5 2" xfId="8098"/>
    <cellStyle name="Calculation 4 3 4 5 3" xfId="8099"/>
    <cellStyle name="Calculation 4 3 4 6" xfId="8100"/>
    <cellStyle name="Calculation 4 3 4 6 2" xfId="8101"/>
    <cellStyle name="Calculation 4 3 4 6 3" xfId="8102"/>
    <cellStyle name="Calculation 4 3 4 7" xfId="8103"/>
    <cellStyle name="Calculation 4 3 4 8" xfId="8104"/>
    <cellStyle name="Calculation 4 3 5" xfId="8105"/>
    <cellStyle name="Calculation 4 3 5 2" xfId="8106"/>
    <cellStyle name="Calculation 4 3 5 2 2" xfId="8107"/>
    <cellStyle name="Calculation 4 3 5 2 3" xfId="8108"/>
    <cellStyle name="Calculation 4 3 5 3" xfId="8109"/>
    <cellStyle name="Calculation 4 3 5 3 2" xfId="8110"/>
    <cellStyle name="Calculation 4 3 5 3 3" xfId="8111"/>
    <cellStyle name="Calculation 4 3 5 4" xfId="8112"/>
    <cellStyle name="Calculation 4 3 5 4 2" xfId="8113"/>
    <cellStyle name="Calculation 4 3 5 4 3" xfId="8114"/>
    <cellStyle name="Calculation 4 3 5 5" xfId="8115"/>
    <cellStyle name="Calculation 4 3 5 5 2" xfId="8116"/>
    <cellStyle name="Calculation 4 3 5 5 3" xfId="8117"/>
    <cellStyle name="Calculation 4 3 5 6" xfId="8118"/>
    <cellStyle name="Calculation 4 3 5 7" xfId="8119"/>
    <cellStyle name="Calculation 4 3 6" xfId="8120"/>
    <cellStyle name="Calculation 4 3 6 2" xfId="8121"/>
    <cellStyle name="Calculation 4 3 6 3" xfId="8122"/>
    <cellStyle name="Calculation 4 3 7" xfId="8123"/>
    <cellStyle name="Calculation 4 3 7 2" xfId="8124"/>
    <cellStyle name="Calculation 4 3 7 3" xfId="8125"/>
    <cellStyle name="Calculation 4 3 8" xfId="8126"/>
    <cellStyle name="Calculation 4 3 8 2" xfId="8127"/>
    <cellStyle name="Calculation 4 3 8 3" xfId="8128"/>
    <cellStyle name="Calculation 4 3 9" xfId="8129"/>
    <cellStyle name="Calculation 4 3 9 2" xfId="8130"/>
    <cellStyle name="Calculation 4 3 9 3" xfId="8131"/>
    <cellStyle name="Calculation 4 4" xfId="8132"/>
    <cellStyle name="Calculation 4 4 10" xfId="8133"/>
    <cellStyle name="Calculation 4 4 11" xfId="8134"/>
    <cellStyle name="Calculation 4 4 2" xfId="8135"/>
    <cellStyle name="Calculation 4 4 2 2" xfId="8136"/>
    <cellStyle name="Calculation 4 4 2 2 2" xfId="8137"/>
    <cellStyle name="Calculation 4 4 2 2 2 2" xfId="8138"/>
    <cellStyle name="Calculation 4 4 2 2 2 2 2" xfId="8139"/>
    <cellStyle name="Calculation 4 4 2 2 2 2 3" xfId="8140"/>
    <cellStyle name="Calculation 4 4 2 2 2 3" xfId="8141"/>
    <cellStyle name="Calculation 4 4 2 2 2 3 2" xfId="8142"/>
    <cellStyle name="Calculation 4 4 2 2 2 3 3" xfId="8143"/>
    <cellStyle name="Calculation 4 4 2 2 2 4" xfId="8144"/>
    <cellStyle name="Calculation 4 4 2 2 2 4 2" xfId="8145"/>
    <cellStyle name="Calculation 4 4 2 2 2 4 3" xfId="8146"/>
    <cellStyle name="Calculation 4 4 2 2 2 5" xfId="8147"/>
    <cellStyle name="Calculation 4 4 2 2 2 5 2" xfId="8148"/>
    <cellStyle name="Calculation 4 4 2 2 2 5 3" xfId="8149"/>
    <cellStyle name="Calculation 4 4 2 2 2 6" xfId="8150"/>
    <cellStyle name="Calculation 4 4 2 2 2 7" xfId="8151"/>
    <cellStyle name="Calculation 4 4 2 2 3" xfId="8152"/>
    <cellStyle name="Calculation 4 4 2 2 3 2" xfId="8153"/>
    <cellStyle name="Calculation 4 4 2 2 3 3" xfId="8154"/>
    <cellStyle name="Calculation 4 4 2 2 4" xfId="8155"/>
    <cellStyle name="Calculation 4 4 2 2 4 2" xfId="8156"/>
    <cellStyle name="Calculation 4 4 2 2 4 3" xfId="8157"/>
    <cellStyle name="Calculation 4 4 2 2 5" xfId="8158"/>
    <cellStyle name="Calculation 4 4 2 2 5 2" xfId="8159"/>
    <cellStyle name="Calculation 4 4 2 2 5 3" xfId="8160"/>
    <cellStyle name="Calculation 4 4 2 2 6" xfId="8161"/>
    <cellStyle name="Calculation 4 4 2 2 6 2" xfId="8162"/>
    <cellStyle name="Calculation 4 4 2 2 6 3" xfId="8163"/>
    <cellStyle name="Calculation 4 4 2 2 7" xfId="8164"/>
    <cellStyle name="Calculation 4 4 2 2 8" xfId="8165"/>
    <cellStyle name="Calculation 4 4 2 3" xfId="8166"/>
    <cellStyle name="Calculation 4 4 2 3 2" xfId="8167"/>
    <cellStyle name="Calculation 4 4 2 3 2 2" xfId="8168"/>
    <cellStyle name="Calculation 4 4 2 3 2 3" xfId="8169"/>
    <cellStyle name="Calculation 4 4 2 3 3" xfId="8170"/>
    <cellStyle name="Calculation 4 4 2 3 3 2" xfId="8171"/>
    <cellStyle name="Calculation 4 4 2 3 3 3" xfId="8172"/>
    <cellStyle name="Calculation 4 4 2 3 4" xfId="8173"/>
    <cellStyle name="Calculation 4 4 2 3 4 2" xfId="8174"/>
    <cellStyle name="Calculation 4 4 2 3 4 3" xfId="8175"/>
    <cellStyle name="Calculation 4 4 2 3 5" xfId="8176"/>
    <cellStyle name="Calculation 4 4 2 3 5 2" xfId="8177"/>
    <cellStyle name="Calculation 4 4 2 3 5 3" xfId="8178"/>
    <cellStyle name="Calculation 4 4 2 3 6" xfId="8179"/>
    <cellStyle name="Calculation 4 4 2 3 7" xfId="8180"/>
    <cellStyle name="Calculation 4 4 2 4" xfId="8181"/>
    <cellStyle name="Calculation 4 4 2 4 2" xfId="8182"/>
    <cellStyle name="Calculation 4 4 2 4 3" xfId="8183"/>
    <cellStyle name="Calculation 4 4 2 5" xfId="8184"/>
    <cellStyle name="Calculation 4 4 2 5 2" xfId="8185"/>
    <cellStyle name="Calculation 4 4 2 5 3" xfId="8186"/>
    <cellStyle name="Calculation 4 4 2 6" xfId="8187"/>
    <cellStyle name="Calculation 4 4 2 6 2" xfId="8188"/>
    <cellStyle name="Calculation 4 4 2 6 3" xfId="8189"/>
    <cellStyle name="Calculation 4 4 2 7" xfId="8190"/>
    <cellStyle name="Calculation 4 4 2 7 2" xfId="8191"/>
    <cellStyle name="Calculation 4 4 2 7 3" xfId="8192"/>
    <cellStyle name="Calculation 4 4 2 8" xfId="8193"/>
    <cellStyle name="Calculation 4 4 2 9" xfId="8194"/>
    <cellStyle name="Calculation 4 4 3" xfId="8195"/>
    <cellStyle name="Calculation 4 4 3 2" xfId="8196"/>
    <cellStyle name="Calculation 4 4 3 2 2" xfId="8197"/>
    <cellStyle name="Calculation 4 4 3 2 2 2" xfId="8198"/>
    <cellStyle name="Calculation 4 4 3 2 2 2 2" xfId="8199"/>
    <cellStyle name="Calculation 4 4 3 2 2 2 3" xfId="8200"/>
    <cellStyle name="Calculation 4 4 3 2 2 3" xfId="8201"/>
    <cellStyle name="Calculation 4 4 3 2 2 3 2" xfId="8202"/>
    <cellStyle name="Calculation 4 4 3 2 2 3 3" xfId="8203"/>
    <cellStyle name="Calculation 4 4 3 2 2 4" xfId="8204"/>
    <cellStyle name="Calculation 4 4 3 2 2 4 2" xfId="8205"/>
    <cellStyle name="Calculation 4 4 3 2 2 4 3" xfId="8206"/>
    <cellStyle name="Calculation 4 4 3 2 2 5" xfId="8207"/>
    <cellStyle name="Calculation 4 4 3 2 2 5 2" xfId="8208"/>
    <cellStyle name="Calculation 4 4 3 2 2 5 3" xfId="8209"/>
    <cellStyle name="Calculation 4 4 3 2 2 6" xfId="8210"/>
    <cellStyle name="Calculation 4 4 3 2 2 7" xfId="8211"/>
    <cellStyle name="Calculation 4 4 3 2 3" xfId="8212"/>
    <cellStyle name="Calculation 4 4 3 2 3 2" xfId="8213"/>
    <cellStyle name="Calculation 4 4 3 2 3 3" xfId="8214"/>
    <cellStyle name="Calculation 4 4 3 2 4" xfId="8215"/>
    <cellStyle name="Calculation 4 4 3 2 4 2" xfId="8216"/>
    <cellStyle name="Calculation 4 4 3 2 4 3" xfId="8217"/>
    <cellStyle name="Calculation 4 4 3 2 5" xfId="8218"/>
    <cellStyle name="Calculation 4 4 3 2 5 2" xfId="8219"/>
    <cellStyle name="Calculation 4 4 3 2 5 3" xfId="8220"/>
    <cellStyle name="Calculation 4 4 3 2 6" xfId="8221"/>
    <cellStyle name="Calculation 4 4 3 2 6 2" xfId="8222"/>
    <cellStyle name="Calculation 4 4 3 2 6 3" xfId="8223"/>
    <cellStyle name="Calculation 4 4 3 2 7" xfId="8224"/>
    <cellStyle name="Calculation 4 4 3 2 8" xfId="8225"/>
    <cellStyle name="Calculation 4 4 3 3" xfId="8226"/>
    <cellStyle name="Calculation 4 4 3 3 2" xfId="8227"/>
    <cellStyle name="Calculation 4 4 3 3 2 2" xfId="8228"/>
    <cellStyle name="Calculation 4 4 3 3 2 3" xfId="8229"/>
    <cellStyle name="Calculation 4 4 3 3 3" xfId="8230"/>
    <cellStyle name="Calculation 4 4 3 3 3 2" xfId="8231"/>
    <cellStyle name="Calculation 4 4 3 3 3 3" xfId="8232"/>
    <cellStyle name="Calculation 4 4 3 3 4" xfId="8233"/>
    <cellStyle name="Calculation 4 4 3 3 4 2" xfId="8234"/>
    <cellStyle name="Calculation 4 4 3 3 4 3" xfId="8235"/>
    <cellStyle name="Calculation 4 4 3 3 5" xfId="8236"/>
    <cellStyle name="Calculation 4 4 3 3 5 2" xfId="8237"/>
    <cellStyle name="Calculation 4 4 3 3 5 3" xfId="8238"/>
    <cellStyle name="Calculation 4 4 3 3 6" xfId="8239"/>
    <cellStyle name="Calculation 4 4 3 3 7" xfId="8240"/>
    <cellStyle name="Calculation 4 4 3 4" xfId="8241"/>
    <cellStyle name="Calculation 4 4 3 4 2" xfId="8242"/>
    <cellStyle name="Calculation 4 4 3 4 3" xfId="8243"/>
    <cellStyle name="Calculation 4 4 3 5" xfId="8244"/>
    <cellStyle name="Calculation 4 4 3 5 2" xfId="8245"/>
    <cellStyle name="Calculation 4 4 3 5 3" xfId="8246"/>
    <cellStyle name="Calculation 4 4 3 6" xfId="8247"/>
    <cellStyle name="Calculation 4 4 3 6 2" xfId="8248"/>
    <cellStyle name="Calculation 4 4 3 6 3" xfId="8249"/>
    <cellStyle name="Calculation 4 4 3 7" xfId="8250"/>
    <cellStyle name="Calculation 4 4 3 7 2" xfId="8251"/>
    <cellStyle name="Calculation 4 4 3 7 3" xfId="8252"/>
    <cellStyle name="Calculation 4 4 3 8" xfId="8253"/>
    <cellStyle name="Calculation 4 4 3 9" xfId="8254"/>
    <cellStyle name="Calculation 4 4 4" xfId="8255"/>
    <cellStyle name="Calculation 4 4 4 2" xfId="8256"/>
    <cellStyle name="Calculation 4 4 4 2 2" xfId="8257"/>
    <cellStyle name="Calculation 4 4 4 2 2 2" xfId="8258"/>
    <cellStyle name="Calculation 4 4 4 2 2 3" xfId="8259"/>
    <cellStyle name="Calculation 4 4 4 2 3" xfId="8260"/>
    <cellStyle name="Calculation 4 4 4 2 3 2" xfId="8261"/>
    <cellStyle name="Calculation 4 4 4 2 3 3" xfId="8262"/>
    <cellStyle name="Calculation 4 4 4 2 4" xfId="8263"/>
    <cellStyle name="Calculation 4 4 4 2 4 2" xfId="8264"/>
    <cellStyle name="Calculation 4 4 4 2 4 3" xfId="8265"/>
    <cellStyle name="Calculation 4 4 4 2 5" xfId="8266"/>
    <cellStyle name="Calculation 4 4 4 2 5 2" xfId="8267"/>
    <cellStyle name="Calculation 4 4 4 2 5 3" xfId="8268"/>
    <cellStyle name="Calculation 4 4 4 2 6" xfId="8269"/>
    <cellStyle name="Calculation 4 4 4 2 7" xfId="8270"/>
    <cellStyle name="Calculation 4 4 4 3" xfId="8271"/>
    <cellStyle name="Calculation 4 4 4 3 2" xfId="8272"/>
    <cellStyle name="Calculation 4 4 4 3 3" xfId="8273"/>
    <cellStyle name="Calculation 4 4 4 4" xfId="8274"/>
    <cellStyle name="Calculation 4 4 4 4 2" xfId="8275"/>
    <cellStyle name="Calculation 4 4 4 4 3" xfId="8276"/>
    <cellStyle name="Calculation 4 4 4 5" xfId="8277"/>
    <cellStyle name="Calculation 4 4 4 5 2" xfId="8278"/>
    <cellStyle name="Calculation 4 4 4 5 3" xfId="8279"/>
    <cellStyle name="Calculation 4 4 4 6" xfId="8280"/>
    <cellStyle name="Calculation 4 4 4 6 2" xfId="8281"/>
    <cellStyle name="Calculation 4 4 4 6 3" xfId="8282"/>
    <cellStyle name="Calculation 4 4 4 7" xfId="8283"/>
    <cellStyle name="Calculation 4 4 4 8" xfId="8284"/>
    <cellStyle name="Calculation 4 4 5" xfId="8285"/>
    <cellStyle name="Calculation 4 4 5 2" xfId="8286"/>
    <cellStyle name="Calculation 4 4 5 2 2" xfId="8287"/>
    <cellStyle name="Calculation 4 4 5 2 3" xfId="8288"/>
    <cellStyle name="Calculation 4 4 5 3" xfId="8289"/>
    <cellStyle name="Calculation 4 4 5 3 2" xfId="8290"/>
    <cellStyle name="Calculation 4 4 5 3 3" xfId="8291"/>
    <cellStyle name="Calculation 4 4 5 4" xfId="8292"/>
    <cellStyle name="Calculation 4 4 5 4 2" xfId="8293"/>
    <cellStyle name="Calculation 4 4 5 4 3" xfId="8294"/>
    <cellStyle name="Calculation 4 4 5 5" xfId="8295"/>
    <cellStyle name="Calculation 4 4 5 5 2" xfId="8296"/>
    <cellStyle name="Calculation 4 4 5 5 3" xfId="8297"/>
    <cellStyle name="Calculation 4 4 5 6" xfId="8298"/>
    <cellStyle name="Calculation 4 4 5 7" xfId="8299"/>
    <cellStyle name="Calculation 4 4 6" xfId="8300"/>
    <cellStyle name="Calculation 4 4 6 2" xfId="8301"/>
    <cellStyle name="Calculation 4 4 6 3" xfId="8302"/>
    <cellStyle name="Calculation 4 4 7" xfId="8303"/>
    <cellStyle name="Calculation 4 4 7 2" xfId="8304"/>
    <cellStyle name="Calculation 4 4 7 3" xfId="8305"/>
    <cellStyle name="Calculation 4 4 8" xfId="8306"/>
    <cellStyle name="Calculation 4 4 8 2" xfId="8307"/>
    <cellStyle name="Calculation 4 4 8 3" xfId="8308"/>
    <cellStyle name="Calculation 4 4 9" xfId="8309"/>
    <cellStyle name="Calculation 4 4 9 2" xfId="8310"/>
    <cellStyle name="Calculation 4 4 9 3" xfId="8311"/>
    <cellStyle name="Calculation 4 5" xfId="8312"/>
    <cellStyle name="Calculation 4 5 2" xfId="8313"/>
    <cellStyle name="Calculation 4 5 2 2" xfId="8314"/>
    <cellStyle name="Calculation 4 5 2 2 2" xfId="8315"/>
    <cellStyle name="Calculation 4 5 2 2 2 2" xfId="8316"/>
    <cellStyle name="Calculation 4 5 2 2 2 3" xfId="8317"/>
    <cellStyle name="Calculation 4 5 2 2 3" xfId="8318"/>
    <cellStyle name="Calculation 4 5 2 2 3 2" xfId="8319"/>
    <cellStyle name="Calculation 4 5 2 2 3 3" xfId="8320"/>
    <cellStyle name="Calculation 4 5 2 2 4" xfId="8321"/>
    <cellStyle name="Calculation 4 5 2 2 4 2" xfId="8322"/>
    <cellStyle name="Calculation 4 5 2 2 4 3" xfId="8323"/>
    <cellStyle name="Calculation 4 5 2 2 5" xfId="8324"/>
    <cellStyle name="Calculation 4 5 2 2 5 2" xfId="8325"/>
    <cellStyle name="Calculation 4 5 2 2 5 3" xfId="8326"/>
    <cellStyle name="Calculation 4 5 2 2 6" xfId="8327"/>
    <cellStyle name="Calculation 4 5 2 2 7" xfId="8328"/>
    <cellStyle name="Calculation 4 5 2 3" xfId="8329"/>
    <cellStyle name="Calculation 4 5 2 3 2" xfId="8330"/>
    <cellStyle name="Calculation 4 5 2 3 3" xfId="8331"/>
    <cellStyle name="Calculation 4 5 2 4" xfId="8332"/>
    <cellStyle name="Calculation 4 5 2 4 2" xfId="8333"/>
    <cellStyle name="Calculation 4 5 2 4 3" xfId="8334"/>
    <cellStyle name="Calculation 4 5 2 5" xfId="8335"/>
    <cellStyle name="Calculation 4 5 2 5 2" xfId="8336"/>
    <cellStyle name="Calculation 4 5 2 5 3" xfId="8337"/>
    <cellStyle name="Calculation 4 5 2 6" xfId="8338"/>
    <cellStyle name="Calculation 4 5 2 6 2" xfId="8339"/>
    <cellStyle name="Calculation 4 5 2 6 3" xfId="8340"/>
    <cellStyle name="Calculation 4 5 2 7" xfId="8341"/>
    <cellStyle name="Calculation 4 5 2 8" xfId="8342"/>
    <cellStyle name="Calculation 4 5 3" xfId="8343"/>
    <cellStyle name="Calculation 4 5 3 2" xfId="8344"/>
    <cellStyle name="Calculation 4 5 3 2 2" xfId="8345"/>
    <cellStyle name="Calculation 4 5 3 2 3" xfId="8346"/>
    <cellStyle name="Calculation 4 5 3 3" xfId="8347"/>
    <cellStyle name="Calculation 4 5 3 3 2" xfId="8348"/>
    <cellStyle name="Calculation 4 5 3 3 3" xfId="8349"/>
    <cellStyle name="Calculation 4 5 3 4" xfId="8350"/>
    <cellStyle name="Calculation 4 5 3 4 2" xfId="8351"/>
    <cellStyle name="Calculation 4 5 3 4 3" xfId="8352"/>
    <cellStyle name="Calculation 4 5 3 5" xfId="8353"/>
    <cellStyle name="Calculation 4 5 3 5 2" xfId="8354"/>
    <cellStyle name="Calculation 4 5 3 5 3" xfId="8355"/>
    <cellStyle name="Calculation 4 5 3 6" xfId="8356"/>
    <cellStyle name="Calculation 4 5 3 7" xfId="8357"/>
    <cellStyle name="Calculation 4 5 4" xfId="8358"/>
    <cellStyle name="Calculation 4 5 4 2" xfId="8359"/>
    <cellStyle name="Calculation 4 5 4 3" xfId="8360"/>
    <cellStyle name="Calculation 4 5 5" xfId="8361"/>
    <cellStyle name="Calculation 4 5 5 2" xfId="8362"/>
    <cellStyle name="Calculation 4 5 5 3" xfId="8363"/>
    <cellStyle name="Calculation 4 5 6" xfId="8364"/>
    <cellStyle name="Calculation 4 5 6 2" xfId="8365"/>
    <cellStyle name="Calculation 4 5 6 3" xfId="8366"/>
    <cellStyle name="Calculation 4 5 7" xfId="8367"/>
    <cellStyle name="Calculation 4 5 7 2" xfId="8368"/>
    <cellStyle name="Calculation 4 5 7 3" xfId="8369"/>
    <cellStyle name="Calculation 4 5 8" xfId="8370"/>
    <cellStyle name="Calculation 4 5 9" xfId="8371"/>
    <cellStyle name="Calculation 4 6" xfId="8372"/>
    <cellStyle name="Calculation 4 6 2" xfId="8373"/>
    <cellStyle name="Calculation 4 6 2 2" xfId="8374"/>
    <cellStyle name="Calculation 4 6 2 2 2" xfId="8375"/>
    <cellStyle name="Calculation 4 6 2 2 2 2" xfId="8376"/>
    <cellStyle name="Calculation 4 6 2 2 2 3" xfId="8377"/>
    <cellStyle name="Calculation 4 6 2 2 3" xfId="8378"/>
    <cellStyle name="Calculation 4 6 2 2 3 2" xfId="8379"/>
    <cellStyle name="Calculation 4 6 2 2 3 3" xfId="8380"/>
    <cellStyle name="Calculation 4 6 2 2 4" xfId="8381"/>
    <cellStyle name="Calculation 4 6 2 2 4 2" xfId="8382"/>
    <cellStyle name="Calculation 4 6 2 2 4 3" xfId="8383"/>
    <cellStyle name="Calculation 4 6 2 2 5" xfId="8384"/>
    <cellStyle name="Calculation 4 6 2 2 5 2" xfId="8385"/>
    <cellStyle name="Calculation 4 6 2 2 5 3" xfId="8386"/>
    <cellStyle name="Calculation 4 6 2 2 6" xfId="8387"/>
    <cellStyle name="Calculation 4 6 2 2 7" xfId="8388"/>
    <cellStyle name="Calculation 4 6 2 3" xfId="8389"/>
    <cellStyle name="Calculation 4 6 2 3 2" xfId="8390"/>
    <cellStyle name="Calculation 4 6 2 3 3" xfId="8391"/>
    <cellStyle name="Calculation 4 6 2 4" xfId="8392"/>
    <cellStyle name="Calculation 4 6 2 4 2" xfId="8393"/>
    <cellStyle name="Calculation 4 6 2 4 3" xfId="8394"/>
    <cellStyle name="Calculation 4 6 2 5" xfId="8395"/>
    <cellStyle name="Calculation 4 6 2 5 2" xfId="8396"/>
    <cellStyle name="Calculation 4 6 2 5 3" xfId="8397"/>
    <cellStyle name="Calculation 4 6 2 6" xfId="8398"/>
    <cellStyle name="Calculation 4 6 2 6 2" xfId="8399"/>
    <cellStyle name="Calculation 4 6 2 6 3" xfId="8400"/>
    <cellStyle name="Calculation 4 6 2 7" xfId="8401"/>
    <cellStyle name="Calculation 4 6 2 8" xfId="8402"/>
    <cellStyle name="Calculation 4 6 3" xfId="8403"/>
    <cellStyle name="Calculation 4 6 3 2" xfId="8404"/>
    <cellStyle name="Calculation 4 6 3 2 2" xfId="8405"/>
    <cellStyle name="Calculation 4 6 3 2 3" xfId="8406"/>
    <cellStyle name="Calculation 4 6 3 3" xfId="8407"/>
    <cellStyle name="Calculation 4 6 3 3 2" xfId="8408"/>
    <cellStyle name="Calculation 4 6 3 3 3" xfId="8409"/>
    <cellStyle name="Calculation 4 6 3 4" xfId="8410"/>
    <cellStyle name="Calculation 4 6 3 4 2" xfId="8411"/>
    <cellStyle name="Calculation 4 6 3 4 3" xfId="8412"/>
    <cellStyle name="Calculation 4 6 3 5" xfId="8413"/>
    <cellStyle name="Calculation 4 6 3 5 2" xfId="8414"/>
    <cellStyle name="Calculation 4 6 3 5 3" xfId="8415"/>
    <cellStyle name="Calculation 4 6 3 6" xfId="8416"/>
    <cellStyle name="Calculation 4 6 3 7" xfId="8417"/>
    <cellStyle name="Calculation 4 6 4" xfId="8418"/>
    <cellStyle name="Calculation 4 6 4 2" xfId="8419"/>
    <cellStyle name="Calculation 4 6 4 3" xfId="8420"/>
    <cellStyle name="Calculation 4 6 5" xfId="8421"/>
    <cellStyle name="Calculation 4 6 5 2" xfId="8422"/>
    <cellStyle name="Calculation 4 6 5 3" xfId="8423"/>
    <cellStyle name="Calculation 4 6 6" xfId="8424"/>
    <cellStyle name="Calculation 4 6 6 2" xfId="8425"/>
    <cellStyle name="Calculation 4 6 6 3" xfId="8426"/>
    <cellStyle name="Calculation 4 6 7" xfId="8427"/>
    <cellStyle name="Calculation 4 6 7 2" xfId="8428"/>
    <cellStyle name="Calculation 4 6 7 3" xfId="8429"/>
    <cellStyle name="Calculation 4 6 8" xfId="8430"/>
    <cellStyle name="Calculation 4 6 9" xfId="8431"/>
    <cellStyle name="Calculation 4 7" xfId="8432"/>
    <cellStyle name="Calculation 4 7 2" xfId="8433"/>
    <cellStyle name="Calculation 4 7 2 2" xfId="8434"/>
    <cellStyle name="Calculation 4 7 2 2 2" xfId="8435"/>
    <cellStyle name="Calculation 4 7 2 2 3" xfId="8436"/>
    <cellStyle name="Calculation 4 7 2 3" xfId="8437"/>
    <cellStyle name="Calculation 4 7 2 3 2" xfId="8438"/>
    <cellStyle name="Calculation 4 7 2 3 3" xfId="8439"/>
    <cellStyle name="Calculation 4 7 2 4" xfId="8440"/>
    <cellStyle name="Calculation 4 7 2 4 2" xfId="8441"/>
    <cellStyle name="Calculation 4 7 2 4 3" xfId="8442"/>
    <cellStyle name="Calculation 4 7 2 5" xfId="8443"/>
    <cellStyle name="Calculation 4 7 2 5 2" xfId="8444"/>
    <cellStyle name="Calculation 4 7 2 5 3" xfId="8445"/>
    <cellStyle name="Calculation 4 7 2 6" xfId="8446"/>
    <cellStyle name="Calculation 4 7 2 7" xfId="8447"/>
    <cellStyle name="Calculation 4 7 3" xfId="8448"/>
    <cellStyle name="Calculation 4 7 3 2" xfId="8449"/>
    <cellStyle name="Calculation 4 7 3 3" xfId="8450"/>
    <cellStyle name="Calculation 4 7 4" xfId="8451"/>
    <cellStyle name="Calculation 4 7 4 2" xfId="8452"/>
    <cellStyle name="Calculation 4 7 4 3" xfId="8453"/>
    <cellStyle name="Calculation 4 7 5" xfId="8454"/>
    <cellStyle name="Calculation 4 7 5 2" xfId="8455"/>
    <cellStyle name="Calculation 4 7 5 3" xfId="8456"/>
    <cellStyle name="Calculation 4 7 6" xfId="8457"/>
    <cellStyle name="Calculation 4 7 6 2" xfId="8458"/>
    <cellStyle name="Calculation 4 7 6 3" xfId="8459"/>
    <cellStyle name="Calculation 4 7 7" xfId="8460"/>
    <cellStyle name="Calculation 4 7 8" xfId="8461"/>
    <cellStyle name="Calculation 4 8" xfId="8462"/>
    <cellStyle name="Calculation 4 8 2" xfId="8463"/>
    <cellStyle name="Calculation 4 8 2 2" xfId="8464"/>
    <cellStyle name="Calculation 4 8 2 3" xfId="8465"/>
    <cellStyle name="Calculation 4 8 3" xfId="8466"/>
    <cellStyle name="Calculation 4 8 3 2" xfId="8467"/>
    <cellStyle name="Calculation 4 8 3 3" xfId="8468"/>
    <cellStyle name="Calculation 4 8 4" xfId="8469"/>
    <cellStyle name="Calculation 4 8 4 2" xfId="8470"/>
    <cellStyle name="Calculation 4 8 4 3" xfId="8471"/>
    <cellStyle name="Calculation 4 8 5" xfId="8472"/>
    <cellStyle name="Calculation 4 8 5 2" xfId="8473"/>
    <cellStyle name="Calculation 4 8 5 3" xfId="8474"/>
    <cellStyle name="Calculation 4 8 6" xfId="8475"/>
    <cellStyle name="Calculation 4 8 7" xfId="8476"/>
    <cellStyle name="Calculation 4 9" xfId="8477"/>
    <cellStyle name="Calculation 4 9 2" xfId="8478"/>
    <cellStyle name="Calculation 4 9 3" xfId="8479"/>
    <cellStyle name="Calculation 5" xfId="8480"/>
    <cellStyle name="Calculation 6" xfId="8481"/>
    <cellStyle name="cc0 -CalComma" xfId="8482"/>
    <cellStyle name="cc0 -CalComma 2" xfId="8483"/>
    <cellStyle name="cc1 -CalComma" xfId="8484"/>
    <cellStyle name="cc1 -CalComma 2" xfId="8485"/>
    <cellStyle name="cc2 -CalComma" xfId="8486"/>
    <cellStyle name="cc2 -CalComma 2" xfId="8487"/>
    <cellStyle name="cc3 -CalComma" xfId="8488"/>
    <cellStyle name="cc3 -CalComma 2" xfId="8489"/>
    <cellStyle name="cc4 -CalComma" xfId="8490"/>
    <cellStyle name="cc4 -CalComma 2" xfId="8491"/>
    <cellStyle name="cdDMMY -CalDate" xfId="8492"/>
    <cellStyle name="cdDMMY -CalDate 2" xfId="8493"/>
    <cellStyle name="cdDMMYHM -CalDateTime" xfId="8494"/>
    <cellStyle name="cdDMMYHM -CalDateTime 2" xfId="8495"/>
    <cellStyle name="cdDMY -CalDate" xfId="8496"/>
    <cellStyle name="cdDMY -CalDate 2" xfId="8497"/>
    <cellStyle name="cdMDY -CalDate" xfId="8498"/>
    <cellStyle name="cdMDY -CalDate 2" xfId="8499"/>
    <cellStyle name="cdMMY -CalDate" xfId="8500"/>
    <cellStyle name="cdMMY -CalDate 2" xfId="8501"/>
    <cellStyle name="cdMMYc-CalDateC" xfId="8502"/>
    <cellStyle name="cdMMYc-CalDateC 2" xfId="8503"/>
    <cellStyle name="cf0 -CalFixed" xfId="8504"/>
    <cellStyle name="cf0 -CalFixed 2" xfId="8505"/>
    <cellStyle name="Check Cell" xfId="22" builtinId="23" hidden="1"/>
    <cellStyle name="Check Cell 2" xfId="8506"/>
    <cellStyle name="Check Cell 2 2" xfId="8507"/>
    <cellStyle name="Check Cell 2 2 2" xfId="8508"/>
    <cellStyle name="Check Cell 2 2 2 2" xfId="8509"/>
    <cellStyle name="Check Cell 2 2 2 3" xfId="8510"/>
    <cellStyle name="Check Cell 2 2 2 3 2" xfId="8511"/>
    <cellStyle name="Check Cell 2 2 2 3 3" xfId="8512"/>
    <cellStyle name="Check Cell 2 2 2 4" xfId="8513"/>
    <cellStyle name="Check Cell 2 2 2 5" xfId="8514"/>
    <cellStyle name="Check Cell 2 2 2 6" xfId="8515"/>
    <cellStyle name="Check Cell 2 2 3" xfId="8516"/>
    <cellStyle name="Check Cell 2 2 3 2" xfId="8517"/>
    <cellStyle name="Check Cell 2 2 3 3" xfId="8518"/>
    <cellStyle name="Check Cell 2 2 3 4" xfId="8519"/>
    <cellStyle name="Check Cell 2 2 4" xfId="8520"/>
    <cellStyle name="Check Cell 2 3" xfId="8521"/>
    <cellStyle name="Check Cell 2 3 2" xfId="8522"/>
    <cellStyle name="Check Cell 2 3 3" xfId="8523"/>
    <cellStyle name="Check Cell 2 4" xfId="8524"/>
    <cellStyle name="Check Cell 2 4 2" xfId="8525"/>
    <cellStyle name="Check Cell 2 4 3" xfId="8526"/>
    <cellStyle name="Check Cell 2 5" xfId="8527"/>
    <cellStyle name="Check Cell 2 5 2" xfId="8528"/>
    <cellStyle name="Check Cell 2 5 3" xfId="8529"/>
    <cellStyle name="Check Cell 2 6" xfId="8530"/>
    <cellStyle name="Check Cell 2 7" xfId="8531"/>
    <cellStyle name="Check Cell 3" xfId="8532"/>
    <cellStyle name="Check Cell 3 2" xfId="8533"/>
    <cellStyle name="Check Cell 3 2 2" xfId="8534"/>
    <cellStyle name="Check Cell 3 2 3" xfId="8535"/>
    <cellStyle name="Check Cell 3 2 4" xfId="8536"/>
    <cellStyle name="Check Cell 3 3" xfId="8537"/>
    <cellStyle name="Check Cell 4" xfId="8538"/>
    <cellStyle name="Check Cell 5" xfId="8539"/>
    <cellStyle name="cmHM  -CalTime" xfId="8540"/>
    <cellStyle name="cmHM  -CalTime 2" xfId="8541"/>
    <cellStyle name="cmHM24+ -CalTime" xfId="8542"/>
    <cellStyle name="cmHM24+ -CalTime 2" xfId="8543"/>
    <cellStyle name="Column Grey" xfId="8544"/>
    <cellStyle name="Column Grey 2" xfId="8545"/>
    <cellStyle name="Column Grey 2 2" xfId="8546"/>
    <cellStyle name="Column Grey 3" xfId="8547"/>
    <cellStyle name="Column Grey 3 2" xfId="8548"/>
    <cellStyle name="ComaNoBrda" xfId="8549"/>
    <cellStyle name="ComaNoBrda 2" xfId="8550"/>
    <cellStyle name="Comma" xfId="6" builtinId="3"/>
    <cellStyle name="Comma - ntj" xfId="8551"/>
    <cellStyle name="Comma - ntj 2" xfId="8552"/>
    <cellStyle name="Comma - nuku" xfId="8553"/>
    <cellStyle name="Comma [0]" xfId="7" builtinId="6" hidden="1"/>
    <cellStyle name="Comma [0] - ntj" xfId="8554"/>
    <cellStyle name="Comma [0] - nuku" xfId="8555"/>
    <cellStyle name="Comma [0] 10" xfId="8556"/>
    <cellStyle name="Comma [0] 11" xfId="8557"/>
    <cellStyle name="Comma [0] 12" xfId="8558"/>
    <cellStyle name="Comma [0] 13" xfId="8559"/>
    <cellStyle name="Comma [0] 2" xfId="8560"/>
    <cellStyle name="Comma [0] 2 2" xfId="8561"/>
    <cellStyle name="Comma [0] 2 2 2" xfId="8562"/>
    <cellStyle name="Comma [0] 2 2 2 2" xfId="8563"/>
    <cellStyle name="Comma [0] 2 2 3" xfId="8564"/>
    <cellStyle name="Comma [0] 2 3" xfId="8565"/>
    <cellStyle name="Comma [0] 2 3 2" xfId="8566"/>
    <cellStyle name="Comma [0] 2 4" xfId="8567"/>
    <cellStyle name="Comma [0] 2 5" xfId="8568"/>
    <cellStyle name="Comma [0] 3" xfId="8569"/>
    <cellStyle name="Comma [0] 3 2" xfId="8570"/>
    <cellStyle name="Comma [0] 4" xfId="8571"/>
    <cellStyle name="Comma [0] 4 2" xfId="8572"/>
    <cellStyle name="Comma [0] 5" xfId="8573"/>
    <cellStyle name="Comma [0] 5 2" xfId="8574"/>
    <cellStyle name="Comma [0] 6" xfId="8575"/>
    <cellStyle name="Comma [0] 7" xfId="8576"/>
    <cellStyle name="Comma [0] 7 2" xfId="8577"/>
    <cellStyle name="Comma [0] 8" xfId="8578"/>
    <cellStyle name="Comma [0] 8 2" xfId="8579"/>
    <cellStyle name="Comma [0] 9" xfId="8580"/>
    <cellStyle name="Comma [0] 9 2" xfId="8581"/>
    <cellStyle name="Comma [1]" xfId="8582"/>
    <cellStyle name="Comma [1] 2" xfId="8583"/>
    <cellStyle name="Comma [1] 3" xfId="8584"/>
    <cellStyle name="Comma [2]" xfId="8585"/>
    <cellStyle name="Comma [2] 2" xfId="8586"/>
    <cellStyle name="Comma [2] 3" xfId="8587"/>
    <cellStyle name="Comma [3]" xfId="8588"/>
    <cellStyle name="Comma [3] 2" xfId="8589"/>
    <cellStyle name="Comma [3] 2 2" xfId="8590"/>
    <cellStyle name="Comma [3] 3" xfId="8591"/>
    <cellStyle name="Comma [4]" xfId="8592"/>
    <cellStyle name="Comma [4] 2" xfId="8593"/>
    <cellStyle name="Comma [4] 3" xfId="8594"/>
    <cellStyle name="Comma 10" xfId="8595"/>
    <cellStyle name="Comma 10 10" xfId="8596"/>
    <cellStyle name="Comma 10 11" xfId="8597"/>
    <cellStyle name="Comma 10 12" xfId="8598"/>
    <cellStyle name="Comma 10 13" xfId="8599"/>
    <cellStyle name="Comma 10 13 2" xfId="8600"/>
    <cellStyle name="Comma 10 14" xfId="8601"/>
    <cellStyle name="Comma 10 2" xfId="8602"/>
    <cellStyle name="Comma 10 3" xfId="8603"/>
    <cellStyle name="Comma 10 4" xfId="8604"/>
    <cellStyle name="Comma 10 5" xfId="8605"/>
    <cellStyle name="Comma 10 6" xfId="8606"/>
    <cellStyle name="Comma 10 7" xfId="8607"/>
    <cellStyle name="Comma 10 8" xfId="8608"/>
    <cellStyle name="Comma 10 9" xfId="8609"/>
    <cellStyle name="Comma 100" xfId="8610"/>
    <cellStyle name="Comma 101" xfId="8611"/>
    <cellStyle name="Comma 102" xfId="8612"/>
    <cellStyle name="Comma 103" xfId="8613"/>
    <cellStyle name="Comma 104" xfId="8614"/>
    <cellStyle name="Comma 105" xfId="8615"/>
    <cellStyle name="Comma 106" xfId="8616"/>
    <cellStyle name="Comma 107" xfId="8617"/>
    <cellStyle name="Comma 108" xfId="8618"/>
    <cellStyle name="Comma 109" xfId="8619"/>
    <cellStyle name="Comma 11" xfId="8620"/>
    <cellStyle name="Comma 11 2" xfId="8621"/>
    <cellStyle name="Comma 11 3" xfId="8622"/>
    <cellStyle name="Comma 11 3 2" xfId="8623"/>
    <cellStyle name="Comma 11 4" xfId="8624"/>
    <cellStyle name="Comma 110" xfId="8625"/>
    <cellStyle name="Comma 111" xfId="8626"/>
    <cellStyle name="Comma 112" xfId="8627"/>
    <cellStyle name="Comma 113" xfId="8628"/>
    <cellStyle name="Comma 114" xfId="8629"/>
    <cellStyle name="Comma 115" xfId="8630"/>
    <cellStyle name="Comma 116" xfId="8631"/>
    <cellStyle name="Comma 117" xfId="8632"/>
    <cellStyle name="Comma 118" xfId="8633"/>
    <cellStyle name="Comma 119" xfId="8634"/>
    <cellStyle name="Comma 12" xfId="8635"/>
    <cellStyle name="Comma 12 2" xfId="8636"/>
    <cellStyle name="Comma 12 2 2" xfId="8637"/>
    <cellStyle name="Comma 120" xfId="8638"/>
    <cellStyle name="Comma 121" xfId="8639"/>
    <cellStyle name="Comma 122" xfId="8640"/>
    <cellStyle name="Comma 123" xfId="8641"/>
    <cellStyle name="Comma 124" xfId="8642"/>
    <cellStyle name="Comma 124 2" xfId="8643"/>
    <cellStyle name="Comma 125" xfId="8644"/>
    <cellStyle name="Comma 125 2" xfId="8645"/>
    <cellStyle name="Comma 126" xfId="8646"/>
    <cellStyle name="Comma 127" xfId="8647"/>
    <cellStyle name="Comma 127 2" xfId="8648"/>
    <cellStyle name="Comma 127 3" xfId="8649"/>
    <cellStyle name="Comma 128" xfId="8650"/>
    <cellStyle name="Comma 128 2" xfId="8651"/>
    <cellStyle name="Comma 128 3" xfId="8652"/>
    <cellStyle name="Comma 128 4" xfId="8653"/>
    <cellStyle name="Comma 128 4 2" xfId="8654"/>
    <cellStyle name="Comma 129" xfId="8655"/>
    <cellStyle name="Comma 129 2" xfId="8656"/>
    <cellStyle name="Comma 129 3" xfId="8657"/>
    <cellStyle name="Comma 129 4" xfId="8658"/>
    <cellStyle name="Comma 129 4 2" xfId="8659"/>
    <cellStyle name="Comma 13" xfId="8660"/>
    <cellStyle name="Comma 13 2" xfId="8661"/>
    <cellStyle name="Comma 130" xfId="8662"/>
    <cellStyle name="Comma 130 2" xfId="8663"/>
    <cellStyle name="Comma 130 3" xfId="8664"/>
    <cellStyle name="Comma 130 4" xfId="8665"/>
    <cellStyle name="Comma 130 4 2" xfId="8666"/>
    <cellStyle name="Comma 131" xfId="8667"/>
    <cellStyle name="Comma 131 2" xfId="8668"/>
    <cellStyle name="Comma 132" xfId="8669"/>
    <cellStyle name="Comma 132 2" xfId="8670"/>
    <cellStyle name="Comma 133" xfId="8671"/>
    <cellStyle name="Comma 133 2" xfId="8672"/>
    <cellStyle name="Comma 134" xfId="8673"/>
    <cellStyle name="Comma 134 2" xfId="8674"/>
    <cellStyle name="Comma 135" xfId="8675"/>
    <cellStyle name="Comma 135 2" xfId="8676"/>
    <cellStyle name="Comma 136" xfId="8677"/>
    <cellStyle name="Comma 137" xfId="8678"/>
    <cellStyle name="Comma 138" xfId="8679"/>
    <cellStyle name="Comma 139" xfId="8680"/>
    <cellStyle name="Comma 14" xfId="8681"/>
    <cellStyle name="Comma 140" xfId="8682"/>
    <cellStyle name="Comma 141" xfId="8683"/>
    <cellStyle name="Comma 142" xfId="8684"/>
    <cellStyle name="Comma 143" xfId="8685"/>
    <cellStyle name="Comma 144" xfId="8686"/>
    <cellStyle name="Comma 145" xfId="8687"/>
    <cellStyle name="Comma 146" xfId="8688"/>
    <cellStyle name="Comma 147" xfId="8689"/>
    <cellStyle name="Comma 148" xfId="8690"/>
    <cellStyle name="Comma 149" xfId="8691"/>
    <cellStyle name="Comma 149 2" xfId="8692"/>
    <cellStyle name="Comma 149 3" xfId="8693"/>
    <cellStyle name="Comma 149 4" xfId="8694"/>
    <cellStyle name="Comma 149 4 2" xfId="8695"/>
    <cellStyle name="Comma 149 5" xfId="8696"/>
    <cellStyle name="Comma 149 5 2" xfId="8697"/>
    <cellStyle name="Comma 149 6" xfId="8698"/>
    <cellStyle name="Comma 15" xfId="8699"/>
    <cellStyle name="Comma 15 2" xfId="8700"/>
    <cellStyle name="Comma 15 3" xfId="8701"/>
    <cellStyle name="Comma 150" xfId="8702"/>
    <cellStyle name="Comma 150 2" xfId="8703"/>
    <cellStyle name="Comma 151" xfId="8704"/>
    <cellStyle name="Comma 151 2" xfId="8705"/>
    <cellStyle name="Comma 152" xfId="8706"/>
    <cellStyle name="Comma 152 2" xfId="8707"/>
    <cellStyle name="Comma 152 2 2" xfId="8708"/>
    <cellStyle name="Comma 152 3" xfId="8709"/>
    <cellStyle name="Comma 153" xfId="8710"/>
    <cellStyle name="Comma 153 2" xfId="8711"/>
    <cellStyle name="Comma 153 2 2" xfId="8712"/>
    <cellStyle name="Comma 153 3" xfId="8713"/>
    <cellStyle name="Comma 154" xfId="8714"/>
    <cellStyle name="Comma 154 2" xfId="8715"/>
    <cellStyle name="Comma 154 2 2" xfId="8716"/>
    <cellStyle name="Comma 154 2 2 2" xfId="8717"/>
    <cellStyle name="Comma 154 2 3" xfId="8718"/>
    <cellStyle name="Comma 154 2 4" xfId="8719"/>
    <cellStyle name="Comma 154 3" xfId="8720"/>
    <cellStyle name="Comma 154 3 2" xfId="8721"/>
    <cellStyle name="Comma 155" xfId="8722"/>
    <cellStyle name="Comma 155 2" xfId="8723"/>
    <cellStyle name="Comma 155 2 2" xfId="8724"/>
    <cellStyle name="Comma 155 2 2 2" xfId="8725"/>
    <cellStyle name="Comma 155 2 3" xfId="8726"/>
    <cellStyle name="Comma 155 2 4" xfId="8727"/>
    <cellStyle name="Comma 155 3" xfId="8728"/>
    <cellStyle name="Comma 155 3 2" xfId="8729"/>
    <cellStyle name="Comma 156" xfId="8730"/>
    <cellStyle name="Comma 156 2" xfId="8731"/>
    <cellStyle name="Comma 157" xfId="8732"/>
    <cellStyle name="Comma 157 2" xfId="8733"/>
    <cellStyle name="Comma 158" xfId="8734"/>
    <cellStyle name="Comma 158 2" xfId="8735"/>
    <cellStyle name="Comma 158 3" xfId="8736"/>
    <cellStyle name="Comma 158 3 2" xfId="8737"/>
    <cellStyle name="Comma 158 4" xfId="8738"/>
    <cellStyle name="Comma 159" xfId="8739"/>
    <cellStyle name="Comma 159 2" xfId="8740"/>
    <cellStyle name="Comma 159 3" xfId="8741"/>
    <cellStyle name="Comma 159 3 2" xfId="8742"/>
    <cellStyle name="Comma 159 4" xfId="8743"/>
    <cellStyle name="Comma 16" xfId="8744"/>
    <cellStyle name="Comma 16 2" xfId="8745"/>
    <cellStyle name="Comma 160" xfId="8746"/>
    <cellStyle name="Comma 160 2" xfId="8747"/>
    <cellStyle name="Comma 161" xfId="8748"/>
    <cellStyle name="Comma 161 2" xfId="8749"/>
    <cellStyle name="Comma 162" xfId="8750"/>
    <cellStyle name="Comma 162 2" xfId="8751"/>
    <cellStyle name="Comma 163" xfId="8752"/>
    <cellStyle name="Comma 163 2" xfId="8753"/>
    <cellStyle name="Comma 164" xfId="8754"/>
    <cellStyle name="Comma 164 2" xfId="8755"/>
    <cellStyle name="Comma 165" xfId="8756"/>
    <cellStyle name="Comma 165 2" xfId="8757"/>
    <cellStyle name="Comma 166" xfId="8758"/>
    <cellStyle name="Comma 166 2" xfId="8759"/>
    <cellStyle name="Comma 167" xfId="8760"/>
    <cellStyle name="Comma 167 2" xfId="8761"/>
    <cellStyle name="Comma 168" xfId="8762"/>
    <cellStyle name="Comma 169" xfId="8763"/>
    <cellStyle name="Comma 17" xfId="8764"/>
    <cellStyle name="Comma 17 2" xfId="8765"/>
    <cellStyle name="Comma 17 3" xfId="8766"/>
    <cellStyle name="Comma 17 3 2" xfId="8767"/>
    <cellStyle name="Comma 170" xfId="8768"/>
    <cellStyle name="Comma 170 2" xfId="8769"/>
    <cellStyle name="Comma 171" xfId="8770"/>
    <cellStyle name="Comma 171 2" xfId="8771"/>
    <cellStyle name="Comma 172" xfId="8772"/>
    <cellStyle name="Comma 172 2" xfId="8773"/>
    <cellStyle name="Comma 173" xfId="8774"/>
    <cellStyle name="Comma 173 2" xfId="8775"/>
    <cellStyle name="Comma 174" xfId="8776"/>
    <cellStyle name="Comma 174 2" xfId="8777"/>
    <cellStyle name="Comma 175" xfId="8778"/>
    <cellStyle name="Comma 175 2" xfId="8779"/>
    <cellStyle name="Comma 176" xfId="8780"/>
    <cellStyle name="Comma 176 2" xfId="8781"/>
    <cellStyle name="Comma 177" xfId="8782"/>
    <cellStyle name="Comma 177 2" xfId="8783"/>
    <cellStyle name="Comma 178" xfId="8784"/>
    <cellStyle name="Comma 178 2" xfId="8785"/>
    <cellStyle name="Comma 179" xfId="8786"/>
    <cellStyle name="Comma 179 2" xfId="8787"/>
    <cellStyle name="Comma 18" xfId="8788"/>
    <cellStyle name="Comma 18 2" xfId="8789"/>
    <cellStyle name="Comma 18 3" xfId="8790"/>
    <cellStyle name="Comma 18 3 2" xfId="8791"/>
    <cellStyle name="Comma 180" xfId="8792"/>
    <cellStyle name="Comma 180 2" xfId="8793"/>
    <cellStyle name="Comma 181" xfId="8794"/>
    <cellStyle name="Comma 181 2" xfId="8795"/>
    <cellStyle name="Comma 182" xfId="8796"/>
    <cellStyle name="Comma 182 2" xfId="8797"/>
    <cellStyle name="Comma 183" xfId="8798"/>
    <cellStyle name="Comma 183 2" xfId="8799"/>
    <cellStyle name="Comma 184" xfId="8800"/>
    <cellStyle name="Comma 184 2" xfId="8801"/>
    <cellStyle name="Comma 185" xfId="8802"/>
    <cellStyle name="Comma 185 2" xfId="8803"/>
    <cellStyle name="Comma 186" xfId="8804"/>
    <cellStyle name="Comma 187" xfId="8805"/>
    <cellStyle name="Comma 187 2" xfId="8806"/>
    <cellStyle name="Comma 188" xfId="8807"/>
    <cellStyle name="Comma 188 2" xfId="8808"/>
    <cellStyle name="Comma 189" xfId="8809"/>
    <cellStyle name="Comma 189 2" xfId="8810"/>
    <cellStyle name="Comma 19" xfId="8811"/>
    <cellStyle name="Comma 19 2" xfId="8812"/>
    <cellStyle name="Comma 19 3" xfId="8813"/>
    <cellStyle name="Comma 19 3 2" xfId="8814"/>
    <cellStyle name="Comma 190" xfId="8815"/>
    <cellStyle name="Comma 190 2" xfId="8816"/>
    <cellStyle name="Comma 191" xfId="8817"/>
    <cellStyle name="Comma 191 2" xfId="8818"/>
    <cellStyle name="Comma 192" xfId="8819"/>
    <cellStyle name="Comma 192 2" xfId="8820"/>
    <cellStyle name="Comma 193" xfId="8821"/>
    <cellStyle name="Comma 193 2" xfId="8822"/>
    <cellStyle name="Comma 194" xfId="8823"/>
    <cellStyle name="Comma 194 2" xfId="8824"/>
    <cellStyle name="Comma 195" xfId="8825"/>
    <cellStyle name="Comma 195 2" xfId="8826"/>
    <cellStyle name="Comma 196" xfId="8827"/>
    <cellStyle name="Comma 196 2" xfId="8828"/>
    <cellStyle name="Comma 197" xfId="8829"/>
    <cellStyle name="Comma 198" xfId="8830"/>
    <cellStyle name="Comma 199" xfId="8831"/>
    <cellStyle name="Comma 2" xfId="8832"/>
    <cellStyle name="Comma 2 10" xfId="8833"/>
    <cellStyle name="Comma 2 10 2" xfId="8834"/>
    <cellStyle name="Comma 2 10 3" xfId="8835"/>
    <cellStyle name="Comma 2 10 4" xfId="8836"/>
    <cellStyle name="Comma 2 11" xfId="8837"/>
    <cellStyle name="Comma 2 11 2" xfId="8838"/>
    <cellStyle name="Comma 2 11 3" xfId="8839"/>
    <cellStyle name="Comma 2 11 4" xfId="8840"/>
    <cellStyle name="Comma 2 12" xfId="8841"/>
    <cellStyle name="Comma 2 12 2" xfId="8842"/>
    <cellStyle name="Comma 2 13" xfId="8843"/>
    <cellStyle name="Comma 2 13 2" xfId="8844"/>
    <cellStyle name="Comma 2 14" xfId="8845"/>
    <cellStyle name="Comma 2 15" xfId="8846"/>
    <cellStyle name="Comma 2 16" xfId="8847"/>
    <cellStyle name="Comma 2 17" xfId="8848"/>
    <cellStyle name="Comma 2 18" xfId="8849"/>
    <cellStyle name="Comma 2 19" xfId="8850"/>
    <cellStyle name="Comma 2 19 2" xfId="8851"/>
    <cellStyle name="Comma 2 2" xfId="8852"/>
    <cellStyle name="Comma 2 2 10" xfId="8853"/>
    <cellStyle name="Comma 2 2 11" xfId="8854"/>
    <cellStyle name="Comma 2 2 12" xfId="8855"/>
    <cellStyle name="Comma 2 2 2" xfId="8856"/>
    <cellStyle name="Comma 2 2 2 10" xfId="8857"/>
    <cellStyle name="Comma 2 2 2 11" xfId="8858"/>
    <cellStyle name="Comma 2 2 2 2" xfId="8859"/>
    <cellStyle name="Comma 2 2 2 2 10" xfId="8860"/>
    <cellStyle name="Comma 2 2 2 2 11" xfId="8861"/>
    <cellStyle name="Comma 2 2 2 2 11 2" xfId="8862"/>
    <cellStyle name="Comma 2 2 2 2 11 3" xfId="8863"/>
    <cellStyle name="Comma 2 2 2 2 11 4" xfId="8864"/>
    <cellStyle name="Comma 2 2 2 2 11 5" xfId="8865"/>
    <cellStyle name="Comma 2 2 2 2 2" xfId="8866"/>
    <cellStyle name="Comma 2 2 2 2 3" xfId="8867"/>
    <cellStyle name="Comma 2 2 2 2 4" xfId="8868"/>
    <cellStyle name="Comma 2 2 2 2 5" xfId="8869"/>
    <cellStyle name="Comma 2 2 2 2 6" xfId="8870"/>
    <cellStyle name="Comma 2 2 2 2 7" xfId="8871"/>
    <cellStyle name="Comma 2 2 2 2 8" xfId="8872"/>
    <cellStyle name="Comma 2 2 2 2 9" xfId="8873"/>
    <cellStyle name="Comma 2 2 2 3" xfId="8874"/>
    <cellStyle name="Comma 2 2 2 4" xfId="8875"/>
    <cellStyle name="Comma 2 2 2 5" xfId="8876"/>
    <cellStyle name="Comma 2 2 2 6" xfId="8877"/>
    <cellStyle name="Comma 2 2 2 7" xfId="8878"/>
    <cellStyle name="Comma 2 2 2 8" xfId="8879"/>
    <cellStyle name="Comma 2 2 2 9" xfId="8880"/>
    <cellStyle name="Comma 2 2 3" xfId="8881"/>
    <cellStyle name="Comma 2 2 4" xfId="8882"/>
    <cellStyle name="Comma 2 2 5" xfId="8883"/>
    <cellStyle name="Comma 2 2 6" xfId="8884"/>
    <cellStyle name="Comma 2 2 7" xfId="8885"/>
    <cellStyle name="Comma 2 2 8" xfId="8886"/>
    <cellStyle name="Comma 2 2 9" xfId="8887"/>
    <cellStyle name="Comma 2 2_output data 08 to 10" xfId="8888"/>
    <cellStyle name="Comma 2 20" xfId="8889"/>
    <cellStyle name="Comma 2 21" xfId="8890"/>
    <cellStyle name="Comma 2 22" xfId="8891"/>
    <cellStyle name="Comma 2 3" xfId="8892"/>
    <cellStyle name="Comma 2 3 10" xfId="8893"/>
    <cellStyle name="Comma 2 3 2" xfId="8894"/>
    <cellStyle name="Comma 2 3 2 2" xfId="8895"/>
    <cellStyle name="Comma 2 3 3" xfId="8896"/>
    <cellStyle name="Comma 2 3 4" xfId="8897"/>
    <cellStyle name="Comma 2 3 5" xfId="8898"/>
    <cellStyle name="Comma 2 3 6" xfId="8899"/>
    <cellStyle name="Comma 2 3 7" xfId="8900"/>
    <cellStyle name="Comma 2 3 8" xfId="8901"/>
    <cellStyle name="Comma 2 3 9" xfId="8902"/>
    <cellStyle name="Comma 2 4" xfId="8903"/>
    <cellStyle name="Comma 2 4 10" xfId="8904"/>
    <cellStyle name="Comma 2 4 11" xfId="8905"/>
    <cellStyle name="Comma 2 4 2" xfId="8906"/>
    <cellStyle name="Comma 2 4 3" xfId="8907"/>
    <cellStyle name="Comma 2 4 4" xfId="8908"/>
    <cellStyle name="Comma 2 4 5" xfId="8909"/>
    <cellStyle name="Comma 2 4 6" xfId="8910"/>
    <cellStyle name="Comma 2 4 7" xfId="8911"/>
    <cellStyle name="Comma 2 4 8" xfId="8912"/>
    <cellStyle name="Comma 2 4 9" xfId="8913"/>
    <cellStyle name="Comma 2 5" xfId="8914"/>
    <cellStyle name="Comma 2 5 10" xfId="8915"/>
    <cellStyle name="Comma 2 5 2" xfId="8916"/>
    <cellStyle name="Comma 2 5 3" xfId="8917"/>
    <cellStyle name="Comma 2 5 4" xfId="8918"/>
    <cellStyle name="Comma 2 5 5" xfId="8919"/>
    <cellStyle name="Comma 2 5 6" xfId="8920"/>
    <cellStyle name="Comma 2 5 7" xfId="8921"/>
    <cellStyle name="Comma 2 5 8" xfId="8922"/>
    <cellStyle name="Comma 2 5 9" xfId="8923"/>
    <cellStyle name="Comma 2 6" xfId="8924"/>
    <cellStyle name="Comma 2 6 10" xfId="8925"/>
    <cellStyle name="Comma 2 6 2" xfId="8926"/>
    <cellStyle name="Comma 2 6 3" xfId="8927"/>
    <cellStyle name="Comma 2 6 4" xfId="8928"/>
    <cellStyle name="Comma 2 6 5" xfId="8929"/>
    <cellStyle name="Comma 2 6 6" xfId="8930"/>
    <cellStyle name="Comma 2 6 7" xfId="8931"/>
    <cellStyle name="Comma 2 6 8" xfId="8932"/>
    <cellStyle name="Comma 2 6 9" xfId="8933"/>
    <cellStyle name="Comma 2 7" xfId="8934"/>
    <cellStyle name="Comma 2 7 2" xfId="8935"/>
    <cellStyle name="Comma 2 7 3" xfId="8936"/>
    <cellStyle name="Comma 2 7 4" xfId="8937"/>
    <cellStyle name="Comma 2 8" xfId="8938"/>
    <cellStyle name="Comma 2 8 2" xfId="8939"/>
    <cellStyle name="Comma 2 8 3" xfId="8940"/>
    <cellStyle name="Comma 2 8 4" xfId="8941"/>
    <cellStyle name="Comma 2 8 5" xfId="8942"/>
    <cellStyle name="Comma 2 9" xfId="8943"/>
    <cellStyle name="Comma 2 9 2" xfId="8944"/>
    <cellStyle name="Comma 2 9 3" xfId="8945"/>
    <cellStyle name="Comma 2 9 4" xfId="8946"/>
    <cellStyle name="Comma 2_C03" xfId="8947"/>
    <cellStyle name="Comma 20" xfId="8948"/>
    <cellStyle name="Comma 200" xfId="8949"/>
    <cellStyle name="Comma 21" xfId="8950"/>
    <cellStyle name="Comma 22" xfId="8951"/>
    <cellStyle name="Comma 23" xfId="8952"/>
    <cellStyle name="Comma 24" xfId="8953"/>
    <cellStyle name="Comma 25" xfId="8954"/>
    <cellStyle name="Comma 26" xfId="8955"/>
    <cellStyle name="Comma 27" xfId="8956"/>
    <cellStyle name="Comma 28" xfId="8957"/>
    <cellStyle name="Comma 28 2" xfId="8958"/>
    <cellStyle name="Comma 29" xfId="8959"/>
    <cellStyle name="Comma 29 2" xfId="8960"/>
    <cellStyle name="Comma 3" xfId="8961"/>
    <cellStyle name="Comma 3 10" xfId="8962"/>
    <cellStyle name="Comma 3 10 2" xfId="8963"/>
    <cellStyle name="Comma 3 11" xfId="8964"/>
    <cellStyle name="Comma 3 12" xfId="8965"/>
    <cellStyle name="Comma 3 13" xfId="8966"/>
    <cellStyle name="Comma 3 14" xfId="8967"/>
    <cellStyle name="Comma 3 15" xfId="8968"/>
    <cellStyle name="Comma 3 16" xfId="8969"/>
    <cellStyle name="Comma 3 17" xfId="8970"/>
    <cellStyle name="Comma 3 17 2" xfId="8971"/>
    <cellStyle name="Comma 3 2" xfId="8972"/>
    <cellStyle name="Comma 3 2 10" xfId="8973"/>
    <cellStyle name="Comma 3 2 11" xfId="8974"/>
    <cellStyle name="Comma 3 2 12" xfId="8975"/>
    <cellStyle name="Comma 3 2 12 2" xfId="8976"/>
    <cellStyle name="Comma 3 2 12 3" xfId="8977"/>
    <cellStyle name="Comma 3 2 12 3 2" xfId="8978"/>
    <cellStyle name="Comma 3 2 12 4" xfId="8979"/>
    <cellStyle name="Comma 3 2 12 4 2" xfId="8980"/>
    <cellStyle name="Comma 3 2 2" xfId="8981"/>
    <cellStyle name="Comma 3 2 2 2" xfId="8982"/>
    <cellStyle name="Comma 3 2 2 2 10" xfId="8983"/>
    <cellStyle name="Comma 3 2 2 2 2" xfId="8984"/>
    <cellStyle name="Comma 3 2 2 2 3" xfId="8985"/>
    <cellStyle name="Comma 3 2 2 2 4" xfId="8986"/>
    <cellStyle name="Comma 3 2 2 2 5" xfId="8987"/>
    <cellStyle name="Comma 3 2 2 2 6" xfId="8988"/>
    <cellStyle name="Comma 3 2 2 2 7" xfId="8989"/>
    <cellStyle name="Comma 3 2 2 2 8" xfId="8990"/>
    <cellStyle name="Comma 3 2 2 2 9" xfId="8991"/>
    <cellStyle name="Comma 3 2 3" xfId="8992"/>
    <cellStyle name="Comma 3 2 3 10" xfId="8993"/>
    <cellStyle name="Comma 3 2 3 11" xfId="8994"/>
    <cellStyle name="Comma 3 2 3 11 2" xfId="8995"/>
    <cellStyle name="Comma 3 2 3 11 3" xfId="8996"/>
    <cellStyle name="Comma 3 2 3 11 4" xfId="8997"/>
    <cellStyle name="Comma 3 2 3 11 5" xfId="8998"/>
    <cellStyle name="Comma 3 2 3 2" xfId="8999"/>
    <cellStyle name="Comma 3 2 3 3" xfId="9000"/>
    <cellStyle name="Comma 3 2 3 4" xfId="9001"/>
    <cellStyle name="Comma 3 2 3 5" xfId="9002"/>
    <cellStyle name="Comma 3 2 3 6" xfId="9003"/>
    <cellStyle name="Comma 3 2 3 7" xfId="9004"/>
    <cellStyle name="Comma 3 2 3 8" xfId="9005"/>
    <cellStyle name="Comma 3 2 3 9" xfId="9006"/>
    <cellStyle name="Comma 3 2 4" xfId="9007"/>
    <cellStyle name="Comma 3 2 4 2" xfId="9008"/>
    <cellStyle name="Comma 3 2 4 3" xfId="9009"/>
    <cellStyle name="Comma 3 2 5" xfId="9010"/>
    <cellStyle name="Comma 3 2 6" xfId="9011"/>
    <cellStyle name="Comma 3 2 6 2" xfId="9012"/>
    <cellStyle name="Comma 3 2 7" xfId="9013"/>
    <cellStyle name="Comma 3 2 7 2" xfId="9014"/>
    <cellStyle name="Comma 3 2 8" xfId="9015"/>
    <cellStyle name="Comma 3 2 9" xfId="9016"/>
    <cellStyle name="Comma 3 3" xfId="9017"/>
    <cellStyle name="Comma 3 3 10" xfId="9018"/>
    <cellStyle name="Comma 3 3 2" xfId="9019"/>
    <cellStyle name="Comma 3 3 2 2" xfId="9020"/>
    <cellStyle name="Comma 3 3 3" xfId="9021"/>
    <cellStyle name="Comma 3 3 4" xfId="9022"/>
    <cellStyle name="Comma 3 3 5" xfId="9023"/>
    <cellStyle name="Comma 3 3 6" xfId="9024"/>
    <cellStyle name="Comma 3 3 7" xfId="9025"/>
    <cellStyle name="Comma 3 3 8" xfId="9026"/>
    <cellStyle name="Comma 3 3 9" xfId="9027"/>
    <cellStyle name="Comma 3 4" xfId="9028"/>
    <cellStyle name="Comma 3 4 10" xfId="9029"/>
    <cellStyle name="Comma 3 4 2" xfId="9030"/>
    <cellStyle name="Comma 3 4 2 2" xfId="9031"/>
    <cellStyle name="Comma 3 4 3" xfId="9032"/>
    <cellStyle name="Comma 3 4 4" xfId="9033"/>
    <cellStyle name="Comma 3 4 5" xfId="9034"/>
    <cellStyle name="Comma 3 4 6" xfId="9035"/>
    <cellStyle name="Comma 3 4 7" xfId="9036"/>
    <cellStyle name="Comma 3 4 8" xfId="9037"/>
    <cellStyle name="Comma 3 4 9" xfId="9038"/>
    <cellStyle name="Comma 3 5" xfId="9039"/>
    <cellStyle name="Comma 3 5 10" xfId="9040"/>
    <cellStyle name="Comma 3 5 2" xfId="9041"/>
    <cellStyle name="Comma 3 5 2 2" xfId="9042"/>
    <cellStyle name="Comma 3 5 3" xfId="9043"/>
    <cellStyle name="Comma 3 5 4" xfId="9044"/>
    <cellStyle name="Comma 3 5 5" xfId="9045"/>
    <cellStyle name="Comma 3 5 6" xfId="9046"/>
    <cellStyle name="Comma 3 5 7" xfId="9047"/>
    <cellStyle name="Comma 3 5 8" xfId="9048"/>
    <cellStyle name="Comma 3 5 9" xfId="9049"/>
    <cellStyle name="Comma 3 6" xfId="9050"/>
    <cellStyle name="Comma 3 6 2" xfId="9051"/>
    <cellStyle name="Comma 3 7" xfId="9052"/>
    <cellStyle name="Comma 3 7 2" xfId="9053"/>
    <cellStyle name="Comma 3 8" xfId="9054"/>
    <cellStyle name="Comma 3 9" xfId="9055"/>
    <cellStyle name="Comma 3 9 2" xfId="9056"/>
    <cellStyle name="Comma 3_CPI" xfId="9057"/>
    <cellStyle name="Comma 30" xfId="9058"/>
    <cellStyle name="Comma 30 2" xfId="9059"/>
    <cellStyle name="Comma 31" xfId="9060"/>
    <cellStyle name="Comma 31 2" xfId="9061"/>
    <cellStyle name="Comma 32" xfId="9062"/>
    <cellStyle name="Comma 32 2" xfId="9063"/>
    <cellStyle name="Comma 33" xfId="9064"/>
    <cellStyle name="Comma 33 2" xfId="9065"/>
    <cellStyle name="Comma 34" xfId="9066"/>
    <cellStyle name="Comma 35" xfId="9067"/>
    <cellStyle name="Comma 36" xfId="9068"/>
    <cellStyle name="Comma 37" xfId="9069"/>
    <cellStyle name="Comma 38" xfId="9070"/>
    <cellStyle name="Comma 39" xfId="9071"/>
    <cellStyle name="Comma 4" xfId="9072"/>
    <cellStyle name="Comma 4 10" xfId="9073"/>
    <cellStyle name="Comma 4 2" xfId="9074"/>
    <cellStyle name="Comma 4 2 10" xfId="9075"/>
    <cellStyle name="Comma 4 2 11" xfId="9076"/>
    <cellStyle name="Comma 4 2 11 2" xfId="9077"/>
    <cellStyle name="Comma 4 2 2" xfId="9078"/>
    <cellStyle name="Comma 4 2 3" xfId="9079"/>
    <cellStyle name="Comma 4 2 4" xfId="9080"/>
    <cellStyle name="Comma 4 2 5" xfId="9081"/>
    <cellStyle name="Comma 4 2 6" xfId="9082"/>
    <cellStyle name="Comma 4 2 7" xfId="9083"/>
    <cellStyle name="Comma 4 2 8" xfId="9084"/>
    <cellStyle name="Comma 4 2 9" xfId="9085"/>
    <cellStyle name="Comma 4 3" xfId="9086"/>
    <cellStyle name="Comma 4 4" xfId="9087"/>
    <cellStyle name="Comma 4 4 10" xfId="9088"/>
    <cellStyle name="Comma 4 4 2" xfId="9089"/>
    <cellStyle name="Comma 4 4 3" xfId="9090"/>
    <cellStyle name="Comma 4 4 4" xfId="9091"/>
    <cellStyle name="Comma 4 4 5" xfId="9092"/>
    <cellStyle name="Comma 4 4 6" xfId="9093"/>
    <cellStyle name="Comma 4 4 7" xfId="9094"/>
    <cellStyle name="Comma 4 4 8" xfId="9095"/>
    <cellStyle name="Comma 4 4 9" xfId="9096"/>
    <cellStyle name="Comma 4 5" xfId="9097"/>
    <cellStyle name="Comma 4 5 10" xfId="9098"/>
    <cellStyle name="Comma 4 5 2" xfId="9099"/>
    <cellStyle name="Comma 4 5 3" xfId="9100"/>
    <cellStyle name="Comma 4 5 4" xfId="9101"/>
    <cellStyle name="Comma 4 5 5" xfId="9102"/>
    <cellStyle name="Comma 4 5 6" xfId="9103"/>
    <cellStyle name="Comma 4 5 7" xfId="9104"/>
    <cellStyle name="Comma 4 5 8" xfId="9105"/>
    <cellStyle name="Comma 4 5 9" xfId="9106"/>
    <cellStyle name="Comma 4 6" xfId="9107"/>
    <cellStyle name="Comma 4 6 10" xfId="9108"/>
    <cellStyle name="Comma 4 6 2" xfId="9109"/>
    <cellStyle name="Comma 4 6 3" xfId="9110"/>
    <cellStyle name="Comma 4 6 4" xfId="9111"/>
    <cellStyle name="Comma 4 6 5" xfId="9112"/>
    <cellStyle name="Comma 4 6 6" xfId="9113"/>
    <cellStyle name="Comma 4 6 7" xfId="9114"/>
    <cellStyle name="Comma 4 6 8" xfId="9115"/>
    <cellStyle name="Comma 4 6 9" xfId="9116"/>
    <cellStyle name="Comma 4 7" xfId="9117"/>
    <cellStyle name="Comma 4 7 10" xfId="9118"/>
    <cellStyle name="Comma 4 7 2" xfId="9119"/>
    <cellStyle name="Comma 4 7 3" xfId="9120"/>
    <cellStyle name="Comma 4 7 4" xfId="9121"/>
    <cellStyle name="Comma 4 7 5" xfId="9122"/>
    <cellStyle name="Comma 4 7 6" xfId="9123"/>
    <cellStyle name="Comma 4 7 7" xfId="9124"/>
    <cellStyle name="Comma 4 7 8" xfId="9125"/>
    <cellStyle name="Comma 4 7 9" xfId="9126"/>
    <cellStyle name="Comma 4 8" xfId="9127"/>
    <cellStyle name="Comma 4 8 10" xfId="9128"/>
    <cellStyle name="Comma 4 8 2" xfId="9129"/>
    <cellStyle name="Comma 4 8 3" xfId="9130"/>
    <cellStyle name="Comma 4 8 4" xfId="9131"/>
    <cellStyle name="Comma 4 8 5" xfId="9132"/>
    <cellStyle name="Comma 4 8 6" xfId="9133"/>
    <cellStyle name="Comma 4 8 7" xfId="9134"/>
    <cellStyle name="Comma 4 8 8" xfId="9135"/>
    <cellStyle name="Comma 4 8 9" xfId="9136"/>
    <cellStyle name="Comma 4 9" xfId="9137"/>
    <cellStyle name="Comma 4_RB GDP fcast Fig 2.5" xfId="9138"/>
    <cellStyle name="Comma 40" xfId="9139"/>
    <cellStyle name="Comma 41" xfId="9140"/>
    <cellStyle name="Comma 42" xfId="9141"/>
    <cellStyle name="Comma 43" xfId="9142"/>
    <cellStyle name="Comma 44" xfId="9143"/>
    <cellStyle name="Comma 45" xfId="9144"/>
    <cellStyle name="Comma 46" xfId="9145"/>
    <cellStyle name="Comma 47" xfId="9146"/>
    <cellStyle name="Comma 48" xfId="9147"/>
    <cellStyle name="Comma 49" xfId="9148"/>
    <cellStyle name="Comma 5" xfId="9149"/>
    <cellStyle name="Comma 5 2" xfId="9150"/>
    <cellStyle name="Comma 5 2 10" xfId="9151"/>
    <cellStyle name="Comma 5 2 11" xfId="9152"/>
    <cellStyle name="Comma 5 2 11 2" xfId="9153"/>
    <cellStyle name="Comma 5 2 2" xfId="9154"/>
    <cellStyle name="Comma 5 2 3" xfId="9155"/>
    <cellStyle name="Comma 5 2 4" xfId="9156"/>
    <cellStyle name="Comma 5 2 5" xfId="9157"/>
    <cellStyle name="Comma 5 2 6" xfId="9158"/>
    <cellStyle name="Comma 5 2 7" xfId="9159"/>
    <cellStyle name="Comma 5 2 8" xfId="9160"/>
    <cellStyle name="Comma 5 2 9" xfId="9161"/>
    <cellStyle name="Comma 5 3" xfId="9162"/>
    <cellStyle name="Comma 5 3 10" xfId="9163"/>
    <cellStyle name="Comma 5 3 2" xfId="9164"/>
    <cellStyle name="Comma 5 3 3" xfId="9165"/>
    <cellStyle name="Comma 5 3 4" xfId="9166"/>
    <cellStyle name="Comma 5 3 5" xfId="9167"/>
    <cellStyle name="Comma 5 3 6" xfId="9168"/>
    <cellStyle name="Comma 5 3 7" xfId="9169"/>
    <cellStyle name="Comma 5 3 8" xfId="9170"/>
    <cellStyle name="Comma 5 3 9" xfId="9171"/>
    <cellStyle name="Comma 5 4" xfId="9172"/>
    <cellStyle name="Comma 5 4 2" xfId="9173"/>
    <cellStyle name="Comma 5 5" xfId="9174"/>
    <cellStyle name="Comma 5 6" xfId="9175"/>
    <cellStyle name="Comma 5 7" xfId="9176"/>
    <cellStyle name="Comma 5 8" xfId="9177"/>
    <cellStyle name="Comma 5 8 2" xfId="9178"/>
    <cellStyle name="Comma 50" xfId="9179"/>
    <cellStyle name="Comma 51" xfId="9180"/>
    <cellStyle name="Comma 52" xfId="9181"/>
    <cellStyle name="Comma 53" xfId="9182"/>
    <cellStyle name="Comma 54" xfId="9183"/>
    <cellStyle name="Comma 55" xfId="9184"/>
    <cellStyle name="Comma 56" xfId="9185"/>
    <cellStyle name="Comma 57" xfId="9186"/>
    <cellStyle name="Comma 58" xfId="9187"/>
    <cellStyle name="Comma 59" xfId="9188"/>
    <cellStyle name="Comma 6" xfId="9189"/>
    <cellStyle name="Comma 6 2" xfId="9190"/>
    <cellStyle name="Comma 6 2 10" xfId="9191"/>
    <cellStyle name="Comma 6 2 2" xfId="9192"/>
    <cellStyle name="Comma 6 2 3" xfId="9193"/>
    <cellStyle name="Comma 6 2 4" xfId="9194"/>
    <cellStyle name="Comma 6 2 5" xfId="9195"/>
    <cellStyle name="Comma 6 2 6" xfId="9196"/>
    <cellStyle name="Comma 6 2 7" xfId="9197"/>
    <cellStyle name="Comma 6 2 8" xfId="9198"/>
    <cellStyle name="Comma 6 2 9" xfId="9199"/>
    <cellStyle name="Comma 6 3" xfId="9200"/>
    <cellStyle name="Comma 6 4" xfId="9201"/>
    <cellStyle name="Comma 6 4 2" xfId="9202"/>
    <cellStyle name="Comma 6 4 3" xfId="9203"/>
    <cellStyle name="Comma 6 4 4" xfId="9204"/>
    <cellStyle name="Comma 6 4 4 2" xfId="9205"/>
    <cellStyle name="Comma 6 5" xfId="9206"/>
    <cellStyle name="Comma 6 5 2" xfId="9207"/>
    <cellStyle name="Comma 6 5 3" xfId="9208"/>
    <cellStyle name="Comma 6 5 4" xfId="9209"/>
    <cellStyle name="Comma 6 5 4 2" xfId="9210"/>
    <cellStyle name="Comma 6 6" xfId="9211"/>
    <cellStyle name="Comma 6 6 2" xfId="9212"/>
    <cellStyle name="Comma 60" xfId="9213"/>
    <cellStyle name="Comma 61" xfId="9214"/>
    <cellStyle name="Comma 62" xfId="9215"/>
    <cellStyle name="Comma 63" xfId="9216"/>
    <cellStyle name="Comma 64" xfId="9217"/>
    <cellStyle name="Comma 65" xfId="9218"/>
    <cellStyle name="Comma 66" xfId="9219"/>
    <cellStyle name="Comma 67" xfId="9220"/>
    <cellStyle name="Comma 68" xfId="9221"/>
    <cellStyle name="Comma 69" xfId="9222"/>
    <cellStyle name="Comma 7" xfId="9223"/>
    <cellStyle name="Comma 7 10" xfId="9224"/>
    <cellStyle name="Comma 7 11" xfId="9225"/>
    <cellStyle name="Comma 7 12" xfId="9226"/>
    <cellStyle name="Comma 7 12 2" xfId="9227"/>
    <cellStyle name="Comma 7 13" xfId="9228"/>
    <cellStyle name="Comma 7 2" xfId="9229"/>
    <cellStyle name="Comma 7 2 2" xfId="9230"/>
    <cellStyle name="Comma 7 3" xfId="9231"/>
    <cellStyle name="Comma 7 3 2" xfId="9232"/>
    <cellStyle name="Comma 7 4" xfId="9233"/>
    <cellStyle name="Comma 7 4 2" xfId="9234"/>
    <cellStyle name="Comma 7 5" xfId="9235"/>
    <cellStyle name="Comma 7 6" xfId="9236"/>
    <cellStyle name="Comma 7 7" xfId="9237"/>
    <cellStyle name="Comma 7 8" xfId="9238"/>
    <cellStyle name="Comma 7 9" xfId="9239"/>
    <cellStyle name="Comma 70" xfId="9240"/>
    <cellStyle name="Comma 71" xfId="9241"/>
    <cellStyle name="Comma 72" xfId="9242"/>
    <cellStyle name="Comma 73" xfId="9243"/>
    <cellStyle name="Comma 74" xfId="9244"/>
    <cellStyle name="Comma 75" xfId="9245"/>
    <cellStyle name="Comma 76" xfId="9246"/>
    <cellStyle name="Comma 77" xfId="9247"/>
    <cellStyle name="Comma 78" xfId="9248"/>
    <cellStyle name="Comma 79" xfId="9249"/>
    <cellStyle name="Comma 8" xfId="9250"/>
    <cellStyle name="Comma 8 2" xfId="9251"/>
    <cellStyle name="Comma 8 2 2" xfId="9252"/>
    <cellStyle name="Comma 8 2 2 2" xfId="9253"/>
    <cellStyle name="Comma 8 3" xfId="9254"/>
    <cellStyle name="Comma 8 3 2" xfId="9255"/>
    <cellStyle name="Comma 8 4" xfId="9256"/>
    <cellStyle name="Comma 8 5" xfId="9257"/>
    <cellStyle name="Comma 8 6" xfId="9258"/>
    <cellStyle name="Comma 80" xfId="9259"/>
    <cellStyle name="Comma 81" xfId="9260"/>
    <cellStyle name="Comma 82" xfId="9261"/>
    <cellStyle name="Comma 83" xfId="9262"/>
    <cellStyle name="Comma 84" xfId="9263"/>
    <cellStyle name="Comma 85" xfId="9264"/>
    <cellStyle name="Comma 86" xfId="9265"/>
    <cellStyle name="Comma 87" xfId="9266"/>
    <cellStyle name="Comma 88" xfId="9267"/>
    <cellStyle name="Comma 89" xfId="9268"/>
    <cellStyle name="Comma 9" xfId="9269"/>
    <cellStyle name="Comma 9 2" xfId="9270"/>
    <cellStyle name="Comma 9 3" xfId="9271"/>
    <cellStyle name="Comma 9 4" xfId="9272"/>
    <cellStyle name="Comma 9 4 2" xfId="9273"/>
    <cellStyle name="Comma 9 5" xfId="9274"/>
    <cellStyle name="Comma 90" xfId="9275"/>
    <cellStyle name="Comma 91" xfId="9276"/>
    <cellStyle name="Comma 92" xfId="9277"/>
    <cellStyle name="Comma 93" xfId="9278"/>
    <cellStyle name="Comma 94" xfId="9279"/>
    <cellStyle name="Comma 95" xfId="9280"/>
    <cellStyle name="Comma 96" xfId="9281"/>
    <cellStyle name="Comma 97" xfId="9282"/>
    <cellStyle name="Comma 98" xfId="9283"/>
    <cellStyle name="Comma 99" xfId="9284"/>
    <cellStyle name="Comma(0)" xfId="9285"/>
    <cellStyle name="Comma(2)" xfId="9286"/>
    <cellStyle name="Comma0" xfId="9287"/>
    <cellStyle name="CommaBorda" xfId="9288"/>
    <cellStyle name="CommaBorda 2" xfId="9289"/>
    <cellStyle name="Comment" xfId="9290"/>
    <cellStyle name="Comment Box" xfId="9291"/>
    <cellStyle name="Comment Box 2" xfId="9292"/>
    <cellStyle name="Comment Box 2 2" xfId="9293"/>
    <cellStyle name="Comment Box 2 3" xfId="9294"/>
    <cellStyle name="Comment Box 3" xfId="9295"/>
    <cellStyle name="Comment Box 4" xfId="9296"/>
    <cellStyle name="CommentWrap" xfId="9297"/>
    <cellStyle name="Company Name" xfId="9298"/>
    <cellStyle name="cp0 -CalPercent" xfId="9299"/>
    <cellStyle name="cp0 -CalPercent 2" xfId="9300"/>
    <cellStyle name="cp1 -CalPercent" xfId="9301"/>
    <cellStyle name="cp2 -CalPercent" xfId="9302"/>
    <cellStyle name="cp2 -CalPercent 2" xfId="9303"/>
    <cellStyle name="cp3 -CalPercent" xfId="9304"/>
    <cellStyle name="cp3 -CalPercent 2" xfId="9305"/>
    <cellStyle name="cr0 -CalCurr" xfId="9306"/>
    <cellStyle name="cr0 -CalCurr 2" xfId="9307"/>
    <cellStyle name="cr1 -CalCurr" xfId="9308"/>
    <cellStyle name="cr1 -CalCurr 2" xfId="9309"/>
    <cellStyle name="cr2 -CalCurr" xfId="9310"/>
    <cellStyle name="cr2 -CalCurr 2" xfId="9311"/>
    <cellStyle name="cr3 -CalCurr" xfId="9312"/>
    <cellStyle name="cr3 -CalCurr 2" xfId="9313"/>
    <cellStyle name="cr4 -CalCurr" xfId="9314"/>
    <cellStyle name="cr4 -CalCurr 2" xfId="9315"/>
    <cellStyle name="Currency" xfId="8" builtinId="4" hidden="1"/>
    <cellStyle name="Currency [0]" xfId="9" builtinId="7" hidden="1"/>
    <cellStyle name="Currency [0] 2" xfId="9316"/>
    <cellStyle name="Currency [0] 3" xfId="9317"/>
    <cellStyle name="Currency 10" xfId="9318"/>
    <cellStyle name="Currency 11" xfId="9319"/>
    <cellStyle name="Currency 12" xfId="9320"/>
    <cellStyle name="Currency 13" xfId="9321"/>
    <cellStyle name="Currency 14" xfId="9322"/>
    <cellStyle name="Currency 15" xfId="9323"/>
    <cellStyle name="Currency 16" xfId="9324"/>
    <cellStyle name="Currency 17" xfId="9325"/>
    <cellStyle name="Currency 18" xfId="9326"/>
    <cellStyle name="Currency 19" xfId="9327"/>
    <cellStyle name="Currency 2" xfId="2"/>
    <cellStyle name="Currency 2 10" xfId="9328"/>
    <cellStyle name="Currency 2 11" xfId="9329"/>
    <cellStyle name="Currency 2 2" xfId="9330"/>
    <cellStyle name="Currency 2 3" xfId="9331"/>
    <cellStyle name="Currency 2 4" xfId="9332"/>
    <cellStyle name="Currency 2 5" xfId="9333"/>
    <cellStyle name="Currency 2 6" xfId="9334"/>
    <cellStyle name="Currency 2 7" xfId="9335"/>
    <cellStyle name="Currency 2 8" xfId="9336"/>
    <cellStyle name="Currency 2 9" xfId="9337"/>
    <cellStyle name="Currency 20" xfId="9338"/>
    <cellStyle name="Currency 21" xfId="9339"/>
    <cellStyle name="Currency 22" xfId="9340"/>
    <cellStyle name="Currency 23" xfId="9341"/>
    <cellStyle name="Currency 24" xfId="9342"/>
    <cellStyle name="Currency 25" xfId="9343"/>
    <cellStyle name="Currency 26" xfId="9344"/>
    <cellStyle name="Currency 27" xfId="9345"/>
    <cellStyle name="Currency 28" xfId="9346"/>
    <cellStyle name="Currency 29" xfId="9347"/>
    <cellStyle name="Currency 3" xfId="9348"/>
    <cellStyle name="Currency 3 10" xfId="9349"/>
    <cellStyle name="Currency 3 11" xfId="9350"/>
    <cellStyle name="Currency 3 12" xfId="9351"/>
    <cellStyle name="Currency 3 2" xfId="9352"/>
    <cellStyle name="Currency 3 3" xfId="9353"/>
    <cellStyle name="Currency 3 4" xfId="9354"/>
    <cellStyle name="Currency 3 5" xfId="9355"/>
    <cellStyle name="Currency 3 6" xfId="9356"/>
    <cellStyle name="Currency 3 7" xfId="9357"/>
    <cellStyle name="Currency 3 8" xfId="9358"/>
    <cellStyle name="Currency 3 9" xfId="9359"/>
    <cellStyle name="Currency 30" xfId="9360"/>
    <cellStyle name="Currency 31" xfId="9361"/>
    <cellStyle name="Currency 32" xfId="9362"/>
    <cellStyle name="Currency 33" xfId="9363"/>
    <cellStyle name="Currency 34" xfId="9364"/>
    <cellStyle name="Currency 35" xfId="9365"/>
    <cellStyle name="Currency 4" xfId="9366"/>
    <cellStyle name="Currency 4 10" xfId="9367"/>
    <cellStyle name="Currency 4 11" xfId="9368"/>
    <cellStyle name="Currency 4 12" xfId="9369"/>
    <cellStyle name="Currency 4 13" xfId="9370"/>
    <cellStyle name="Currency 4 13 2" xfId="9371"/>
    <cellStyle name="Currency 4 13 3" xfId="9372"/>
    <cellStyle name="Currency 4 13 4" xfId="9373"/>
    <cellStyle name="Currency 4 14" xfId="9374"/>
    <cellStyle name="Currency 4 2" xfId="9375"/>
    <cellStyle name="Currency 4 2 10" xfId="9376"/>
    <cellStyle name="Currency 4 2 2" xfId="9377"/>
    <cellStyle name="Currency 4 2 3" xfId="9378"/>
    <cellStyle name="Currency 4 2 4" xfId="9379"/>
    <cellStyle name="Currency 4 2 5" xfId="9380"/>
    <cellStyle name="Currency 4 2 6" xfId="9381"/>
    <cellStyle name="Currency 4 2 7" xfId="9382"/>
    <cellStyle name="Currency 4 2 8" xfId="9383"/>
    <cellStyle name="Currency 4 2 9" xfId="9384"/>
    <cellStyle name="Currency 4 3" xfId="9385"/>
    <cellStyle name="Currency 4 4" xfId="9386"/>
    <cellStyle name="Currency 4 5" xfId="9387"/>
    <cellStyle name="Currency 4 6" xfId="9388"/>
    <cellStyle name="Currency 4 7" xfId="9389"/>
    <cellStyle name="Currency 4 8" xfId="9390"/>
    <cellStyle name="Currency 4 9" xfId="9391"/>
    <cellStyle name="Currency 5" xfId="9392"/>
    <cellStyle name="Currency 5 2" xfId="9393"/>
    <cellStyle name="Currency 5 3" xfId="9394"/>
    <cellStyle name="Currency 5 4" xfId="9395"/>
    <cellStyle name="Currency 5 4 2" xfId="9396"/>
    <cellStyle name="Currency 6" xfId="9397"/>
    <cellStyle name="Currency 6 2" xfId="9398"/>
    <cellStyle name="Currency 6 3" xfId="9399"/>
    <cellStyle name="Currency 7" xfId="9400"/>
    <cellStyle name="Currency 8" xfId="9401"/>
    <cellStyle name="Currency 9" xfId="9402"/>
    <cellStyle name="Currency0" xfId="9403"/>
    <cellStyle name="Data Entry Heavy Box" xfId="9404"/>
    <cellStyle name="Data Input" xfId="9405"/>
    <cellStyle name="Data Input 2" xfId="9406"/>
    <cellStyle name="Data Input 3" xfId="9407"/>
    <cellStyle name="Data Input 4" xfId="9408"/>
    <cellStyle name="Data Input 5" xfId="9409"/>
    <cellStyle name="Data Input Centre" xfId="9410"/>
    <cellStyle name="Data Rows" xfId="9411"/>
    <cellStyle name="Data Rows 2" xfId="9412"/>
    <cellStyle name="Data Rows 2 2" xfId="9413"/>
    <cellStyle name="Data Rows 2 3" xfId="9414"/>
    <cellStyle name="Data Rows 3" xfId="9415"/>
    <cellStyle name="Data Rows 3 2" xfId="9416"/>
    <cellStyle name="Data Rows 4" xfId="9417"/>
    <cellStyle name="Data Rows 4 2" xfId="9418"/>
    <cellStyle name="Data Rows 4 3" xfId="9419"/>
    <cellStyle name="Data Rows 5" xfId="9420"/>
    <cellStyle name="Data Rows 6" xfId="9421"/>
    <cellStyle name="Date" xfId="9422"/>
    <cellStyle name="Date (short)" xfId="9423"/>
    <cellStyle name="Date (short) 2" xfId="9424"/>
    <cellStyle name="Date (short) 2 2" xfId="9425"/>
    <cellStyle name="Date (short) 2 3" xfId="9426"/>
    <cellStyle name="Date (short) 3" xfId="9427"/>
    <cellStyle name="Date (short) 4" xfId="9428"/>
    <cellStyle name="Date (short) 5" xfId="9429"/>
    <cellStyle name="Date 10" xfId="9430"/>
    <cellStyle name="Date 11" xfId="9431"/>
    <cellStyle name="Date 12" xfId="9432"/>
    <cellStyle name="Date 12 2" xfId="9433"/>
    <cellStyle name="Date 12 3" xfId="9434"/>
    <cellStyle name="Date 13" xfId="9435"/>
    <cellStyle name="Date 14" xfId="9436"/>
    <cellStyle name="Date 15" xfId="9437"/>
    <cellStyle name="Date 16" xfId="9438"/>
    <cellStyle name="Date 17" xfId="9439"/>
    <cellStyle name="Date 18" xfId="9440"/>
    <cellStyle name="Date 19" xfId="9441"/>
    <cellStyle name="Date 2" xfId="9442"/>
    <cellStyle name="Date 2 2" xfId="9443"/>
    <cellStyle name="Date 2 3" xfId="9444"/>
    <cellStyle name="Date 20" xfId="9445"/>
    <cellStyle name="Date 21" xfId="9446"/>
    <cellStyle name="Date 22" xfId="9447"/>
    <cellStyle name="Date 23" xfId="9448"/>
    <cellStyle name="Date 3" xfId="9449"/>
    <cellStyle name="Date 3 2" xfId="9450"/>
    <cellStyle name="Date 3 3" xfId="9451"/>
    <cellStyle name="Date 4" xfId="9452"/>
    <cellStyle name="Date 4 2" xfId="9453"/>
    <cellStyle name="Date 4 3" xfId="9454"/>
    <cellStyle name="Date 5" xfId="9455"/>
    <cellStyle name="Date 5 2" xfId="9456"/>
    <cellStyle name="Date 5 3" xfId="9457"/>
    <cellStyle name="Date 6" xfId="9458"/>
    <cellStyle name="Date 6 2" xfId="9459"/>
    <cellStyle name="Date 6 3" xfId="9460"/>
    <cellStyle name="Date 7" xfId="9461"/>
    <cellStyle name="Date 7 2" xfId="9462"/>
    <cellStyle name="Date 7 3" xfId="9463"/>
    <cellStyle name="Date 8" xfId="9464"/>
    <cellStyle name="Date 8 2" xfId="9465"/>
    <cellStyle name="Date 8 3" xfId="9466"/>
    <cellStyle name="Date 9" xfId="9467"/>
    <cellStyle name="Date 9 2" xfId="9468"/>
    <cellStyle name="Date 9 3" xfId="9469"/>
    <cellStyle name="Date and Time" xfId="9470"/>
    <cellStyle name="Date and Time 2" xfId="9471"/>
    <cellStyle name="Date Released" xfId="9472"/>
    <cellStyle name="Disclosure Date" xfId="9473"/>
    <cellStyle name="données" xfId="9474"/>
    <cellStyle name="donnéesbord" xfId="9475"/>
    <cellStyle name="Entry 1A" xfId="9476"/>
    <cellStyle name="Entry 1A 2" xfId="9477"/>
    <cellStyle name="Entry 1A 2 2" xfId="9478"/>
    <cellStyle name="Entry 1A 2 2 2" xfId="9479"/>
    <cellStyle name="Entry 1A 2 2 2 2" xfId="9480"/>
    <cellStyle name="Entry 1A 2 2 2 3" xfId="9481"/>
    <cellStyle name="Entry 1A 2 2 3" xfId="9482"/>
    <cellStyle name="Entry 1A 2 2 4" xfId="9483"/>
    <cellStyle name="Entry 1A 2 2 5" xfId="9484"/>
    <cellStyle name="Entry 1A 2 3" xfId="9485"/>
    <cellStyle name="Entry 1A 2 3 2" xfId="9486"/>
    <cellStyle name="Entry 1A 2 3 3" xfId="9487"/>
    <cellStyle name="Entry 1A 2 4" xfId="9488"/>
    <cellStyle name="Entry 1A 2 5" xfId="9489"/>
    <cellStyle name="Entry 1A 3" xfId="9490"/>
    <cellStyle name="Entry 1A 3 2" xfId="9491"/>
    <cellStyle name="Entry 1A 4" xfId="9492"/>
    <cellStyle name="Entry 1B" xfId="9493"/>
    <cellStyle name="Entry 1B 2" xfId="9494"/>
    <cellStyle name="Entry 1B 2 2" xfId="9495"/>
    <cellStyle name="Entry 1B 2 2 2" xfId="9496"/>
    <cellStyle name="Entry 1B 2 2 2 2" xfId="9497"/>
    <cellStyle name="Entry 1B 2 2 2 3" xfId="9498"/>
    <cellStyle name="Entry 1B 2 2 3" xfId="9499"/>
    <cellStyle name="Entry 1B 2 2 4" xfId="9500"/>
    <cellStyle name="Entry 1B 2 2 5" xfId="9501"/>
    <cellStyle name="Entry 1B 2 3" xfId="9502"/>
    <cellStyle name="Entry 1B 2 3 2" xfId="9503"/>
    <cellStyle name="Entry 1B 2 3 3" xfId="9504"/>
    <cellStyle name="Entry 1B 2 4" xfId="9505"/>
    <cellStyle name="Entry 1B 2 5" xfId="9506"/>
    <cellStyle name="Entry 1B 3" xfId="9507"/>
    <cellStyle name="Entry 1B 4" xfId="9508"/>
    <cellStyle name="Entry 1B 5" xfId="9509"/>
    <cellStyle name="Entry 1B 6" xfId="9510"/>
    <cellStyle name="Euro" xfId="9511"/>
    <cellStyle name="Euro 2" xfId="9512"/>
    <cellStyle name="Euro 2 2" xfId="9513"/>
    <cellStyle name="Euro 2 3" xfId="9514"/>
    <cellStyle name="Euro 2 4" xfId="9515"/>
    <cellStyle name="Euro 2 5" xfId="9516"/>
    <cellStyle name="Euro 3" xfId="9517"/>
    <cellStyle name="Euro 3 2" xfId="9518"/>
    <cellStyle name="Euro 3 3" xfId="9519"/>
    <cellStyle name="Euro 3 4" xfId="9520"/>
    <cellStyle name="Euro 4" xfId="9521"/>
    <cellStyle name="Euro 5" xfId="9522"/>
    <cellStyle name="Explanatory Text" xfId="25" builtinId="53" hidden="1"/>
    <cellStyle name="Explanatory Text 10" xfId="9523"/>
    <cellStyle name="Explanatory Text 10 2" xfId="9524"/>
    <cellStyle name="Explanatory Text 10 3" xfId="9525"/>
    <cellStyle name="Explanatory Text 11" xfId="9526"/>
    <cellStyle name="Explanatory Text 11 2" xfId="9527"/>
    <cellStyle name="Explanatory Text 11 3" xfId="9528"/>
    <cellStyle name="Explanatory Text 12" xfId="9529"/>
    <cellStyle name="Explanatory Text 13" xfId="9530"/>
    <cellStyle name="Explanatory Text 14" xfId="9531"/>
    <cellStyle name="Explanatory Text 15" xfId="9532"/>
    <cellStyle name="Explanatory Text 2" xfId="9533"/>
    <cellStyle name="Explanatory text 2 10" xfId="9534"/>
    <cellStyle name="Explanatory Text 2 11" xfId="9535"/>
    <cellStyle name="Explanatory Text 2 11 2" xfId="9536"/>
    <cellStyle name="Explanatory Text 2 11 3" xfId="9537"/>
    <cellStyle name="Explanatory Text 2 12" xfId="9538"/>
    <cellStyle name="Explanatory Text 2 12 2" xfId="9539"/>
    <cellStyle name="Explanatory Text 2 12 3" xfId="9540"/>
    <cellStyle name="Explanatory Text 2 13" xfId="9541"/>
    <cellStyle name="Explanatory Text 2 13 2" xfId="9542"/>
    <cellStyle name="Explanatory Text 2 13 3" xfId="9543"/>
    <cellStyle name="Explanatory Text 2 13 3 2" xfId="9544"/>
    <cellStyle name="Explanatory Text 2 13 3 3" xfId="9545"/>
    <cellStyle name="Explanatory Text 2 13 4" xfId="9546"/>
    <cellStyle name="Explanatory Text 2 13 5" xfId="9547"/>
    <cellStyle name="Explanatory Text 2 13 6" xfId="9548"/>
    <cellStyle name="Explanatory Text 2 14" xfId="9549"/>
    <cellStyle name="Explanatory Text 2 15" xfId="9550"/>
    <cellStyle name="Explanatory Text 2 16" xfId="9551"/>
    <cellStyle name="Explanatory Text 2 17" xfId="9552"/>
    <cellStyle name="Explanatory Text 2 18" xfId="9553"/>
    <cellStyle name="Explanatory Text 2 19" xfId="9554"/>
    <cellStyle name="Explanatory Text 2 2" xfId="9555"/>
    <cellStyle name="Explanatory Text 2 2 2" xfId="9556"/>
    <cellStyle name="Explanatory Text 2 2 3" xfId="9557"/>
    <cellStyle name="Explanatory Text 2 2 3 2" xfId="9558"/>
    <cellStyle name="Explanatory Text 2 2 3 3" xfId="9559"/>
    <cellStyle name="Explanatory Text 2 2 3 3 2" xfId="9560"/>
    <cellStyle name="Explanatory Text 2 2 3 3 3" xfId="9561"/>
    <cellStyle name="Explanatory Text 2 2 3 4" xfId="9562"/>
    <cellStyle name="Explanatory Text 2 2 3 5" xfId="9563"/>
    <cellStyle name="Explanatory Text 2 2 3 6" xfId="9564"/>
    <cellStyle name="Explanatory Text 2 2 4" xfId="9565"/>
    <cellStyle name="Explanatory Text 2 2 4 2" xfId="9566"/>
    <cellStyle name="Explanatory Text 2 2 4 3" xfId="9567"/>
    <cellStyle name="Explanatory Text 2 2 4 4" xfId="9568"/>
    <cellStyle name="Explanatory Text 2 2 5" xfId="9569"/>
    <cellStyle name="Explanatory Text 2 20" xfId="9570"/>
    <cellStyle name="Explanatory Text 2 21" xfId="9571"/>
    <cellStyle name="Explanatory Text 2 21 2" xfId="9572"/>
    <cellStyle name="Explanatory Text 2 21 3" xfId="9573"/>
    <cellStyle name="Explanatory Text 2 21 4" xfId="9574"/>
    <cellStyle name="Explanatory Text 2 21 5" xfId="9575"/>
    <cellStyle name="Explanatory Text 2 22" xfId="9576"/>
    <cellStyle name="Explanatory Text 2 22 2" xfId="9577"/>
    <cellStyle name="Explanatory Text 2 22 3" xfId="9578"/>
    <cellStyle name="Explanatory Text 2 23" xfId="9579"/>
    <cellStyle name="Explanatory Text 2 23 2" xfId="9580"/>
    <cellStyle name="Explanatory Text 2 23 3" xfId="9581"/>
    <cellStyle name="Explanatory Text 2 24" xfId="9582"/>
    <cellStyle name="Explanatory Text 2 24 2" xfId="9583"/>
    <cellStyle name="Explanatory Text 2 24 3" xfId="9584"/>
    <cellStyle name="Explanatory Text 2 25" xfId="9585"/>
    <cellStyle name="Explanatory Text 2 26" xfId="9586"/>
    <cellStyle name="Explanatory Text 2 27" xfId="9587"/>
    <cellStyle name="Explanatory Text 2 28" xfId="9588"/>
    <cellStyle name="Explanatory Text 2 29" xfId="9589"/>
    <cellStyle name="Explanatory Text 2 3" xfId="9590"/>
    <cellStyle name="Explanatory Text 2 3 2" xfId="9591"/>
    <cellStyle name="Explanatory Text 2 3 2 2" xfId="9592"/>
    <cellStyle name="Explanatory Text 2 3 2 3" xfId="9593"/>
    <cellStyle name="Explanatory text 2 3 3" xfId="9594"/>
    <cellStyle name="Explanatory Text 2 30" xfId="9595"/>
    <cellStyle name="Explanatory Text 2 31" xfId="9596"/>
    <cellStyle name="Explanatory Text 2 32" xfId="9597"/>
    <cellStyle name="Explanatory Text 2 33" xfId="9598"/>
    <cellStyle name="Explanatory Text 2 34" xfId="9599"/>
    <cellStyle name="Explanatory Text 2 35" xfId="9600"/>
    <cellStyle name="Explanatory Text 2 4" xfId="9601"/>
    <cellStyle name="Explanatory text 2 4 2" xfId="9602"/>
    <cellStyle name="Explanatory Text 2 4 3" xfId="9603"/>
    <cellStyle name="Explanatory Text 2 4 4" xfId="9604"/>
    <cellStyle name="Explanatory Text 2 4 5" xfId="9605"/>
    <cellStyle name="Explanatory Text 2 4 5 2" xfId="9606"/>
    <cellStyle name="Explanatory Text 2 4 5 3" xfId="9607"/>
    <cellStyle name="Explanatory Text 2 4 6" xfId="9608"/>
    <cellStyle name="Explanatory Text 2 4 7" xfId="9609"/>
    <cellStyle name="Explanatory Text 2 5" xfId="9610"/>
    <cellStyle name="Explanatory Text 2 5 2" xfId="9611"/>
    <cellStyle name="Explanatory Text 2 5 3" xfId="9612"/>
    <cellStyle name="Explanatory Text 2 6" xfId="9613"/>
    <cellStyle name="Explanatory Text 2 6 2" xfId="9614"/>
    <cellStyle name="Explanatory Text 2 6 3" xfId="9615"/>
    <cellStyle name="Explanatory text 2 7" xfId="9616"/>
    <cellStyle name="Explanatory text 2 8" xfId="9617"/>
    <cellStyle name="Explanatory text 2 9" xfId="9618"/>
    <cellStyle name="Explanatory Text 3" xfId="9619"/>
    <cellStyle name="Explanatory Text 3 2" xfId="9620"/>
    <cellStyle name="Explanatory Text 3 2 2" xfId="9621"/>
    <cellStyle name="Explanatory Text 3 2 3" xfId="9622"/>
    <cellStyle name="Explanatory Text 3 2 4" xfId="9623"/>
    <cellStyle name="Explanatory Text 3 3" xfId="9624"/>
    <cellStyle name="Explanatory Text 4" xfId="9625"/>
    <cellStyle name="Explanatory Text 4 2" xfId="9626"/>
    <cellStyle name="Explanatory Text 4 3" xfId="9627"/>
    <cellStyle name="Explanatory Text 5" xfId="9628"/>
    <cellStyle name="Explanatory Text 5 2" xfId="9629"/>
    <cellStyle name="Explanatory Text 5 3" xfId="9630"/>
    <cellStyle name="Explanatory Text 6" xfId="9631"/>
    <cellStyle name="Explanatory Text 6 2" xfId="9632"/>
    <cellStyle name="Explanatory Text 6 3" xfId="9633"/>
    <cellStyle name="Explanatory Text 7" xfId="9634"/>
    <cellStyle name="Explanatory Text 7 2" xfId="9635"/>
    <cellStyle name="Explanatory Text 7 3" xfId="9636"/>
    <cellStyle name="Explanatory Text 8" xfId="9637"/>
    <cellStyle name="Explanatory Text 8 2" xfId="9638"/>
    <cellStyle name="Explanatory Text 8 3" xfId="9639"/>
    <cellStyle name="Explanatory Text 9" xfId="9640"/>
    <cellStyle name="Explanatory Text 9 2" xfId="9641"/>
    <cellStyle name="Explanatory Text 9 3" xfId="9642"/>
    <cellStyle name="Fixed" xfId="9643"/>
    <cellStyle name="Followed Hyperlink" xfId="51" builtinId="9" hidden="1"/>
    <cellStyle name="Followed Hyperlink 2" xfId="9644"/>
    <cellStyle name="Followed Hyperlink 2 2" xfId="9645"/>
    <cellStyle name="Followed Hyperlink 2 3" xfId="9646"/>
    <cellStyle name="Followed Hyperlink 3" xfId="9647"/>
    <cellStyle name="Followed Hyperlink 3 2" xfId="9648"/>
    <cellStyle name="Followed Hyperlink 3 3" xfId="9649"/>
    <cellStyle name="Followed Hyperlink 4" xfId="9650"/>
    <cellStyle name="Followed Hyperlink 5" xfId="9651"/>
    <cellStyle name="Followed Hyperlink 6" xfId="9652"/>
    <cellStyle name="Footnote" xfId="9653"/>
    <cellStyle name="Good" xfId="15" builtinId="26" hidden="1"/>
    <cellStyle name="Good 2" xfId="9654"/>
    <cellStyle name="Good 2 2" xfId="9655"/>
    <cellStyle name="Good 2 2 2" xfId="9656"/>
    <cellStyle name="Good 2 2 2 2" xfId="9657"/>
    <cellStyle name="Good 2 2 2 3" xfId="9658"/>
    <cellStyle name="Good 2 2 2 3 2" xfId="9659"/>
    <cellStyle name="Good 2 2 2 3 3" xfId="9660"/>
    <cellStyle name="Good 2 2 2 4" xfId="9661"/>
    <cellStyle name="Good 2 2 2 5" xfId="9662"/>
    <cellStyle name="Good 2 2 2 6" xfId="9663"/>
    <cellStyle name="Good 2 2 3" xfId="9664"/>
    <cellStyle name="Good 2 2 3 2" xfId="9665"/>
    <cellStyle name="Good 2 2 3 3" xfId="9666"/>
    <cellStyle name="Good 2 2 3 4" xfId="9667"/>
    <cellStyle name="Good 2 2 4" xfId="9668"/>
    <cellStyle name="Good 2 3" xfId="9669"/>
    <cellStyle name="Good 2 3 2" xfId="9670"/>
    <cellStyle name="Good 2 3 3" xfId="9671"/>
    <cellStyle name="Good 2 4" xfId="9672"/>
    <cellStyle name="Good 2 4 2" xfId="9673"/>
    <cellStyle name="Good 2 4 3" xfId="9674"/>
    <cellStyle name="Good 2 5" xfId="9675"/>
    <cellStyle name="Good 2 5 2" xfId="9676"/>
    <cellStyle name="Good 2 5 3" xfId="9677"/>
    <cellStyle name="Good 2 6" xfId="9678"/>
    <cellStyle name="Good 2 6 2" xfId="9679"/>
    <cellStyle name="Good 2 6 3" xfId="9680"/>
    <cellStyle name="Good 2 6 4" xfId="9681"/>
    <cellStyle name="Good 2 7" xfId="9682"/>
    <cellStyle name="Good 3" xfId="9683"/>
    <cellStyle name="Good 3 2" xfId="9684"/>
    <cellStyle name="Good 3 2 2" xfId="9685"/>
    <cellStyle name="Good 3 2 3" xfId="9686"/>
    <cellStyle name="Good 3 2 4" xfId="9687"/>
    <cellStyle name="Good 3 3" xfId="9688"/>
    <cellStyle name="Good 4" xfId="9689"/>
    <cellStyle name="Good 4 2" xfId="9690"/>
    <cellStyle name="Good 4 3" xfId="9691"/>
    <cellStyle name="Good 5" xfId="9692"/>
    <cellStyle name="Good 6" xfId="9693"/>
    <cellStyle name="Grey" xfId="9694"/>
    <cellStyle name="Grey 2" xfId="9695"/>
    <cellStyle name="Grey 2 2" xfId="9696"/>
    <cellStyle name="Grey 3" xfId="9697"/>
    <cellStyle name="Grey 3 2" xfId="9698"/>
    <cellStyle name="h0 -Heading" xfId="9699"/>
    <cellStyle name="h0 -Heading 2" xfId="9700"/>
    <cellStyle name="h0 -Heading 2 2" xfId="9701"/>
    <cellStyle name="h0 -Heading 2 3" xfId="9702"/>
    <cellStyle name="h0 -Heading 3" xfId="9703"/>
    <cellStyle name="h0 -Heading 4" xfId="9704"/>
    <cellStyle name="h1 -Heading" xfId="9705"/>
    <cellStyle name="h1 -Heading 2" xfId="9706"/>
    <cellStyle name="h1 -Heading 2 2" xfId="9707"/>
    <cellStyle name="h1 -Heading 2 3" xfId="9708"/>
    <cellStyle name="h1 -Heading 3" xfId="9709"/>
    <cellStyle name="h1 -Heading 4" xfId="9710"/>
    <cellStyle name="h2 -Heading" xfId="9711"/>
    <cellStyle name="h2 -Heading 2" xfId="9712"/>
    <cellStyle name="h2 -Heading 2 2" xfId="9713"/>
    <cellStyle name="h2 -Heading 2 3" xfId="9714"/>
    <cellStyle name="h2 -Heading 3" xfId="9715"/>
    <cellStyle name="h2 -Heading 4" xfId="9716"/>
    <cellStyle name="h3 -Heading" xfId="9717"/>
    <cellStyle name="h3 -Heading 2" xfId="9718"/>
    <cellStyle name="h3 -Heading 2 2" xfId="9719"/>
    <cellStyle name="h3 -Heading 2 3" xfId="9720"/>
    <cellStyle name="h3 -Heading 3" xfId="9721"/>
    <cellStyle name="h3 -Heading 4" xfId="9722"/>
    <cellStyle name="Header 1" xfId="9723"/>
    <cellStyle name="Header Company" xfId="9724"/>
    <cellStyle name="Header Rows" xfId="9725"/>
    <cellStyle name="Header Text" xfId="9726"/>
    <cellStyle name="Header Version" xfId="9727"/>
    <cellStyle name="Heading 1" xfId="11" builtinId="16" hidden="1"/>
    <cellStyle name="Heading 1 10" xfId="9728"/>
    <cellStyle name="Heading 1 11" xfId="9729"/>
    <cellStyle name="Heading 1 2" xfId="9730"/>
    <cellStyle name="Heading 1 2 2" xfId="9731"/>
    <cellStyle name="Heading 1 2 2 2" xfId="9732"/>
    <cellStyle name="Heading 1 2 2 2 2" xfId="9733"/>
    <cellStyle name="Heading 1 2 2 2 3" xfId="9734"/>
    <cellStyle name="Heading 1 2 2 2 4" xfId="9735"/>
    <cellStyle name="Heading 1 2 2 3" xfId="9736"/>
    <cellStyle name="Heading 1 2 2 3 2" xfId="9737"/>
    <cellStyle name="Heading 1 2 2 3 3" xfId="9738"/>
    <cellStyle name="Heading 1 2 2 3 3 2" xfId="9739"/>
    <cellStyle name="Heading 1 2 2 3 3 3" xfId="9740"/>
    <cellStyle name="Heading 1 2 2 3 4" xfId="9741"/>
    <cellStyle name="Heading 1 2 2 3 5" xfId="9742"/>
    <cellStyle name="Heading 1 2 2 3 6" xfId="9743"/>
    <cellStyle name="Heading 1 2 2 4" xfId="9744"/>
    <cellStyle name="Heading 1 2 2 4 2" xfId="9745"/>
    <cellStyle name="Heading 1 2 2 4 3" xfId="9746"/>
    <cellStyle name="Heading 1 2 2 4 4" xfId="9747"/>
    <cellStyle name="Heading 1 2 2 5" xfId="9748"/>
    <cellStyle name="Heading 1 2 3" xfId="9749"/>
    <cellStyle name="Heading 1 2 3 2" xfId="9750"/>
    <cellStyle name="Heading 1 2 3 2 2" xfId="9751"/>
    <cellStyle name="Heading 1 2 3 2 3" xfId="9752"/>
    <cellStyle name="Heading 1 2 3 3" xfId="9753"/>
    <cellStyle name="Heading 1 2 3 4" xfId="9754"/>
    <cellStyle name="Heading 1 2 3 5" xfId="9755"/>
    <cellStyle name="Heading 1 2 4" xfId="9756"/>
    <cellStyle name="Heading 1 2 4 2" xfId="9757"/>
    <cellStyle name="Heading 1 2 4 3" xfId="9758"/>
    <cellStyle name="Heading 1 2 5" xfId="9759"/>
    <cellStyle name="Heading 1 2 5 2" xfId="9760"/>
    <cellStyle name="Heading 1 2 5 3" xfId="9761"/>
    <cellStyle name="Heading 1 2 6" xfId="9762"/>
    <cellStyle name="Heading 1 2 6 2" xfId="9763"/>
    <cellStyle name="Heading 1 2 6 3" xfId="9764"/>
    <cellStyle name="Heading 1 2 6 4" xfId="9765"/>
    <cellStyle name="Heading 1 2 7" xfId="9766"/>
    <cellStyle name="Heading 1 2 8" xfId="9767"/>
    <cellStyle name="Heading 1 2_CPI" xfId="9768"/>
    <cellStyle name="Heading 1 3" xfId="9769"/>
    <cellStyle name="Heading 1 3 2" xfId="9770"/>
    <cellStyle name="Heading 1 3 2 2" xfId="9771"/>
    <cellStyle name="Heading 1 3 2 3" xfId="9772"/>
    <cellStyle name="Heading 1 3 2 4" xfId="9773"/>
    <cellStyle name="Heading 1 3 2 5" xfId="9774"/>
    <cellStyle name="Heading 1 3 3" xfId="9775"/>
    <cellStyle name="Heading 1 3 4" xfId="9776"/>
    <cellStyle name="Heading 1 3 5" xfId="9777"/>
    <cellStyle name="Heading 1 3 6" xfId="9778"/>
    <cellStyle name="Heading 1 4" xfId="9779"/>
    <cellStyle name="Heading 1 4 2" xfId="9780"/>
    <cellStyle name="Heading 1 4 3" xfId="9781"/>
    <cellStyle name="Heading 1 5" xfId="9782"/>
    <cellStyle name="Heading 1 5 2" xfId="9783"/>
    <cellStyle name="Heading 1 5 3" xfId="9784"/>
    <cellStyle name="Heading 1 5 4" xfId="9785"/>
    <cellStyle name="Heading 1 6" xfId="9786"/>
    <cellStyle name="Heading 1 7" xfId="9787"/>
    <cellStyle name="Heading 1 8" xfId="9788"/>
    <cellStyle name="Heading 1 9" xfId="9789"/>
    <cellStyle name="Heading 1-noindex" xfId="9790"/>
    <cellStyle name="Heading 1-noindex 2" xfId="9791"/>
    <cellStyle name="Heading 1-noindex 2 2" xfId="9792"/>
    <cellStyle name="Heading 1-noindex 2 3" xfId="9793"/>
    <cellStyle name="Heading 1-noindex 3" xfId="9794"/>
    <cellStyle name="Heading 1-noindex 3 2" xfId="9795"/>
    <cellStyle name="Heading 1-noindex 4" xfId="9796"/>
    <cellStyle name="Heading 1-noindex 5" xfId="9797"/>
    <cellStyle name="Heading 1-noindex 6" xfId="9798"/>
    <cellStyle name="Heading 2" xfId="12" builtinId="17" hidden="1"/>
    <cellStyle name="Heading 2 10" xfId="9799"/>
    <cellStyle name="Heading 2 11" xfId="9800"/>
    <cellStyle name="Heading 2 2" xfId="9801"/>
    <cellStyle name="Heading 2 2 2" xfId="9802"/>
    <cellStyle name="Heading 2 2 2 2" xfId="9803"/>
    <cellStyle name="Heading 2 2 2 2 2" xfId="9804"/>
    <cellStyle name="Heading 2 2 2 2 3" xfId="9805"/>
    <cellStyle name="Heading 2 2 2 2 4" xfId="9806"/>
    <cellStyle name="Heading 2 2 2 3" xfId="9807"/>
    <cellStyle name="Heading 2 2 2 3 2" xfId="9808"/>
    <cellStyle name="Heading 2 2 2 3 3" xfId="9809"/>
    <cellStyle name="Heading 2 2 2 3 3 2" xfId="9810"/>
    <cellStyle name="Heading 2 2 2 3 3 3" xfId="9811"/>
    <cellStyle name="Heading 2 2 2 3 4" xfId="9812"/>
    <cellStyle name="Heading 2 2 2 3 5" xfId="9813"/>
    <cellStyle name="Heading 2 2 2 3 6" xfId="9814"/>
    <cellStyle name="Heading 2 2 2 4" xfId="9815"/>
    <cellStyle name="Heading 2 2 2 4 2" xfId="9816"/>
    <cellStyle name="Heading 2 2 2 4 3" xfId="9817"/>
    <cellStyle name="Heading 2 2 2 4 4" xfId="9818"/>
    <cellStyle name="Heading 2 2 2 5" xfId="9819"/>
    <cellStyle name="Heading 2 2 3" xfId="9820"/>
    <cellStyle name="Heading 2 2 3 2" xfId="9821"/>
    <cellStyle name="Heading 2 2 3 2 2" xfId="9822"/>
    <cellStyle name="Heading 2 2 3 3" xfId="9823"/>
    <cellStyle name="Heading 2 2 3 4" xfId="9824"/>
    <cellStyle name="Heading 2 2 4" xfId="9825"/>
    <cellStyle name="Heading 2 2 4 2" xfId="9826"/>
    <cellStyle name="Heading 2 2 4 3" xfId="9827"/>
    <cellStyle name="Heading 2 2 5" xfId="9828"/>
    <cellStyle name="Heading 2 2 5 2" xfId="9829"/>
    <cellStyle name="Heading 2 2 5 3" xfId="9830"/>
    <cellStyle name="Heading 2 2 5 4" xfId="9831"/>
    <cellStyle name="Heading 2 2 6" xfId="9832"/>
    <cellStyle name="Heading 2 2_CPI" xfId="9833"/>
    <cellStyle name="Heading 2 3" xfId="9834"/>
    <cellStyle name="Heading 2 3 2" xfId="9835"/>
    <cellStyle name="Heading 2 3 2 2" xfId="9836"/>
    <cellStyle name="Heading 2 3 2 3" xfId="9837"/>
    <cellStyle name="Heading 2 3 2 4" xfId="9838"/>
    <cellStyle name="Heading 2 3 2 5" xfId="9839"/>
    <cellStyle name="Heading 2 3 3" xfId="9840"/>
    <cellStyle name="Heading 2 3 4" xfId="9841"/>
    <cellStyle name="Heading 2 4" xfId="9842"/>
    <cellStyle name="Heading 2 4 2" xfId="9843"/>
    <cellStyle name="Heading 2 4 3" xfId="9844"/>
    <cellStyle name="Heading 2 5" xfId="9845"/>
    <cellStyle name="Heading 2 5 2" xfId="9846"/>
    <cellStyle name="Heading 2 5 3" xfId="9847"/>
    <cellStyle name="Heading 2 6" xfId="9848"/>
    <cellStyle name="Heading 2 7" xfId="9849"/>
    <cellStyle name="Heading 2 8" xfId="9850"/>
    <cellStyle name="Heading 2 9" xfId="9851"/>
    <cellStyle name="Heading 3" xfId="13" builtinId="18" hidden="1"/>
    <cellStyle name="Heading 3 2" xfId="9852"/>
    <cellStyle name="Heading 3 2 10" xfId="9853"/>
    <cellStyle name="Heading 3 2 11" xfId="9854"/>
    <cellStyle name="Heading 3 2 12" xfId="9855"/>
    <cellStyle name="Heading 3 2 2" xfId="9856"/>
    <cellStyle name="Heading 3 2 2 10" xfId="9857"/>
    <cellStyle name="Heading 3 2 2 11" xfId="9858"/>
    <cellStyle name="Heading 3 2 2 2" xfId="9859"/>
    <cellStyle name="Heading 3 2 2 2 2" xfId="9860"/>
    <cellStyle name="Heading 3 2 2 2 2 2" xfId="9861"/>
    <cellStyle name="Heading 3 2 2 2 2 2 2" xfId="9862"/>
    <cellStyle name="Heading 3 2 2 2 2 2 3" xfId="9863"/>
    <cellStyle name="Heading 3 2 2 2 2 3" xfId="9864"/>
    <cellStyle name="Heading 3 2 2 2 2 4" xfId="9865"/>
    <cellStyle name="Heading 3 2 2 2 3" xfId="9866"/>
    <cellStyle name="Heading 3 2 2 2 3 2" xfId="9867"/>
    <cellStyle name="Heading 3 2 2 2 3 2 2" xfId="9868"/>
    <cellStyle name="Heading 3 2 2 2 3 2 3" xfId="9869"/>
    <cellStyle name="Heading 3 2 2 2 3 3" xfId="9870"/>
    <cellStyle name="Heading 3 2 2 2 3 4" xfId="9871"/>
    <cellStyle name="Heading 3 2 2 2 4" xfId="9872"/>
    <cellStyle name="Heading 3 2 2 2 4 2" xfId="9873"/>
    <cellStyle name="Heading 3 2 2 2 5" xfId="9874"/>
    <cellStyle name="Heading 3 2 2 2 5 2" xfId="9875"/>
    <cellStyle name="Heading 3 2 2 2 5 3" xfId="9876"/>
    <cellStyle name="Heading 3 2 2 2 6" xfId="9877"/>
    <cellStyle name="Heading 3 2 2 2 7" xfId="9878"/>
    <cellStyle name="Heading 3 2 2 2 8" xfId="9879"/>
    <cellStyle name="Heading 3 2 2 2 9" xfId="9880"/>
    <cellStyle name="Heading 3 2 2 3" xfId="9881"/>
    <cellStyle name="Heading 3 2 2 3 2" xfId="9882"/>
    <cellStyle name="Heading 3 2 2 3 2 2" xfId="9883"/>
    <cellStyle name="Heading 3 2 2 3 2 2 2" xfId="9884"/>
    <cellStyle name="Heading 3 2 2 3 2 2 3" xfId="9885"/>
    <cellStyle name="Heading 3 2 2 3 2 3" xfId="9886"/>
    <cellStyle name="Heading 3 2 2 3 2 4" xfId="9887"/>
    <cellStyle name="Heading 3 2 2 3 3" xfId="9888"/>
    <cellStyle name="Heading 3 2 2 3 3 2" xfId="9889"/>
    <cellStyle name="Heading 3 2 2 3 3 2 2" xfId="9890"/>
    <cellStyle name="Heading 3 2 2 3 3 2 3" xfId="9891"/>
    <cellStyle name="Heading 3 2 2 3 3 3" xfId="9892"/>
    <cellStyle name="Heading 3 2 2 3 3 3 2" xfId="9893"/>
    <cellStyle name="Heading 3 2 2 3 3 4" xfId="9894"/>
    <cellStyle name="Heading 3 2 2 3 3 5" xfId="9895"/>
    <cellStyle name="Heading 3 2 2 3 3 6" xfId="9896"/>
    <cellStyle name="Heading 3 2 2 3 4" xfId="9897"/>
    <cellStyle name="Heading 3 2 2 3 4 2" xfId="9898"/>
    <cellStyle name="Heading 3 2 2 3 4 2 2" xfId="9899"/>
    <cellStyle name="Heading 3 2 2 3 4 3" xfId="9900"/>
    <cellStyle name="Heading 3 2 2 3 4 4" xfId="9901"/>
    <cellStyle name="Heading 3 2 2 3 5" xfId="9902"/>
    <cellStyle name="Heading 3 2 2 3 5 2" xfId="9903"/>
    <cellStyle name="Heading 3 2 2 3 6" xfId="9904"/>
    <cellStyle name="Heading 3 2 2 3 7" xfId="9905"/>
    <cellStyle name="Heading 3 2 2 3 8" xfId="9906"/>
    <cellStyle name="Heading 3 2 2 4" xfId="9907"/>
    <cellStyle name="Heading 3 2 2 4 2" xfId="9908"/>
    <cellStyle name="Heading 3 2 2 4 2 2" xfId="9909"/>
    <cellStyle name="Heading 3 2 2 4 2 3" xfId="9910"/>
    <cellStyle name="Heading 3 2 2 4 3" xfId="9911"/>
    <cellStyle name="Heading 3 2 2 4 4" xfId="9912"/>
    <cellStyle name="Heading 3 2 2 4 5" xfId="9913"/>
    <cellStyle name="Heading 3 2 2 5" xfId="9914"/>
    <cellStyle name="Heading 3 2 2 5 2" xfId="9915"/>
    <cellStyle name="Heading 3 2 2 5 2 2" xfId="9916"/>
    <cellStyle name="Heading 3 2 2 5 2 3" xfId="9917"/>
    <cellStyle name="Heading 3 2 2 5 3" xfId="9918"/>
    <cellStyle name="Heading 3 2 2 5 4" xfId="9919"/>
    <cellStyle name="Heading 3 2 2 6" xfId="9920"/>
    <cellStyle name="Heading 3 2 2 6 2" xfId="9921"/>
    <cellStyle name="Heading 3 2 2 7" xfId="9922"/>
    <cellStyle name="Heading 3 2 2 7 2" xfId="9923"/>
    <cellStyle name="Heading 3 2 2 7 3" xfId="9924"/>
    <cellStyle name="Heading 3 2 2 8" xfId="9925"/>
    <cellStyle name="Heading 3 2 2 9" xfId="9926"/>
    <cellStyle name="Heading 3 2 3" xfId="9927"/>
    <cellStyle name="Heading 3 2 3 2" xfId="9928"/>
    <cellStyle name="Heading 3 2 3 3" xfId="9929"/>
    <cellStyle name="Heading 3 2 4" xfId="9930"/>
    <cellStyle name="Heading 3 2 4 2" xfId="9931"/>
    <cellStyle name="Heading 3 2 4 2 2" xfId="9932"/>
    <cellStyle name="Heading 3 2 4 2 2 2" xfId="9933"/>
    <cellStyle name="Heading 3 2 4 2 2 3" xfId="9934"/>
    <cellStyle name="Heading 3 2 4 2 3" xfId="9935"/>
    <cellStyle name="Heading 3 2 4 2 4" xfId="9936"/>
    <cellStyle name="Heading 3 2 4 3" xfId="9937"/>
    <cellStyle name="Heading 3 2 4 3 2" xfId="9938"/>
    <cellStyle name="Heading 3 2 4 3 2 2" xfId="9939"/>
    <cellStyle name="Heading 3 2 4 3 2 3" xfId="9940"/>
    <cellStyle name="Heading 3 2 4 3 3" xfId="9941"/>
    <cellStyle name="Heading 3 2 4 3 4" xfId="9942"/>
    <cellStyle name="Heading 3 2 4 4" xfId="9943"/>
    <cellStyle name="Heading 3 2 4 4 2" xfId="9944"/>
    <cellStyle name="Heading 3 2 4 5" xfId="9945"/>
    <cellStyle name="Heading 3 2 4 5 2" xfId="9946"/>
    <cellStyle name="Heading 3 2 4 5 3" xfId="9947"/>
    <cellStyle name="Heading 3 2 4 6" xfId="9948"/>
    <cellStyle name="Heading 3 2 4 7" xfId="9949"/>
    <cellStyle name="Heading 3 2 4 8" xfId="9950"/>
    <cellStyle name="Heading 3 2 4 9" xfId="9951"/>
    <cellStyle name="Heading 3 2 5" xfId="9952"/>
    <cellStyle name="Heading 3 2 5 2" xfId="9953"/>
    <cellStyle name="Heading 3 2 5 2 2" xfId="9954"/>
    <cellStyle name="Heading 3 2 5 2 3" xfId="9955"/>
    <cellStyle name="Heading 3 2 5 3" xfId="9956"/>
    <cellStyle name="Heading 3 2 5 4" xfId="9957"/>
    <cellStyle name="Heading 3 2 5 5" xfId="9958"/>
    <cellStyle name="Heading 3 2 6" xfId="9959"/>
    <cellStyle name="Heading 3 2 6 2" xfId="9960"/>
    <cellStyle name="Heading 3 2 6 2 2" xfId="9961"/>
    <cellStyle name="Heading 3 2 6 2 3" xfId="9962"/>
    <cellStyle name="Heading 3 2 6 3" xfId="9963"/>
    <cellStyle name="Heading 3 2 6 4" xfId="9964"/>
    <cellStyle name="Heading 3 2 7" xfId="9965"/>
    <cellStyle name="Heading 3 2 7 2" xfId="9966"/>
    <cellStyle name="Heading 3 2 8" xfId="9967"/>
    <cellStyle name="Heading 3 2 8 2" xfId="9968"/>
    <cellStyle name="Heading 3 2 8 3" xfId="9969"/>
    <cellStyle name="Heading 3 2 9" xfId="9970"/>
    <cellStyle name="Heading 3 3" xfId="9971"/>
    <cellStyle name="Heading 3 3 2" xfId="9972"/>
    <cellStyle name="Heading 3 3 2 2" xfId="9973"/>
    <cellStyle name="Heading 3 3 2 3" xfId="9974"/>
    <cellStyle name="Heading 3 3 2 4" xfId="9975"/>
    <cellStyle name="Heading 3 3 3" xfId="9976"/>
    <cellStyle name="Heading 3 4" xfId="9977"/>
    <cellStyle name="Heading 3 4 2" xfId="9978"/>
    <cellStyle name="Heading 3 4 2 2" xfId="9979"/>
    <cellStyle name="Heading 3 4 2 2 2" xfId="9980"/>
    <cellStyle name="Heading 3 4 2 2 3" xfId="9981"/>
    <cellStyle name="Heading 3 4 2 3" xfId="9982"/>
    <cellStyle name="Heading 3 4 2 4" xfId="9983"/>
    <cellStyle name="Heading 3 4 3" xfId="9984"/>
    <cellStyle name="Heading 3 4 3 2" xfId="9985"/>
    <cellStyle name="Heading 3 4 3 2 2" xfId="9986"/>
    <cellStyle name="Heading 3 4 3 2 3" xfId="9987"/>
    <cellStyle name="Heading 3 4 3 3" xfId="9988"/>
    <cellStyle name="Heading 3 4 3 4" xfId="9989"/>
    <cellStyle name="Heading 3 4 4" xfId="9990"/>
    <cellStyle name="Heading 3 4 4 2" xfId="9991"/>
    <cellStyle name="Heading 3 4 5" xfId="9992"/>
    <cellStyle name="Heading 3 4 5 2" xfId="9993"/>
    <cellStyle name="Heading 3 4 5 3" xfId="9994"/>
    <cellStyle name="Heading 3 4 6" xfId="9995"/>
    <cellStyle name="Heading 3 4 7" xfId="9996"/>
    <cellStyle name="Heading 3 4 8" xfId="9997"/>
    <cellStyle name="Heading 3 4 9" xfId="9998"/>
    <cellStyle name="Heading 3 5" xfId="9999"/>
    <cellStyle name="Heading 3 6" xfId="10000"/>
    <cellStyle name="Heading 3 7" xfId="10001"/>
    <cellStyle name="Heading 3 8" xfId="10002"/>
    <cellStyle name="Heading 3 9" xfId="10003"/>
    <cellStyle name="Heading 3 Centre 2" xfId="10004"/>
    <cellStyle name="Heading 4" xfId="14" builtinId="19" hidden="1"/>
    <cellStyle name="Heading 4 2" xfId="10005"/>
    <cellStyle name="Heading 4 2 2" xfId="10006"/>
    <cellStyle name="Heading 4 2 2 2" xfId="10007"/>
    <cellStyle name="Heading 4 2 2 2 2" xfId="10008"/>
    <cellStyle name="Heading 4 2 2 2 3" xfId="10009"/>
    <cellStyle name="Heading 4 2 2 3" xfId="10010"/>
    <cellStyle name="Heading 4 2 2 3 2" xfId="10011"/>
    <cellStyle name="Heading 4 2 2 3 3" xfId="10012"/>
    <cellStyle name="Heading 4 2 2 3 3 2" xfId="10013"/>
    <cellStyle name="Heading 4 2 2 3 3 3" xfId="10014"/>
    <cellStyle name="Heading 4 2 2 3 4" xfId="10015"/>
    <cellStyle name="Heading 4 2 2 3 5" xfId="10016"/>
    <cellStyle name="Heading 4 2 2 3 6" xfId="10017"/>
    <cellStyle name="Heading 4 2 2 4" xfId="10018"/>
    <cellStyle name="Heading 4 2 2 4 2" xfId="10019"/>
    <cellStyle name="Heading 4 2 2 4 3" xfId="10020"/>
    <cellStyle name="Heading 4 2 2 4 4" xfId="10021"/>
    <cellStyle name="Heading 4 2 2 5" xfId="10022"/>
    <cellStyle name="Heading 4 2 3" xfId="10023"/>
    <cellStyle name="Heading 4 2 3 2" xfId="10024"/>
    <cellStyle name="Heading 4 2 3 3" xfId="10025"/>
    <cellStyle name="Heading 4 2 3 4" xfId="10026"/>
    <cellStyle name="Heading 4 2 4" xfId="10027"/>
    <cellStyle name="Heading 4 2 4 2" xfId="10028"/>
    <cellStyle name="Heading 4 2 4 3" xfId="10029"/>
    <cellStyle name="Heading 4 2 5" xfId="10030"/>
    <cellStyle name="Heading 4 2 5 2" xfId="10031"/>
    <cellStyle name="Heading 4 2 5 3" xfId="10032"/>
    <cellStyle name="Heading 4 2 5 4" xfId="10033"/>
    <cellStyle name="Heading 4 2 6" xfId="10034"/>
    <cellStyle name="Heading 4 3" xfId="10035"/>
    <cellStyle name="Heading 4 3 2" xfId="10036"/>
    <cellStyle name="Heading 4 3 2 2" xfId="10037"/>
    <cellStyle name="Heading 4 3 2 2 2" xfId="10038"/>
    <cellStyle name="Heading 4 3 2 2 3" xfId="10039"/>
    <cellStyle name="Heading 4 3 2 3" xfId="10040"/>
    <cellStyle name="Heading 4 3 2 4" xfId="10041"/>
    <cellStyle name="Heading 4 3 3" xfId="10042"/>
    <cellStyle name="Heading 4 3 3 2" xfId="10043"/>
    <cellStyle name="Heading 4 3 3 3" xfId="10044"/>
    <cellStyle name="Heading 4 3 4" xfId="10045"/>
    <cellStyle name="Heading 4 3 4 2" xfId="10046"/>
    <cellStyle name="Heading 4 3 4 3" xfId="10047"/>
    <cellStyle name="Heading 4 3 4 4" xfId="10048"/>
    <cellStyle name="Heading 4 3 5" xfId="10049"/>
    <cellStyle name="Heading 4 4" xfId="10050"/>
    <cellStyle name="Heading 4 4 2" xfId="10051"/>
    <cellStyle name="Heading 4 4 3" xfId="10052"/>
    <cellStyle name="Heading 4 5" xfId="10053"/>
    <cellStyle name="Heading 4 6" xfId="10054"/>
    <cellStyle name="Heading1" xfId="10055"/>
    <cellStyle name="Heading2" xfId="10056"/>
    <cellStyle name="Heading3" xfId="10057"/>
    <cellStyle name="Heading3Wraped" xfId="10058"/>
    <cellStyle name="Heading3WrapLow" xfId="10059"/>
    <cellStyle name="Heavy Box" xfId="10060"/>
    <cellStyle name="Heavy Box 2" xfId="10061"/>
    <cellStyle name="Heavy Box 2 2" xfId="10062"/>
    <cellStyle name="Heavy Box 2 3" xfId="10063"/>
    <cellStyle name="Heavy Box 2 4" xfId="10064"/>
    <cellStyle name="Heavy Box 2 5" xfId="10065"/>
    <cellStyle name="Heavy Box 3" xfId="10066"/>
    <cellStyle name="Heavy Box 4" xfId="10067"/>
    <cellStyle name="Heavy Box 5" xfId="10068"/>
    <cellStyle name="Heavy Box 6" xfId="10069"/>
    <cellStyle name="Heavy Box 7" xfId="10070"/>
    <cellStyle name="hp0 -Hyperlink" xfId="10071"/>
    <cellStyle name="hp0 -Hyperlink 2" xfId="10072"/>
    <cellStyle name="hp0 -Hyperlink 3" xfId="10073"/>
    <cellStyle name="hp1 -Hyperlink" xfId="10074"/>
    <cellStyle name="hp1 -Hyperlink 2" xfId="10075"/>
    <cellStyle name="hp1 -Hyperlink 3" xfId="10076"/>
    <cellStyle name="hp2 -Hyperlink" xfId="10077"/>
    <cellStyle name="hp2 -Hyperlink 2" xfId="10078"/>
    <cellStyle name="hp2 -Hyperlink 3" xfId="10079"/>
    <cellStyle name="hp3 -Hyperlink" xfId="10080"/>
    <cellStyle name="hp3 -Hyperlink 2" xfId="10081"/>
    <cellStyle name="hp3 -Hyperlink 3" xfId="10082"/>
    <cellStyle name="Hyperlink" xfId="5" builtinId="8"/>
    <cellStyle name="Hyperlink 2" xfId="10083"/>
    <cellStyle name="Hyperlink 2 10" xfId="10084"/>
    <cellStyle name="Hyperlink 2 2" xfId="10085"/>
    <cellStyle name="Hyperlink 2 2 2" xfId="10086"/>
    <cellStyle name="Hyperlink 2 2 2 2" xfId="10087"/>
    <cellStyle name="Hyperlink 2 2 2 3" xfId="10088"/>
    <cellStyle name="Hyperlink 2 2 2 4" xfId="10089"/>
    <cellStyle name="Hyperlink 2 2 3" xfId="10090"/>
    <cellStyle name="Hyperlink 2 2 3 2" xfId="10091"/>
    <cellStyle name="Hyperlink 2 2 3 3" xfId="10092"/>
    <cellStyle name="Hyperlink 2 3" xfId="10093"/>
    <cellStyle name="Hyperlink 2 3 2" xfId="10094"/>
    <cellStyle name="Hyperlink 2 3 3" xfId="10095"/>
    <cellStyle name="Hyperlink 2 3 4" xfId="10096"/>
    <cellStyle name="Hyperlink 2 4" xfId="10097"/>
    <cellStyle name="Hyperlink 2 4 2" xfId="10098"/>
    <cellStyle name="Hyperlink 2 4 2 2" xfId="10099"/>
    <cellStyle name="Hyperlink 2 4 2 3" xfId="10100"/>
    <cellStyle name="Hyperlink 2 4 3" xfId="10101"/>
    <cellStyle name="Hyperlink 2 4 4" xfId="10102"/>
    <cellStyle name="Hyperlink 2 5" xfId="10103"/>
    <cellStyle name="Hyperlink 2 5 2" xfId="10104"/>
    <cellStyle name="Hyperlink 2 5 3" xfId="10105"/>
    <cellStyle name="Hyperlink 2 6" xfId="10106"/>
    <cellStyle name="Hyperlink 2 7" xfId="10107"/>
    <cellStyle name="Hyperlink 2 7 2" xfId="10108"/>
    <cellStyle name="Hyperlink 2 7 3" xfId="10109"/>
    <cellStyle name="Hyperlink 2 8" xfId="10110"/>
    <cellStyle name="Hyperlink 2 9" xfId="10111"/>
    <cellStyle name="Hyperlink 3" xfId="10112"/>
    <cellStyle name="Hyperlink 3 2" xfId="10113"/>
    <cellStyle name="Hyperlink 3 2 2" xfId="10114"/>
    <cellStyle name="Hyperlink 3 2 3" xfId="10115"/>
    <cellStyle name="Hyperlink 3 3" xfId="10116"/>
    <cellStyle name="Hyperlink 3 4" xfId="10117"/>
    <cellStyle name="Hyperlink 3 4 2" xfId="10118"/>
    <cellStyle name="Hyperlink 3 4 3" xfId="10119"/>
    <cellStyle name="Hyperlink 3 5" xfId="10120"/>
    <cellStyle name="Hyperlink 3 6" xfId="10121"/>
    <cellStyle name="Hyperlink 4" xfId="10122"/>
    <cellStyle name="Hyperlink 4 2" xfId="10123"/>
    <cellStyle name="Hyperlink 4 2 2" xfId="10124"/>
    <cellStyle name="Hyperlink 4 2 3" xfId="10125"/>
    <cellStyle name="Hyperlink 4 3" xfId="10126"/>
    <cellStyle name="Hyperlink 4 4" xfId="10127"/>
    <cellStyle name="Hyperlink 4 5" xfId="10128"/>
    <cellStyle name="Hyperlink 5" xfId="10129"/>
    <cellStyle name="Hyperlink 6" xfId="10130"/>
    <cellStyle name="Hyperlink 7" xfId="10131"/>
    <cellStyle name="Hyperlink 8" xfId="10132"/>
    <cellStyle name="ic0 -InpComma" xfId="10133"/>
    <cellStyle name="ic1 -InpComma" xfId="10134"/>
    <cellStyle name="ic2 -InpComma" xfId="10135"/>
    <cellStyle name="ic3 -InpComma" xfId="10136"/>
    <cellStyle name="ic4 -InpComma" xfId="10137"/>
    <cellStyle name="idDMMY -InpDate" xfId="10138"/>
    <cellStyle name="idDMMYHM -InpDateTime" xfId="10139"/>
    <cellStyle name="idDMY -InpDate" xfId="10140"/>
    <cellStyle name="idMDY -InpDate" xfId="10141"/>
    <cellStyle name="idMMY -InpDate" xfId="10142"/>
    <cellStyle name="if0 -InpFixed" xfId="10143"/>
    <cellStyle name="if0b-InpFixedB" xfId="10144"/>
    <cellStyle name="if0-InpFixed" xfId="10145"/>
    <cellStyle name="iln -InpTableTextNoWrap" xfId="10146"/>
    <cellStyle name="ilnb-InpTableTextNoWrapB" xfId="10147"/>
    <cellStyle name="ilw -InpTableTextWrap" xfId="10148"/>
    <cellStyle name="ilw -InpTableTextWrap 2" xfId="10149"/>
    <cellStyle name="ilw -InpTableTextWrap 3" xfId="10150"/>
    <cellStyle name="imHM  -InpTime" xfId="10151"/>
    <cellStyle name="imHM24+ -InpTime" xfId="10152"/>
    <cellStyle name="Input" xfId="18" builtinId="20" hidden="1"/>
    <cellStyle name="Input 10" xfId="10153"/>
    <cellStyle name="Input 11" xfId="10154"/>
    <cellStyle name="Input 2" xfId="10155"/>
    <cellStyle name="Input 2 2" xfId="10156"/>
    <cellStyle name="Input 2 2 10" xfId="10157"/>
    <cellStyle name="Input 2 2 10 2" xfId="10158"/>
    <cellStyle name="Input 2 2 10 2 2" xfId="10159"/>
    <cellStyle name="Input 2 2 10 2 2 2" xfId="10160"/>
    <cellStyle name="Input 2 2 10 2 2 3" xfId="10161"/>
    <cellStyle name="Input 2 2 10 2 3" xfId="10162"/>
    <cellStyle name="Input 2 2 10 2 3 2" xfId="10163"/>
    <cellStyle name="Input 2 2 10 2 3 3" xfId="10164"/>
    <cellStyle name="Input 2 2 10 2 4" xfId="10165"/>
    <cellStyle name="Input 2 2 10 2 4 2" xfId="10166"/>
    <cellStyle name="Input 2 2 10 2 4 3" xfId="10167"/>
    <cellStyle name="Input 2 2 10 2 5" xfId="10168"/>
    <cellStyle name="Input 2 2 10 2 5 2" xfId="10169"/>
    <cellStyle name="Input 2 2 10 2 5 3" xfId="10170"/>
    <cellStyle name="Input 2 2 10 2 6" xfId="10171"/>
    <cellStyle name="Input 2 2 10 2 7" xfId="10172"/>
    <cellStyle name="Input 2 2 10 3" xfId="10173"/>
    <cellStyle name="Input 2 2 10 3 2" xfId="10174"/>
    <cellStyle name="Input 2 2 10 3 3" xfId="10175"/>
    <cellStyle name="Input 2 2 10 4" xfId="10176"/>
    <cellStyle name="Input 2 2 10 4 2" xfId="10177"/>
    <cellStyle name="Input 2 2 10 4 3" xfId="10178"/>
    <cellStyle name="Input 2 2 10 5" xfId="10179"/>
    <cellStyle name="Input 2 2 10 5 2" xfId="10180"/>
    <cellStyle name="Input 2 2 10 5 3" xfId="10181"/>
    <cellStyle name="Input 2 2 10 6" xfId="10182"/>
    <cellStyle name="Input 2 2 10 6 2" xfId="10183"/>
    <cellStyle name="Input 2 2 10 6 3" xfId="10184"/>
    <cellStyle name="Input 2 2 10 7" xfId="10185"/>
    <cellStyle name="Input 2 2 10 8" xfId="10186"/>
    <cellStyle name="Input 2 2 11" xfId="10187"/>
    <cellStyle name="Input 2 2 11 2" xfId="10188"/>
    <cellStyle name="Input 2 2 11 2 2" xfId="10189"/>
    <cellStyle name="Input 2 2 11 2 3" xfId="10190"/>
    <cellStyle name="Input 2 2 11 3" xfId="10191"/>
    <cellStyle name="Input 2 2 11 3 2" xfId="10192"/>
    <cellStyle name="Input 2 2 11 3 3" xfId="10193"/>
    <cellStyle name="Input 2 2 11 4" xfId="10194"/>
    <cellStyle name="Input 2 2 11 4 2" xfId="10195"/>
    <cellStyle name="Input 2 2 11 4 3" xfId="10196"/>
    <cellStyle name="Input 2 2 11 5" xfId="10197"/>
    <cellStyle name="Input 2 2 11 5 2" xfId="10198"/>
    <cellStyle name="Input 2 2 11 5 3" xfId="10199"/>
    <cellStyle name="Input 2 2 11 6" xfId="10200"/>
    <cellStyle name="Input 2 2 11 7" xfId="10201"/>
    <cellStyle name="Input 2 2 12" xfId="10202"/>
    <cellStyle name="Input 2 2 12 2" xfId="10203"/>
    <cellStyle name="Input 2 2 12 3" xfId="10204"/>
    <cellStyle name="Input 2 2 13" xfId="10205"/>
    <cellStyle name="Input 2 2 13 2" xfId="10206"/>
    <cellStyle name="Input 2 2 13 3" xfId="10207"/>
    <cellStyle name="Input 2 2 14" xfId="10208"/>
    <cellStyle name="Input 2 2 14 2" xfId="10209"/>
    <cellStyle name="Input 2 2 14 3" xfId="10210"/>
    <cellStyle name="Input 2 2 15" xfId="10211"/>
    <cellStyle name="Input 2 2 15 2" xfId="10212"/>
    <cellStyle name="Input 2 2 15 3" xfId="10213"/>
    <cellStyle name="Input 2 2 16" xfId="10214"/>
    <cellStyle name="Input 2 2 17" xfId="10215"/>
    <cellStyle name="Input 2 2 2" xfId="10216"/>
    <cellStyle name="Input 2 2 2 10" xfId="10217"/>
    <cellStyle name="Input 2 2 2 10 2" xfId="10218"/>
    <cellStyle name="Input 2 2 2 10 3" xfId="10219"/>
    <cellStyle name="Input 2 2 2 11" xfId="10220"/>
    <cellStyle name="Input 2 2 2 11 2" xfId="10221"/>
    <cellStyle name="Input 2 2 2 11 3" xfId="10222"/>
    <cellStyle name="Input 2 2 2 12" xfId="10223"/>
    <cellStyle name="Input 2 2 2 13" xfId="10224"/>
    <cellStyle name="Input 2 2 2 2" xfId="10225"/>
    <cellStyle name="Input 2 2 2 2 10" xfId="10226"/>
    <cellStyle name="Input 2 2 2 2 11" xfId="10227"/>
    <cellStyle name="Input 2 2 2 2 2" xfId="10228"/>
    <cellStyle name="Input 2 2 2 2 2 2" xfId="10229"/>
    <cellStyle name="Input 2 2 2 2 2 2 2" xfId="10230"/>
    <cellStyle name="Input 2 2 2 2 2 2 2 2" xfId="10231"/>
    <cellStyle name="Input 2 2 2 2 2 2 2 2 2" xfId="10232"/>
    <cellStyle name="Input 2 2 2 2 2 2 2 2 3" xfId="10233"/>
    <cellStyle name="Input 2 2 2 2 2 2 2 3" xfId="10234"/>
    <cellStyle name="Input 2 2 2 2 2 2 2 3 2" xfId="10235"/>
    <cellStyle name="Input 2 2 2 2 2 2 2 3 3" xfId="10236"/>
    <cellStyle name="Input 2 2 2 2 2 2 2 4" xfId="10237"/>
    <cellStyle name="Input 2 2 2 2 2 2 2 4 2" xfId="10238"/>
    <cellStyle name="Input 2 2 2 2 2 2 2 4 3" xfId="10239"/>
    <cellStyle name="Input 2 2 2 2 2 2 2 5" xfId="10240"/>
    <cellStyle name="Input 2 2 2 2 2 2 2 5 2" xfId="10241"/>
    <cellStyle name="Input 2 2 2 2 2 2 2 5 3" xfId="10242"/>
    <cellStyle name="Input 2 2 2 2 2 2 2 6" xfId="10243"/>
    <cellStyle name="Input 2 2 2 2 2 2 2 7" xfId="10244"/>
    <cellStyle name="Input 2 2 2 2 2 2 3" xfId="10245"/>
    <cellStyle name="Input 2 2 2 2 2 2 3 2" xfId="10246"/>
    <cellStyle name="Input 2 2 2 2 2 2 3 3" xfId="10247"/>
    <cellStyle name="Input 2 2 2 2 2 2 4" xfId="10248"/>
    <cellStyle name="Input 2 2 2 2 2 2 4 2" xfId="10249"/>
    <cellStyle name="Input 2 2 2 2 2 2 4 3" xfId="10250"/>
    <cellStyle name="Input 2 2 2 2 2 2 5" xfId="10251"/>
    <cellStyle name="Input 2 2 2 2 2 2 5 2" xfId="10252"/>
    <cellStyle name="Input 2 2 2 2 2 2 5 3" xfId="10253"/>
    <cellStyle name="Input 2 2 2 2 2 2 6" xfId="10254"/>
    <cellStyle name="Input 2 2 2 2 2 2 6 2" xfId="10255"/>
    <cellStyle name="Input 2 2 2 2 2 2 6 3" xfId="10256"/>
    <cellStyle name="Input 2 2 2 2 2 2 7" xfId="10257"/>
    <cellStyle name="Input 2 2 2 2 2 2 8" xfId="10258"/>
    <cellStyle name="Input 2 2 2 2 2 3" xfId="10259"/>
    <cellStyle name="Input 2 2 2 2 2 3 2" xfId="10260"/>
    <cellStyle name="Input 2 2 2 2 2 3 2 2" xfId="10261"/>
    <cellStyle name="Input 2 2 2 2 2 3 2 3" xfId="10262"/>
    <cellStyle name="Input 2 2 2 2 2 3 3" xfId="10263"/>
    <cellStyle name="Input 2 2 2 2 2 3 3 2" xfId="10264"/>
    <cellStyle name="Input 2 2 2 2 2 3 3 3" xfId="10265"/>
    <cellStyle name="Input 2 2 2 2 2 3 4" xfId="10266"/>
    <cellStyle name="Input 2 2 2 2 2 3 4 2" xfId="10267"/>
    <cellStyle name="Input 2 2 2 2 2 3 4 3" xfId="10268"/>
    <cellStyle name="Input 2 2 2 2 2 3 5" xfId="10269"/>
    <cellStyle name="Input 2 2 2 2 2 3 5 2" xfId="10270"/>
    <cellStyle name="Input 2 2 2 2 2 3 5 3" xfId="10271"/>
    <cellStyle name="Input 2 2 2 2 2 3 6" xfId="10272"/>
    <cellStyle name="Input 2 2 2 2 2 3 7" xfId="10273"/>
    <cellStyle name="Input 2 2 2 2 2 4" xfId="10274"/>
    <cellStyle name="Input 2 2 2 2 2 4 2" xfId="10275"/>
    <cellStyle name="Input 2 2 2 2 2 4 3" xfId="10276"/>
    <cellStyle name="Input 2 2 2 2 2 5" xfId="10277"/>
    <cellStyle name="Input 2 2 2 2 2 5 2" xfId="10278"/>
    <cellStyle name="Input 2 2 2 2 2 5 3" xfId="10279"/>
    <cellStyle name="Input 2 2 2 2 2 6" xfId="10280"/>
    <cellStyle name="Input 2 2 2 2 2 6 2" xfId="10281"/>
    <cellStyle name="Input 2 2 2 2 2 6 3" xfId="10282"/>
    <cellStyle name="Input 2 2 2 2 2 7" xfId="10283"/>
    <cellStyle name="Input 2 2 2 2 2 7 2" xfId="10284"/>
    <cellStyle name="Input 2 2 2 2 2 7 3" xfId="10285"/>
    <cellStyle name="Input 2 2 2 2 2 8" xfId="10286"/>
    <cellStyle name="Input 2 2 2 2 2 9" xfId="10287"/>
    <cellStyle name="Input 2 2 2 2 3" xfId="10288"/>
    <cellStyle name="Input 2 2 2 2 3 2" xfId="10289"/>
    <cellStyle name="Input 2 2 2 2 3 2 2" xfId="10290"/>
    <cellStyle name="Input 2 2 2 2 3 2 2 2" xfId="10291"/>
    <cellStyle name="Input 2 2 2 2 3 2 2 2 2" xfId="10292"/>
    <cellStyle name="Input 2 2 2 2 3 2 2 2 3" xfId="10293"/>
    <cellStyle name="Input 2 2 2 2 3 2 2 3" xfId="10294"/>
    <cellStyle name="Input 2 2 2 2 3 2 2 3 2" xfId="10295"/>
    <cellStyle name="Input 2 2 2 2 3 2 2 3 3" xfId="10296"/>
    <cellStyle name="Input 2 2 2 2 3 2 2 4" xfId="10297"/>
    <cellStyle name="Input 2 2 2 2 3 2 2 4 2" xfId="10298"/>
    <cellStyle name="Input 2 2 2 2 3 2 2 4 3" xfId="10299"/>
    <cellStyle name="Input 2 2 2 2 3 2 2 5" xfId="10300"/>
    <cellStyle name="Input 2 2 2 2 3 2 2 5 2" xfId="10301"/>
    <cellStyle name="Input 2 2 2 2 3 2 2 5 3" xfId="10302"/>
    <cellStyle name="Input 2 2 2 2 3 2 2 6" xfId="10303"/>
    <cellStyle name="Input 2 2 2 2 3 2 2 7" xfId="10304"/>
    <cellStyle name="Input 2 2 2 2 3 2 3" xfId="10305"/>
    <cellStyle name="Input 2 2 2 2 3 2 3 2" xfId="10306"/>
    <cellStyle name="Input 2 2 2 2 3 2 3 3" xfId="10307"/>
    <cellStyle name="Input 2 2 2 2 3 2 4" xfId="10308"/>
    <cellStyle name="Input 2 2 2 2 3 2 4 2" xfId="10309"/>
    <cellStyle name="Input 2 2 2 2 3 2 4 3" xfId="10310"/>
    <cellStyle name="Input 2 2 2 2 3 2 5" xfId="10311"/>
    <cellStyle name="Input 2 2 2 2 3 2 5 2" xfId="10312"/>
    <cellStyle name="Input 2 2 2 2 3 2 5 3" xfId="10313"/>
    <cellStyle name="Input 2 2 2 2 3 2 6" xfId="10314"/>
    <cellStyle name="Input 2 2 2 2 3 2 6 2" xfId="10315"/>
    <cellStyle name="Input 2 2 2 2 3 2 6 3" xfId="10316"/>
    <cellStyle name="Input 2 2 2 2 3 2 7" xfId="10317"/>
    <cellStyle name="Input 2 2 2 2 3 2 8" xfId="10318"/>
    <cellStyle name="Input 2 2 2 2 3 3" xfId="10319"/>
    <cellStyle name="Input 2 2 2 2 3 3 2" xfId="10320"/>
    <cellStyle name="Input 2 2 2 2 3 3 2 2" xfId="10321"/>
    <cellStyle name="Input 2 2 2 2 3 3 2 3" xfId="10322"/>
    <cellStyle name="Input 2 2 2 2 3 3 3" xfId="10323"/>
    <cellStyle name="Input 2 2 2 2 3 3 3 2" xfId="10324"/>
    <cellStyle name="Input 2 2 2 2 3 3 3 3" xfId="10325"/>
    <cellStyle name="Input 2 2 2 2 3 3 4" xfId="10326"/>
    <cellStyle name="Input 2 2 2 2 3 3 4 2" xfId="10327"/>
    <cellStyle name="Input 2 2 2 2 3 3 4 3" xfId="10328"/>
    <cellStyle name="Input 2 2 2 2 3 3 5" xfId="10329"/>
    <cellStyle name="Input 2 2 2 2 3 3 5 2" xfId="10330"/>
    <cellStyle name="Input 2 2 2 2 3 3 5 3" xfId="10331"/>
    <cellStyle name="Input 2 2 2 2 3 3 6" xfId="10332"/>
    <cellStyle name="Input 2 2 2 2 3 3 7" xfId="10333"/>
    <cellStyle name="Input 2 2 2 2 3 4" xfId="10334"/>
    <cellStyle name="Input 2 2 2 2 3 4 2" xfId="10335"/>
    <cellStyle name="Input 2 2 2 2 3 4 3" xfId="10336"/>
    <cellStyle name="Input 2 2 2 2 3 5" xfId="10337"/>
    <cellStyle name="Input 2 2 2 2 3 5 2" xfId="10338"/>
    <cellStyle name="Input 2 2 2 2 3 5 3" xfId="10339"/>
    <cellStyle name="Input 2 2 2 2 3 6" xfId="10340"/>
    <cellStyle name="Input 2 2 2 2 3 6 2" xfId="10341"/>
    <cellStyle name="Input 2 2 2 2 3 6 3" xfId="10342"/>
    <cellStyle name="Input 2 2 2 2 3 7" xfId="10343"/>
    <cellStyle name="Input 2 2 2 2 3 7 2" xfId="10344"/>
    <cellStyle name="Input 2 2 2 2 3 7 3" xfId="10345"/>
    <cellStyle name="Input 2 2 2 2 3 8" xfId="10346"/>
    <cellStyle name="Input 2 2 2 2 3 9" xfId="10347"/>
    <cellStyle name="Input 2 2 2 2 4" xfId="10348"/>
    <cellStyle name="Input 2 2 2 2 4 2" xfId="10349"/>
    <cellStyle name="Input 2 2 2 2 4 2 2" xfId="10350"/>
    <cellStyle name="Input 2 2 2 2 4 2 2 2" xfId="10351"/>
    <cellStyle name="Input 2 2 2 2 4 2 2 3" xfId="10352"/>
    <cellStyle name="Input 2 2 2 2 4 2 3" xfId="10353"/>
    <cellStyle name="Input 2 2 2 2 4 2 3 2" xfId="10354"/>
    <cellStyle name="Input 2 2 2 2 4 2 3 3" xfId="10355"/>
    <cellStyle name="Input 2 2 2 2 4 2 4" xfId="10356"/>
    <cellStyle name="Input 2 2 2 2 4 2 4 2" xfId="10357"/>
    <cellStyle name="Input 2 2 2 2 4 2 4 3" xfId="10358"/>
    <cellStyle name="Input 2 2 2 2 4 2 5" xfId="10359"/>
    <cellStyle name="Input 2 2 2 2 4 2 5 2" xfId="10360"/>
    <cellStyle name="Input 2 2 2 2 4 2 5 3" xfId="10361"/>
    <cellStyle name="Input 2 2 2 2 4 2 6" xfId="10362"/>
    <cellStyle name="Input 2 2 2 2 4 2 7" xfId="10363"/>
    <cellStyle name="Input 2 2 2 2 4 3" xfId="10364"/>
    <cellStyle name="Input 2 2 2 2 4 3 2" xfId="10365"/>
    <cellStyle name="Input 2 2 2 2 4 3 3" xfId="10366"/>
    <cellStyle name="Input 2 2 2 2 4 4" xfId="10367"/>
    <cellStyle name="Input 2 2 2 2 4 4 2" xfId="10368"/>
    <cellStyle name="Input 2 2 2 2 4 4 3" xfId="10369"/>
    <cellStyle name="Input 2 2 2 2 4 5" xfId="10370"/>
    <cellStyle name="Input 2 2 2 2 4 5 2" xfId="10371"/>
    <cellStyle name="Input 2 2 2 2 4 5 3" xfId="10372"/>
    <cellStyle name="Input 2 2 2 2 4 6" xfId="10373"/>
    <cellStyle name="Input 2 2 2 2 4 6 2" xfId="10374"/>
    <cellStyle name="Input 2 2 2 2 4 6 3" xfId="10375"/>
    <cellStyle name="Input 2 2 2 2 4 7" xfId="10376"/>
    <cellStyle name="Input 2 2 2 2 4 8" xfId="10377"/>
    <cellStyle name="Input 2 2 2 2 5" xfId="10378"/>
    <cellStyle name="Input 2 2 2 2 5 2" xfId="10379"/>
    <cellStyle name="Input 2 2 2 2 5 2 2" xfId="10380"/>
    <cellStyle name="Input 2 2 2 2 5 2 3" xfId="10381"/>
    <cellStyle name="Input 2 2 2 2 5 3" xfId="10382"/>
    <cellStyle name="Input 2 2 2 2 5 3 2" xfId="10383"/>
    <cellStyle name="Input 2 2 2 2 5 3 3" xfId="10384"/>
    <cellStyle name="Input 2 2 2 2 5 4" xfId="10385"/>
    <cellStyle name="Input 2 2 2 2 5 4 2" xfId="10386"/>
    <cellStyle name="Input 2 2 2 2 5 4 3" xfId="10387"/>
    <cellStyle name="Input 2 2 2 2 5 5" xfId="10388"/>
    <cellStyle name="Input 2 2 2 2 5 5 2" xfId="10389"/>
    <cellStyle name="Input 2 2 2 2 5 5 3" xfId="10390"/>
    <cellStyle name="Input 2 2 2 2 5 6" xfId="10391"/>
    <cellStyle name="Input 2 2 2 2 5 7" xfId="10392"/>
    <cellStyle name="Input 2 2 2 2 6" xfId="10393"/>
    <cellStyle name="Input 2 2 2 2 6 2" xfId="10394"/>
    <cellStyle name="Input 2 2 2 2 6 3" xfId="10395"/>
    <cellStyle name="Input 2 2 2 2 7" xfId="10396"/>
    <cellStyle name="Input 2 2 2 2 7 2" xfId="10397"/>
    <cellStyle name="Input 2 2 2 2 7 3" xfId="10398"/>
    <cellStyle name="Input 2 2 2 2 8" xfId="10399"/>
    <cellStyle name="Input 2 2 2 2 8 2" xfId="10400"/>
    <cellStyle name="Input 2 2 2 2 8 3" xfId="10401"/>
    <cellStyle name="Input 2 2 2 2 9" xfId="10402"/>
    <cellStyle name="Input 2 2 2 2 9 2" xfId="10403"/>
    <cellStyle name="Input 2 2 2 2 9 3" xfId="10404"/>
    <cellStyle name="Input 2 2 2 3" xfId="10405"/>
    <cellStyle name="Input 2 2 2 3 10" xfId="10406"/>
    <cellStyle name="Input 2 2 2 3 11" xfId="10407"/>
    <cellStyle name="Input 2 2 2 3 2" xfId="10408"/>
    <cellStyle name="Input 2 2 2 3 2 2" xfId="10409"/>
    <cellStyle name="Input 2 2 2 3 2 2 2" xfId="10410"/>
    <cellStyle name="Input 2 2 2 3 2 2 2 2" xfId="10411"/>
    <cellStyle name="Input 2 2 2 3 2 2 2 2 2" xfId="10412"/>
    <cellStyle name="Input 2 2 2 3 2 2 2 2 3" xfId="10413"/>
    <cellStyle name="Input 2 2 2 3 2 2 2 3" xfId="10414"/>
    <cellStyle name="Input 2 2 2 3 2 2 2 3 2" xfId="10415"/>
    <cellStyle name="Input 2 2 2 3 2 2 2 3 3" xfId="10416"/>
    <cellStyle name="Input 2 2 2 3 2 2 2 4" xfId="10417"/>
    <cellStyle name="Input 2 2 2 3 2 2 2 4 2" xfId="10418"/>
    <cellStyle name="Input 2 2 2 3 2 2 2 4 3" xfId="10419"/>
    <cellStyle name="Input 2 2 2 3 2 2 2 5" xfId="10420"/>
    <cellStyle name="Input 2 2 2 3 2 2 2 5 2" xfId="10421"/>
    <cellStyle name="Input 2 2 2 3 2 2 2 5 3" xfId="10422"/>
    <cellStyle name="Input 2 2 2 3 2 2 2 6" xfId="10423"/>
    <cellStyle name="Input 2 2 2 3 2 2 2 7" xfId="10424"/>
    <cellStyle name="Input 2 2 2 3 2 2 3" xfId="10425"/>
    <cellStyle name="Input 2 2 2 3 2 2 3 2" xfId="10426"/>
    <cellStyle name="Input 2 2 2 3 2 2 3 3" xfId="10427"/>
    <cellStyle name="Input 2 2 2 3 2 2 4" xfId="10428"/>
    <cellStyle name="Input 2 2 2 3 2 2 4 2" xfId="10429"/>
    <cellStyle name="Input 2 2 2 3 2 2 4 3" xfId="10430"/>
    <cellStyle name="Input 2 2 2 3 2 2 5" xfId="10431"/>
    <cellStyle name="Input 2 2 2 3 2 2 5 2" xfId="10432"/>
    <cellStyle name="Input 2 2 2 3 2 2 5 3" xfId="10433"/>
    <cellStyle name="Input 2 2 2 3 2 2 6" xfId="10434"/>
    <cellStyle name="Input 2 2 2 3 2 2 6 2" xfId="10435"/>
    <cellStyle name="Input 2 2 2 3 2 2 6 3" xfId="10436"/>
    <cellStyle name="Input 2 2 2 3 2 2 7" xfId="10437"/>
    <cellStyle name="Input 2 2 2 3 2 2 8" xfId="10438"/>
    <cellStyle name="Input 2 2 2 3 2 3" xfId="10439"/>
    <cellStyle name="Input 2 2 2 3 2 3 2" xfId="10440"/>
    <cellStyle name="Input 2 2 2 3 2 3 2 2" xfId="10441"/>
    <cellStyle name="Input 2 2 2 3 2 3 2 3" xfId="10442"/>
    <cellStyle name="Input 2 2 2 3 2 3 3" xfId="10443"/>
    <cellStyle name="Input 2 2 2 3 2 3 3 2" xfId="10444"/>
    <cellStyle name="Input 2 2 2 3 2 3 3 3" xfId="10445"/>
    <cellStyle name="Input 2 2 2 3 2 3 4" xfId="10446"/>
    <cellStyle name="Input 2 2 2 3 2 3 4 2" xfId="10447"/>
    <cellStyle name="Input 2 2 2 3 2 3 4 3" xfId="10448"/>
    <cellStyle name="Input 2 2 2 3 2 3 5" xfId="10449"/>
    <cellStyle name="Input 2 2 2 3 2 3 5 2" xfId="10450"/>
    <cellStyle name="Input 2 2 2 3 2 3 5 3" xfId="10451"/>
    <cellStyle name="Input 2 2 2 3 2 3 6" xfId="10452"/>
    <cellStyle name="Input 2 2 2 3 2 3 7" xfId="10453"/>
    <cellStyle name="Input 2 2 2 3 2 4" xfId="10454"/>
    <cellStyle name="Input 2 2 2 3 2 4 2" xfId="10455"/>
    <cellStyle name="Input 2 2 2 3 2 4 3" xfId="10456"/>
    <cellStyle name="Input 2 2 2 3 2 5" xfId="10457"/>
    <cellStyle name="Input 2 2 2 3 2 5 2" xfId="10458"/>
    <cellStyle name="Input 2 2 2 3 2 5 3" xfId="10459"/>
    <cellStyle name="Input 2 2 2 3 2 6" xfId="10460"/>
    <cellStyle name="Input 2 2 2 3 2 6 2" xfId="10461"/>
    <cellStyle name="Input 2 2 2 3 2 6 3" xfId="10462"/>
    <cellStyle name="Input 2 2 2 3 2 7" xfId="10463"/>
    <cellStyle name="Input 2 2 2 3 2 7 2" xfId="10464"/>
    <cellStyle name="Input 2 2 2 3 2 7 3" xfId="10465"/>
    <cellStyle name="Input 2 2 2 3 2 8" xfId="10466"/>
    <cellStyle name="Input 2 2 2 3 2 9" xfId="10467"/>
    <cellStyle name="Input 2 2 2 3 3" xfId="10468"/>
    <cellStyle name="Input 2 2 2 3 3 2" xfId="10469"/>
    <cellStyle name="Input 2 2 2 3 3 2 2" xfId="10470"/>
    <cellStyle name="Input 2 2 2 3 3 2 2 2" xfId="10471"/>
    <cellStyle name="Input 2 2 2 3 3 2 2 2 2" xfId="10472"/>
    <cellStyle name="Input 2 2 2 3 3 2 2 2 3" xfId="10473"/>
    <cellStyle name="Input 2 2 2 3 3 2 2 3" xfId="10474"/>
    <cellStyle name="Input 2 2 2 3 3 2 2 3 2" xfId="10475"/>
    <cellStyle name="Input 2 2 2 3 3 2 2 3 3" xfId="10476"/>
    <cellStyle name="Input 2 2 2 3 3 2 2 4" xfId="10477"/>
    <cellStyle name="Input 2 2 2 3 3 2 2 4 2" xfId="10478"/>
    <cellStyle name="Input 2 2 2 3 3 2 2 4 3" xfId="10479"/>
    <cellStyle name="Input 2 2 2 3 3 2 2 5" xfId="10480"/>
    <cellStyle name="Input 2 2 2 3 3 2 2 5 2" xfId="10481"/>
    <cellStyle name="Input 2 2 2 3 3 2 2 5 3" xfId="10482"/>
    <cellStyle name="Input 2 2 2 3 3 2 2 6" xfId="10483"/>
    <cellStyle name="Input 2 2 2 3 3 2 2 7" xfId="10484"/>
    <cellStyle name="Input 2 2 2 3 3 2 3" xfId="10485"/>
    <cellStyle name="Input 2 2 2 3 3 2 3 2" xfId="10486"/>
    <cellStyle name="Input 2 2 2 3 3 2 3 3" xfId="10487"/>
    <cellStyle name="Input 2 2 2 3 3 2 4" xfId="10488"/>
    <cellStyle name="Input 2 2 2 3 3 2 4 2" xfId="10489"/>
    <cellStyle name="Input 2 2 2 3 3 2 4 3" xfId="10490"/>
    <cellStyle name="Input 2 2 2 3 3 2 5" xfId="10491"/>
    <cellStyle name="Input 2 2 2 3 3 2 5 2" xfId="10492"/>
    <cellStyle name="Input 2 2 2 3 3 2 5 3" xfId="10493"/>
    <cellStyle name="Input 2 2 2 3 3 2 6" xfId="10494"/>
    <cellStyle name="Input 2 2 2 3 3 2 6 2" xfId="10495"/>
    <cellStyle name="Input 2 2 2 3 3 2 6 3" xfId="10496"/>
    <cellStyle name="Input 2 2 2 3 3 2 7" xfId="10497"/>
    <cellStyle name="Input 2 2 2 3 3 2 8" xfId="10498"/>
    <cellStyle name="Input 2 2 2 3 3 3" xfId="10499"/>
    <cellStyle name="Input 2 2 2 3 3 3 2" xfId="10500"/>
    <cellStyle name="Input 2 2 2 3 3 3 2 2" xfId="10501"/>
    <cellStyle name="Input 2 2 2 3 3 3 2 3" xfId="10502"/>
    <cellStyle name="Input 2 2 2 3 3 3 3" xfId="10503"/>
    <cellStyle name="Input 2 2 2 3 3 3 3 2" xfId="10504"/>
    <cellStyle name="Input 2 2 2 3 3 3 3 3" xfId="10505"/>
    <cellStyle name="Input 2 2 2 3 3 3 4" xfId="10506"/>
    <cellStyle name="Input 2 2 2 3 3 3 4 2" xfId="10507"/>
    <cellStyle name="Input 2 2 2 3 3 3 4 3" xfId="10508"/>
    <cellStyle name="Input 2 2 2 3 3 3 5" xfId="10509"/>
    <cellStyle name="Input 2 2 2 3 3 3 5 2" xfId="10510"/>
    <cellStyle name="Input 2 2 2 3 3 3 5 3" xfId="10511"/>
    <cellStyle name="Input 2 2 2 3 3 3 6" xfId="10512"/>
    <cellStyle name="Input 2 2 2 3 3 3 7" xfId="10513"/>
    <cellStyle name="Input 2 2 2 3 3 4" xfId="10514"/>
    <cellStyle name="Input 2 2 2 3 3 4 2" xfId="10515"/>
    <cellStyle name="Input 2 2 2 3 3 4 3" xfId="10516"/>
    <cellStyle name="Input 2 2 2 3 3 5" xfId="10517"/>
    <cellStyle name="Input 2 2 2 3 3 5 2" xfId="10518"/>
    <cellStyle name="Input 2 2 2 3 3 5 3" xfId="10519"/>
    <cellStyle name="Input 2 2 2 3 3 6" xfId="10520"/>
    <cellStyle name="Input 2 2 2 3 3 6 2" xfId="10521"/>
    <cellStyle name="Input 2 2 2 3 3 6 3" xfId="10522"/>
    <cellStyle name="Input 2 2 2 3 3 7" xfId="10523"/>
    <cellStyle name="Input 2 2 2 3 3 7 2" xfId="10524"/>
    <cellStyle name="Input 2 2 2 3 3 7 3" xfId="10525"/>
    <cellStyle name="Input 2 2 2 3 3 8" xfId="10526"/>
    <cellStyle name="Input 2 2 2 3 3 9" xfId="10527"/>
    <cellStyle name="Input 2 2 2 3 4" xfId="10528"/>
    <cellStyle name="Input 2 2 2 3 4 2" xfId="10529"/>
    <cellStyle name="Input 2 2 2 3 4 2 2" xfId="10530"/>
    <cellStyle name="Input 2 2 2 3 4 2 2 2" xfId="10531"/>
    <cellStyle name="Input 2 2 2 3 4 2 2 3" xfId="10532"/>
    <cellStyle name="Input 2 2 2 3 4 2 3" xfId="10533"/>
    <cellStyle name="Input 2 2 2 3 4 2 3 2" xfId="10534"/>
    <cellStyle name="Input 2 2 2 3 4 2 3 3" xfId="10535"/>
    <cellStyle name="Input 2 2 2 3 4 2 4" xfId="10536"/>
    <cellStyle name="Input 2 2 2 3 4 2 4 2" xfId="10537"/>
    <cellStyle name="Input 2 2 2 3 4 2 4 3" xfId="10538"/>
    <cellStyle name="Input 2 2 2 3 4 2 5" xfId="10539"/>
    <cellStyle name="Input 2 2 2 3 4 2 5 2" xfId="10540"/>
    <cellStyle name="Input 2 2 2 3 4 2 5 3" xfId="10541"/>
    <cellStyle name="Input 2 2 2 3 4 2 6" xfId="10542"/>
    <cellStyle name="Input 2 2 2 3 4 2 7" xfId="10543"/>
    <cellStyle name="Input 2 2 2 3 4 3" xfId="10544"/>
    <cellStyle name="Input 2 2 2 3 4 3 2" xfId="10545"/>
    <cellStyle name="Input 2 2 2 3 4 3 3" xfId="10546"/>
    <cellStyle name="Input 2 2 2 3 4 4" xfId="10547"/>
    <cellStyle name="Input 2 2 2 3 4 4 2" xfId="10548"/>
    <cellStyle name="Input 2 2 2 3 4 4 3" xfId="10549"/>
    <cellStyle name="Input 2 2 2 3 4 5" xfId="10550"/>
    <cellStyle name="Input 2 2 2 3 4 5 2" xfId="10551"/>
    <cellStyle name="Input 2 2 2 3 4 5 3" xfId="10552"/>
    <cellStyle name="Input 2 2 2 3 4 6" xfId="10553"/>
    <cellStyle name="Input 2 2 2 3 4 6 2" xfId="10554"/>
    <cellStyle name="Input 2 2 2 3 4 6 3" xfId="10555"/>
    <cellStyle name="Input 2 2 2 3 4 7" xfId="10556"/>
    <cellStyle name="Input 2 2 2 3 4 8" xfId="10557"/>
    <cellStyle name="Input 2 2 2 3 5" xfId="10558"/>
    <cellStyle name="Input 2 2 2 3 5 2" xfId="10559"/>
    <cellStyle name="Input 2 2 2 3 5 2 2" xfId="10560"/>
    <cellStyle name="Input 2 2 2 3 5 2 3" xfId="10561"/>
    <cellStyle name="Input 2 2 2 3 5 3" xfId="10562"/>
    <cellStyle name="Input 2 2 2 3 5 3 2" xfId="10563"/>
    <cellStyle name="Input 2 2 2 3 5 3 3" xfId="10564"/>
    <cellStyle name="Input 2 2 2 3 5 4" xfId="10565"/>
    <cellStyle name="Input 2 2 2 3 5 4 2" xfId="10566"/>
    <cellStyle name="Input 2 2 2 3 5 4 3" xfId="10567"/>
    <cellStyle name="Input 2 2 2 3 5 5" xfId="10568"/>
    <cellStyle name="Input 2 2 2 3 5 5 2" xfId="10569"/>
    <cellStyle name="Input 2 2 2 3 5 5 3" xfId="10570"/>
    <cellStyle name="Input 2 2 2 3 5 6" xfId="10571"/>
    <cellStyle name="Input 2 2 2 3 5 7" xfId="10572"/>
    <cellStyle name="Input 2 2 2 3 6" xfId="10573"/>
    <cellStyle name="Input 2 2 2 3 6 2" xfId="10574"/>
    <cellStyle name="Input 2 2 2 3 6 3" xfId="10575"/>
    <cellStyle name="Input 2 2 2 3 7" xfId="10576"/>
    <cellStyle name="Input 2 2 2 3 7 2" xfId="10577"/>
    <cellStyle name="Input 2 2 2 3 7 3" xfId="10578"/>
    <cellStyle name="Input 2 2 2 3 8" xfId="10579"/>
    <cellStyle name="Input 2 2 2 3 8 2" xfId="10580"/>
    <cellStyle name="Input 2 2 2 3 8 3" xfId="10581"/>
    <cellStyle name="Input 2 2 2 3 9" xfId="10582"/>
    <cellStyle name="Input 2 2 2 3 9 2" xfId="10583"/>
    <cellStyle name="Input 2 2 2 3 9 3" xfId="10584"/>
    <cellStyle name="Input 2 2 2 4" xfId="10585"/>
    <cellStyle name="Input 2 2 2 4 2" xfId="10586"/>
    <cellStyle name="Input 2 2 2 4 2 2" xfId="10587"/>
    <cellStyle name="Input 2 2 2 4 2 2 2" xfId="10588"/>
    <cellStyle name="Input 2 2 2 4 2 2 2 2" xfId="10589"/>
    <cellStyle name="Input 2 2 2 4 2 2 2 3" xfId="10590"/>
    <cellStyle name="Input 2 2 2 4 2 2 3" xfId="10591"/>
    <cellStyle name="Input 2 2 2 4 2 2 3 2" xfId="10592"/>
    <cellStyle name="Input 2 2 2 4 2 2 3 3" xfId="10593"/>
    <cellStyle name="Input 2 2 2 4 2 2 4" xfId="10594"/>
    <cellStyle name="Input 2 2 2 4 2 2 4 2" xfId="10595"/>
    <cellStyle name="Input 2 2 2 4 2 2 4 3" xfId="10596"/>
    <cellStyle name="Input 2 2 2 4 2 2 5" xfId="10597"/>
    <cellStyle name="Input 2 2 2 4 2 2 5 2" xfId="10598"/>
    <cellStyle name="Input 2 2 2 4 2 2 5 3" xfId="10599"/>
    <cellStyle name="Input 2 2 2 4 2 2 6" xfId="10600"/>
    <cellStyle name="Input 2 2 2 4 2 2 7" xfId="10601"/>
    <cellStyle name="Input 2 2 2 4 2 3" xfId="10602"/>
    <cellStyle name="Input 2 2 2 4 2 3 2" xfId="10603"/>
    <cellStyle name="Input 2 2 2 4 2 3 3" xfId="10604"/>
    <cellStyle name="Input 2 2 2 4 2 4" xfId="10605"/>
    <cellStyle name="Input 2 2 2 4 2 4 2" xfId="10606"/>
    <cellStyle name="Input 2 2 2 4 2 4 3" xfId="10607"/>
    <cellStyle name="Input 2 2 2 4 2 5" xfId="10608"/>
    <cellStyle name="Input 2 2 2 4 2 5 2" xfId="10609"/>
    <cellStyle name="Input 2 2 2 4 2 5 3" xfId="10610"/>
    <cellStyle name="Input 2 2 2 4 2 6" xfId="10611"/>
    <cellStyle name="Input 2 2 2 4 2 6 2" xfId="10612"/>
    <cellStyle name="Input 2 2 2 4 2 6 3" xfId="10613"/>
    <cellStyle name="Input 2 2 2 4 2 7" xfId="10614"/>
    <cellStyle name="Input 2 2 2 4 2 8" xfId="10615"/>
    <cellStyle name="Input 2 2 2 4 3" xfId="10616"/>
    <cellStyle name="Input 2 2 2 4 3 2" xfId="10617"/>
    <cellStyle name="Input 2 2 2 4 3 2 2" xfId="10618"/>
    <cellStyle name="Input 2 2 2 4 3 2 3" xfId="10619"/>
    <cellStyle name="Input 2 2 2 4 3 3" xfId="10620"/>
    <cellStyle name="Input 2 2 2 4 3 3 2" xfId="10621"/>
    <cellStyle name="Input 2 2 2 4 3 3 3" xfId="10622"/>
    <cellStyle name="Input 2 2 2 4 3 4" xfId="10623"/>
    <cellStyle name="Input 2 2 2 4 3 4 2" xfId="10624"/>
    <cellStyle name="Input 2 2 2 4 3 4 3" xfId="10625"/>
    <cellStyle name="Input 2 2 2 4 3 5" xfId="10626"/>
    <cellStyle name="Input 2 2 2 4 3 5 2" xfId="10627"/>
    <cellStyle name="Input 2 2 2 4 3 5 3" xfId="10628"/>
    <cellStyle name="Input 2 2 2 4 3 6" xfId="10629"/>
    <cellStyle name="Input 2 2 2 4 3 7" xfId="10630"/>
    <cellStyle name="Input 2 2 2 4 4" xfId="10631"/>
    <cellStyle name="Input 2 2 2 4 4 2" xfId="10632"/>
    <cellStyle name="Input 2 2 2 4 4 3" xfId="10633"/>
    <cellStyle name="Input 2 2 2 4 5" xfId="10634"/>
    <cellStyle name="Input 2 2 2 4 5 2" xfId="10635"/>
    <cellStyle name="Input 2 2 2 4 5 3" xfId="10636"/>
    <cellStyle name="Input 2 2 2 4 6" xfId="10637"/>
    <cellStyle name="Input 2 2 2 4 6 2" xfId="10638"/>
    <cellStyle name="Input 2 2 2 4 6 3" xfId="10639"/>
    <cellStyle name="Input 2 2 2 4 7" xfId="10640"/>
    <cellStyle name="Input 2 2 2 4 7 2" xfId="10641"/>
    <cellStyle name="Input 2 2 2 4 7 3" xfId="10642"/>
    <cellStyle name="Input 2 2 2 4 8" xfId="10643"/>
    <cellStyle name="Input 2 2 2 4 9" xfId="10644"/>
    <cellStyle name="Input 2 2 2 5" xfId="10645"/>
    <cellStyle name="Input 2 2 2 5 2" xfId="10646"/>
    <cellStyle name="Input 2 2 2 5 2 2" xfId="10647"/>
    <cellStyle name="Input 2 2 2 5 2 2 2" xfId="10648"/>
    <cellStyle name="Input 2 2 2 5 2 2 2 2" xfId="10649"/>
    <cellStyle name="Input 2 2 2 5 2 2 2 3" xfId="10650"/>
    <cellStyle name="Input 2 2 2 5 2 2 3" xfId="10651"/>
    <cellStyle name="Input 2 2 2 5 2 2 3 2" xfId="10652"/>
    <cellStyle name="Input 2 2 2 5 2 2 3 3" xfId="10653"/>
    <cellStyle name="Input 2 2 2 5 2 2 4" xfId="10654"/>
    <cellStyle name="Input 2 2 2 5 2 2 4 2" xfId="10655"/>
    <cellStyle name="Input 2 2 2 5 2 2 4 3" xfId="10656"/>
    <cellStyle name="Input 2 2 2 5 2 2 5" xfId="10657"/>
    <cellStyle name="Input 2 2 2 5 2 2 5 2" xfId="10658"/>
    <cellStyle name="Input 2 2 2 5 2 2 5 3" xfId="10659"/>
    <cellStyle name="Input 2 2 2 5 2 2 6" xfId="10660"/>
    <cellStyle name="Input 2 2 2 5 2 2 7" xfId="10661"/>
    <cellStyle name="Input 2 2 2 5 2 3" xfId="10662"/>
    <cellStyle name="Input 2 2 2 5 2 3 2" xfId="10663"/>
    <cellStyle name="Input 2 2 2 5 2 3 3" xfId="10664"/>
    <cellStyle name="Input 2 2 2 5 2 4" xfId="10665"/>
    <cellStyle name="Input 2 2 2 5 2 4 2" xfId="10666"/>
    <cellStyle name="Input 2 2 2 5 2 4 3" xfId="10667"/>
    <cellStyle name="Input 2 2 2 5 2 5" xfId="10668"/>
    <cellStyle name="Input 2 2 2 5 2 5 2" xfId="10669"/>
    <cellStyle name="Input 2 2 2 5 2 5 3" xfId="10670"/>
    <cellStyle name="Input 2 2 2 5 2 6" xfId="10671"/>
    <cellStyle name="Input 2 2 2 5 2 6 2" xfId="10672"/>
    <cellStyle name="Input 2 2 2 5 2 6 3" xfId="10673"/>
    <cellStyle name="Input 2 2 2 5 2 7" xfId="10674"/>
    <cellStyle name="Input 2 2 2 5 2 8" xfId="10675"/>
    <cellStyle name="Input 2 2 2 5 3" xfId="10676"/>
    <cellStyle name="Input 2 2 2 5 3 2" xfId="10677"/>
    <cellStyle name="Input 2 2 2 5 3 2 2" xfId="10678"/>
    <cellStyle name="Input 2 2 2 5 3 2 3" xfId="10679"/>
    <cellStyle name="Input 2 2 2 5 3 3" xfId="10680"/>
    <cellStyle name="Input 2 2 2 5 3 3 2" xfId="10681"/>
    <cellStyle name="Input 2 2 2 5 3 3 3" xfId="10682"/>
    <cellStyle name="Input 2 2 2 5 3 4" xfId="10683"/>
    <cellStyle name="Input 2 2 2 5 3 4 2" xfId="10684"/>
    <cellStyle name="Input 2 2 2 5 3 4 3" xfId="10685"/>
    <cellStyle name="Input 2 2 2 5 3 5" xfId="10686"/>
    <cellStyle name="Input 2 2 2 5 3 5 2" xfId="10687"/>
    <cellStyle name="Input 2 2 2 5 3 5 3" xfId="10688"/>
    <cellStyle name="Input 2 2 2 5 3 6" xfId="10689"/>
    <cellStyle name="Input 2 2 2 5 3 7" xfId="10690"/>
    <cellStyle name="Input 2 2 2 5 4" xfId="10691"/>
    <cellStyle name="Input 2 2 2 5 4 2" xfId="10692"/>
    <cellStyle name="Input 2 2 2 5 4 3" xfId="10693"/>
    <cellStyle name="Input 2 2 2 5 5" xfId="10694"/>
    <cellStyle name="Input 2 2 2 5 5 2" xfId="10695"/>
    <cellStyle name="Input 2 2 2 5 5 3" xfId="10696"/>
    <cellStyle name="Input 2 2 2 5 6" xfId="10697"/>
    <cellStyle name="Input 2 2 2 5 6 2" xfId="10698"/>
    <cellStyle name="Input 2 2 2 5 6 3" xfId="10699"/>
    <cellStyle name="Input 2 2 2 5 7" xfId="10700"/>
    <cellStyle name="Input 2 2 2 5 7 2" xfId="10701"/>
    <cellStyle name="Input 2 2 2 5 7 3" xfId="10702"/>
    <cellStyle name="Input 2 2 2 5 8" xfId="10703"/>
    <cellStyle name="Input 2 2 2 5 9" xfId="10704"/>
    <cellStyle name="Input 2 2 2 6" xfId="10705"/>
    <cellStyle name="Input 2 2 2 6 2" xfId="10706"/>
    <cellStyle name="Input 2 2 2 6 2 2" xfId="10707"/>
    <cellStyle name="Input 2 2 2 6 2 2 2" xfId="10708"/>
    <cellStyle name="Input 2 2 2 6 2 2 3" xfId="10709"/>
    <cellStyle name="Input 2 2 2 6 2 3" xfId="10710"/>
    <cellStyle name="Input 2 2 2 6 2 3 2" xfId="10711"/>
    <cellStyle name="Input 2 2 2 6 2 3 3" xfId="10712"/>
    <cellStyle name="Input 2 2 2 6 2 4" xfId="10713"/>
    <cellStyle name="Input 2 2 2 6 2 4 2" xfId="10714"/>
    <cellStyle name="Input 2 2 2 6 2 4 3" xfId="10715"/>
    <cellStyle name="Input 2 2 2 6 2 5" xfId="10716"/>
    <cellStyle name="Input 2 2 2 6 2 5 2" xfId="10717"/>
    <cellStyle name="Input 2 2 2 6 2 5 3" xfId="10718"/>
    <cellStyle name="Input 2 2 2 6 2 6" xfId="10719"/>
    <cellStyle name="Input 2 2 2 6 2 7" xfId="10720"/>
    <cellStyle name="Input 2 2 2 6 3" xfId="10721"/>
    <cellStyle name="Input 2 2 2 6 3 2" xfId="10722"/>
    <cellStyle name="Input 2 2 2 6 3 3" xfId="10723"/>
    <cellStyle name="Input 2 2 2 6 4" xfId="10724"/>
    <cellStyle name="Input 2 2 2 6 4 2" xfId="10725"/>
    <cellStyle name="Input 2 2 2 6 4 3" xfId="10726"/>
    <cellStyle name="Input 2 2 2 6 5" xfId="10727"/>
    <cellStyle name="Input 2 2 2 6 5 2" xfId="10728"/>
    <cellStyle name="Input 2 2 2 6 5 3" xfId="10729"/>
    <cellStyle name="Input 2 2 2 6 6" xfId="10730"/>
    <cellStyle name="Input 2 2 2 6 6 2" xfId="10731"/>
    <cellStyle name="Input 2 2 2 6 6 3" xfId="10732"/>
    <cellStyle name="Input 2 2 2 6 7" xfId="10733"/>
    <cellStyle name="Input 2 2 2 6 8" xfId="10734"/>
    <cellStyle name="Input 2 2 2 7" xfId="10735"/>
    <cellStyle name="Input 2 2 2 7 2" xfId="10736"/>
    <cellStyle name="Input 2 2 2 7 2 2" xfId="10737"/>
    <cellStyle name="Input 2 2 2 7 2 3" xfId="10738"/>
    <cellStyle name="Input 2 2 2 7 3" xfId="10739"/>
    <cellStyle name="Input 2 2 2 7 3 2" xfId="10740"/>
    <cellStyle name="Input 2 2 2 7 3 3" xfId="10741"/>
    <cellStyle name="Input 2 2 2 7 4" xfId="10742"/>
    <cellStyle name="Input 2 2 2 7 4 2" xfId="10743"/>
    <cellStyle name="Input 2 2 2 7 4 3" xfId="10744"/>
    <cellStyle name="Input 2 2 2 7 5" xfId="10745"/>
    <cellStyle name="Input 2 2 2 7 5 2" xfId="10746"/>
    <cellStyle name="Input 2 2 2 7 5 3" xfId="10747"/>
    <cellStyle name="Input 2 2 2 7 6" xfId="10748"/>
    <cellStyle name="Input 2 2 2 7 7" xfId="10749"/>
    <cellStyle name="Input 2 2 2 8" xfId="10750"/>
    <cellStyle name="Input 2 2 2 8 2" xfId="10751"/>
    <cellStyle name="Input 2 2 2 8 3" xfId="10752"/>
    <cellStyle name="Input 2 2 2 9" xfId="10753"/>
    <cellStyle name="Input 2 2 2 9 2" xfId="10754"/>
    <cellStyle name="Input 2 2 2 9 3" xfId="10755"/>
    <cellStyle name="Input 2 2 3" xfId="10756"/>
    <cellStyle name="Input 2 2 3 10" xfId="10757"/>
    <cellStyle name="Input 2 2 3 10 2" xfId="10758"/>
    <cellStyle name="Input 2 2 3 10 3" xfId="10759"/>
    <cellStyle name="Input 2 2 3 11" xfId="10760"/>
    <cellStyle name="Input 2 2 3 11 2" xfId="10761"/>
    <cellStyle name="Input 2 2 3 11 3" xfId="10762"/>
    <cellStyle name="Input 2 2 3 12" xfId="10763"/>
    <cellStyle name="Input 2 2 3 12 2" xfId="10764"/>
    <cellStyle name="Input 2 2 3 12 3" xfId="10765"/>
    <cellStyle name="Input 2 2 3 13" xfId="10766"/>
    <cellStyle name="Input 2 2 3 13 2" xfId="10767"/>
    <cellStyle name="Input 2 2 3 13 3" xfId="10768"/>
    <cellStyle name="Input 2 2 3 14" xfId="10769"/>
    <cellStyle name="Input 2 2 3 15" xfId="10770"/>
    <cellStyle name="Input 2 2 3 2" xfId="10771"/>
    <cellStyle name="Input 2 2 3 2 10" xfId="10772"/>
    <cellStyle name="Input 2 2 3 2 2" xfId="10773"/>
    <cellStyle name="Input 2 2 3 2 2 2" xfId="10774"/>
    <cellStyle name="Input 2 2 3 2 2 2 2" xfId="10775"/>
    <cellStyle name="Input 2 2 3 2 2 2 2 2" xfId="10776"/>
    <cellStyle name="Input 2 2 3 2 2 2 2 2 2" xfId="10777"/>
    <cellStyle name="Input 2 2 3 2 2 2 2 2 3" xfId="10778"/>
    <cellStyle name="Input 2 2 3 2 2 2 2 3" xfId="10779"/>
    <cellStyle name="Input 2 2 3 2 2 2 2 3 2" xfId="10780"/>
    <cellStyle name="Input 2 2 3 2 2 2 2 3 3" xfId="10781"/>
    <cellStyle name="Input 2 2 3 2 2 2 2 4" xfId="10782"/>
    <cellStyle name="Input 2 2 3 2 2 2 2 4 2" xfId="10783"/>
    <cellStyle name="Input 2 2 3 2 2 2 2 4 3" xfId="10784"/>
    <cellStyle name="Input 2 2 3 2 2 2 2 5" xfId="10785"/>
    <cellStyle name="Input 2 2 3 2 2 2 2 5 2" xfId="10786"/>
    <cellStyle name="Input 2 2 3 2 2 2 2 5 3" xfId="10787"/>
    <cellStyle name="Input 2 2 3 2 2 2 2 6" xfId="10788"/>
    <cellStyle name="Input 2 2 3 2 2 2 2 7" xfId="10789"/>
    <cellStyle name="Input 2 2 3 2 2 2 3" xfId="10790"/>
    <cellStyle name="Input 2 2 3 2 2 2 3 2" xfId="10791"/>
    <cellStyle name="Input 2 2 3 2 2 2 3 3" xfId="10792"/>
    <cellStyle name="Input 2 2 3 2 2 2 4" xfId="10793"/>
    <cellStyle name="Input 2 2 3 2 2 2 4 2" xfId="10794"/>
    <cellStyle name="Input 2 2 3 2 2 2 4 3" xfId="10795"/>
    <cellStyle name="Input 2 2 3 2 2 2 5" xfId="10796"/>
    <cellStyle name="Input 2 2 3 2 2 2 5 2" xfId="10797"/>
    <cellStyle name="Input 2 2 3 2 2 2 5 3" xfId="10798"/>
    <cellStyle name="Input 2 2 3 2 2 2 6" xfId="10799"/>
    <cellStyle name="Input 2 2 3 2 2 2 6 2" xfId="10800"/>
    <cellStyle name="Input 2 2 3 2 2 2 6 3" xfId="10801"/>
    <cellStyle name="Input 2 2 3 2 2 2 7" xfId="10802"/>
    <cellStyle name="Input 2 2 3 2 2 2 8" xfId="10803"/>
    <cellStyle name="Input 2 2 3 2 2 3" xfId="10804"/>
    <cellStyle name="Input 2 2 3 2 2 3 2" xfId="10805"/>
    <cellStyle name="Input 2 2 3 2 2 3 2 2" xfId="10806"/>
    <cellStyle name="Input 2 2 3 2 2 3 2 3" xfId="10807"/>
    <cellStyle name="Input 2 2 3 2 2 3 3" xfId="10808"/>
    <cellStyle name="Input 2 2 3 2 2 3 3 2" xfId="10809"/>
    <cellStyle name="Input 2 2 3 2 2 3 3 3" xfId="10810"/>
    <cellStyle name="Input 2 2 3 2 2 3 4" xfId="10811"/>
    <cellStyle name="Input 2 2 3 2 2 3 4 2" xfId="10812"/>
    <cellStyle name="Input 2 2 3 2 2 3 4 3" xfId="10813"/>
    <cellStyle name="Input 2 2 3 2 2 3 5" xfId="10814"/>
    <cellStyle name="Input 2 2 3 2 2 3 5 2" xfId="10815"/>
    <cellStyle name="Input 2 2 3 2 2 3 5 3" xfId="10816"/>
    <cellStyle name="Input 2 2 3 2 2 3 6" xfId="10817"/>
    <cellStyle name="Input 2 2 3 2 2 3 7" xfId="10818"/>
    <cellStyle name="Input 2 2 3 2 2 4" xfId="10819"/>
    <cellStyle name="Input 2 2 3 2 2 4 2" xfId="10820"/>
    <cellStyle name="Input 2 2 3 2 2 4 3" xfId="10821"/>
    <cellStyle name="Input 2 2 3 2 2 5" xfId="10822"/>
    <cellStyle name="Input 2 2 3 2 2 5 2" xfId="10823"/>
    <cellStyle name="Input 2 2 3 2 2 5 3" xfId="10824"/>
    <cellStyle name="Input 2 2 3 2 2 6" xfId="10825"/>
    <cellStyle name="Input 2 2 3 2 2 6 2" xfId="10826"/>
    <cellStyle name="Input 2 2 3 2 2 6 3" xfId="10827"/>
    <cellStyle name="Input 2 2 3 2 2 7" xfId="10828"/>
    <cellStyle name="Input 2 2 3 2 2 7 2" xfId="10829"/>
    <cellStyle name="Input 2 2 3 2 2 7 3" xfId="10830"/>
    <cellStyle name="Input 2 2 3 2 2 8" xfId="10831"/>
    <cellStyle name="Input 2 2 3 2 2 9" xfId="10832"/>
    <cellStyle name="Input 2 2 3 2 3" xfId="10833"/>
    <cellStyle name="Input 2 2 3 2 3 2" xfId="10834"/>
    <cellStyle name="Input 2 2 3 2 3 2 2" xfId="10835"/>
    <cellStyle name="Input 2 2 3 2 3 2 2 2" xfId="10836"/>
    <cellStyle name="Input 2 2 3 2 3 2 2 3" xfId="10837"/>
    <cellStyle name="Input 2 2 3 2 3 2 3" xfId="10838"/>
    <cellStyle name="Input 2 2 3 2 3 2 3 2" xfId="10839"/>
    <cellStyle name="Input 2 2 3 2 3 2 3 3" xfId="10840"/>
    <cellStyle name="Input 2 2 3 2 3 2 4" xfId="10841"/>
    <cellStyle name="Input 2 2 3 2 3 2 4 2" xfId="10842"/>
    <cellStyle name="Input 2 2 3 2 3 2 4 3" xfId="10843"/>
    <cellStyle name="Input 2 2 3 2 3 2 5" xfId="10844"/>
    <cellStyle name="Input 2 2 3 2 3 2 5 2" xfId="10845"/>
    <cellStyle name="Input 2 2 3 2 3 2 5 3" xfId="10846"/>
    <cellStyle name="Input 2 2 3 2 3 2 6" xfId="10847"/>
    <cellStyle name="Input 2 2 3 2 3 2 7" xfId="10848"/>
    <cellStyle name="Input 2 2 3 2 3 3" xfId="10849"/>
    <cellStyle name="Input 2 2 3 2 3 3 2" xfId="10850"/>
    <cellStyle name="Input 2 2 3 2 3 3 3" xfId="10851"/>
    <cellStyle name="Input 2 2 3 2 3 4" xfId="10852"/>
    <cellStyle name="Input 2 2 3 2 3 4 2" xfId="10853"/>
    <cellStyle name="Input 2 2 3 2 3 4 3" xfId="10854"/>
    <cellStyle name="Input 2 2 3 2 3 5" xfId="10855"/>
    <cellStyle name="Input 2 2 3 2 3 5 2" xfId="10856"/>
    <cellStyle name="Input 2 2 3 2 3 5 3" xfId="10857"/>
    <cellStyle name="Input 2 2 3 2 3 6" xfId="10858"/>
    <cellStyle name="Input 2 2 3 2 3 6 2" xfId="10859"/>
    <cellStyle name="Input 2 2 3 2 3 6 3" xfId="10860"/>
    <cellStyle name="Input 2 2 3 2 3 7" xfId="10861"/>
    <cellStyle name="Input 2 2 3 2 3 8" xfId="10862"/>
    <cellStyle name="Input 2 2 3 2 4" xfId="10863"/>
    <cellStyle name="Input 2 2 3 2 4 2" xfId="10864"/>
    <cellStyle name="Input 2 2 3 2 4 2 2" xfId="10865"/>
    <cellStyle name="Input 2 2 3 2 4 2 3" xfId="10866"/>
    <cellStyle name="Input 2 2 3 2 4 3" xfId="10867"/>
    <cellStyle name="Input 2 2 3 2 4 3 2" xfId="10868"/>
    <cellStyle name="Input 2 2 3 2 4 3 3" xfId="10869"/>
    <cellStyle name="Input 2 2 3 2 4 4" xfId="10870"/>
    <cellStyle name="Input 2 2 3 2 4 4 2" xfId="10871"/>
    <cellStyle name="Input 2 2 3 2 4 4 3" xfId="10872"/>
    <cellStyle name="Input 2 2 3 2 4 5" xfId="10873"/>
    <cellStyle name="Input 2 2 3 2 4 5 2" xfId="10874"/>
    <cellStyle name="Input 2 2 3 2 4 5 3" xfId="10875"/>
    <cellStyle name="Input 2 2 3 2 4 6" xfId="10876"/>
    <cellStyle name="Input 2 2 3 2 4 7" xfId="10877"/>
    <cellStyle name="Input 2 2 3 2 5" xfId="10878"/>
    <cellStyle name="Input 2 2 3 2 5 2" xfId="10879"/>
    <cellStyle name="Input 2 2 3 2 5 3" xfId="10880"/>
    <cellStyle name="Input 2 2 3 2 6" xfId="10881"/>
    <cellStyle name="Input 2 2 3 2 6 2" xfId="10882"/>
    <cellStyle name="Input 2 2 3 2 6 3" xfId="10883"/>
    <cellStyle name="Input 2 2 3 2 7" xfId="10884"/>
    <cellStyle name="Input 2 2 3 2 7 2" xfId="10885"/>
    <cellStyle name="Input 2 2 3 2 7 3" xfId="10886"/>
    <cellStyle name="Input 2 2 3 2 8" xfId="10887"/>
    <cellStyle name="Input 2 2 3 2 8 2" xfId="10888"/>
    <cellStyle name="Input 2 2 3 2 8 3" xfId="10889"/>
    <cellStyle name="Input 2 2 3 2 9" xfId="10890"/>
    <cellStyle name="Input 2 2 3 3" xfId="10891"/>
    <cellStyle name="Input 2 2 3 3 10" xfId="10892"/>
    <cellStyle name="Input 2 2 3 3 11" xfId="10893"/>
    <cellStyle name="Input 2 2 3 3 2" xfId="10894"/>
    <cellStyle name="Input 2 2 3 3 2 2" xfId="10895"/>
    <cellStyle name="Input 2 2 3 3 2 2 2" xfId="10896"/>
    <cellStyle name="Input 2 2 3 3 2 2 2 2" xfId="10897"/>
    <cellStyle name="Input 2 2 3 3 2 2 2 2 2" xfId="10898"/>
    <cellStyle name="Input 2 2 3 3 2 2 2 2 3" xfId="10899"/>
    <cellStyle name="Input 2 2 3 3 2 2 2 3" xfId="10900"/>
    <cellStyle name="Input 2 2 3 3 2 2 2 3 2" xfId="10901"/>
    <cellStyle name="Input 2 2 3 3 2 2 2 3 3" xfId="10902"/>
    <cellStyle name="Input 2 2 3 3 2 2 2 4" xfId="10903"/>
    <cellStyle name="Input 2 2 3 3 2 2 2 4 2" xfId="10904"/>
    <cellStyle name="Input 2 2 3 3 2 2 2 4 3" xfId="10905"/>
    <cellStyle name="Input 2 2 3 3 2 2 2 5" xfId="10906"/>
    <cellStyle name="Input 2 2 3 3 2 2 2 5 2" xfId="10907"/>
    <cellStyle name="Input 2 2 3 3 2 2 2 5 3" xfId="10908"/>
    <cellStyle name="Input 2 2 3 3 2 2 2 6" xfId="10909"/>
    <cellStyle name="Input 2 2 3 3 2 2 2 7" xfId="10910"/>
    <cellStyle name="Input 2 2 3 3 2 2 3" xfId="10911"/>
    <cellStyle name="Input 2 2 3 3 2 2 3 2" xfId="10912"/>
    <cellStyle name="Input 2 2 3 3 2 2 3 3" xfId="10913"/>
    <cellStyle name="Input 2 2 3 3 2 2 4" xfId="10914"/>
    <cellStyle name="Input 2 2 3 3 2 2 4 2" xfId="10915"/>
    <cellStyle name="Input 2 2 3 3 2 2 4 3" xfId="10916"/>
    <cellStyle name="Input 2 2 3 3 2 2 5" xfId="10917"/>
    <cellStyle name="Input 2 2 3 3 2 2 5 2" xfId="10918"/>
    <cellStyle name="Input 2 2 3 3 2 2 5 3" xfId="10919"/>
    <cellStyle name="Input 2 2 3 3 2 2 6" xfId="10920"/>
    <cellStyle name="Input 2 2 3 3 2 2 6 2" xfId="10921"/>
    <cellStyle name="Input 2 2 3 3 2 2 6 3" xfId="10922"/>
    <cellStyle name="Input 2 2 3 3 2 2 7" xfId="10923"/>
    <cellStyle name="Input 2 2 3 3 2 2 8" xfId="10924"/>
    <cellStyle name="Input 2 2 3 3 2 3" xfId="10925"/>
    <cellStyle name="Input 2 2 3 3 2 3 2" xfId="10926"/>
    <cellStyle name="Input 2 2 3 3 2 3 2 2" xfId="10927"/>
    <cellStyle name="Input 2 2 3 3 2 3 2 3" xfId="10928"/>
    <cellStyle name="Input 2 2 3 3 2 3 3" xfId="10929"/>
    <cellStyle name="Input 2 2 3 3 2 3 3 2" xfId="10930"/>
    <cellStyle name="Input 2 2 3 3 2 3 3 3" xfId="10931"/>
    <cellStyle name="Input 2 2 3 3 2 3 4" xfId="10932"/>
    <cellStyle name="Input 2 2 3 3 2 3 4 2" xfId="10933"/>
    <cellStyle name="Input 2 2 3 3 2 3 4 3" xfId="10934"/>
    <cellStyle name="Input 2 2 3 3 2 3 5" xfId="10935"/>
    <cellStyle name="Input 2 2 3 3 2 3 5 2" xfId="10936"/>
    <cellStyle name="Input 2 2 3 3 2 3 5 3" xfId="10937"/>
    <cellStyle name="Input 2 2 3 3 2 3 6" xfId="10938"/>
    <cellStyle name="Input 2 2 3 3 2 3 7" xfId="10939"/>
    <cellStyle name="Input 2 2 3 3 2 4" xfId="10940"/>
    <cellStyle name="Input 2 2 3 3 2 4 2" xfId="10941"/>
    <cellStyle name="Input 2 2 3 3 2 4 3" xfId="10942"/>
    <cellStyle name="Input 2 2 3 3 2 5" xfId="10943"/>
    <cellStyle name="Input 2 2 3 3 2 5 2" xfId="10944"/>
    <cellStyle name="Input 2 2 3 3 2 5 3" xfId="10945"/>
    <cellStyle name="Input 2 2 3 3 2 6" xfId="10946"/>
    <cellStyle name="Input 2 2 3 3 2 6 2" xfId="10947"/>
    <cellStyle name="Input 2 2 3 3 2 6 3" xfId="10948"/>
    <cellStyle name="Input 2 2 3 3 2 7" xfId="10949"/>
    <cellStyle name="Input 2 2 3 3 2 7 2" xfId="10950"/>
    <cellStyle name="Input 2 2 3 3 2 7 3" xfId="10951"/>
    <cellStyle name="Input 2 2 3 3 2 8" xfId="10952"/>
    <cellStyle name="Input 2 2 3 3 2 9" xfId="10953"/>
    <cellStyle name="Input 2 2 3 3 3" xfId="10954"/>
    <cellStyle name="Input 2 2 3 3 3 2" xfId="10955"/>
    <cellStyle name="Input 2 2 3 3 3 2 2" xfId="10956"/>
    <cellStyle name="Input 2 2 3 3 3 2 2 2" xfId="10957"/>
    <cellStyle name="Input 2 2 3 3 3 2 2 2 2" xfId="10958"/>
    <cellStyle name="Input 2 2 3 3 3 2 2 2 3" xfId="10959"/>
    <cellStyle name="Input 2 2 3 3 3 2 2 3" xfId="10960"/>
    <cellStyle name="Input 2 2 3 3 3 2 2 3 2" xfId="10961"/>
    <cellStyle name="Input 2 2 3 3 3 2 2 3 3" xfId="10962"/>
    <cellStyle name="Input 2 2 3 3 3 2 2 4" xfId="10963"/>
    <cellStyle name="Input 2 2 3 3 3 2 2 4 2" xfId="10964"/>
    <cellStyle name="Input 2 2 3 3 3 2 2 4 3" xfId="10965"/>
    <cellStyle name="Input 2 2 3 3 3 2 2 5" xfId="10966"/>
    <cellStyle name="Input 2 2 3 3 3 2 2 5 2" xfId="10967"/>
    <cellStyle name="Input 2 2 3 3 3 2 2 5 3" xfId="10968"/>
    <cellStyle name="Input 2 2 3 3 3 2 2 6" xfId="10969"/>
    <cellStyle name="Input 2 2 3 3 3 2 2 7" xfId="10970"/>
    <cellStyle name="Input 2 2 3 3 3 2 3" xfId="10971"/>
    <cellStyle name="Input 2 2 3 3 3 2 3 2" xfId="10972"/>
    <cellStyle name="Input 2 2 3 3 3 2 3 3" xfId="10973"/>
    <cellStyle name="Input 2 2 3 3 3 2 4" xfId="10974"/>
    <cellStyle name="Input 2 2 3 3 3 2 4 2" xfId="10975"/>
    <cellStyle name="Input 2 2 3 3 3 2 4 3" xfId="10976"/>
    <cellStyle name="Input 2 2 3 3 3 2 5" xfId="10977"/>
    <cellStyle name="Input 2 2 3 3 3 2 5 2" xfId="10978"/>
    <cellStyle name="Input 2 2 3 3 3 2 5 3" xfId="10979"/>
    <cellStyle name="Input 2 2 3 3 3 2 6" xfId="10980"/>
    <cellStyle name="Input 2 2 3 3 3 2 6 2" xfId="10981"/>
    <cellStyle name="Input 2 2 3 3 3 2 6 3" xfId="10982"/>
    <cellStyle name="Input 2 2 3 3 3 2 7" xfId="10983"/>
    <cellStyle name="Input 2 2 3 3 3 2 8" xfId="10984"/>
    <cellStyle name="Input 2 2 3 3 3 3" xfId="10985"/>
    <cellStyle name="Input 2 2 3 3 3 3 2" xfId="10986"/>
    <cellStyle name="Input 2 2 3 3 3 3 2 2" xfId="10987"/>
    <cellStyle name="Input 2 2 3 3 3 3 2 3" xfId="10988"/>
    <cellStyle name="Input 2 2 3 3 3 3 3" xfId="10989"/>
    <cellStyle name="Input 2 2 3 3 3 3 3 2" xfId="10990"/>
    <cellStyle name="Input 2 2 3 3 3 3 3 3" xfId="10991"/>
    <cellStyle name="Input 2 2 3 3 3 3 4" xfId="10992"/>
    <cellStyle name="Input 2 2 3 3 3 3 4 2" xfId="10993"/>
    <cellStyle name="Input 2 2 3 3 3 3 4 3" xfId="10994"/>
    <cellStyle name="Input 2 2 3 3 3 3 5" xfId="10995"/>
    <cellStyle name="Input 2 2 3 3 3 3 5 2" xfId="10996"/>
    <cellStyle name="Input 2 2 3 3 3 3 5 3" xfId="10997"/>
    <cellStyle name="Input 2 2 3 3 3 3 6" xfId="10998"/>
    <cellStyle name="Input 2 2 3 3 3 3 7" xfId="10999"/>
    <cellStyle name="Input 2 2 3 3 3 4" xfId="11000"/>
    <cellStyle name="Input 2 2 3 3 3 4 2" xfId="11001"/>
    <cellStyle name="Input 2 2 3 3 3 4 3" xfId="11002"/>
    <cellStyle name="Input 2 2 3 3 3 5" xfId="11003"/>
    <cellStyle name="Input 2 2 3 3 3 5 2" xfId="11004"/>
    <cellStyle name="Input 2 2 3 3 3 5 3" xfId="11005"/>
    <cellStyle name="Input 2 2 3 3 3 6" xfId="11006"/>
    <cellStyle name="Input 2 2 3 3 3 6 2" xfId="11007"/>
    <cellStyle name="Input 2 2 3 3 3 6 3" xfId="11008"/>
    <cellStyle name="Input 2 2 3 3 3 7" xfId="11009"/>
    <cellStyle name="Input 2 2 3 3 3 7 2" xfId="11010"/>
    <cellStyle name="Input 2 2 3 3 3 7 3" xfId="11011"/>
    <cellStyle name="Input 2 2 3 3 3 8" xfId="11012"/>
    <cellStyle name="Input 2 2 3 3 3 9" xfId="11013"/>
    <cellStyle name="Input 2 2 3 3 4" xfId="11014"/>
    <cellStyle name="Input 2 2 3 3 4 2" xfId="11015"/>
    <cellStyle name="Input 2 2 3 3 4 2 2" xfId="11016"/>
    <cellStyle name="Input 2 2 3 3 4 2 2 2" xfId="11017"/>
    <cellStyle name="Input 2 2 3 3 4 2 2 3" xfId="11018"/>
    <cellStyle name="Input 2 2 3 3 4 2 3" xfId="11019"/>
    <cellStyle name="Input 2 2 3 3 4 2 3 2" xfId="11020"/>
    <cellStyle name="Input 2 2 3 3 4 2 3 3" xfId="11021"/>
    <cellStyle name="Input 2 2 3 3 4 2 4" xfId="11022"/>
    <cellStyle name="Input 2 2 3 3 4 2 4 2" xfId="11023"/>
    <cellStyle name="Input 2 2 3 3 4 2 4 3" xfId="11024"/>
    <cellStyle name="Input 2 2 3 3 4 2 5" xfId="11025"/>
    <cellStyle name="Input 2 2 3 3 4 2 5 2" xfId="11026"/>
    <cellStyle name="Input 2 2 3 3 4 2 5 3" xfId="11027"/>
    <cellStyle name="Input 2 2 3 3 4 2 6" xfId="11028"/>
    <cellStyle name="Input 2 2 3 3 4 2 7" xfId="11029"/>
    <cellStyle name="Input 2 2 3 3 4 3" xfId="11030"/>
    <cellStyle name="Input 2 2 3 3 4 3 2" xfId="11031"/>
    <cellStyle name="Input 2 2 3 3 4 3 3" xfId="11032"/>
    <cellStyle name="Input 2 2 3 3 4 4" xfId="11033"/>
    <cellStyle name="Input 2 2 3 3 4 4 2" xfId="11034"/>
    <cellStyle name="Input 2 2 3 3 4 4 3" xfId="11035"/>
    <cellStyle name="Input 2 2 3 3 4 5" xfId="11036"/>
    <cellStyle name="Input 2 2 3 3 4 5 2" xfId="11037"/>
    <cellStyle name="Input 2 2 3 3 4 5 3" xfId="11038"/>
    <cellStyle name="Input 2 2 3 3 4 6" xfId="11039"/>
    <cellStyle name="Input 2 2 3 3 4 6 2" xfId="11040"/>
    <cellStyle name="Input 2 2 3 3 4 6 3" xfId="11041"/>
    <cellStyle name="Input 2 2 3 3 4 7" xfId="11042"/>
    <cellStyle name="Input 2 2 3 3 4 8" xfId="11043"/>
    <cellStyle name="Input 2 2 3 3 5" xfId="11044"/>
    <cellStyle name="Input 2 2 3 3 5 2" xfId="11045"/>
    <cellStyle name="Input 2 2 3 3 5 2 2" xfId="11046"/>
    <cellStyle name="Input 2 2 3 3 5 2 3" xfId="11047"/>
    <cellStyle name="Input 2 2 3 3 5 3" xfId="11048"/>
    <cellStyle name="Input 2 2 3 3 5 3 2" xfId="11049"/>
    <cellStyle name="Input 2 2 3 3 5 3 3" xfId="11050"/>
    <cellStyle name="Input 2 2 3 3 5 4" xfId="11051"/>
    <cellStyle name="Input 2 2 3 3 5 4 2" xfId="11052"/>
    <cellStyle name="Input 2 2 3 3 5 4 3" xfId="11053"/>
    <cellStyle name="Input 2 2 3 3 5 5" xfId="11054"/>
    <cellStyle name="Input 2 2 3 3 5 5 2" xfId="11055"/>
    <cellStyle name="Input 2 2 3 3 5 5 3" xfId="11056"/>
    <cellStyle name="Input 2 2 3 3 5 6" xfId="11057"/>
    <cellStyle name="Input 2 2 3 3 5 7" xfId="11058"/>
    <cellStyle name="Input 2 2 3 3 6" xfId="11059"/>
    <cellStyle name="Input 2 2 3 3 6 2" xfId="11060"/>
    <cellStyle name="Input 2 2 3 3 6 3" xfId="11061"/>
    <cellStyle name="Input 2 2 3 3 7" xfId="11062"/>
    <cellStyle name="Input 2 2 3 3 7 2" xfId="11063"/>
    <cellStyle name="Input 2 2 3 3 7 3" xfId="11064"/>
    <cellStyle name="Input 2 2 3 3 8" xfId="11065"/>
    <cellStyle name="Input 2 2 3 3 8 2" xfId="11066"/>
    <cellStyle name="Input 2 2 3 3 8 3" xfId="11067"/>
    <cellStyle name="Input 2 2 3 3 9" xfId="11068"/>
    <cellStyle name="Input 2 2 3 3 9 2" xfId="11069"/>
    <cellStyle name="Input 2 2 3 3 9 3" xfId="11070"/>
    <cellStyle name="Input 2 2 3 4" xfId="11071"/>
    <cellStyle name="Input 2 2 3 4 2" xfId="11072"/>
    <cellStyle name="Input 2 2 3 4 2 2" xfId="11073"/>
    <cellStyle name="Input 2 2 3 4 2 2 2" xfId="11074"/>
    <cellStyle name="Input 2 2 3 4 2 2 2 2" xfId="11075"/>
    <cellStyle name="Input 2 2 3 4 2 2 2 3" xfId="11076"/>
    <cellStyle name="Input 2 2 3 4 2 2 3" xfId="11077"/>
    <cellStyle name="Input 2 2 3 4 2 2 3 2" xfId="11078"/>
    <cellStyle name="Input 2 2 3 4 2 2 3 3" xfId="11079"/>
    <cellStyle name="Input 2 2 3 4 2 2 4" xfId="11080"/>
    <cellStyle name="Input 2 2 3 4 2 2 4 2" xfId="11081"/>
    <cellStyle name="Input 2 2 3 4 2 2 4 3" xfId="11082"/>
    <cellStyle name="Input 2 2 3 4 2 2 5" xfId="11083"/>
    <cellStyle name="Input 2 2 3 4 2 2 5 2" xfId="11084"/>
    <cellStyle name="Input 2 2 3 4 2 2 5 3" xfId="11085"/>
    <cellStyle name="Input 2 2 3 4 2 2 6" xfId="11086"/>
    <cellStyle name="Input 2 2 3 4 2 2 7" xfId="11087"/>
    <cellStyle name="Input 2 2 3 4 2 3" xfId="11088"/>
    <cellStyle name="Input 2 2 3 4 2 3 2" xfId="11089"/>
    <cellStyle name="Input 2 2 3 4 2 3 3" xfId="11090"/>
    <cellStyle name="Input 2 2 3 4 2 4" xfId="11091"/>
    <cellStyle name="Input 2 2 3 4 2 4 2" xfId="11092"/>
    <cellStyle name="Input 2 2 3 4 2 4 3" xfId="11093"/>
    <cellStyle name="Input 2 2 3 4 2 5" xfId="11094"/>
    <cellStyle name="Input 2 2 3 4 2 5 2" xfId="11095"/>
    <cellStyle name="Input 2 2 3 4 2 5 3" xfId="11096"/>
    <cellStyle name="Input 2 2 3 4 2 6" xfId="11097"/>
    <cellStyle name="Input 2 2 3 4 2 6 2" xfId="11098"/>
    <cellStyle name="Input 2 2 3 4 2 6 3" xfId="11099"/>
    <cellStyle name="Input 2 2 3 4 2 7" xfId="11100"/>
    <cellStyle name="Input 2 2 3 4 2 8" xfId="11101"/>
    <cellStyle name="Input 2 2 3 4 3" xfId="11102"/>
    <cellStyle name="Input 2 2 3 4 3 2" xfId="11103"/>
    <cellStyle name="Input 2 2 3 4 3 2 2" xfId="11104"/>
    <cellStyle name="Input 2 2 3 4 3 2 3" xfId="11105"/>
    <cellStyle name="Input 2 2 3 4 3 3" xfId="11106"/>
    <cellStyle name="Input 2 2 3 4 3 3 2" xfId="11107"/>
    <cellStyle name="Input 2 2 3 4 3 3 3" xfId="11108"/>
    <cellStyle name="Input 2 2 3 4 3 4" xfId="11109"/>
    <cellStyle name="Input 2 2 3 4 3 4 2" xfId="11110"/>
    <cellStyle name="Input 2 2 3 4 3 4 3" xfId="11111"/>
    <cellStyle name="Input 2 2 3 4 3 5" xfId="11112"/>
    <cellStyle name="Input 2 2 3 4 3 5 2" xfId="11113"/>
    <cellStyle name="Input 2 2 3 4 3 5 3" xfId="11114"/>
    <cellStyle name="Input 2 2 3 4 3 6" xfId="11115"/>
    <cellStyle name="Input 2 2 3 4 3 7" xfId="11116"/>
    <cellStyle name="Input 2 2 3 4 4" xfId="11117"/>
    <cellStyle name="Input 2 2 3 4 4 2" xfId="11118"/>
    <cellStyle name="Input 2 2 3 4 4 3" xfId="11119"/>
    <cellStyle name="Input 2 2 3 4 5" xfId="11120"/>
    <cellStyle name="Input 2 2 3 4 5 2" xfId="11121"/>
    <cellStyle name="Input 2 2 3 4 5 3" xfId="11122"/>
    <cellStyle name="Input 2 2 3 4 6" xfId="11123"/>
    <cellStyle name="Input 2 2 3 4 6 2" xfId="11124"/>
    <cellStyle name="Input 2 2 3 4 6 3" xfId="11125"/>
    <cellStyle name="Input 2 2 3 4 7" xfId="11126"/>
    <cellStyle name="Input 2 2 3 4 7 2" xfId="11127"/>
    <cellStyle name="Input 2 2 3 4 7 3" xfId="11128"/>
    <cellStyle name="Input 2 2 3 4 8" xfId="11129"/>
    <cellStyle name="Input 2 2 3 4 9" xfId="11130"/>
    <cellStyle name="Input 2 2 3 5" xfId="11131"/>
    <cellStyle name="Input 2 2 3 5 2" xfId="11132"/>
    <cellStyle name="Input 2 2 3 5 2 2" xfId="11133"/>
    <cellStyle name="Input 2 2 3 5 2 2 2" xfId="11134"/>
    <cellStyle name="Input 2 2 3 5 2 2 2 2" xfId="11135"/>
    <cellStyle name="Input 2 2 3 5 2 2 2 3" xfId="11136"/>
    <cellStyle name="Input 2 2 3 5 2 2 3" xfId="11137"/>
    <cellStyle name="Input 2 2 3 5 2 2 3 2" xfId="11138"/>
    <cellStyle name="Input 2 2 3 5 2 2 3 3" xfId="11139"/>
    <cellStyle name="Input 2 2 3 5 2 2 4" xfId="11140"/>
    <cellStyle name="Input 2 2 3 5 2 2 4 2" xfId="11141"/>
    <cellStyle name="Input 2 2 3 5 2 2 4 3" xfId="11142"/>
    <cellStyle name="Input 2 2 3 5 2 2 5" xfId="11143"/>
    <cellStyle name="Input 2 2 3 5 2 2 5 2" xfId="11144"/>
    <cellStyle name="Input 2 2 3 5 2 2 5 3" xfId="11145"/>
    <cellStyle name="Input 2 2 3 5 2 2 6" xfId="11146"/>
    <cellStyle name="Input 2 2 3 5 2 2 7" xfId="11147"/>
    <cellStyle name="Input 2 2 3 5 2 3" xfId="11148"/>
    <cellStyle name="Input 2 2 3 5 2 3 2" xfId="11149"/>
    <cellStyle name="Input 2 2 3 5 2 3 3" xfId="11150"/>
    <cellStyle name="Input 2 2 3 5 2 4" xfId="11151"/>
    <cellStyle name="Input 2 2 3 5 2 4 2" xfId="11152"/>
    <cellStyle name="Input 2 2 3 5 2 4 3" xfId="11153"/>
    <cellStyle name="Input 2 2 3 5 2 5" xfId="11154"/>
    <cellStyle name="Input 2 2 3 5 2 5 2" xfId="11155"/>
    <cellStyle name="Input 2 2 3 5 2 5 3" xfId="11156"/>
    <cellStyle name="Input 2 2 3 5 2 6" xfId="11157"/>
    <cellStyle name="Input 2 2 3 5 2 6 2" xfId="11158"/>
    <cellStyle name="Input 2 2 3 5 2 6 3" xfId="11159"/>
    <cellStyle name="Input 2 2 3 5 2 7" xfId="11160"/>
    <cellStyle name="Input 2 2 3 5 2 8" xfId="11161"/>
    <cellStyle name="Input 2 2 3 5 3" xfId="11162"/>
    <cellStyle name="Input 2 2 3 5 3 2" xfId="11163"/>
    <cellStyle name="Input 2 2 3 5 3 2 2" xfId="11164"/>
    <cellStyle name="Input 2 2 3 5 3 2 3" xfId="11165"/>
    <cellStyle name="Input 2 2 3 5 3 3" xfId="11166"/>
    <cellStyle name="Input 2 2 3 5 3 3 2" xfId="11167"/>
    <cellStyle name="Input 2 2 3 5 3 3 3" xfId="11168"/>
    <cellStyle name="Input 2 2 3 5 3 4" xfId="11169"/>
    <cellStyle name="Input 2 2 3 5 3 4 2" xfId="11170"/>
    <cellStyle name="Input 2 2 3 5 3 4 3" xfId="11171"/>
    <cellStyle name="Input 2 2 3 5 3 5" xfId="11172"/>
    <cellStyle name="Input 2 2 3 5 3 5 2" xfId="11173"/>
    <cellStyle name="Input 2 2 3 5 3 5 3" xfId="11174"/>
    <cellStyle name="Input 2 2 3 5 3 6" xfId="11175"/>
    <cellStyle name="Input 2 2 3 5 3 7" xfId="11176"/>
    <cellStyle name="Input 2 2 3 5 4" xfId="11177"/>
    <cellStyle name="Input 2 2 3 5 4 2" xfId="11178"/>
    <cellStyle name="Input 2 2 3 5 4 3" xfId="11179"/>
    <cellStyle name="Input 2 2 3 5 5" xfId="11180"/>
    <cellStyle name="Input 2 2 3 5 5 2" xfId="11181"/>
    <cellStyle name="Input 2 2 3 5 5 3" xfId="11182"/>
    <cellStyle name="Input 2 2 3 5 6" xfId="11183"/>
    <cellStyle name="Input 2 2 3 5 6 2" xfId="11184"/>
    <cellStyle name="Input 2 2 3 5 6 3" xfId="11185"/>
    <cellStyle name="Input 2 2 3 5 7" xfId="11186"/>
    <cellStyle name="Input 2 2 3 5 7 2" xfId="11187"/>
    <cellStyle name="Input 2 2 3 5 7 3" xfId="11188"/>
    <cellStyle name="Input 2 2 3 5 8" xfId="11189"/>
    <cellStyle name="Input 2 2 3 5 9" xfId="11190"/>
    <cellStyle name="Input 2 2 3 6" xfId="11191"/>
    <cellStyle name="Input 2 2 3 6 2" xfId="11192"/>
    <cellStyle name="Input 2 2 3 6 2 2" xfId="11193"/>
    <cellStyle name="Input 2 2 3 6 2 2 2" xfId="11194"/>
    <cellStyle name="Input 2 2 3 6 2 2 2 2" xfId="11195"/>
    <cellStyle name="Input 2 2 3 6 2 2 2 3" xfId="11196"/>
    <cellStyle name="Input 2 2 3 6 2 2 3" xfId="11197"/>
    <cellStyle name="Input 2 2 3 6 2 2 3 2" xfId="11198"/>
    <cellStyle name="Input 2 2 3 6 2 2 3 3" xfId="11199"/>
    <cellStyle name="Input 2 2 3 6 2 2 4" xfId="11200"/>
    <cellStyle name="Input 2 2 3 6 2 2 4 2" xfId="11201"/>
    <cellStyle name="Input 2 2 3 6 2 2 4 3" xfId="11202"/>
    <cellStyle name="Input 2 2 3 6 2 2 5" xfId="11203"/>
    <cellStyle name="Input 2 2 3 6 2 2 5 2" xfId="11204"/>
    <cellStyle name="Input 2 2 3 6 2 2 5 3" xfId="11205"/>
    <cellStyle name="Input 2 2 3 6 2 2 6" xfId="11206"/>
    <cellStyle name="Input 2 2 3 6 2 2 7" xfId="11207"/>
    <cellStyle name="Input 2 2 3 6 2 3" xfId="11208"/>
    <cellStyle name="Input 2 2 3 6 2 3 2" xfId="11209"/>
    <cellStyle name="Input 2 2 3 6 2 3 3" xfId="11210"/>
    <cellStyle name="Input 2 2 3 6 2 4" xfId="11211"/>
    <cellStyle name="Input 2 2 3 6 2 4 2" xfId="11212"/>
    <cellStyle name="Input 2 2 3 6 2 4 3" xfId="11213"/>
    <cellStyle name="Input 2 2 3 6 2 5" xfId="11214"/>
    <cellStyle name="Input 2 2 3 6 2 5 2" xfId="11215"/>
    <cellStyle name="Input 2 2 3 6 2 5 3" xfId="11216"/>
    <cellStyle name="Input 2 2 3 6 2 6" xfId="11217"/>
    <cellStyle name="Input 2 2 3 6 2 6 2" xfId="11218"/>
    <cellStyle name="Input 2 2 3 6 2 6 3" xfId="11219"/>
    <cellStyle name="Input 2 2 3 6 2 7" xfId="11220"/>
    <cellStyle name="Input 2 2 3 6 2 8" xfId="11221"/>
    <cellStyle name="Input 2 2 3 6 3" xfId="11222"/>
    <cellStyle name="Input 2 2 3 6 3 2" xfId="11223"/>
    <cellStyle name="Input 2 2 3 6 3 2 2" xfId="11224"/>
    <cellStyle name="Input 2 2 3 6 3 2 3" xfId="11225"/>
    <cellStyle name="Input 2 2 3 6 3 3" xfId="11226"/>
    <cellStyle name="Input 2 2 3 6 3 3 2" xfId="11227"/>
    <cellStyle name="Input 2 2 3 6 3 3 3" xfId="11228"/>
    <cellStyle name="Input 2 2 3 6 3 4" xfId="11229"/>
    <cellStyle name="Input 2 2 3 6 3 4 2" xfId="11230"/>
    <cellStyle name="Input 2 2 3 6 3 4 3" xfId="11231"/>
    <cellStyle name="Input 2 2 3 6 3 5" xfId="11232"/>
    <cellStyle name="Input 2 2 3 6 3 5 2" xfId="11233"/>
    <cellStyle name="Input 2 2 3 6 3 5 3" xfId="11234"/>
    <cellStyle name="Input 2 2 3 6 3 6" xfId="11235"/>
    <cellStyle name="Input 2 2 3 6 3 7" xfId="11236"/>
    <cellStyle name="Input 2 2 3 6 4" xfId="11237"/>
    <cellStyle name="Input 2 2 3 6 4 2" xfId="11238"/>
    <cellStyle name="Input 2 2 3 6 4 3" xfId="11239"/>
    <cellStyle name="Input 2 2 3 6 5" xfId="11240"/>
    <cellStyle name="Input 2 2 3 6 5 2" xfId="11241"/>
    <cellStyle name="Input 2 2 3 6 5 3" xfId="11242"/>
    <cellStyle name="Input 2 2 3 6 6" xfId="11243"/>
    <cellStyle name="Input 2 2 3 6 6 2" xfId="11244"/>
    <cellStyle name="Input 2 2 3 6 6 3" xfId="11245"/>
    <cellStyle name="Input 2 2 3 6 7" xfId="11246"/>
    <cellStyle name="Input 2 2 3 6 7 2" xfId="11247"/>
    <cellStyle name="Input 2 2 3 6 7 3" xfId="11248"/>
    <cellStyle name="Input 2 2 3 6 8" xfId="11249"/>
    <cellStyle name="Input 2 2 3 6 9" xfId="11250"/>
    <cellStyle name="Input 2 2 3 7" xfId="11251"/>
    <cellStyle name="Input 2 2 3 7 2" xfId="11252"/>
    <cellStyle name="Input 2 2 3 7 2 2" xfId="11253"/>
    <cellStyle name="Input 2 2 3 7 2 2 2" xfId="11254"/>
    <cellStyle name="Input 2 2 3 7 2 2 2 2" xfId="11255"/>
    <cellStyle name="Input 2 2 3 7 2 2 2 3" xfId="11256"/>
    <cellStyle name="Input 2 2 3 7 2 2 3" xfId="11257"/>
    <cellStyle name="Input 2 2 3 7 2 2 3 2" xfId="11258"/>
    <cellStyle name="Input 2 2 3 7 2 2 3 3" xfId="11259"/>
    <cellStyle name="Input 2 2 3 7 2 2 4" xfId="11260"/>
    <cellStyle name="Input 2 2 3 7 2 2 4 2" xfId="11261"/>
    <cellStyle name="Input 2 2 3 7 2 2 4 3" xfId="11262"/>
    <cellStyle name="Input 2 2 3 7 2 2 5" xfId="11263"/>
    <cellStyle name="Input 2 2 3 7 2 2 5 2" xfId="11264"/>
    <cellStyle name="Input 2 2 3 7 2 2 5 3" xfId="11265"/>
    <cellStyle name="Input 2 2 3 7 2 2 6" xfId="11266"/>
    <cellStyle name="Input 2 2 3 7 2 2 7" xfId="11267"/>
    <cellStyle name="Input 2 2 3 7 2 3" xfId="11268"/>
    <cellStyle name="Input 2 2 3 7 2 3 2" xfId="11269"/>
    <cellStyle name="Input 2 2 3 7 2 3 3" xfId="11270"/>
    <cellStyle name="Input 2 2 3 7 2 4" xfId="11271"/>
    <cellStyle name="Input 2 2 3 7 2 4 2" xfId="11272"/>
    <cellStyle name="Input 2 2 3 7 2 4 3" xfId="11273"/>
    <cellStyle name="Input 2 2 3 7 2 5" xfId="11274"/>
    <cellStyle name="Input 2 2 3 7 2 5 2" xfId="11275"/>
    <cellStyle name="Input 2 2 3 7 2 5 3" xfId="11276"/>
    <cellStyle name="Input 2 2 3 7 2 6" xfId="11277"/>
    <cellStyle name="Input 2 2 3 7 2 6 2" xfId="11278"/>
    <cellStyle name="Input 2 2 3 7 2 6 3" xfId="11279"/>
    <cellStyle name="Input 2 2 3 7 2 7" xfId="11280"/>
    <cellStyle name="Input 2 2 3 7 2 8" xfId="11281"/>
    <cellStyle name="Input 2 2 3 7 3" xfId="11282"/>
    <cellStyle name="Input 2 2 3 7 3 2" xfId="11283"/>
    <cellStyle name="Input 2 2 3 7 3 2 2" xfId="11284"/>
    <cellStyle name="Input 2 2 3 7 3 2 3" xfId="11285"/>
    <cellStyle name="Input 2 2 3 7 3 3" xfId="11286"/>
    <cellStyle name="Input 2 2 3 7 3 3 2" xfId="11287"/>
    <cellStyle name="Input 2 2 3 7 3 3 3" xfId="11288"/>
    <cellStyle name="Input 2 2 3 7 3 4" xfId="11289"/>
    <cellStyle name="Input 2 2 3 7 3 4 2" xfId="11290"/>
    <cellStyle name="Input 2 2 3 7 3 4 3" xfId="11291"/>
    <cellStyle name="Input 2 2 3 7 3 5" xfId="11292"/>
    <cellStyle name="Input 2 2 3 7 3 5 2" xfId="11293"/>
    <cellStyle name="Input 2 2 3 7 3 5 3" xfId="11294"/>
    <cellStyle name="Input 2 2 3 7 3 6" xfId="11295"/>
    <cellStyle name="Input 2 2 3 7 3 7" xfId="11296"/>
    <cellStyle name="Input 2 2 3 7 4" xfId="11297"/>
    <cellStyle name="Input 2 2 3 7 4 2" xfId="11298"/>
    <cellStyle name="Input 2 2 3 7 4 3" xfId="11299"/>
    <cellStyle name="Input 2 2 3 7 5" xfId="11300"/>
    <cellStyle name="Input 2 2 3 7 5 2" xfId="11301"/>
    <cellStyle name="Input 2 2 3 7 5 3" xfId="11302"/>
    <cellStyle name="Input 2 2 3 7 6" xfId="11303"/>
    <cellStyle name="Input 2 2 3 7 6 2" xfId="11304"/>
    <cellStyle name="Input 2 2 3 7 6 3" xfId="11305"/>
    <cellStyle name="Input 2 2 3 7 7" xfId="11306"/>
    <cellStyle name="Input 2 2 3 7 7 2" xfId="11307"/>
    <cellStyle name="Input 2 2 3 7 7 3" xfId="11308"/>
    <cellStyle name="Input 2 2 3 7 8" xfId="11309"/>
    <cellStyle name="Input 2 2 3 7 9" xfId="11310"/>
    <cellStyle name="Input 2 2 3 8" xfId="11311"/>
    <cellStyle name="Input 2 2 3 8 2" xfId="11312"/>
    <cellStyle name="Input 2 2 3 8 2 2" xfId="11313"/>
    <cellStyle name="Input 2 2 3 8 2 2 2" xfId="11314"/>
    <cellStyle name="Input 2 2 3 8 2 2 3" xfId="11315"/>
    <cellStyle name="Input 2 2 3 8 2 3" xfId="11316"/>
    <cellStyle name="Input 2 2 3 8 2 3 2" xfId="11317"/>
    <cellStyle name="Input 2 2 3 8 2 3 3" xfId="11318"/>
    <cellStyle name="Input 2 2 3 8 2 4" xfId="11319"/>
    <cellStyle name="Input 2 2 3 8 2 4 2" xfId="11320"/>
    <cellStyle name="Input 2 2 3 8 2 4 3" xfId="11321"/>
    <cellStyle name="Input 2 2 3 8 2 5" xfId="11322"/>
    <cellStyle name="Input 2 2 3 8 2 5 2" xfId="11323"/>
    <cellStyle name="Input 2 2 3 8 2 5 3" xfId="11324"/>
    <cellStyle name="Input 2 2 3 8 2 6" xfId="11325"/>
    <cellStyle name="Input 2 2 3 8 2 7" xfId="11326"/>
    <cellStyle name="Input 2 2 3 8 3" xfId="11327"/>
    <cellStyle name="Input 2 2 3 8 3 2" xfId="11328"/>
    <cellStyle name="Input 2 2 3 8 3 3" xfId="11329"/>
    <cellStyle name="Input 2 2 3 8 4" xfId="11330"/>
    <cellStyle name="Input 2 2 3 8 4 2" xfId="11331"/>
    <cellStyle name="Input 2 2 3 8 4 3" xfId="11332"/>
    <cellStyle name="Input 2 2 3 8 5" xfId="11333"/>
    <cellStyle name="Input 2 2 3 8 5 2" xfId="11334"/>
    <cellStyle name="Input 2 2 3 8 5 3" xfId="11335"/>
    <cellStyle name="Input 2 2 3 8 6" xfId="11336"/>
    <cellStyle name="Input 2 2 3 8 6 2" xfId="11337"/>
    <cellStyle name="Input 2 2 3 8 6 3" xfId="11338"/>
    <cellStyle name="Input 2 2 3 8 7" xfId="11339"/>
    <cellStyle name="Input 2 2 3 8 8" xfId="11340"/>
    <cellStyle name="Input 2 2 3 9" xfId="11341"/>
    <cellStyle name="Input 2 2 3 9 2" xfId="11342"/>
    <cellStyle name="Input 2 2 3 9 2 2" xfId="11343"/>
    <cellStyle name="Input 2 2 3 9 2 3" xfId="11344"/>
    <cellStyle name="Input 2 2 3 9 3" xfId="11345"/>
    <cellStyle name="Input 2 2 3 9 3 2" xfId="11346"/>
    <cellStyle name="Input 2 2 3 9 3 3" xfId="11347"/>
    <cellStyle name="Input 2 2 3 9 4" xfId="11348"/>
    <cellStyle name="Input 2 2 3 9 4 2" xfId="11349"/>
    <cellStyle name="Input 2 2 3 9 4 3" xfId="11350"/>
    <cellStyle name="Input 2 2 3 9 5" xfId="11351"/>
    <cellStyle name="Input 2 2 3 9 5 2" xfId="11352"/>
    <cellStyle name="Input 2 2 3 9 5 3" xfId="11353"/>
    <cellStyle name="Input 2 2 3 9 6" xfId="11354"/>
    <cellStyle name="Input 2 2 3 9 7" xfId="11355"/>
    <cellStyle name="Input 2 2 4" xfId="11356"/>
    <cellStyle name="Input 2 2 4 10" xfId="11357"/>
    <cellStyle name="Input 2 2 4 11" xfId="11358"/>
    <cellStyle name="Input 2 2 4 2" xfId="11359"/>
    <cellStyle name="Input 2 2 4 2 2" xfId="11360"/>
    <cellStyle name="Input 2 2 4 2 2 2" xfId="11361"/>
    <cellStyle name="Input 2 2 4 2 2 2 2" xfId="11362"/>
    <cellStyle name="Input 2 2 4 2 2 2 2 2" xfId="11363"/>
    <cellStyle name="Input 2 2 4 2 2 2 2 3" xfId="11364"/>
    <cellStyle name="Input 2 2 4 2 2 2 3" xfId="11365"/>
    <cellStyle name="Input 2 2 4 2 2 2 3 2" xfId="11366"/>
    <cellStyle name="Input 2 2 4 2 2 2 3 3" xfId="11367"/>
    <cellStyle name="Input 2 2 4 2 2 2 4" xfId="11368"/>
    <cellStyle name="Input 2 2 4 2 2 2 4 2" xfId="11369"/>
    <cellStyle name="Input 2 2 4 2 2 2 4 3" xfId="11370"/>
    <cellStyle name="Input 2 2 4 2 2 2 5" xfId="11371"/>
    <cellStyle name="Input 2 2 4 2 2 2 5 2" xfId="11372"/>
    <cellStyle name="Input 2 2 4 2 2 2 5 3" xfId="11373"/>
    <cellStyle name="Input 2 2 4 2 2 2 6" xfId="11374"/>
    <cellStyle name="Input 2 2 4 2 2 2 7" xfId="11375"/>
    <cellStyle name="Input 2 2 4 2 2 3" xfId="11376"/>
    <cellStyle name="Input 2 2 4 2 2 3 2" xfId="11377"/>
    <cellStyle name="Input 2 2 4 2 2 3 3" xfId="11378"/>
    <cellStyle name="Input 2 2 4 2 2 4" xfId="11379"/>
    <cellStyle name="Input 2 2 4 2 2 4 2" xfId="11380"/>
    <cellStyle name="Input 2 2 4 2 2 4 3" xfId="11381"/>
    <cellStyle name="Input 2 2 4 2 2 5" xfId="11382"/>
    <cellStyle name="Input 2 2 4 2 2 5 2" xfId="11383"/>
    <cellStyle name="Input 2 2 4 2 2 5 3" xfId="11384"/>
    <cellStyle name="Input 2 2 4 2 2 6" xfId="11385"/>
    <cellStyle name="Input 2 2 4 2 2 6 2" xfId="11386"/>
    <cellStyle name="Input 2 2 4 2 2 6 3" xfId="11387"/>
    <cellStyle name="Input 2 2 4 2 2 7" xfId="11388"/>
    <cellStyle name="Input 2 2 4 2 2 8" xfId="11389"/>
    <cellStyle name="Input 2 2 4 2 3" xfId="11390"/>
    <cellStyle name="Input 2 2 4 2 3 2" xfId="11391"/>
    <cellStyle name="Input 2 2 4 2 3 2 2" xfId="11392"/>
    <cellStyle name="Input 2 2 4 2 3 2 3" xfId="11393"/>
    <cellStyle name="Input 2 2 4 2 3 3" xfId="11394"/>
    <cellStyle name="Input 2 2 4 2 3 3 2" xfId="11395"/>
    <cellStyle name="Input 2 2 4 2 3 3 3" xfId="11396"/>
    <cellStyle name="Input 2 2 4 2 3 4" xfId="11397"/>
    <cellStyle name="Input 2 2 4 2 3 4 2" xfId="11398"/>
    <cellStyle name="Input 2 2 4 2 3 4 3" xfId="11399"/>
    <cellStyle name="Input 2 2 4 2 3 5" xfId="11400"/>
    <cellStyle name="Input 2 2 4 2 3 5 2" xfId="11401"/>
    <cellStyle name="Input 2 2 4 2 3 5 3" xfId="11402"/>
    <cellStyle name="Input 2 2 4 2 3 6" xfId="11403"/>
    <cellStyle name="Input 2 2 4 2 3 7" xfId="11404"/>
    <cellStyle name="Input 2 2 4 2 4" xfId="11405"/>
    <cellStyle name="Input 2 2 4 2 4 2" xfId="11406"/>
    <cellStyle name="Input 2 2 4 2 4 3" xfId="11407"/>
    <cellStyle name="Input 2 2 4 2 5" xfId="11408"/>
    <cellStyle name="Input 2 2 4 2 5 2" xfId="11409"/>
    <cellStyle name="Input 2 2 4 2 5 3" xfId="11410"/>
    <cellStyle name="Input 2 2 4 2 6" xfId="11411"/>
    <cellStyle name="Input 2 2 4 2 6 2" xfId="11412"/>
    <cellStyle name="Input 2 2 4 2 6 3" xfId="11413"/>
    <cellStyle name="Input 2 2 4 2 7" xfId="11414"/>
    <cellStyle name="Input 2 2 4 2 7 2" xfId="11415"/>
    <cellStyle name="Input 2 2 4 2 7 3" xfId="11416"/>
    <cellStyle name="Input 2 2 4 2 8" xfId="11417"/>
    <cellStyle name="Input 2 2 4 2 9" xfId="11418"/>
    <cellStyle name="Input 2 2 4 3" xfId="11419"/>
    <cellStyle name="Input 2 2 4 3 2" xfId="11420"/>
    <cellStyle name="Input 2 2 4 3 2 2" xfId="11421"/>
    <cellStyle name="Input 2 2 4 3 2 2 2" xfId="11422"/>
    <cellStyle name="Input 2 2 4 3 2 2 2 2" xfId="11423"/>
    <cellStyle name="Input 2 2 4 3 2 2 2 3" xfId="11424"/>
    <cellStyle name="Input 2 2 4 3 2 2 3" xfId="11425"/>
    <cellStyle name="Input 2 2 4 3 2 2 3 2" xfId="11426"/>
    <cellStyle name="Input 2 2 4 3 2 2 3 3" xfId="11427"/>
    <cellStyle name="Input 2 2 4 3 2 2 4" xfId="11428"/>
    <cellStyle name="Input 2 2 4 3 2 2 4 2" xfId="11429"/>
    <cellStyle name="Input 2 2 4 3 2 2 4 3" xfId="11430"/>
    <cellStyle name="Input 2 2 4 3 2 2 5" xfId="11431"/>
    <cellStyle name="Input 2 2 4 3 2 2 5 2" xfId="11432"/>
    <cellStyle name="Input 2 2 4 3 2 2 5 3" xfId="11433"/>
    <cellStyle name="Input 2 2 4 3 2 2 6" xfId="11434"/>
    <cellStyle name="Input 2 2 4 3 2 2 7" xfId="11435"/>
    <cellStyle name="Input 2 2 4 3 2 3" xfId="11436"/>
    <cellStyle name="Input 2 2 4 3 2 3 2" xfId="11437"/>
    <cellStyle name="Input 2 2 4 3 2 3 3" xfId="11438"/>
    <cellStyle name="Input 2 2 4 3 2 4" xfId="11439"/>
    <cellStyle name="Input 2 2 4 3 2 4 2" xfId="11440"/>
    <cellStyle name="Input 2 2 4 3 2 4 3" xfId="11441"/>
    <cellStyle name="Input 2 2 4 3 2 5" xfId="11442"/>
    <cellStyle name="Input 2 2 4 3 2 5 2" xfId="11443"/>
    <cellStyle name="Input 2 2 4 3 2 5 3" xfId="11444"/>
    <cellStyle name="Input 2 2 4 3 2 6" xfId="11445"/>
    <cellStyle name="Input 2 2 4 3 2 6 2" xfId="11446"/>
    <cellStyle name="Input 2 2 4 3 2 6 3" xfId="11447"/>
    <cellStyle name="Input 2 2 4 3 2 7" xfId="11448"/>
    <cellStyle name="Input 2 2 4 3 2 8" xfId="11449"/>
    <cellStyle name="Input 2 2 4 3 3" xfId="11450"/>
    <cellStyle name="Input 2 2 4 3 3 2" xfId="11451"/>
    <cellStyle name="Input 2 2 4 3 3 2 2" xfId="11452"/>
    <cellStyle name="Input 2 2 4 3 3 2 3" xfId="11453"/>
    <cellStyle name="Input 2 2 4 3 3 3" xfId="11454"/>
    <cellStyle name="Input 2 2 4 3 3 3 2" xfId="11455"/>
    <cellStyle name="Input 2 2 4 3 3 3 3" xfId="11456"/>
    <cellStyle name="Input 2 2 4 3 3 4" xfId="11457"/>
    <cellStyle name="Input 2 2 4 3 3 4 2" xfId="11458"/>
    <cellStyle name="Input 2 2 4 3 3 4 3" xfId="11459"/>
    <cellStyle name="Input 2 2 4 3 3 5" xfId="11460"/>
    <cellStyle name="Input 2 2 4 3 3 5 2" xfId="11461"/>
    <cellStyle name="Input 2 2 4 3 3 5 3" xfId="11462"/>
    <cellStyle name="Input 2 2 4 3 3 6" xfId="11463"/>
    <cellStyle name="Input 2 2 4 3 3 7" xfId="11464"/>
    <cellStyle name="Input 2 2 4 3 4" xfId="11465"/>
    <cellStyle name="Input 2 2 4 3 4 2" xfId="11466"/>
    <cellStyle name="Input 2 2 4 3 4 3" xfId="11467"/>
    <cellStyle name="Input 2 2 4 3 5" xfId="11468"/>
    <cellStyle name="Input 2 2 4 3 5 2" xfId="11469"/>
    <cellStyle name="Input 2 2 4 3 5 3" xfId="11470"/>
    <cellStyle name="Input 2 2 4 3 6" xfId="11471"/>
    <cellStyle name="Input 2 2 4 3 6 2" xfId="11472"/>
    <cellStyle name="Input 2 2 4 3 6 3" xfId="11473"/>
    <cellStyle name="Input 2 2 4 3 7" xfId="11474"/>
    <cellStyle name="Input 2 2 4 3 7 2" xfId="11475"/>
    <cellStyle name="Input 2 2 4 3 7 3" xfId="11476"/>
    <cellStyle name="Input 2 2 4 3 8" xfId="11477"/>
    <cellStyle name="Input 2 2 4 3 9" xfId="11478"/>
    <cellStyle name="Input 2 2 4 4" xfId="11479"/>
    <cellStyle name="Input 2 2 4 4 2" xfId="11480"/>
    <cellStyle name="Input 2 2 4 4 2 2" xfId="11481"/>
    <cellStyle name="Input 2 2 4 4 2 2 2" xfId="11482"/>
    <cellStyle name="Input 2 2 4 4 2 2 3" xfId="11483"/>
    <cellStyle name="Input 2 2 4 4 2 3" xfId="11484"/>
    <cellStyle name="Input 2 2 4 4 2 3 2" xfId="11485"/>
    <cellStyle name="Input 2 2 4 4 2 3 3" xfId="11486"/>
    <cellStyle name="Input 2 2 4 4 2 4" xfId="11487"/>
    <cellStyle name="Input 2 2 4 4 2 4 2" xfId="11488"/>
    <cellStyle name="Input 2 2 4 4 2 4 3" xfId="11489"/>
    <cellStyle name="Input 2 2 4 4 2 5" xfId="11490"/>
    <cellStyle name="Input 2 2 4 4 2 5 2" xfId="11491"/>
    <cellStyle name="Input 2 2 4 4 2 5 3" xfId="11492"/>
    <cellStyle name="Input 2 2 4 4 2 6" xfId="11493"/>
    <cellStyle name="Input 2 2 4 4 2 7" xfId="11494"/>
    <cellStyle name="Input 2 2 4 4 3" xfId="11495"/>
    <cellStyle name="Input 2 2 4 4 3 2" xfId="11496"/>
    <cellStyle name="Input 2 2 4 4 3 3" xfId="11497"/>
    <cellStyle name="Input 2 2 4 4 4" xfId="11498"/>
    <cellStyle name="Input 2 2 4 4 4 2" xfId="11499"/>
    <cellStyle name="Input 2 2 4 4 4 3" xfId="11500"/>
    <cellStyle name="Input 2 2 4 4 5" xfId="11501"/>
    <cellStyle name="Input 2 2 4 4 5 2" xfId="11502"/>
    <cellStyle name="Input 2 2 4 4 5 3" xfId="11503"/>
    <cellStyle name="Input 2 2 4 4 6" xfId="11504"/>
    <cellStyle name="Input 2 2 4 4 6 2" xfId="11505"/>
    <cellStyle name="Input 2 2 4 4 6 3" xfId="11506"/>
    <cellStyle name="Input 2 2 4 4 7" xfId="11507"/>
    <cellStyle name="Input 2 2 4 4 8" xfId="11508"/>
    <cellStyle name="Input 2 2 4 5" xfId="11509"/>
    <cellStyle name="Input 2 2 4 5 2" xfId="11510"/>
    <cellStyle name="Input 2 2 4 5 2 2" xfId="11511"/>
    <cellStyle name="Input 2 2 4 5 2 3" xfId="11512"/>
    <cellStyle name="Input 2 2 4 5 3" xfId="11513"/>
    <cellStyle name="Input 2 2 4 5 3 2" xfId="11514"/>
    <cellStyle name="Input 2 2 4 5 3 3" xfId="11515"/>
    <cellStyle name="Input 2 2 4 5 4" xfId="11516"/>
    <cellStyle name="Input 2 2 4 5 4 2" xfId="11517"/>
    <cellStyle name="Input 2 2 4 5 4 3" xfId="11518"/>
    <cellStyle name="Input 2 2 4 5 5" xfId="11519"/>
    <cellStyle name="Input 2 2 4 5 5 2" xfId="11520"/>
    <cellStyle name="Input 2 2 4 5 5 3" xfId="11521"/>
    <cellStyle name="Input 2 2 4 5 6" xfId="11522"/>
    <cellStyle name="Input 2 2 4 5 7" xfId="11523"/>
    <cellStyle name="Input 2 2 4 6" xfId="11524"/>
    <cellStyle name="Input 2 2 4 6 2" xfId="11525"/>
    <cellStyle name="Input 2 2 4 6 3" xfId="11526"/>
    <cellStyle name="Input 2 2 4 7" xfId="11527"/>
    <cellStyle name="Input 2 2 4 7 2" xfId="11528"/>
    <cellStyle name="Input 2 2 4 7 3" xfId="11529"/>
    <cellStyle name="Input 2 2 4 8" xfId="11530"/>
    <cellStyle name="Input 2 2 4 8 2" xfId="11531"/>
    <cellStyle name="Input 2 2 4 8 3" xfId="11532"/>
    <cellStyle name="Input 2 2 4 9" xfId="11533"/>
    <cellStyle name="Input 2 2 4 9 2" xfId="11534"/>
    <cellStyle name="Input 2 2 4 9 3" xfId="11535"/>
    <cellStyle name="Input 2 2 5" xfId="11536"/>
    <cellStyle name="Input 2 2 5 10" xfId="11537"/>
    <cellStyle name="Input 2 2 5 11" xfId="11538"/>
    <cellStyle name="Input 2 2 5 2" xfId="11539"/>
    <cellStyle name="Input 2 2 5 2 2" xfId="11540"/>
    <cellStyle name="Input 2 2 5 2 2 2" xfId="11541"/>
    <cellStyle name="Input 2 2 5 2 2 2 2" xfId="11542"/>
    <cellStyle name="Input 2 2 5 2 2 2 2 2" xfId="11543"/>
    <cellStyle name="Input 2 2 5 2 2 2 2 3" xfId="11544"/>
    <cellStyle name="Input 2 2 5 2 2 2 3" xfId="11545"/>
    <cellStyle name="Input 2 2 5 2 2 2 3 2" xfId="11546"/>
    <cellStyle name="Input 2 2 5 2 2 2 3 3" xfId="11547"/>
    <cellStyle name="Input 2 2 5 2 2 2 4" xfId="11548"/>
    <cellStyle name="Input 2 2 5 2 2 2 4 2" xfId="11549"/>
    <cellStyle name="Input 2 2 5 2 2 2 4 3" xfId="11550"/>
    <cellStyle name="Input 2 2 5 2 2 2 5" xfId="11551"/>
    <cellStyle name="Input 2 2 5 2 2 2 5 2" xfId="11552"/>
    <cellStyle name="Input 2 2 5 2 2 2 5 3" xfId="11553"/>
    <cellStyle name="Input 2 2 5 2 2 2 6" xfId="11554"/>
    <cellStyle name="Input 2 2 5 2 2 2 7" xfId="11555"/>
    <cellStyle name="Input 2 2 5 2 2 3" xfId="11556"/>
    <cellStyle name="Input 2 2 5 2 2 3 2" xfId="11557"/>
    <cellStyle name="Input 2 2 5 2 2 3 3" xfId="11558"/>
    <cellStyle name="Input 2 2 5 2 2 4" xfId="11559"/>
    <cellStyle name="Input 2 2 5 2 2 4 2" xfId="11560"/>
    <cellStyle name="Input 2 2 5 2 2 4 3" xfId="11561"/>
    <cellStyle name="Input 2 2 5 2 2 5" xfId="11562"/>
    <cellStyle name="Input 2 2 5 2 2 5 2" xfId="11563"/>
    <cellStyle name="Input 2 2 5 2 2 5 3" xfId="11564"/>
    <cellStyle name="Input 2 2 5 2 2 6" xfId="11565"/>
    <cellStyle name="Input 2 2 5 2 2 6 2" xfId="11566"/>
    <cellStyle name="Input 2 2 5 2 2 6 3" xfId="11567"/>
    <cellStyle name="Input 2 2 5 2 2 7" xfId="11568"/>
    <cellStyle name="Input 2 2 5 2 2 8" xfId="11569"/>
    <cellStyle name="Input 2 2 5 2 3" xfId="11570"/>
    <cellStyle name="Input 2 2 5 2 3 2" xfId="11571"/>
    <cellStyle name="Input 2 2 5 2 3 2 2" xfId="11572"/>
    <cellStyle name="Input 2 2 5 2 3 2 3" xfId="11573"/>
    <cellStyle name="Input 2 2 5 2 3 3" xfId="11574"/>
    <cellStyle name="Input 2 2 5 2 3 3 2" xfId="11575"/>
    <cellStyle name="Input 2 2 5 2 3 3 3" xfId="11576"/>
    <cellStyle name="Input 2 2 5 2 3 4" xfId="11577"/>
    <cellStyle name="Input 2 2 5 2 3 4 2" xfId="11578"/>
    <cellStyle name="Input 2 2 5 2 3 4 3" xfId="11579"/>
    <cellStyle name="Input 2 2 5 2 3 5" xfId="11580"/>
    <cellStyle name="Input 2 2 5 2 3 5 2" xfId="11581"/>
    <cellStyle name="Input 2 2 5 2 3 5 3" xfId="11582"/>
    <cellStyle name="Input 2 2 5 2 3 6" xfId="11583"/>
    <cellStyle name="Input 2 2 5 2 3 7" xfId="11584"/>
    <cellStyle name="Input 2 2 5 2 4" xfId="11585"/>
    <cellStyle name="Input 2 2 5 2 4 2" xfId="11586"/>
    <cellStyle name="Input 2 2 5 2 4 3" xfId="11587"/>
    <cellStyle name="Input 2 2 5 2 5" xfId="11588"/>
    <cellStyle name="Input 2 2 5 2 5 2" xfId="11589"/>
    <cellStyle name="Input 2 2 5 2 5 3" xfId="11590"/>
    <cellStyle name="Input 2 2 5 2 6" xfId="11591"/>
    <cellStyle name="Input 2 2 5 2 6 2" xfId="11592"/>
    <cellStyle name="Input 2 2 5 2 6 3" xfId="11593"/>
    <cellStyle name="Input 2 2 5 2 7" xfId="11594"/>
    <cellStyle name="Input 2 2 5 2 7 2" xfId="11595"/>
    <cellStyle name="Input 2 2 5 2 7 3" xfId="11596"/>
    <cellStyle name="Input 2 2 5 2 8" xfId="11597"/>
    <cellStyle name="Input 2 2 5 2 9" xfId="11598"/>
    <cellStyle name="Input 2 2 5 3" xfId="11599"/>
    <cellStyle name="Input 2 2 5 3 2" xfId="11600"/>
    <cellStyle name="Input 2 2 5 3 2 2" xfId="11601"/>
    <cellStyle name="Input 2 2 5 3 2 2 2" xfId="11602"/>
    <cellStyle name="Input 2 2 5 3 2 2 2 2" xfId="11603"/>
    <cellStyle name="Input 2 2 5 3 2 2 2 3" xfId="11604"/>
    <cellStyle name="Input 2 2 5 3 2 2 3" xfId="11605"/>
    <cellStyle name="Input 2 2 5 3 2 2 3 2" xfId="11606"/>
    <cellStyle name="Input 2 2 5 3 2 2 3 3" xfId="11607"/>
    <cellStyle name="Input 2 2 5 3 2 2 4" xfId="11608"/>
    <cellStyle name="Input 2 2 5 3 2 2 4 2" xfId="11609"/>
    <cellStyle name="Input 2 2 5 3 2 2 4 3" xfId="11610"/>
    <cellStyle name="Input 2 2 5 3 2 2 5" xfId="11611"/>
    <cellStyle name="Input 2 2 5 3 2 2 5 2" xfId="11612"/>
    <cellStyle name="Input 2 2 5 3 2 2 5 3" xfId="11613"/>
    <cellStyle name="Input 2 2 5 3 2 2 6" xfId="11614"/>
    <cellStyle name="Input 2 2 5 3 2 2 7" xfId="11615"/>
    <cellStyle name="Input 2 2 5 3 2 3" xfId="11616"/>
    <cellStyle name="Input 2 2 5 3 2 3 2" xfId="11617"/>
    <cellStyle name="Input 2 2 5 3 2 3 3" xfId="11618"/>
    <cellStyle name="Input 2 2 5 3 2 4" xfId="11619"/>
    <cellStyle name="Input 2 2 5 3 2 4 2" xfId="11620"/>
    <cellStyle name="Input 2 2 5 3 2 4 3" xfId="11621"/>
    <cellStyle name="Input 2 2 5 3 2 5" xfId="11622"/>
    <cellStyle name="Input 2 2 5 3 2 5 2" xfId="11623"/>
    <cellStyle name="Input 2 2 5 3 2 5 3" xfId="11624"/>
    <cellStyle name="Input 2 2 5 3 2 6" xfId="11625"/>
    <cellStyle name="Input 2 2 5 3 2 6 2" xfId="11626"/>
    <cellStyle name="Input 2 2 5 3 2 6 3" xfId="11627"/>
    <cellStyle name="Input 2 2 5 3 2 7" xfId="11628"/>
    <cellStyle name="Input 2 2 5 3 2 8" xfId="11629"/>
    <cellStyle name="Input 2 2 5 3 3" xfId="11630"/>
    <cellStyle name="Input 2 2 5 3 3 2" xfId="11631"/>
    <cellStyle name="Input 2 2 5 3 3 2 2" xfId="11632"/>
    <cellStyle name="Input 2 2 5 3 3 2 3" xfId="11633"/>
    <cellStyle name="Input 2 2 5 3 3 3" xfId="11634"/>
    <cellStyle name="Input 2 2 5 3 3 3 2" xfId="11635"/>
    <cellStyle name="Input 2 2 5 3 3 3 3" xfId="11636"/>
    <cellStyle name="Input 2 2 5 3 3 4" xfId="11637"/>
    <cellStyle name="Input 2 2 5 3 3 4 2" xfId="11638"/>
    <cellStyle name="Input 2 2 5 3 3 4 3" xfId="11639"/>
    <cellStyle name="Input 2 2 5 3 3 5" xfId="11640"/>
    <cellStyle name="Input 2 2 5 3 3 5 2" xfId="11641"/>
    <cellStyle name="Input 2 2 5 3 3 5 3" xfId="11642"/>
    <cellStyle name="Input 2 2 5 3 3 6" xfId="11643"/>
    <cellStyle name="Input 2 2 5 3 3 7" xfId="11644"/>
    <cellStyle name="Input 2 2 5 3 4" xfId="11645"/>
    <cellStyle name="Input 2 2 5 3 4 2" xfId="11646"/>
    <cellStyle name="Input 2 2 5 3 4 3" xfId="11647"/>
    <cellStyle name="Input 2 2 5 3 5" xfId="11648"/>
    <cellStyle name="Input 2 2 5 3 5 2" xfId="11649"/>
    <cellStyle name="Input 2 2 5 3 5 3" xfId="11650"/>
    <cellStyle name="Input 2 2 5 3 6" xfId="11651"/>
    <cellStyle name="Input 2 2 5 3 6 2" xfId="11652"/>
    <cellStyle name="Input 2 2 5 3 6 3" xfId="11653"/>
    <cellStyle name="Input 2 2 5 3 7" xfId="11654"/>
    <cellStyle name="Input 2 2 5 3 7 2" xfId="11655"/>
    <cellStyle name="Input 2 2 5 3 7 3" xfId="11656"/>
    <cellStyle name="Input 2 2 5 3 8" xfId="11657"/>
    <cellStyle name="Input 2 2 5 3 9" xfId="11658"/>
    <cellStyle name="Input 2 2 5 4" xfId="11659"/>
    <cellStyle name="Input 2 2 5 4 2" xfId="11660"/>
    <cellStyle name="Input 2 2 5 4 2 2" xfId="11661"/>
    <cellStyle name="Input 2 2 5 4 2 2 2" xfId="11662"/>
    <cellStyle name="Input 2 2 5 4 2 2 3" xfId="11663"/>
    <cellStyle name="Input 2 2 5 4 2 3" xfId="11664"/>
    <cellStyle name="Input 2 2 5 4 2 3 2" xfId="11665"/>
    <cellStyle name="Input 2 2 5 4 2 3 3" xfId="11666"/>
    <cellStyle name="Input 2 2 5 4 2 4" xfId="11667"/>
    <cellStyle name="Input 2 2 5 4 2 4 2" xfId="11668"/>
    <cellStyle name="Input 2 2 5 4 2 4 3" xfId="11669"/>
    <cellStyle name="Input 2 2 5 4 2 5" xfId="11670"/>
    <cellStyle name="Input 2 2 5 4 2 5 2" xfId="11671"/>
    <cellStyle name="Input 2 2 5 4 2 5 3" xfId="11672"/>
    <cellStyle name="Input 2 2 5 4 2 6" xfId="11673"/>
    <cellStyle name="Input 2 2 5 4 2 7" xfId="11674"/>
    <cellStyle name="Input 2 2 5 4 3" xfId="11675"/>
    <cellStyle name="Input 2 2 5 4 3 2" xfId="11676"/>
    <cellStyle name="Input 2 2 5 4 3 3" xfId="11677"/>
    <cellStyle name="Input 2 2 5 4 4" xfId="11678"/>
    <cellStyle name="Input 2 2 5 4 4 2" xfId="11679"/>
    <cellStyle name="Input 2 2 5 4 4 3" xfId="11680"/>
    <cellStyle name="Input 2 2 5 4 5" xfId="11681"/>
    <cellStyle name="Input 2 2 5 4 5 2" xfId="11682"/>
    <cellStyle name="Input 2 2 5 4 5 3" xfId="11683"/>
    <cellStyle name="Input 2 2 5 4 6" xfId="11684"/>
    <cellStyle name="Input 2 2 5 4 6 2" xfId="11685"/>
    <cellStyle name="Input 2 2 5 4 6 3" xfId="11686"/>
    <cellStyle name="Input 2 2 5 4 7" xfId="11687"/>
    <cellStyle name="Input 2 2 5 4 8" xfId="11688"/>
    <cellStyle name="Input 2 2 5 5" xfId="11689"/>
    <cellStyle name="Input 2 2 5 5 2" xfId="11690"/>
    <cellStyle name="Input 2 2 5 5 2 2" xfId="11691"/>
    <cellStyle name="Input 2 2 5 5 2 3" xfId="11692"/>
    <cellStyle name="Input 2 2 5 5 3" xfId="11693"/>
    <cellStyle name="Input 2 2 5 5 3 2" xfId="11694"/>
    <cellStyle name="Input 2 2 5 5 3 3" xfId="11695"/>
    <cellStyle name="Input 2 2 5 5 4" xfId="11696"/>
    <cellStyle name="Input 2 2 5 5 4 2" xfId="11697"/>
    <cellStyle name="Input 2 2 5 5 4 3" xfId="11698"/>
    <cellStyle name="Input 2 2 5 5 5" xfId="11699"/>
    <cellStyle name="Input 2 2 5 5 5 2" xfId="11700"/>
    <cellStyle name="Input 2 2 5 5 5 3" xfId="11701"/>
    <cellStyle name="Input 2 2 5 5 6" xfId="11702"/>
    <cellStyle name="Input 2 2 5 5 7" xfId="11703"/>
    <cellStyle name="Input 2 2 5 6" xfId="11704"/>
    <cellStyle name="Input 2 2 5 6 2" xfId="11705"/>
    <cellStyle name="Input 2 2 5 6 3" xfId="11706"/>
    <cellStyle name="Input 2 2 5 7" xfId="11707"/>
    <cellStyle name="Input 2 2 5 7 2" xfId="11708"/>
    <cellStyle name="Input 2 2 5 7 3" xfId="11709"/>
    <cellStyle name="Input 2 2 5 8" xfId="11710"/>
    <cellStyle name="Input 2 2 5 8 2" xfId="11711"/>
    <cellStyle name="Input 2 2 5 8 3" xfId="11712"/>
    <cellStyle name="Input 2 2 5 9" xfId="11713"/>
    <cellStyle name="Input 2 2 5 9 2" xfId="11714"/>
    <cellStyle name="Input 2 2 5 9 3" xfId="11715"/>
    <cellStyle name="Input 2 2 6" xfId="11716"/>
    <cellStyle name="Input 2 2 6 10" xfId="11717"/>
    <cellStyle name="Input 2 2 6 10 2" xfId="11718"/>
    <cellStyle name="Input 2 2 6 10 3" xfId="11719"/>
    <cellStyle name="Input 2 2 6 11" xfId="11720"/>
    <cellStyle name="Input 2 2 6 12" xfId="11721"/>
    <cellStyle name="Input 2 2 6 2" xfId="11722"/>
    <cellStyle name="Input 2 2 6 2 2" xfId="11723"/>
    <cellStyle name="Input 2 2 6 2 2 2" xfId="11724"/>
    <cellStyle name="Input 2 2 6 2 2 2 2" xfId="11725"/>
    <cellStyle name="Input 2 2 6 2 2 2 2 2" xfId="11726"/>
    <cellStyle name="Input 2 2 6 2 2 2 2 3" xfId="11727"/>
    <cellStyle name="Input 2 2 6 2 2 2 3" xfId="11728"/>
    <cellStyle name="Input 2 2 6 2 2 2 3 2" xfId="11729"/>
    <cellStyle name="Input 2 2 6 2 2 2 3 3" xfId="11730"/>
    <cellStyle name="Input 2 2 6 2 2 2 4" xfId="11731"/>
    <cellStyle name="Input 2 2 6 2 2 2 4 2" xfId="11732"/>
    <cellStyle name="Input 2 2 6 2 2 2 4 3" xfId="11733"/>
    <cellStyle name="Input 2 2 6 2 2 2 5" xfId="11734"/>
    <cellStyle name="Input 2 2 6 2 2 2 5 2" xfId="11735"/>
    <cellStyle name="Input 2 2 6 2 2 2 5 3" xfId="11736"/>
    <cellStyle name="Input 2 2 6 2 2 2 6" xfId="11737"/>
    <cellStyle name="Input 2 2 6 2 2 2 7" xfId="11738"/>
    <cellStyle name="Input 2 2 6 2 2 3" xfId="11739"/>
    <cellStyle name="Input 2 2 6 2 2 3 2" xfId="11740"/>
    <cellStyle name="Input 2 2 6 2 2 3 3" xfId="11741"/>
    <cellStyle name="Input 2 2 6 2 2 4" xfId="11742"/>
    <cellStyle name="Input 2 2 6 2 2 4 2" xfId="11743"/>
    <cellStyle name="Input 2 2 6 2 2 4 3" xfId="11744"/>
    <cellStyle name="Input 2 2 6 2 2 5" xfId="11745"/>
    <cellStyle name="Input 2 2 6 2 2 5 2" xfId="11746"/>
    <cellStyle name="Input 2 2 6 2 2 5 3" xfId="11747"/>
    <cellStyle name="Input 2 2 6 2 2 6" xfId="11748"/>
    <cellStyle name="Input 2 2 6 2 2 6 2" xfId="11749"/>
    <cellStyle name="Input 2 2 6 2 2 6 3" xfId="11750"/>
    <cellStyle name="Input 2 2 6 2 2 7" xfId="11751"/>
    <cellStyle name="Input 2 2 6 2 2 8" xfId="11752"/>
    <cellStyle name="Input 2 2 6 2 3" xfId="11753"/>
    <cellStyle name="Input 2 2 6 2 3 2" xfId="11754"/>
    <cellStyle name="Input 2 2 6 2 3 2 2" xfId="11755"/>
    <cellStyle name="Input 2 2 6 2 3 2 3" xfId="11756"/>
    <cellStyle name="Input 2 2 6 2 3 3" xfId="11757"/>
    <cellStyle name="Input 2 2 6 2 3 3 2" xfId="11758"/>
    <cellStyle name="Input 2 2 6 2 3 3 3" xfId="11759"/>
    <cellStyle name="Input 2 2 6 2 3 4" xfId="11760"/>
    <cellStyle name="Input 2 2 6 2 3 4 2" xfId="11761"/>
    <cellStyle name="Input 2 2 6 2 3 4 3" xfId="11762"/>
    <cellStyle name="Input 2 2 6 2 3 5" xfId="11763"/>
    <cellStyle name="Input 2 2 6 2 3 5 2" xfId="11764"/>
    <cellStyle name="Input 2 2 6 2 3 5 3" xfId="11765"/>
    <cellStyle name="Input 2 2 6 2 3 6" xfId="11766"/>
    <cellStyle name="Input 2 2 6 2 3 7" xfId="11767"/>
    <cellStyle name="Input 2 2 6 2 4" xfId="11768"/>
    <cellStyle name="Input 2 2 6 2 4 2" xfId="11769"/>
    <cellStyle name="Input 2 2 6 2 4 3" xfId="11770"/>
    <cellStyle name="Input 2 2 6 2 5" xfId="11771"/>
    <cellStyle name="Input 2 2 6 2 5 2" xfId="11772"/>
    <cellStyle name="Input 2 2 6 2 5 3" xfId="11773"/>
    <cellStyle name="Input 2 2 6 2 6" xfId="11774"/>
    <cellStyle name="Input 2 2 6 2 6 2" xfId="11775"/>
    <cellStyle name="Input 2 2 6 2 6 3" xfId="11776"/>
    <cellStyle name="Input 2 2 6 2 7" xfId="11777"/>
    <cellStyle name="Input 2 2 6 2 7 2" xfId="11778"/>
    <cellStyle name="Input 2 2 6 2 7 3" xfId="11779"/>
    <cellStyle name="Input 2 2 6 2 8" xfId="11780"/>
    <cellStyle name="Input 2 2 6 2 9" xfId="11781"/>
    <cellStyle name="Input 2 2 6 3" xfId="11782"/>
    <cellStyle name="Input 2 2 6 4" xfId="11783"/>
    <cellStyle name="Input 2 2 6 5" xfId="11784"/>
    <cellStyle name="Input 2 2 6 5 2" xfId="11785"/>
    <cellStyle name="Input 2 2 6 5 2 2" xfId="11786"/>
    <cellStyle name="Input 2 2 6 5 2 2 2" xfId="11787"/>
    <cellStyle name="Input 2 2 6 5 2 2 3" xfId="11788"/>
    <cellStyle name="Input 2 2 6 5 2 3" xfId="11789"/>
    <cellStyle name="Input 2 2 6 5 2 3 2" xfId="11790"/>
    <cellStyle name="Input 2 2 6 5 2 3 3" xfId="11791"/>
    <cellStyle name="Input 2 2 6 5 2 4" xfId="11792"/>
    <cellStyle name="Input 2 2 6 5 2 4 2" xfId="11793"/>
    <cellStyle name="Input 2 2 6 5 2 4 3" xfId="11794"/>
    <cellStyle name="Input 2 2 6 5 2 5" xfId="11795"/>
    <cellStyle name="Input 2 2 6 5 2 5 2" xfId="11796"/>
    <cellStyle name="Input 2 2 6 5 2 5 3" xfId="11797"/>
    <cellStyle name="Input 2 2 6 5 2 6" xfId="11798"/>
    <cellStyle name="Input 2 2 6 5 2 7" xfId="11799"/>
    <cellStyle name="Input 2 2 6 5 3" xfId="11800"/>
    <cellStyle name="Input 2 2 6 5 3 2" xfId="11801"/>
    <cellStyle name="Input 2 2 6 5 3 3" xfId="11802"/>
    <cellStyle name="Input 2 2 6 5 4" xfId="11803"/>
    <cellStyle name="Input 2 2 6 5 4 2" xfId="11804"/>
    <cellStyle name="Input 2 2 6 5 4 3" xfId="11805"/>
    <cellStyle name="Input 2 2 6 5 5" xfId="11806"/>
    <cellStyle name="Input 2 2 6 5 5 2" xfId="11807"/>
    <cellStyle name="Input 2 2 6 5 5 3" xfId="11808"/>
    <cellStyle name="Input 2 2 6 5 6" xfId="11809"/>
    <cellStyle name="Input 2 2 6 5 6 2" xfId="11810"/>
    <cellStyle name="Input 2 2 6 5 6 3" xfId="11811"/>
    <cellStyle name="Input 2 2 6 5 7" xfId="11812"/>
    <cellStyle name="Input 2 2 6 5 8" xfId="11813"/>
    <cellStyle name="Input 2 2 6 6" xfId="11814"/>
    <cellStyle name="Input 2 2 6 6 2" xfId="11815"/>
    <cellStyle name="Input 2 2 6 6 2 2" xfId="11816"/>
    <cellStyle name="Input 2 2 6 6 2 3" xfId="11817"/>
    <cellStyle name="Input 2 2 6 6 3" xfId="11818"/>
    <cellStyle name="Input 2 2 6 6 3 2" xfId="11819"/>
    <cellStyle name="Input 2 2 6 6 3 3" xfId="11820"/>
    <cellStyle name="Input 2 2 6 6 4" xfId="11821"/>
    <cellStyle name="Input 2 2 6 6 4 2" xfId="11822"/>
    <cellStyle name="Input 2 2 6 6 4 3" xfId="11823"/>
    <cellStyle name="Input 2 2 6 6 5" xfId="11824"/>
    <cellStyle name="Input 2 2 6 6 5 2" xfId="11825"/>
    <cellStyle name="Input 2 2 6 6 5 3" xfId="11826"/>
    <cellStyle name="Input 2 2 6 6 6" xfId="11827"/>
    <cellStyle name="Input 2 2 6 6 7" xfId="11828"/>
    <cellStyle name="Input 2 2 6 7" xfId="11829"/>
    <cellStyle name="Input 2 2 6 7 2" xfId="11830"/>
    <cellStyle name="Input 2 2 6 7 3" xfId="11831"/>
    <cellStyle name="Input 2 2 6 8" xfId="11832"/>
    <cellStyle name="Input 2 2 6 8 2" xfId="11833"/>
    <cellStyle name="Input 2 2 6 8 3" xfId="11834"/>
    <cellStyle name="Input 2 2 6 9" xfId="11835"/>
    <cellStyle name="Input 2 2 6 9 2" xfId="11836"/>
    <cellStyle name="Input 2 2 6 9 3" xfId="11837"/>
    <cellStyle name="Input 2 2 7" xfId="11838"/>
    <cellStyle name="Input 2 2 7 10" xfId="11839"/>
    <cellStyle name="Input 2 2 7 11" xfId="11840"/>
    <cellStyle name="Input 2 2 7 2" xfId="11841"/>
    <cellStyle name="Input 2 2 7 2 2" xfId="11842"/>
    <cellStyle name="Input 2 2 7 2 2 2" xfId="11843"/>
    <cellStyle name="Input 2 2 7 2 2 2 2" xfId="11844"/>
    <cellStyle name="Input 2 2 7 2 2 2 2 2" xfId="11845"/>
    <cellStyle name="Input 2 2 7 2 2 2 2 3" xfId="11846"/>
    <cellStyle name="Input 2 2 7 2 2 2 3" xfId="11847"/>
    <cellStyle name="Input 2 2 7 2 2 2 3 2" xfId="11848"/>
    <cellStyle name="Input 2 2 7 2 2 2 3 3" xfId="11849"/>
    <cellStyle name="Input 2 2 7 2 2 2 4" xfId="11850"/>
    <cellStyle name="Input 2 2 7 2 2 2 4 2" xfId="11851"/>
    <cellStyle name="Input 2 2 7 2 2 2 4 3" xfId="11852"/>
    <cellStyle name="Input 2 2 7 2 2 2 5" xfId="11853"/>
    <cellStyle name="Input 2 2 7 2 2 2 5 2" xfId="11854"/>
    <cellStyle name="Input 2 2 7 2 2 2 5 3" xfId="11855"/>
    <cellStyle name="Input 2 2 7 2 2 2 6" xfId="11856"/>
    <cellStyle name="Input 2 2 7 2 2 2 7" xfId="11857"/>
    <cellStyle name="Input 2 2 7 2 2 3" xfId="11858"/>
    <cellStyle name="Input 2 2 7 2 2 3 2" xfId="11859"/>
    <cellStyle name="Input 2 2 7 2 2 3 3" xfId="11860"/>
    <cellStyle name="Input 2 2 7 2 2 4" xfId="11861"/>
    <cellStyle name="Input 2 2 7 2 2 4 2" xfId="11862"/>
    <cellStyle name="Input 2 2 7 2 2 4 3" xfId="11863"/>
    <cellStyle name="Input 2 2 7 2 2 5" xfId="11864"/>
    <cellStyle name="Input 2 2 7 2 2 5 2" xfId="11865"/>
    <cellStyle name="Input 2 2 7 2 2 5 3" xfId="11866"/>
    <cellStyle name="Input 2 2 7 2 2 6" xfId="11867"/>
    <cellStyle name="Input 2 2 7 2 2 6 2" xfId="11868"/>
    <cellStyle name="Input 2 2 7 2 2 6 3" xfId="11869"/>
    <cellStyle name="Input 2 2 7 2 2 7" xfId="11870"/>
    <cellStyle name="Input 2 2 7 2 2 8" xfId="11871"/>
    <cellStyle name="Input 2 2 7 2 3" xfId="11872"/>
    <cellStyle name="Input 2 2 7 2 3 2" xfId="11873"/>
    <cellStyle name="Input 2 2 7 2 3 2 2" xfId="11874"/>
    <cellStyle name="Input 2 2 7 2 3 2 3" xfId="11875"/>
    <cellStyle name="Input 2 2 7 2 3 3" xfId="11876"/>
    <cellStyle name="Input 2 2 7 2 3 3 2" xfId="11877"/>
    <cellStyle name="Input 2 2 7 2 3 3 3" xfId="11878"/>
    <cellStyle name="Input 2 2 7 2 3 4" xfId="11879"/>
    <cellStyle name="Input 2 2 7 2 3 4 2" xfId="11880"/>
    <cellStyle name="Input 2 2 7 2 3 4 3" xfId="11881"/>
    <cellStyle name="Input 2 2 7 2 3 5" xfId="11882"/>
    <cellStyle name="Input 2 2 7 2 3 5 2" xfId="11883"/>
    <cellStyle name="Input 2 2 7 2 3 5 3" xfId="11884"/>
    <cellStyle name="Input 2 2 7 2 3 6" xfId="11885"/>
    <cellStyle name="Input 2 2 7 2 3 7" xfId="11886"/>
    <cellStyle name="Input 2 2 7 2 4" xfId="11887"/>
    <cellStyle name="Input 2 2 7 2 4 2" xfId="11888"/>
    <cellStyle name="Input 2 2 7 2 4 3" xfId="11889"/>
    <cellStyle name="Input 2 2 7 2 5" xfId="11890"/>
    <cellStyle name="Input 2 2 7 2 5 2" xfId="11891"/>
    <cellStyle name="Input 2 2 7 2 5 3" xfId="11892"/>
    <cellStyle name="Input 2 2 7 2 6" xfId="11893"/>
    <cellStyle name="Input 2 2 7 2 6 2" xfId="11894"/>
    <cellStyle name="Input 2 2 7 2 6 3" xfId="11895"/>
    <cellStyle name="Input 2 2 7 2 7" xfId="11896"/>
    <cellStyle name="Input 2 2 7 2 7 2" xfId="11897"/>
    <cellStyle name="Input 2 2 7 2 7 3" xfId="11898"/>
    <cellStyle name="Input 2 2 7 2 8" xfId="11899"/>
    <cellStyle name="Input 2 2 7 2 9" xfId="11900"/>
    <cellStyle name="Input 2 2 7 3" xfId="11901"/>
    <cellStyle name="Input 2 2 7 3 2" xfId="11902"/>
    <cellStyle name="Input 2 2 7 3 2 2" xfId="11903"/>
    <cellStyle name="Input 2 2 7 3 2 2 2" xfId="11904"/>
    <cellStyle name="Input 2 2 7 3 2 2 2 2" xfId="11905"/>
    <cellStyle name="Input 2 2 7 3 2 2 2 3" xfId="11906"/>
    <cellStyle name="Input 2 2 7 3 2 2 3" xfId="11907"/>
    <cellStyle name="Input 2 2 7 3 2 2 3 2" xfId="11908"/>
    <cellStyle name="Input 2 2 7 3 2 2 3 3" xfId="11909"/>
    <cellStyle name="Input 2 2 7 3 2 2 4" xfId="11910"/>
    <cellStyle name="Input 2 2 7 3 2 2 4 2" xfId="11911"/>
    <cellStyle name="Input 2 2 7 3 2 2 4 3" xfId="11912"/>
    <cellStyle name="Input 2 2 7 3 2 2 5" xfId="11913"/>
    <cellStyle name="Input 2 2 7 3 2 2 5 2" xfId="11914"/>
    <cellStyle name="Input 2 2 7 3 2 2 5 3" xfId="11915"/>
    <cellStyle name="Input 2 2 7 3 2 2 6" xfId="11916"/>
    <cellStyle name="Input 2 2 7 3 2 2 7" xfId="11917"/>
    <cellStyle name="Input 2 2 7 3 2 3" xfId="11918"/>
    <cellStyle name="Input 2 2 7 3 2 3 2" xfId="11919"/>
    <cellStyle name="Input 2 2 7 3 2 3 3" xfId="11920"/>
    <cellStyle name="Input 2 2 7 3 2 4" xfId="11921"/>
    <cellStyle name="Input 2 2 7 3 2 4 2" xfId="11922"/>
    <cellStyle name="Input 2 2 7 3 2 4 3" xfId="11923"/>
    <cellStyle name="Input 2 2 7 3 2 5" xfId="11924"/>
    <cellStyle name="Input 2 2 7 3 2 5 2" xfId="11925"/>
    <cellStyle name="Input 2 2 7 3 2 5 3" xfId="11926"/>
    <cellStyle name="Input 2 2 7 3 2 6" xfId="11927"/>
    <cellStyle name="Input 2 2 7 3 2 6 2" xfId="11928"/>
    <cellStyle name="Input 2 2 7 3 2 6 3" xfId="11929"/>
    <cellStyle name="Input 2 2 7 3 2 7" xfId="11930"/>
    <cellStyle name="Input 2 2 7 3 2 8" xfId="11931"/>
    <cellStyle name="Input 2 2 7 3 3" xfId="11932"/>
    <cellStyle name="Input 2 2 7 3 3 2" xfId="11933"/>
    <cellStyle name="Input 2 2 7 3 3 2 2" xfId="11934"/>
    <cellStyle name="Input 2 2 7 3 3 2 3" xfId="11935"/>
    <cellStyle name="Input 2 2 7 3 3 3" xfId="11936"/>
    <cellStyle name="Input 2 2 7 3 3 3 2" xfId="11937"/>
    <cellStyle name="Input 2 2 7 3 3 3 3" xfId="11938"/>
    <cellStyle name="Input 2 2 7 3 3 4" xfId="11939"/>
    <cellStyle name="Input 2 2 7 3 3 4 2" xfId="11940"/>
    <cellStyle name="Input 2 2 7 3 3 4 3" xfId="11941"/>
    <cellStyle name="Input 2 2 7 3 3 5" xfId="11942"/>
    <cellStyle name="Input 2 2 7 3 3 5 2" xfId="11943"/>
    <cellStyle name="Input 2 2 7 3 3 5 3" xfId="11944"/>
    <cellStyle name="Input 2 2 7 3 3 6" xfId="11945"/>
    <cellStyle name="Input 2 2 7 3 3 7" xfId="11946"/>
    <cellStyle name="Input 2 2 7 3 4" xfId="11947"/>
    <cellStyle name="Input 2 2 7 3 4 2" xfId="11948"/>
    <cellStyle name="Input 2 2 7 3 4 3" xfId="11949"/>
    <cellStyle name="Input 2 2 7 3 5" xfId="11950"/>
    <cellStyle name="Input 2 2 7 3 5 2" xfId="11951"/>
    <cellStyle name="Input 2 2 7 3 5 3" xfId="11952"/>
    <cellStyle name="Input 2 2 7 3 6" xfId="11953"/>
    <cellStyle name="Input 2 2 7 3 6 2" xfId="11954"/>
    <cellStyle name="Input 2 2 7 3 6 3" xfId="11955"/>
    <cellStyle name="Input 2 2 7 3 7" xfId="11956"/>
    <cellStyle name="Input 2 2 7 3 7 2" xfId="11957"/>
    <cellStyle name="Input 2 2 7 3 7 3" xfId="11958"/>
    <cellStyle name="Input 2 2 7 3 8" xfId="11959"/>
    <cellStyle name="Input 2 2 7 3 9" xfId="11960"/>
    <cellStyle name="Input 2 2 7 4" xfId="11961"/>
    <cellStyle name="Input 2 2 7 4 2" xfId="11962"/>
    <cellStyle name="Input 2 2 7 4 2 2" xfId="11963"/>
    <cellStyle name="Input 2 2 7 4 2 2 2" xfId="11964"/>
    <cellStyle name="Input 2 2 7 4 2 2 3" xfId="11965"/>
    <cellStyle name="Input 2 2 7 4 2 3" xfId="11966"/>
    <cellStyle name="Input 2 2 7 4 2 3 2" xfId="11967"/>
    <cellStyle name="Input 2 2 7 4 2 3 3" xfId="11968"/>
    <cellStyle name="Input 2 2 7 4 2 4" xfId="11969"/>
    <cellStyle name="Input 2 2 7 4 2 4 2" xfId="11970"/>
    <cellStyle name="Input 2 2 7 4 2 4 3" xfId="11971"/>
    <cellStyle name="Input 2 2 7 4 2 5" xfId="11972"/>
    <cellStyle name="Input 2 2 7 4 2 5 2" xfId="11973"/>
    <cellStyle name="Input 2 2 7 4 2 5 3" xfId="11974"/>
    <cellStyle name="Input 2 2 7 4 2 6" xfId="11975"/>
    <cellStyle name="Input 2 2 7 4 2 7" xfId="11976"/>
    <cellStyle name="Input 2 2 7 4 3" xfId="11977"/>
    <cellStyle name="Input 2 2 7 4 3 2" xfId="11978"/>
    <cellStyle name="Input 2 2 7 4 3 3" xfId="11979"/>
    <cellStyle name="Input 2 2 7 4 4" xfId="11980"/>
    <cellStyle name="Input 2 2 7 4 4 2" xfId="11981"/>
    <cellStyle name="Input 2 2 7 4 4 3" xfId="11982"/>
    <cellStyle name="Input 2 2 7 4 5" xfId="11983"/>
    <cellStyle name="Input 2 2 7 4 5 2" xfId="11984"/>
    <cellStyle name="Input 2 2 7 4 5 3" xfId="11985"/>
    <cellStyle name="Input 2 2 7 4 6" xfId="11986"/>
    <cellStyle name="Input 2 2 7 4 6 2" xfId="11987"/>
    <cellStyle name="Input 2 2 7 4 6 3" xfId="11988"/>
    <cellStyle name="Input 2 2 7 4 7" xfId="11989"/>
    <cellStyle name="Input 2 2 7 4 8" xfId="11990"/>
    <cellStyle name="Input 2 2 7 5" xfId="11991"/>
    <cellStyle name="Input 2 2 7 5 2" xfId="11992"/>
    <cellStyle name="Input 2 2 7 5 2 2" xfId="11993"/>
    <cellStyle name="Input 2 2 7 5 2 3" xfId="11994"/>
    <cellStyle name="Input 2 2 7 5 3" xfId="11995"/>
    <cellStyle name="Input 2 2 7 5 3 2" xfId="11996"/>
    <cellStyle name="Input 2 2 7 5 3 3" xfId="11997"/>
    <cellStyle name="Input 2 2 7 5 4" xfId="11998"/>
    <cellStyle name="Input 2 2 7 5 4 2" xfId="11999"/>
    <cellStyle name="Input 2 2 7 5 4 3" xfId="12000"/>
    <cellStyle name="Input 2 2 7 5 5" xfId="12001"/>
    <cellStyle name="Input 2 2 7 5 5 2" xfId="12002"/>
    <cellStyle name="Input 2 2 7 5 5 3" xfId="12003"/>
    <cellStyle name="Input 2 2 7 5 6" xfId="12004"/>
    <cellStyle name="Input 2 2 7 5 7" xfId="12005"/>
    <cellStyle name="Input 2 2 7 6" xfId="12006"/>
    <cellStyle name="Input 2 2 7 6 2" xfId="12007"/>
    <cellStyle name="Input 2 2 7 6 3" xfId="12008"/>
    <cellStyle name="Input 2 2 7 7" xfId="12009"/>
    <cellStyle name="Input 2 2 7 7 2" xfId="12010"/>
    <cellStyle name="Input 2 2 7 7 3" xfId="12011"/>
    <cellStyle name="Input 2 2 7 8" xfId="12012"/>
    <cellStyle name="Input 2 2 7 8 2" xfId="12013"/>
    <cellStyle name="Input 2 2 7 8 3" xfId="12014"/>
    <cellStyle name="Input 2 2 7 9" xfId="12015"/>
    <cellStyle name="Input 2 2 7 9 2" xfId="12016"/>
    <cellStyle name="Input 2 2 7 9 3" xfId="12017"/>
    <cellStyle name="Input 2 2 8" xfId="12018"/>
    <cellStyle name="Input 2 2 8 2" xfId="12019"/>
    <cellStyle name="Input 2 2 8 2 2" xfId="12020"/>
    <cellStyle name="Input 2 2 8 2 2 2" xfId="12021"/>
    <cellStyle name="Input 2 2 8 2 2 2 2" xfId="12022"/>
    <cellStyle name="Input 2 2 8 2 2 2 3" xfId="12023"/>
    <cellStyle name="Input 2 2 8 2 2 3" xfId="12024"/>
    <cellStyle name="Input 2 2 8 2 2 3 2" xfId="12025"/>
    <cellStyle name="Input 2 2 8 2 2 3 3" xfId="12026"/>
    <cellStyle name="Input 2 2 8 2 2 4" xfId="12027"/>
    <cellStyle name="Input 2 2 8 2 2 4 2" xfId="12028"/>
    <cellStyle name="Input 2 2 8 2 2 4 3" xfId="12029"/>
    <cellStyle name="Input 2 2 8 2 2 5" xfId="12030"/>
    <cellStyle name="Input 2 2 8 2 2 5 2" xfId="12031"/>
    <cellStyle name="Input 2 2 8 2 2 5 3" xfId="12032"/>
    <cellStyle name="Input 2 2 8 2 2 6" xfId="12033"/>
    <cellStyle name="Input 2 2 8 2 2 7" xfId="12034"/>
    <cellStyle name="Input 2 2 8 2 3" xfId="12035"/>
    <cellStyle name="Input 2 2 8 2 3 2" xfId="12036"/>
    <cellStyle name="Input 2 2 8 2 3 3" xfId="12037"/>
    <cellStyle name="Input 2 2 8 2 4" xfId="12038"/>
    <cellStyle name="Input 2 2 8 2 4 2" xfId="12039"/>
    <cellStyle name="Input 2 2 8 2 4 3" xfId="12040"/>
    <cellStyle name="Input 2 2 8 2 5" xfId="12041"/>
    <cellStyle name="Input 2 2 8 2 5 2" xfId="12042"/>
    <cellStyle name="Input 2 2 8 2 5 3" xfId="12043"/>
    <cellStyle name="Input 2 2 8 2 6" xfId="12044"/>
    <cellStyle name="Input 2 2 8 2 6 2" xfId="12045"/>
    <cellStyle name="Input 2 2 8 2 6 3" xfId="12046"/>
    <cellStyle name="Input 2 2 8 2 7" xfId="12047"/>
    <cellStyle name="Input 2 2 8 2 8" xfId="12048"/>
    <cellStyle name="Input 2 2 8 3" xfId="12049"/>
    <cellStyle name="Input 2 2 8 3 2" xfId="12050"/>
    <cellStyle name="Input 2 2 8 3 2 2" xfId="12051"/>
    <cellStyle name="Input 2 2 8 3 2 3" xfId="12052"/>
    <cellStyle name="Input 2 2 8 3 3" xfId="12053"/>
    <cellStyle name="Input 2 2 8 3 3 2" xfId="12054"/>
    <cellStyle name="Input 2 2 8 3 3 3" xfId="12055"/>
    <cellStyle name="Input 2 2 8 3 4" xfId="12056"/>
    <cellStyle name="Input 2 2 8 3 4 2" xfId="12057"/>
    <cellStyle name="Input 2 2 8 3 4 3" xfId="12058"/>
    <cellStyle name="Input 2 2 8 3 5" xfId="12059"/>
    <cellStyle name="Input 2 2 8 3 5 2" xfId="12060"/>
    <cellStyle name="Input 2 2 8 3 5 3" xfId="12061"/>
    <cellStyle name="Input 2 2 8 3 6" xfId="12062"/>
    <cellStyle name="Input 2 2 8 3 7" xfId="12063"/>
    <cellStyle name="Input 2 2 8 4" xfId="12064"/>
    <cellStyle name="Input 2 2 8 4 2" xfId="12065"/>
    <cellStyle name="Input 2 2 8 4 3" xfId="12066"/>
    <cellStyle name="Input 2 2 8 5" xfId="12067"/>
    <cellStyle name="Input 2 2 8 5 2" xfId="12068"/>
    <cellStyle name="Input 2 2 8 5 3" xfId="12069"/>
    <cellStyle name="Input 2 2 8 6" xfId="12070"/>
    <cellStyle name="Input 2 2 8 6 2" xfId="12071"/>
    <cellStyle name="Input 2 2 8 6 3" xfId="12072"/>
    <cellStyle name="Input 2 2 8 7" xfId="12073"/>
    <cellStyle name="Input 2 2 8 7 2" xfId="12074"/>
    <cellStyle name="Input 2 2 8 7 3" xfId="12075"/>
    <cellStyle name="Input 2 2 8 8" xfId="12076"/>
    <cellStyle name="Input 2 2 8 9" xfId="12077"/>
    <cellStyle name="Input 2 2 9" xfId="12078"/>
    <cellStyle name="Input 2 2 9 2" xfId="12079"/>
    <cellStyle name="Input 2 2 9 2 2" xfId="12080"/>
    <cellStyle name="Input 2 2 9 2 2 2" xfId="12081"/>
    <cellStyle name="Input 2 2 9 2 2 2 2" xfId="12082"/>
    <cellStyle name="Input 2 2 9 2 2 2 3" xfId="12083"/>
    <cellStyle name="Input 2 2 9 2 2 3" xfId="12084"/>
    <cellStyle name="Input 2 2 9 2 2 3 2" xfId="12085"/>
    <cellStyle name="Input 2 2 9 2 2 3 3" xfId="12086"/>
    <cellStyle name="Input 2 2 9 2 2 4" xfId="12087"/>
    <cellStyle name="Input 2 2 9 2 2 4 2" xfId="12088"/>
    <cellStyle name="Input 2 2 9 2 2 4 3" xfId="12089"/>
    <cellStyle name="Input 2 2 9 2 2 5" xfId="12090"/>
    <cellStyle name="Input 2 2 9 2 2 5 2" xfId="12091"/>
    <cellStyle name="Input 2 2 9 2 2 5 3" xfId="12092"/>
    <cellStyle name="Input 2 2 9 2 2 6" xfId="12093"/>
    <cellStyle name="Input 2 2 9 2 2 7" xfId="12094"/>
    <cellStyle name="Input 2 2 9 2 3" xfId="12095"/>
    <cellStyle name="Input 2 2 9 2 3 2" xfId="12096"/>
    <cellStyle name="Input 2 2 9 2 3 3" xfId="12097"/>
    <cellStyle name="Input 2 2 9 2 4" xfId="12098"/>
    <cellStyle name="Input 2 2 9 2 4 2" xfId="12099"/>
    <cellStyle name="Input 2 2 9 2 4 3" xfId="12100"/>
    <cellStyle name="Input 2 2 9 2 5" xfId="12101"/>
    <cellStyle name="Input 2 2 9 2 5 2" xfId="12102"/>
    <cellStyle name="Input 2 2 9 2 5 3" xfId="12103"/>
    <cellStyle name="Input 2 2 9 2 6" xfId="12104"/>
    <cellStyle name="Input 2 2 9 2 6 2" xfId="12105"/>
    <cellStyle name="Input 2 2 9 2 6 3" xfId="12106"/>
    <cellStyle name="Input 2 2 9 2 7" xfId="12107"/>
    <cellStyle name="Input 2 2 9 2 8" xfId="12108"/>
    <cellStyle name="Input 2 2 9 3" xfId="12109"/>
    <cellStyle name="Input 2 2 9 3 2" xfId="12110"/>
    <cellStyle name="Input 2 2 9 3 2 2" xfId="12111"/>
    <cellStyle name="Input 2 2 9 3 2 3" xfId="12112"/>
    <cellStyle name="Input 2 2 9 3 3" xfId="12113"/>
    <cellStyle name="Input 2 2 9 3 3 2" xfId="12114"/>
    <cellStyle name="Input 2 2 9 3 3 3" xfId="12115"/>
    <cellStyle name="Input 2 2 9 3 4" xfId="12116"/>
    <cellStyle name="Input 2 2 9 3 4 2" xfId="12117"/>
    <cellStyle name="Input 2 2 9 3 4 3" xfId="12118"/>
    <cellStyle name="Input 2 2 9 3 5" xfId="12119"/>
    <cellStyle name="Input 2 2 9 3 5 2" xfId="12120"/>
    <cellStyle name="Input 2 2 9 3 5 3" xfId="12121"/>
    <cellStyle name="Input 2 2 9 3 6" xfId="12122"/>
    <cellStyle name="Input 2 2 9 3 7" xfId="12123"/>
    <cellStyle name="Input 2 2 9 4" xfId="12124"/>
    <cellStyle name="Input 2 2 9 4 2" xfId="12125"/>
    <cellStyle name="Input 2 2 9 4 3" xfId="12126"/>
    <cellStyle name="Input 2 2 9 5" xfId="12127"/>
    <cellStyle name="Input 2 2 9 5 2" xfId="12128"/>
    <cellStyle name="Input 2 2 9 5 3" xfId="12129"/>
    <cellStyle name="Input 2 2 9 6" xfId="12130"/>
    <cellStyle name="Input 2 2 9 6 2" xfId="12131"/>
    <cellStyle name="Input 2 2 9 6 3" xfId="12132"/>
    <cellStyle name="Input 2 2 9 7" xfId="12133"/>
    <cellStyle name="Input 2 2 9 7 2" xfId="12134"/>
    <cellStyle name="Input 2 2 9 7 3" xfId="12135"/>
    <cellStyle name="Input 2 2 9 8" xfId="12136"/>
    <cellStyle name="Input 2 2 9 9" xfId="12137"/>
    <cellStyle name="Input 2 3" xfId="12138"/>
    <cellStyle name="Input 2 3 10" xfId="12139"/>
    <cellStyle name="Input 2 3 10 2" xfId="12140"/>
    <cellStyle name="Input 2 3 10 3" xfId="12141"/>
    <cellStyle name="Input 2 3 11" xfId="12142"/>
    <cellStyle name="Input 2 3 11 2" xfId="12143"/>
    <cellStyle name="Input 2 3 11 3" xfId="12144"/>
    <cellStyle name="Input 2 3 12" xfId="12145"/>
    <cellStyle name="Input 2 3 12 2" xfId="12146"/>
    <cellStyle name="Input 2 3 12 3" xfId="12147"/>
    <cellStyle name="Input 2 3 13" xfId="12148"/>
    <cellStyle name="Input 2 3 14" xfId="12149"/>
    <cellStyle name="Input 2 3 2" xfId="12150"/>
    <cellStyle name="Input 2 3 2 10" xfId="12151"/>
    <cellStyle name="Input 2 3 2 10 2" xfId="12152"/>
    <cellStyle name="Input 2 3 2 10 3" xfId="12153"/>
    <cellStyle name="Input 2 3 2 11" xfId="12154"/>
    <cellStyle name="Input 2 3 2 11 2" xfId="12155"/>
    <cellStyle name="Input 2 3 2 11 3" xfId="12156"/>
    <cellStyle name="Input 2 3 2 12" xfId="12157"/>
    <cellStyle name="Input 2 3 2 13" xfId="12158"/>
    <cellStyle name="Input 2 3 2 2" xfId="12159"/>
    <cellStyle name="Input 2 3 2 2 10" xfId="12160"/>
    <cellStyle name="Input 2 3 2 2 11" xfId="12161"/>
    <cellStyle name="Input 2 3 2 2 2" xfId="12162"/>
    <cellStyle name="Input 2 3 2 2 2 2" xfId="12163"/>
    <cellStyle name="Input 2 3 2 2 2 2 2" xfId="12164"/>
    <cellStyle name="Input 2 3 2 2 2 2 2 2" xfId="12165"/>
    <cellStyle name="Input 2 3 2 2 2 2 2 2 2" xfId="12166"/>
    <cellStyle name="Input 2 3 2 2 2 2 2 2 3" xfId="12167"/>
    <cellStyle name="Input 2 3 2 2 2 2 2 3" xfId="12168"/>
    <cellStyle name="Input 2 3 2 2 2 2 2 3 2" xfId="12169"/>
    <cellStyle name="Input 2 3 2 2 2 2 2 3 3" xfId="12170"/>
    <cellStyle name="Input 2 3 2 2 2 2 2 4" xfId="12171"/>
    <cellStyle name="Input 2 3 2 2 2 2 2 4 2" xfId="12172"/>
    <cellStyle name="Input 2 3 2 2 2 2 2 4 3" xfId="12173"/>
    <cellStyle name="Input 2 3 2 2 2 2 2 5" xfId="12174"/>
    <cellStyle name="Input 2 3 2 2 2 2 2 5 2" xfId="12175"/>
    <cellStyle name="Input 2 3 2 2 2 2 2 5 3" xfId="12176"/>
    <cellStyle name="Input 2 3 2 2 2 2 2 6" xfId="12177"/>
    <cellStyle name="Input 2 3 2 2 2 2 2 7" xfId="12178"/>
    <cellStyle name="Input 2 3 2 2 2 2 3" xfId="12179"/>
    <cellStyle name="Input 2 3 2 2 2 2 3 2" xfId="12180"/>
    <cellStyle name="Input 2 3 2 2 2 2 3 3" xfId="12181"/>
    <cellStyle name="Input 2 3 2 2 2 2 4" xfId="12182"/>
    <cellStyle name="Input 2 3 2 2 2 2 4 2" xfId="12183"/>
    <cellStyle name="Input 2 3 2 2 2 2 4 3" xfId="12184"/>
    <cellStyle name="Input 2 3 2 2 2 2 5" xfId="12185"/>
    <cellStyle name="Input 2 3 2 2 2 2 5 2" xfId="12186"/>
    <cellStyle name="Input 2 3 2 2 2 2 5 3" xfId="12187"/>
    <cellStyle name="Input 2 3 2 2 2 2 6" xfId="12188"/>
    <cellStyle name="Input 2 3 2 2 2 2 6 2" xfId="12189"/>
    <cellStyle name="Input 2 3 2 2 2 2 6 3" xfId="12190"/>
    <cellStyle name="Input 2 3 2 2 2 2 7" xfId="12191"/>
    <cellStyle name="Input 2 3 2 2 2 2 8" xfId="12192"/>
    <cellStyle name="Input 2 3 2 2 2 3" xfId="12193"/>
    <cellStyle name="Input 2 3 2 2 2 3 2" xfId="12194"/>
    <cellStyle name="Input 2 3 2 2 2 3 2 2" xfId="12195"/>
    <cellStyle name="Input 2 3 2 2 2 3 2 3" xfId="12196"/>
    <cellStyle name="Input 2 3 2 2 2 3 3" xfId="12197"/>
    <cellStyle name="Input 2 3 2 2 2 3 3 2" xfId="12198"/>
    <cellStyle name="Input 2 3 2 2 2 3 3 3" xfId="12199"/>
    <cellStyle name="Input 2 3 2 2 2 3 4" xfId="12200"/>
    <cellStyle name="Input 2 3 2 2 2 3 4 2" xfId="12201"/>
    <cellStyle name="Input 2 3 2 2 2 3 4 3" xfId="12202"/>
    <cellStyle name="Input 2 3 2 2 2 3 5" xfId="12203"/>
    <cellStyle name="Input 2 3 2 2 2 3 5 2" xfId="12204"/>
    <cellStyle name="Input 2 3 2 2 2 3 5 3" xfId="12205"/>
    <cellStyle name="Input 2 3 2 2 2 3 6" xfId="12206"/>
    <cellStyle name="Input 2 3 2 2 2 3 7" xfId="12207"/>
    <cellStyle name="Input 2 3 2 2 2 4" xfId="12208"/>
    <cellStyle name="Input 2 3 2 2 2 4 2" xfId="12209"/>
    <cellStyle name="Input 2 3 2 2 2 4 3" xfId="12210"/>
    <cellStyle name="Input 2 3 2 2 2 5" xfId="12211"/>
    <cellStyle name="Input 2 3 2 2 2 5 2" xfId="12212"/>
    <cellStyle name="Input 2 3 2 2 2 5 3" xfId="12213"/>
    <cellStyle name="Input 2 3 2 2 2 6" xfId="12214"/>
    <cellStyle name="Input 2 3 2 2 2 6 2" xfId="12215"/>
    <cellStyle name="Input 2 3 2 2 2 6 3" xfId="12216"/>
    <cellStyle name="Input 2 3 2 2 2 7" xfId="12217"/>
    <cellStyle name="Input 2 3 2 2 2 7 2" xfId="12218"/>
    <cellStyle name="Input 2 3 2 2 2 7 3" xfId="12219"/>
    <cellStyle name="Input 2 3 2 2 2 8" xfId="12220"/>
    <cellStyle name="Input 2 3 2 2 2 9" xfId="12221"/>
    <cellStyle name="Input 2 3 2 2 3" xfId="12222"/>
    <cellStyle name="Input 2 3 2 2 3 2" xfId="12223"/>
    <cellStyle name="Input 2 3 2 2 3 2 2" xfId="12224"/>
    <cellStyle name="Input 2 3 2 2 3 2 2 2" xfId="12225"/>
    <cellStyle name="Input 2 3 2 2 3 2 2 2 2" xfId="12226"/>
    <cellStyle name="Input 2 3 2 2 3 2 2 2 3" xfId="12227"/>
    <cellStyle name="Input 2 3 2 2 3 2 2 3" xfId="12228"/>
    <cellStyle name="Input 2 3 2 2 3 2 2 3 2" xfId="12229"/>
    <cellStyle name="Input 2 3 2 2 3 2 2 3 3" xfId="12230"/>
    <cellStyle name="Input 2 3 2 2 3 2 2 4" xfId="12231"/>
    <cellStyle name="Input 2 3 2 2 3 2 2 4 2" xfId="12232"/>
    <cellStyle name="Input 2 3 2 2 3 2 2 4 3" xfId="12233"/>
    <cellStyle name="Input 2 3 2 2 3 2 2 5" xfId="12234"/>
    <cellStyle name="Input 2 3 2 2 3 2 2 5 2" xfId="12235"/>
    <cellStyle name="Input 2 3 2 2 3 2 2 5 3" xfId="12236"/>
    <cellStyle name="Input 2 3 2 2 3 2 2 6" xfId="12237"/>
    <cellStyle name="Input 2 3 2 2 3 2 2 7" xfId="12238"/>
    <cellStyle name="Input 2 3 2 2 3 2 3" xfId="12239"/>
    <cellStyle name="Input 2 3 2 2 3 2 3 2" xfId="12240"/>
    <cellStyle name="Input 2 3 2 2 3 2 3 3" xfId="12241"/>
    <cellStyle name="Input 2 3 2 2 3 2 4" xfId="12242"/>
    <cellStyle name="Input 2 3 2 2 3 2 4 2" xfId="12243"/>
    <cellStyle name="Input 2 3 2 2 3 2 4 3" xfId="12244"/>
    <cellStyle name="Input 2 3 2 2 3 2 5" xfId="12245"/>
    <cellStyle name="Input 2 3 2 2 3 2 5 2" xfId="12246"/>
    <cellStyle name="Input 2 3 2 2 3 2 5 3" xfId="12247"/>
    <cellStyle name="Input 2 3 2 2 3 2 6" xfId="12248"/>
    <cellStyle name="Input 2 3 2 2 3 2 6 2" xfId="12249"/>
    <cellStyle name="Input 2 3 2 2 3 2 6 3" xfId="12250"/>
    <cellStyle name="Input 2 3 2 2 3 2 7" xfId="12251"/>
    <cellStyle name="Input 2 3 2 2 3 2 8" xfId="12252"/>
    <cellStyle name="Input 2 3 2 2 3 3" xfId="12253"/>
    <cellStyle name="Input 2 3 2 2 3 3 2" xfId="12254"/>
    <cellStyle name="Input 2 3 2 2 3 3 2 2" xfId="12255"/>
    <cellStyle name="Input 2 3 2 2 3 3 2 3" xfId="12256"/>
    <cellStyle name="Input 2 3 2 2 3 3 3" xfId="12257"/>
    <cellStyle name="Input 2 3 2 2 3 3 3 2" xfId="12258"/>
    <cellStyle name="Input 2 3 2 2 3 3 3 3" xfId="12259"/>
    <cellStyle name="Input 2 3 2 2 3 3 4" xfId="12260"/>
    <cellStyle name="Input 2 3 2 2 3 3 4 2" xfId="12261"/>
    <cellStyle name="Input 2 3 2 2 3 3 4 3" xfId="12262"/>
    <cellStyle name="Input 2 3 2 2 3 3 5" xfId="12263"/>
    <cellStyle name="Input 2 3 2 2 3 3 5 2" xfId="12264"/>
    <cellStyle name="Input 2 3 2 2 3 3 5 3" xfId="12265"/>
    <cellStyle name="Input 2 3 2 2 3 3 6" xfId="12266"/>
    <cellStyle name="Input 2 3 2 2 3 3 7" xfId="12267"/>
    <cellStyle name="Input 2 3 2 2 3 4" xfId="12268"/>
    <cellStyle name="Input 2 3 2 2 3 4 2" xfId="12269"/>
    <cellStyle name="Input 2 3 2 2 3 4 3" xfId="12270"/>
    <cellStyle name="Input 2 3 2 2 3 5" xfId="12271"/>
    <cellStyle name="Input 2 3 2 2 3 5 2" xfId="12272"/>
    <cellStyle name="Input 2 3 2 2 3 5 3" xfId="12273"/>
    <cellStyle name="Input 2 3 2 2 3 6" xfId="12274"/>
    <cellStyle name="Input 2 3 2 2 3 6 2" xfId="12275"/>
    <cellStyle name="Input 2 3 2 2 3 6 3" xfId="12276"/>
    <cellStyle name="Input 2 3 2 2 3 7" xfId="12277"/>
    <cellStyle name="Input 2 3 2 2 3 7 2" xfId="12278"/>
    <cellStyle name="Input 2 3 2 2 3 7 3" xfId="12279"/>
    <cellStyle name="Input 2 3 2 2 3 8" xfId="12280"/>
    <cellStyle name="Input 2 3 2 2 3 9" xfId="12281"/>
    <cellStyle name="Input 2 3 2 2 4" xfId="12282"/>
    <cellStyle name="Input 2 3 2 2 4 2" xfId="12283"/>
    <cellStyle name="Input 2 3 2 2 4 2 2" xfId="12284"/>
    <cellStyle name="Input 2 3 2 2 4 2 2 2" xfId="12285"/>
    <cellStyle name="Input 2 3 2 2 4 2 2 3" xfId="12286"/>
    <cellStyle name="Input 2 3 2 2 4 2 3" xfId="12287"/>
    <cellStyle name="Input 2 3 2 2 4 2 3 2" xfId="12288"/>
    <cellStyle name="Input 2 3 2 2 4 2 3 3" xfId="12289"/>
    <cellStyle name="Input 2 3 2 2 4 2 4" xfId="12290"/>
    <cellStyle name="Input 2 3 2 2 4 2 4 2" xfId="12291"/>
    <cellStyle name="Input 2 3 2 2 4 2 4 3" xfId="12292"/>
    <cellStyle name="Input 2 3 2 2 4 2 5" xfId="12293"/>
    <cellStyle name="Input 2 3 2 2 4 2 5 2" xfId="12294"/>
    <cellStyle name="Input 2 3 2 2 4 2 5 3" xfId="12295"/>
    <cellStyle name="Input 2 3 2 2 4 2 6" xfId="12296"/>
    <cellStyle name="Input 2 3 2 2 4 2 7" xfId="12297"/>
    <cellStyle name="Input 2 3 2 2 4 3" xfId="12298"/>
    <cellStyle name="Input 2 3 2 2 4 3 2" xfId="12299"/>
    <cellStyle name="Input 2 3 2 2 4 3 3" xfId="12300"/>
    <cellStyle name="Input 2 3 2 2 4 4" xfId="12301"/>
    <cellStyle name="Input 2 3 2 2 4 4 2" xfId="12302"/>
    <cellStyle name="Input 2 3 2 2 4 4 3" xfId="12303"/>
    <cellStyle name="Input 2 3 2 2 4 5" xfId="12304"/>
    <cellStyle name="Input 2 3 2 2 4 5 2" xfId="12305"/>
    <cellStyle name="Input 2 3 2 2 4 5 3" xfId="12306"/>
    <cellStyle name="Input 2 3 2 2 4 6" xfId="12307"/>
    <cellStyle name="Input 2 3 2 2 4 6 2" xfId="12308"/>
    <cellStyle name="Input 2 3 2 2 4 6 3" xfId="12309"/>
    <cellStyle name="Input 2 3 2 2 4 7" xfId="12310"/>
    <cellStyle name="Input 2 3 2 2 4 8" xfId="12311"/>
    <cellStyle name="Input 2 3 2 2 5" xfId="12312"/>
    <cellStyle name="Input 2 3 2 2 5 2" xfId="12313"/>
    <cellStyle name="Input 2 3 2 2 5 2 2" xfId="12314"/>
    <cellStyle name="Input 2 3 2 2 5 2 3" xfId="12315"/>
    <cellStyle name="Input 2 3 2 2 5 3" xfId="12316"/>
    <cellStyle name="Input 2 3 2 2 5 3 2" xfId="12317"/>
    <cellStyle name="Input 2 3 2 2 5 3 3" xfId="12318"/>
    <cellStyle name="Input 2 3 2 2 5 4" xfId="12319"/>
    <cellStyle name="Input 2 3 2 2 5 4 2" xfId="12320"/>
    <cellStyle name="Input 2 3 2 2 5 4 3" xfId="12321"/>
    <cellStyle name="Input 2 3 2 2 5 5" xfId="12322"/>
    <cellStyle name="Input 2 3 2 2 5 5 2" xfId="12323"/>
    <cellStyle name="Input 2 3 2 2 5 5 3" xfId="12324"/>
    <cellStyle name="Input 2 3 2 2 5 6" xfId="12325"/>
    <cellStyle name="Input 2 3 2 2 5 7" xfId="12326"/>
    <cellStyle name="Input 2 3 2 2 6" xfId="12327"/>
    <cellStyle name="Input 2 3 2 2 6 2" xfId="12328"/>
    <cellStyle name="Input 2 3 2 2 6 3" xfId="12329"/>
    <cellStyle name="Input 2 3 2 2 7" xfId="12330"/>
    <cellStyle name="Input 2 3 2 2 7 2" xfId="12331"/>
    <cellStyle name="Input 2 3 2 2 7 3" xfId="12332"/>
    <cellStyle name="Input 2 3 2 2 8" xfId="12333"/>
    <cellStyle name="Input 2 3 2 2 8 2" xfId="12334"/>
    <cellStyle name="Input 2 3 2 2 8 3" xfId="12335"/>
    <cellStyle name="Input 2 3 2 2 9" xfId="12336"/>
    <cellStyle name="Input 2 3 2 2 9 2" xfId="12337"/>
    <cellStyle name="Input 2 3 2 2 9 3" xfId="12338"/>
    <cellStyle name="Input 2 3 2 3" xfId="12339"/>
    <cellStyle name="Input 2 3 2 3 10" xfId="12340"/>
    <cellStyle name="Input 2 3 2 3 11" xfId="12341"/>
    <cellStyle name="Input 2 3 2 3 2" xfId="12342"/>
    <cellStyle name="Input 2 3 2 3 2 2" xfId="12343"/>
    <cellStyle name="Input 2 3 2 3 2 2 2" xfId="12344"/>
    <cellStyle name="Input 2 3 2 3 2 2 2 2" xfId="12345"/>
    <cellStyle name="Input 2 3 2 3 2 2 2 2 2" xfId="12346"/>
    <cellStyle name="Input 2 3 2 3 2 2 2 2 3" xfId="12347"/>
    <cellStyle name="Input 2 3 2 3 2 2 2 3" xfId="12348"/>
    <cellStyle name="Input 2 3 2 3 2 2 2 3 2" xfId="12349"/>
    <cellStyle name="Input 2 3 2 3 2 2 2 3 3" xfId="12350"/>
    <cellStyle name="Input 2 3 2 3 2 2 2 4" xfId="12351"/>
    <cellStyle name="Input 2 3 2 3 2 2 2 4 2" xfId="12352"/>
    <cellStyle name="Input 2 3 2 3 2 2 2 4 3" xfId="12353"/>
    <cellStyle name="Input 2 3 2 3 2 2 2 5" xfId="12354"/>
    <cellStyle name="Input 2 3 2 3 2 2 2 5 2" xfId="12355"/>
    <cellStyle name="Input 2 3 2 3 2 2 2 5 3" xfId="12356"/>
    <cellStyle name="Input 2 3 2 3 2 2 2 6" xfId="12357"/>
    <cellStyle name="Input 2 3 2 3 2 2 2 7" xfId="12358"/>
    <cellStyle name="Input 2 3 2 3 2 2 3" xfId="12359"/>
    <cellStyle name="Input 2 3 2 3 2 2 3 2" xfId="12360"/>
    <cellStyle name="Input 2 3 2 3 2 2 3 3" xfId="12361"/>
    <cellStyle name="Input 2 3 2 3 2 2 4" xfId="12362"/>
    <cellStyle name="Input 2 3 2 3 2 2 4 2" xfId="12363"/>
    <cellStyle name="Input 2 3 2 3 2 2 4 3" xfId="12364"/>
    <cellStyle name="Input 2 3 2 3 2 2 5" xfId="12365"/>
    <cellStyle name="Input 2 3 2 3 2 2 5 2" xfId="12366"/>
    <cellStyle name="Input 2 3 2 3 2 2 5 3" xfId="12367"/>
    <cellStyle name="Input 2 3 2 3 2 2 6" xfId="12368"/>
    <cellStyle name="Input 2 3 2 3 2 2 6 2" xfId="12369"/>
    <cellStyle name="Input 2 3 2 3 2 2 6 3" xfId="12370"/>
    <cellStyle name="Input 2 3 2 3 2 2 7" xfId="12371"/>
    <cellStyle name="Input 2 3 2 3 2 2 8" xfId="12372"/>
    <cellStyle name="Input 2 3 2 3 2 3" xfId="12373"/>
    <cellStyle name="Input 2 3 2 3 2 3 2" xfId="12374"/>
    <cellStyle name="Input 2 3 2 3 2 3 2 2" xfId="12375"/>
    <cellStyle name="Input 2 3 2 3 2 3 2 3" xfId="12376"/>
    <cellStyle name="Input 2 3 2 3 2 3 3" xfId="12377"/>
    <cellStyle name="Input 2 3 2 3 2 3 3 2" xfId="12378"/>
    <cellStyle name="Input 2 3 2 3 2 3 3 3" xfId="12379"/>
    <cellStyle name="Input 2 3 2 3 2 3 4" xfId="12380"/>
    <cellStyle name="Input 2 3 2 3 2 3 4 2" xfId="12381"/>
    <cellStyle name="Input 2 3 2 3 2 3 4 3" xfId="12382"/>
    <cellStyle name="Input 2 3 2 3 2 3 5" xfId="12383"/>
    <cellStyle name="Input 2 3 2 3 2 3 5 2" xfId="12384"/>
    <cellStyle name="Input 2 3 2 3 2 3 5 3" xfId="12385"/>
    <cellStyle name="Input 2 3 2 3 2 3 6" xfId="12386"/>
    <cellStyle name="Input 2 3 2 3 2 3 7" xfId="12387"/>
    <cellStyle name="Input 2 3 2 3 2 4" xfId="12388"/>
    <cellStyle name="Input 2 3 2 3 2 4 2" xfId="12389"/>
    <cellStyle name="Input 2 3 2 3 2 4 3" xfId="12390"/>
    <cellStyle name="Input 2 3 2 3 2 5" xfId="12391"/>
    <cellStyle name="Input 2 3 2 3 2 5 2" xfId="12392"/>
    <cellStyle name="Input 2 3 2 3 2 5 3" xfId="12393"/>
    <cellStyle name="Input 2 3 2 3 2 6" xfId="12394"/>
    <cellStyle name="Input 2 3 2 3 2 6 2" xfId="12395"/>
    <cellStyle name="Input 2 3 2 3 2 6 3" xfId="12396"/>
    <cellStyle name="Input 2 3 2 3 2 7" xfId="12397"/>
    <cellStyle name="Input 2 3 2 3 2 7 2" xfId="12398"/>
    <cellStyle name="Input 2 3 2 3 2 7 3" xfId="12399"/>
    <cellStyle name="Input 2 3 2 3 2 8" xfId="12400"/>
    <cellStyle name="Input 2 3 2 3 2 9" xfId="12401"/>
    <cellStyle name="Input 2 3 2 3 3" xfId="12402"/>
    <cellStyle name="Input 2 3 2 3 3 2" xfId="12403"/>
    <cellStyle name="Input 2 3 2 3 3 2 2" xfId="12404"/>
    <cellStyle name="Input 2 3 2 3 3 2 2 2" xfId="12405"/>
    <cellStyle name="Input 2 3 2 3 3 2 2 2 2" xfId="12406"/>
    <cellStyle name="Input 2 3 2 3 3 2 2 2 3" xfId="12407"/>
    <cellStyle name="Input 2 3 2 3 3 2 2 3" xfId="12408"/>
    <cellStyle name="Input 2 3 2 3 3 2 2 3 2" xfId="12409"/>
    <cellStyle name="Input 2 3 2 3 3 2 2 3 3" xfId="12410"/>
    <cellStyle name="Input 2 3 2 3 3 2 2 4" xfId="12411"/>
    <cellStyle name="Input 2 3 2 3 3 2 2 4 2" xfId="12412"/>
    <cellStyle name="Input 2 3 2 3 3 2 2 4 3" xfId="12413"/>
    <cellStyle name="Input 2 3 2 3 3 2 2 5" xfId="12414"/>
    <cellStyle name="Input 2 3 2 3 3 2 2 5 2" xfId="12415"/>
    <cellStyle name="Input 2 3 2 3 3 2 2 5 3" xfId="12416"/>
    <cellStyle name="Input 2 3 2 3 3 2 2 6" xfId="12417"/>
    <cellStyle name="Input 2 3 2 3 3 2 2 7" xfId="12418"/>
    <cellStyle name="Input 2 3 2 3 3 2 3" xfId="12419"/>
    <cellStyle name="Input 2 3 2 3 3 2 3 2" xfId="12420"/>
    <cellStyle name="Input 2 3 2 3 3 2 3 3" xfId="12421"/>
    <cellStyle name="Input 2 3 2 3 3 2 4" xfId="12422"/>
    <cellStyle name="Input 2 3 2 3 3 2 4 2" xfId="12423"/>
    <cellStyle name="Input 2 3 2 3 3 2 4 3" xfId="12424"/>
    <cellStyle name="Input 2 3 2 3 3 2 5" xfId="12425"/>
    <cellStyle name="Input 2 3 2 3 3 2 5 2" xfId="12426"/>
    <cellStyle name="Input 2 3 2 3 3 2 5 3" xfId="12427"/>
    <cellStyle name="Input 2 3 2 3 3 2 6" xfId="12428"/>
    <cellStyle name="Input 2 3 2 3 3 2 6 2" xfId="12429"/>
    <cellStyle name="Input 2 3 2 3 3 2 6 3" xfId="12430"/>
    <cellStyle name="Input 2 3 2 3 3 2 7" xfId="12431"/>
    <cellStyle name="Input 2 3 2 3 3 2 8" xfId="12432"/>
    <cellStyle name="Input 2 3 2 3 3 3" xfId="12433"/>
    <cellStyle name="Input 2 3 2 3 3 3 2" xfId="12434"/>
    <cellStyle name="Input 2 3 2 3 3 3 2 2" xfId="12435"/>
    <cellStyle name="Input 2 3 2 3 3 3 2 3" xfId="12436"/>
    <cellStyle name="Input 2 3 2 3 3 3 3" xfId="12437"/>
    <cellStyle name="Input 2 3 2 3 3 3 3 2" xfId="12438"/>
    <cellStyle name="Input 2 3 2 3 3 3 3 3" xfId="12439"/>
    <cellStyle name="Input 2 3 2 3 3 3 4" xfId="12440"/>
    <cellStyle name="Input 2 3 2 3 3 3 4 2" xfId="12441"/>
    <cellStyle name="Input 2 3 2 3 3 3 4 3" xfId="12442"/>
    <cellStyle name="Input 2 3 2 3 3 3 5" xfId="12443"/>
    <cellStyle name="Input 2 3 2 3 3 3 5 2" xfId="12444"/>
    <cellStyle name="Input 2 3 2 3 3 3 5 3" xfId="12445"/>
    <cellStyle name="Input 2 3 2 3 3 3 6" xfId="12446"/>
    <cellStyle name="Input 2 3 2 3 3 3 7" xfId="12447"/>
    <cellStyle name="Input 2 3 2 3 3 4" xfId="12448"/>
    <cellStyle name="Input 2 3 2 3 3 4 2" xfId="12449"/>
    <cellStyle name="Input 2 3 2 3 3 4 3" xfId="12450"/>
    <cellStyle name="Input 2 3 2 3 3 5" xfId="12451"/>
    <cellStyle name="Input 2 3 2 3 3 5 2" xfId="12452"/>
    <cellStyle name="Input 2 3 2 3 3 5 3" xfId="12453"/>
    <cellStyle name="Input 2 3 2 3 3 6" xfId="12454"/>
    <cellStyle name="Input 2 3 2 3 3 6 2" xfId="12455"/>
    <cellStyle name="Input 2 3 2 3 3 6 3" xfId="12456"/>
    <cellStyle name="Input 2 3 2 3 3 7" xfId="12457"/>
    <cellStyle name="Input 2 3 2 3 3 7 2" xfId="12458"/>
    <cellStyle name="Input 2 3 2 3 3 7 3" xfId="12459"/>
    <cellStyle name="Input 2 3 2 3 3 8" xfId="12460"/>
    <cellStyle name="Input 2 3 2 3 3 9" xfId="12461"/>
    <cellStyle name="Input 2 3 2 3 4" xfId="12462"/>
    <cellStyle name="Input 2 3 2 3 4 2" xfId="12463"/>
    <cellStyle name="Input 2 3 2 3 4 2 2" xfId="12464"/>
    <cellStyle name="Input 2 3 2 3 4 2 2 2" xfId="12465"/>
    <cellStyle name="Input 2 3 2 3 4 2 2 3" xfId="12466"/>
    <cellStyle name="Input 2 3 2 3 4 2 3" xfId="12467"/>
    <cellStyle name="Input 2 3 2 3 4 2 3 2" xfId="12468"/>
    <cellStyle name="Input 2 3 2 3 4 2 3 3" xfId="12469"/>
    <cellStyle name="Input 2 3 2 3 4 2 4" xfId="12470"/>
    <cellStyle name="Input 2 3 2 3 4 2 4 2" xfId="12471"/>
    <cellStyle name="Input 2 3 2 3 4 2 4 3" xfId="12472"/>
    <cellStyle name="Input 2 3 2 3 4 2 5" xfId="12473"/>
    <cellStyle name="Input 2 3 2 3 4 2 5 2" xfId="12474"/>
    <cellStyle name="Input 2 3 2 3 4 2 5 3" xfId="12475"/>
    <cellStyle name="Input 2 3 2 3 4 2 6" xfId="12476"/>
    <cellStyle name="Input 2 3 2 3 4 2 7" xfId="12477"/>
    <cellStyle name="Input 2 3 2 3 4 3" xfId="12478"/>
    <cellStyle name="Input 2 3 2 3 4 3 2" xfId="12479"/>
    <cellStyle name="Input 2 3 2 3 4 3 3" xfId="12480"/>
    <cellStyle name="Input 2 3 2 3 4 4" xfId="12481"/>
    <cellStyle name="Input 2 3 2 3 4 4 2" xfId="12482"/>
    <cellStyle name="Input 2 3 2 3 4 4 3" xfId="12483"/>
    <cellStyle name="Input 2 3 2 3 4 5" xfId="12484"/>
    <cellStyle name="Input 2 3 2 3 4 5 2" xfId="12485"/>
    <cellStyle name="Input 2 3 2 3 4 5 3" xfId="12486"/>
    <cellStyle name="Input 2 3 2 3 4 6" xfId="12487"/>
    <cellStyle name="Input 2 3 2 3 4 6 2" xfId="12488"/>
    <cellStyle name="Input 2 3 2 3 4 6 3" xfId="12489"/>
    <cellStyle name="Input 2 3 2 3 4 7" xfId="12490"/>
    <cellStyle name="Input 2 3 2 3 4 8" xfId="12491"/>
    <cellStyle name="Input 2 3 2 3 5" xfId="12492"/>
    <cellStyle name="Input 2 3 2 3 5 2" xfId="12493"/>
    <cellStyle name="Input 2 3 2 3 5 2 2" xfId="12494"/>
    <cellStyle name="Input 2 3 2 3 5 2 3" xfId="12495"/>
    <cellStyle name="Input 2 3 2 3 5 3" xfId="12496"/>
    <cellStyle name="Input 2 3 2 3 5 3 2" xfId="12497"/>
    <cellStyle name="Input 2 3 2 3 5 3 3" xfId="12498"/>
    <cellStyle name="Input 2 3 2 3 5 4" xfId="12499"/>
    <cellStyle name="Input 2 3 2 3 5 4 2" xfId="12500"/>
    <cellStyle name="Input 2 3 2 3 5 4 3" xfId="12501"/>
    <cellStyle name="Input 2 3 2 3 5 5" xfId="12502"/>
    <cellStyle name="Input 2 3 2 3 5 5 2" xfId="12503"/>
    <cellStyle name="Input 2 3 2 3 5 5 3" xfId="12504"/>
    <cellStyle name="Input 2 3 2 3 5 6" xfId="12505"/>
    <cellStyle name="Input 2 3 2 3 5 7" xfId="12506"/>
    <cellStyle name="Input 2 3 2 3 6" xfId="12507"/>
    <cellStyle name="Input 2 3 2 3 6 2" xfId="12508"/>
    <cellStyle name="Input 2 3 2 3 6 3" xfId="12509"/>
    <cellStyle name="Input 2 3 2 3 7" xfId="12510"/>
    <cellStyle name="Input 2 3 2 3 7 2" xfId="12511"/>
    <cellStyle name="Input 2 3 2 3 7 3" xfId="12512"/>
    <cellStyle name="Input 2 3 2 3 8" xfId="12513"/>
    <cellStyle name="Input 2 3 2 3 8 2" xfId="12514"/>
    <cellStyle name="Input 2 3 2 3 8 3" xfId="12515"/>
    <cellStyle name="Input 2 3 2 3 9" xfId="12516"/>
    <cellStyle name="Input 2 3 2 3 9 2" xfId="12517"/>
    <cellStyle name="Input 2 3 2 3 9 3" xfId="12518"/>
    <cellStyle name="Input 2 3 2 4" xfId="12519"/>
    <cellStyle name="Input 2 3 2 4 2" xfId="12520"/>
    <cellStyle name="Input 2 3 2 4 2 2" xfId="12521"/>
    <cellStyle name="Input 2 3 2 4 2 2 2" xfId="12522"/>
    <cellStyle name="Input 2 3 2 4 2 2 2 2" xfId="12523"/>
    <cellStyle name="Input 2 3 2 4 2 2 2 3" xfId="12524"/>
    <cellStyle name="Input 2 3 2 4 2 2 3" xfId="12525"/>
    <cellStyle name="Input 2 3 2 4 2 2 3 2" xfId="12526"/>
    <cellStyle name="Input 2 3 2 4 2 2 3 3" xfId="12527"/>
    <cellStyle name="Input 2 3 2 4 2 2 4" xfId="12528"/>
    <cellStyle name="Input 2 3 2 4 2 2 4 2" xfId="12529"/>
    <cellStyle name="Input 2 3 2 4 2 2 4 3" xfId="12530"/>
    <cellStyle name="Input 2 3 2 4 2 2 5" xfId="12531"/>
    <cellStyle name="Input 2 3 2 4 2 2 5 2" xfId="12532"/>
    <cellStyle name="Input 2 3 2 4 2 2 5 3" xfId="12533"/>
    <cellStyle name="Input 2 3 2 4 2 2 6" xfId="12534"/>
    <cellStyle name="Input 2 3 2 4 2 2 7" xfId="12535"/>
    <cellStyle name="Input 2 3 2 4 2 3" xfId="12536"/>
    <cellStyle name="Input 2 3 2 4 2 3 2" xfId="12537"/>
    <cellStyle name="Input 2 3 2 4 2 3 3" xfId="12538"/>
    <cellStyle name="Input 2 3 2 4 2 4" xfId="12539"/>
    <cellStyle name="Input 2 3 2 4 2 4 2" xfId="12540"/>
    <cellStyle name="Input 2 3 2 4 2 4 3" xfId="12541"/>
    <cellStyle name="Input 2 3 2 4 2 5" xfId="12542"/>
    <cellStyle name="Input 2 3 2 4 2 5 2" xfId="12543"/>
    <cellStyle name="Input 2 3 2 4 2 5 3" xfId="12544"/>
    <cellStyle name="Input 2 3 2 4 2 6" xfId="12545"/>
    <cellStyle name="Input 2 3 2 4 2 6 2" xfId="12546"/>
    <cellStyle name="Input 2 3 2 4 2 6 3" xfId="12547"/>
    <cellStyle name="Input 2 3 2 4 2 7" xfId="12548"/>
    <cellStyle name="Input 2 3 2 4 2 8" xfId="12549"/>
    <cellStyle name="Input 2 3 2 4 3" xfId="12550"/>
    <cellStyle name="Input 2 3 2 4 3 2" xfId="12551"/>
    <cellStyle name="Input 2 3 2 4 3 2 2" xfId="12552"/>
    <cellStyle name="Input 2 3 2 4 3 2 3" xfId="12553"/>
    <cellStyle name="Input 2 3 2 4 3 3" xfId="12554"/>
    <cellStyle name="Input 2 3 2 4 3 3 2" xfId="12555"/>
    <cellStyle name="Input 2 3 2 4 3 3 3" xfId="12556"/>
    <cellStyle name="Input 2 3 2 4 3 4" xfId="12557"/>
    <cellStyle name="Input 2 3 2 4 3 4 2" xfId="12558"/>
    <cellStyle name="Input 2 3 2 4 3 4 3" xfId="12559"/>
    <cellStyle name="Input 2 3 2 4 3 5" xfId="12560"/>
    <cellStyle name="Input 2 3 2 4 3 5 2" xfId="12561"/>
    <cellStyle name="Input 2 3 2 4 3 5 3" xfId="12562"/>
    <cellStyle name="Input 2 3 2 4 3 6" xfId="12563"/>
    <cellStyle name="Input 2 3 2 4 3 7" xfId="12564"/>
    <cellStyle name="Input 2 3 2 4 4" xfId="12565"/>
    <cellStyle name="Input 2 3 2 4 4 2" xfId="12566"/>
    <cellStyle name="Input 2 3 2 4 4 3" xfId="12567"/>
    <cellStyle name="Input 2 3 2 4 5" xfId="12568"/>
    <cellStyle name="Input 2 3 2 4 5 2" xfId="12569"/>
    <cellStyle name="Input 2 3 2 4 5 3" xfId="12570"/>
    <cellStyle name="Input 2 3 2 4 6" xfId="12571"/>
    <cellStyle name="Input 2 3 2 4 6 2" xfId="12572"/>
    <cellStyle name="Input 2 3 2 4 6 3" xfId="12573"/>
    <cellStyle name="Input 2 3 2 4 7" xfId="12574"/>
    <cellStyle name="Input 2 3 2 4 7 2" xfId="12575"/>
    <cellStyle name="Input 2 3 2 4 7 3" xfId="12576"/>
    <cellStyle name="Input 2 3 2 4 8" xfId="12577"/>
    <cellStyle name="Input 2 3 2 4 9" xfId="12578"/>
    <cellStyle name="Input 2 3 2 5" xfId="12579"/>
    <cellStyle name="Input 2 3 2 5 2" xfId="12580"/>
    <cellStyle name="Input 2 3 2 5 2 2" xfId="12581"/>
    <cellStyle name="Input 2 3 2 5 2 2 2" xfId="12582"/>
    <cellStyle name="Input 2 3 2 5 2 2 2 2" xfId="12583"/>
    <cellStyle name="Input 2 3 2 5 2 2 2 3" xfId="12584"/>
    <cellStyle name="Input 2 3 2 5 2 2 3" xfId="12585"/>
    <cellStyle name="Input 2 3 2 5 2 2 3 2" xfId="12586"/>
    <cellStyle name="Input 2 3 2 5 2 2 3 3" xfId="12587"/>
    <cellStyle name="Input 2 3 2 5 2 2 4" xfId="12588"/>
    <cellStyle name="Input 2 3 2 5 2 2 4 2" xfId="12589"/>
    <cellStyle name="Input 2 3 2 5 2 2 4 3" xfId="12590"/>
    <cellStyle name="Input 2 3 2 5 2 2 5" xfId="12591"/>
    <cellStyle name="Input 2 3 2 5 2 2 5 2" xfId="12592"/>
    <cellStyle name="Input 2 3 2 5 2 2 5 3" xfId="12593"/>
    <cellStyle name="Input 2 3 2 5 2 2 6" xfId="12594"/>
    <cellStyle name="Input 2 3 2 5 2 2 7" xfId="12595"/>
    <cellStyle name="Input 2 3 2 5 2 3" xfId="12596"/>
    <cellStyle name="Input 2 3 2 5 2 3 2" xfId="12597"/>
    <cellStyle name="Input 2 3 2 5 2 3 3" xfId="12598"/>
    <cellStyle name="Input 2 3 2 5 2 4" xfId="12599"/>
    <cellStyle name="Input 2 3 2 5 2 4 2" xfId="12600"/>
    <cellStyle name="Input 2 3 2 5 2 4 3" xfId="12601"/>
    <cellStyle name="Input 2 3 2 5 2 5" xfId="12602"/>
    <cellStyle name="Input 2 3 2 5 2 5 2" xfId="12603"/>
    <cellStyle name="Input 2 3 2 5 2 5 3" xfId="12604"/>
    <cellStyle name="Input 2 3 2 5 2 6" xfId="12605"/>
    <cellStyle name="Input 2 3 2 5 2 6 2" xfId="12606"/>
    <cellStyle name="Input 2 3 2 5 2 6 3" xfId="12607"/>
    <cellStyle name="Input 2 3 2 5 2 7" xfId="12608"/>
    <cellStyle name="Input 2 3 2 5 2 8" xfId="12609"/>
    <cellStyle name="Input 2 3 2 5 3" xfId="12610"/>
    <cellStyle name="Input 2 3 2 5 3 2" xfId="12611"/>
    <cellStyle name="Input 2 3 2 5 3 2 2" xfId="12612"/>
    <cellStyle name="Input 2 3 2 5 3 2 3" xfId="12613"/>
    <cellStyle name="Input 2 3 2 5 3 3" xfId="12614"/>
    <cellStyle name="Input 2 3 2 5 3 3 2" xfId="12615"/>
    <cellStyle name="Input 2 3 2 5 3 3 3" xfId="12616"/>
    <cellStyle name="Input 2 3 2 5 3 4" xfId="12617"/>
    <cellStyle name="Input 2 3 2 5 3 4 2" xfId="12618"/>
    <cellStyle name="Input 2 3 2 5 3 4 3" xfId="12619"/>
    <cellStyle name="Input 2 3 2 5 3 5" xfId="12620"/>
    <cellStyle name="Input 2 3 2 5 3 5 2" xfId="12621"/>
    <cellStyle name="Input 2 3 2 5 3 5 3" xfId="12622"/>
    <cellStyle name="Input 2 3 2 5 3 6" xfId="12623"/>
    <cellStyle name="Input 2 3 2 5 3 7" xfId="12624"/>
    <cellStyle name="Input 2 3 2 5 4" xfId="12625"/>
    <cellStyle name="Input 2 3 2 5 4 2" xfId="12626"/>
    <cellStyle name="Input 2 3 2 5 4 3" xfId="12627"/>
    <cellStyle name="Input 2 3 2 5 5" xfId="12628"/>
    <cellStyle name="Input 2 3 2 5 5 2" xfId="12629"/>
    <cellStyle name="Input 2 3 2 5 5 3" xfId="12630"/>
    <cellStyle name="Input 2 3 2 5 6" xfId="12631"/>
    <cellStyle name="Input 2 3 2 5 6 2" xfId="12632"/>
    <cellStyle name="Input 2 3 2 5 6 3" xfId="12633"/>
    <cellStyle name="Input 2 3 2 5 7" xfId="12634"/>
    <cellStyle name="Input 2 3 2 5 7 2" xfId="12635"/>
    <cellStyle name="Input 2 3 2 5 7 3" xfId="12636"/>
    <cellStyle name="Input 2 3 2 5 8" xfId="12637"/>
    <cellStyle name="Input 2 3 2 5 9" xfId="12638"/>
    <cellStyle name="Input 2 3 2 6" xfId="12639"/>
    <cellStyle name="Input 2 3 2 6 2" xfId="12640"/>
    <cellStyle name="Input 2 3 2 6 2 2" xfId="12641"/>
    <cellStyle name="Input 2 3 2 6 2 2 2" xfId="12642"/>
    <cellStyle name="Input 2 3 2 6 2 2 3" xfId="12643"/>
    <cellStyle name="Input 2 3 2 6 2 3" xfId="12644"/>
    <cellStyle name="Input 2 3 2 6 2 3 2" xfId="12645"/>
    <cellStyle name="Input 2 3 2 6 2 3 3" xfId="12646"/>
    <cellStyle name="Input 2 3 2 6 2 4" xfId="12647"/>
    <cellStyle name="Input 2 3 2 6 2 4 2" xfId="12648"/>
    <cellStyle name="Input 2 3 2 6 2 4 3" xfId="12649"/>
    <cellStyle name="Input 2 3 2 6 2 5" xfId="12650"/>
    <cellStyle name="Input 2 3 2 6 2 5 2" xfId="12651"/>
    <cellStyle name="Input 2 3 2 6 2 5 3" xfId="12652"/>
    <cellStyle name="Input 2 3 2 6 2 6" xfId="12653"/>
    <cellStyle name="Input 2 3 2 6 2 7" xfId="12654"/>
    <cellStyle name="Input 2 3 2 6 3" xfId="12655"/>
    <cellStyle name="Input 2 3 2 6 3 2" xfId="12656"/>
    <cellStyle name="Input 2 3 2 6 3 3" xfId="12657"/>
    <cellStyle name="Input 2 3 2 6 4" xfId="12658"/>
    <cellStyle name="Input 2 3 2 6 4 2" xfId="12659"/>
    <cellStyle name="Input 2 3 2 6 4 3" xfId="12660"/>
    <cellStyle name="Input 2 3 2 6 5" xfId="12661"/>
    <cellStyle name="Input 2 3 2 6 5 2" xfId="12662"/>
    <cellStyle name="Input 2 3 2 6 5 3" xfId="12663"/>
    <cellStyle name="Input 2 3 2 6 6" xfId="12664"/>
    <cellStyle name="Input 2 3 2 6 6 2" xfId="12665"/>
    <cellStyle name="Input 2 3 2 6 6 3" xfId="12666"/>
    <cellStyle name="Input 2 3 2 6 7" xfId="12667"/>
    <cellStyle name="Input 2 3 2 6 8" xfId="12668"/>
    <cellStyle name="Input 2 3 2 7" xfId="12669"/>
    <cellStyle name="Input 2 3 2 7 2" xfId="12670"/>
    <cellStyle name="Input 2 3 2 7 2 2" xfId="12671"/>
    <cellStyle name="Input 2 3 2 7 2 3" xfId="12672"/>
    <cellStyle name="Input 2 3 2 7 3" xfId="12673"/>
    <cellStyle name="Input 2 3 2 7 3 2" xfId="12674"/>
    <cellStyle name="Input 2 3 2 7 3 3" xfId="12675"/>
    <cellStyle name="Input 2 3 2 7 4" xfId="12676"/>
    <cellStyle name="Input 2 3 2 7 4 2" xfId="12677"/>
    <cellStyle name="Input 2 3 2 7 4 3" xfId="12678"/>
    <cellStyle name="Input 2 3 2 7 5" xfId="12679"/>
    <cellStyle name="Input 2 3 2 7 5 2" xfId="12680"/>
    <cellStyle name="Input 2 3 2 7 5 3" xfId="12681"/>
    <cellStyle name="Input 2 3 2 7 6" xfId="12682"/>
    <cellStyle name="Input 2 3 2 7 7" xfId="12683"/>
    <cellStyle name="Input 2 3 2 8" xfId="12684"/>
    <cellStyle name="Input 2 3 2 8 2" xfId="12685"/>
    <cellStyle name="Input 2 3 2 8 3" xfId="12686"/>
    <cellStyle name="Input 2 3 2 9" xfId="12687"/>
    <cellStyle name="Input 2 3 2 9 2" xfId="12688"/>
    <cellStyle name="Input 2 3 2 9 3" xfId="12689"/>
    <cellStyle name="Input 2 3 3" xfId="12690"/>
    <cellStyle name="Input 2 3 3 10" xfId="12691"/>
    <cellStyle name="Input 2 3 3 11" xfId="12692"/>
    <cellStyle name="Input 2 3 3 2" xfId="12693"/>
    <cellStyle name="Input 2 3 3 2 2" xfId="12694"/>
    <cellStyle name="Input 2 3 3 2 2 2" xfId="12695"/>
    <cellStyle name="Input 2 3 3 2 2 2 2" xfId="12696"/>
    <cellStyle name="Input 2 3 3 2 2 2 2 2" xfId="12697"/>
    <cellStyle name="Input 2 3 3 2 2 2 2 3" xfId="12698"/>
    <cellStyle name="Input 2 3 3 2 2 2 3" xfId="12699"/>
    <cellStyle name="Input 2 3 3 2 2 2 3 2" xfId="12700"/>
    <cellStyle name="Input 2 3 3 2 2 2 3 3" xfId="12701"/>
    <cellStyle name="Input 2 3 3 2 2 2 4" xfId="12702"/>
    <cellStyle name="Input 2 3 3 2 2 2 4 2" xfId="12703"/>
    <cellStyle name="Input 2 3 3 2 2 2 4 3" xfId="12704"/>
    <cellStyle name="Input 2 3 3 2 2 2 5" xfId="12705"/>
    <cellStyle name="Input 2 3 3 2 2 2 5 2" xfId="12706"/>
    <cellStyle name="Input 2 3 3 2 2 2 5 3" xfId="12707"/>
    <cellStyle name="Input 2 3 3 2 2 2 6" xfId="12708"/>
    <cellStyle name="Input 2 3 3 2 2 2 7" xfId="12709"/>
    <cellStyle name="Input 2 3 3 2 2 3" xfId="12710"/>
    <cellStyle name="Input 2 3 3 2 2 3 2" xfId="12711"/>
    <cellStyle name="Input 2 3 3 2 2 3 3" xfId="12712"/>
    <cellStyle name="Input 2 3 3 2 2 4" xfId="12713"/>
    <cellStyle name="Input 2 3 3 2 2 4 2" xfId="12714"/>
    <cellStyle name="Input 2 3 3 2 2 4 3" xfId="12715"/>
    <cellStyle name="Input 2 3 3 2 2 5" xfId="12716"/>
    <cellStyle name="Input 2 3 3 2 2 5 2" xfId="12717"/>
    <cellStyle name="Input 2 3 3 2 2 5 3" xfId="12718"/>
    <cellStyle name="Input 2 3 3 2 2 6" xfId="12719"/>
    <cellStyle name="Input 2 3 3 2 2 6 2" xfId="12720"/>
    <cellStyle name="Input 2 3 3 2 2 6 3" xfId="12721"/>
    <cellStyle name="Input 2 3 3 2 2 7" xfId="12722"/>
    <cellStyle name="Input 2 3 3 2 2 8" xfId="12723"/>
    <cellStyle name="Input 2 3 3 2 3" xfId="12724"/>
    <cellStyle name="Input 2 3 3 2 3 2" xfId="12725"/>
    <cellStyle name="Input 2 3 3 2 3 2 2" xfId="12726"/>
    <cellStyle name="Input 2 3 3 2 3 2 3" xfId="12727"/>
    <cellStyle name="Input 2 3 3 2 3 3" xfId="12728"/>
    <cellStyle name="Input 2 3 3 2 3 3 2" xfId="12729"/>
    <cellStyle name="Input 2 3 3 2 3 3 3" xfId="12730"/>
    <cellStyle name="Input 2 3 3 2 3 4" xfId="12731"/>
    <cellStyle name="Input 2 3 3 2 3 4 2" xfId="12732"/>
    <cellStyle name="Input 2 3 3 2 3 4 3" xfId="12733"/>
    <cellStyle name="Input 2 3 3 2 3 5" xfId="12734"/>
    <cellStyle name="Input 2 3 3 2 3 5 2" xfId="12735"/>
    <cellStyle name="Input 2 3 3 2 3 5 3" xfId="12736"/>
    <cellStyle name="Input 2 3 3 2 3 6" xfId="12737"/>
    <cellStyle name="Input 2 3 3 2 3 7" xfId="12738"/>
    <cellStyle name="Input 2 3 3 2 4" xfId="12739"/>
    <cellStyle name="Input 2 3 3 2 4 2" xfId="12740"/>
    <cellStyle name="Input 2 3 3 2 4 3" xfId="12741"/>
    <cellStyle name="Input 2 3 3 2 5" xfId="12742"/>
    <cellStyle name="Input 2 3 3 2 5 2" xfId="12743"/>
    <cellStyle name="Input 2 3 3 2 5 3" xfId="12744"/>
    <cellStyle name="Input 2 3 3 2 6" xfId="12745"/>
    <cellStyle name="Input 2 3 3 2 6 2" xfId="12746"/>
    <cellStyle name="Input 2 3 3 2 6 3" xfId="12747"/>
    <cellStyle name="Input 2 3 3 2 7" xfId="12748"/>
    <cellStyle name="Input 2 3 3 2 7 2" xfId="12749"/>
    <cellStyle name="Input 2 3 3 2 7 3" xfId="12750"/>
    <cellStyle name="Input 2 3 3 2 8" xfId="12751"/>
    <cellStyle name="Input 2 3 3 2 9" xfId="12752"/>
    <cellStyle name="Input 2 3 3 3" xfId="12753"/>
    <cellStyle name="Input 2 3 3 3 2" xfId="12754"/>
    <cellStyle name="Input 2 3 3 3 2 2" xfId="12755"/>
    <cellStyle name="Input 2 3 3 3 2 2 2" xfId="12756"/>
    <cellStyle name="Input 2 3 3 3 2 2 2 2" xfId="12757"/>
    <cellStyle name="Input 2 3 3 3 2 2 2 3" xfId="12758"/>
    <cellStyle name="Input 2 3 3 3 2 2 3" xfId="12759"/>
    <cellStyle name="Input 2 3 3 3 2 2 3 2" xfId="12760"/>
    <cellStyle name="Input 2 3 3 3 2 2 3 3" xfId="12761"/>
    <cellStyle name="Input 2 3 3 3 2 2 4" xfId="12762"/>
    <cellStyle name="Input 2 3 3 3 2 2 4 2" xfId="12763"/>
    <cellStyle name="Input 2 3 3 3 2 2 4 3" xfId="12764"/>
    <cellStyle name="Input 2 3 3 3 2 2 5" xfId="12765"/>
    <cellStyle name="Input 2 3 3 3 2 2 5 2" xfId="12766"/>
    <cellStyle name="Input 2 3 3 3 2 2 5 3" xfId="12767"/>
    <cellStyle name="Input 2 3 3 3 2 2 6" xfId="12768"/>
    <cellStyle name="Input 2 3 3 3 2 2 7" xfId="12769"/>
    <cellStyle name="Input 2 3 3 3 2 3" xfId="12770"/>
    <cellStyle name="Input 2 3 3 3 2 3 2" xfId="12771"/>
    <cellStyle name="Input 2 3 3 3 2 3 3" xfId="12772"/>
    <cellStyle name="Input 2 3 3 3 2 4" xfId="12773"/>
    <cellStyle name="Input 2 3 3 3 2 4 2" xfId="12774"/>
    <cellStyle name="Input 2 3 3 3 2 4 3" xfId="12775"/>
    <cellStyle name="Input 2 3 3 3 2 5" xfId="12776"/>
    <cellStyle name="Input 2 3 3 3 2 5 2" xfId="12777"/>
    <cellStyle name="Input 2 3 3 3 2 5 3" xfId="12778"/>
    <cellStyle name="Input 2 3 3 3 2 6" xfId="12779"/>
    <cellStyle name="Input 2 3 3 3 2 6 2" xfId="12780"/>
    <cellStyle name="Input 2 3 3 3 2 6 3" xfId="12781"/>
    <cellStyle name="Input 2 3 3 3 2 7" xfId="12782"/>
    <cellStyle name="Input 2 3 3 3 2 8" xfId="12783"/>
    <cellStyle name="Input 2 3 3 3 3" xfId="12784"/>
    <cellStyle name="Input 2 3 3 3 3 2" xfId="12785"/>
    <cellStyle name="Input 2 3 3 3 3 2 2" xfId="12786"/>
    <cellStyle name="Input 2 3 3 3 3 2 3" xfId="12787"/>
    <cellStyle name="Input 2 3 3 3 3 3" xfId="12788"/>
    <cellStyle name="Input 2 3 3 3 3 3 2" xfId="12789"/>
    <cellStyle name="Input 2 3 3 3 3 3 3" xfId="12790"/>
    <cellStyle name="Input 2 3 3 3 3 4" xfId="12791"/>
    <cellStyle name="Input 2 3 3 3 3 4 2" xfId="12792"/>
    <cellStyle name="Input 2 3 3 3 3 4 3" xfId="12793"/>
    <cellStyle name="Input 2 3 3 3 3 5" xfId="12794"/>
    <cellStyle name="Input 2 3 3 3 3 5 2" xfId="12795"/>
    <cellStyle name="Input 2 3 3 3 3 5 3" xfId="12796"/>
    <cellStyle name="Input 2 3 3 3 3 6" xfId="12797"/>
    <cellStyle name="Input 2 3 3 3 3 7" xfId="12798"/>
    <cellStyle name="Input 2 3 3 3 4" xfId="12799"/>
    <cellStyle name="Input 2 3 3 3 4 2" xfId="12800"/>
    <cellStyle name="Input 2 3 3 3 4 3" xfId="12801"/>
    <cellStyle name="Input 2 3 3 3 5" xfId="12802"/>
    <cellStyle name="Input 2 3 3 3 5 2" xfId="12803"/>
    <cellStyle name="Input 2 3 3 3 5 3" xfId="12804"/>
    <cellStyle name="Input 2 3 3 3 6" xfId="12805"/>
    <cellStyle name="Input 2 3 3 3 6 2" xfId="12806"/>
    <cellStyle name="Input 2 3 3 3 6 3" xfId="12807"/>
    <cellStyle name="Input 2 3 3 3 7" xfId="12808"/>
    <cellStyle name="Input 2 3 3 3 7 2" xfId="12809"/>
    <cellStyle name="Input 2 3 3 3 7 3" xfId="12810"/>
    <cellStyle name="Input 2 3 3 3 8" xfId="12811"/>
    <cellStyle name="Input 2 3 3 3 9" xfId="12812"/>
    <cellStyle name="Input 2 3 3 4" xfId="12813"/>
    <cellStyle name="Input 2 3 3 4 2" xfId="12814"/>
    <cellStyle name="Input 2 3 3 4 2 2" xfId="12815"/>
    <cellStyle name="Input 2 3 3 4 2 2 2" xfId="12816"/>
    <cellStyle name="Input 2 3 3 4 2 2 3" xfId="12817"/>
    <cellStyle name="Input 2 3 3 4 2 3" xfId="12818"/>
    <cellStyle name="Input 2 3 3 4 2 3 2" xfId="12819"/>
    <cellStyle name="Input 2 3 3 4 2 3 3" xfId="12820"/>
    <cellStyle name="Input 2 3 3 4 2 4" xfId="12821"/>
    <cellStyle name="Input 2 3 3 4 2 4 2" xfId="12822"/>
    <cellStyle name="Input 2 3 3 4 2 4 3" xfId="12823"/>
    <cellStyle name="Input 2 3 3 4 2 5" xfId="12824"/>
    <cellStyle name="Input 2 3 3 4 2 5 2" xfId="12825"/>
    <cellStyle name="Input 2 3 3 4 2 5 3" xfId="12826"/>
    <cellStyle name="Input 2 3 3 4 2 6" xfId="12827"/>
    <cellStyle name="Input 2 3 3 4 2 7" xfId="12828"/>
    <cellStyle name="Input 2 3 3 4 3" xfId="12829"/>
    <cellStyle name="Input 2 3 3 4 3 2" xfId="12830"/>
    <cellStyle name="Input 2 3 3 4 3 3" xfId="12831"/>
    <cellStyle name="Input 2 3 3 4 4" xfId="12832"/>
    <cellStyle name="Input 2 3 3 4 4 2" xfId="12833"/>
    <cellStyle name="Input 2 3 3 4 4 3" xfId="12834"/>
    <cellStyle name="Input 2 3 3 4 5" xfId="12835"/>
    <cellStyle name="Input 2 3 3 4 5 2" xfId="12836"/>
    <cellStyle name="Input 2 3 3 4 5 3" xfId="12837"/>
    <cellStyle name="Input 2 3 3 4 6" xfId="12838"/>
    <cellStyle name="Input 2 3 3 4 6 2" xfId="12839"/>
    <cellStyle name="Input 2 3 3 4 6 3" xfId="12840"/>
    <cellStyle name="Input 2 3 3 4 7" xfId="12841"/>
    <cellStyle name="Input 2 3 3 4 8" xfId="12842"/>
    <cellStyle name="Input 2 3 3 5" xfId="12843"/>
    <cellStyle name="Input 2 3 3 5 2" xfId="12844"/>
    <cellStyle name="Input 2 3 3 5 2 2" xfId="12845"/>
    <cellStyle name="Input 2 3 3 5 2 3" xfId="12846"/>
    <cellStyle name="Input 2 3 3 5 3" xfId="12847"/>
    <cellStyle name="Input 2 3 3 5 3 2" xfId="12848"/>
    <cellStyle name="Input 2 3 3 5 3 3" xfId="12849"/>
    <cellStyle name="Input 2 3 3 5 4" xfId="12850"/>
    <cellStyle name="Input 2 3 3 5 4 2" xfId="12851"/>
    <cellStyle name="Input 2 3 3 5 4 3" xfId="12852"/>
    <cellStyle name="Input 2 3 3 5 5" xfId="12853"/>
    <cellStyle name="Input 2 3 3 5 5 2" xfId="12854"/>
    <cellStyle name="Input 2 3 3 5 5 3" xfId="12855"/>
    <cellStyle name="Input 2 3 3 5 6" xfId="12856"/>
    <cellStyle name="Input 2 3 3 5 7" xfId="12857"/>
    <cellStyle name="Input 2 3 3 6" xfId="12858"/>
    <cellStyle name="Input 2 3 3 6 2" xfId="12859"/>
    <cellStyle name="Input 2 3 3 6 3" xfId="12860"/>
    <cellStyle name="Input 2 3 3 7" xfId="12861"/>
    <cellStyle name="Input 2 3 3 7 2" xfId="12862"/>
    <cellStyle name="Input 2 3 3 7 3" xfId="12863"/>
    <cellStyle name="Input 2 3 3 8" xfId="12864"/>
    <cellStyle name="Input 2 3 3 8 2" xfId="12865"/>
    <cellStyle name="Input 2 3 3 8 3" xfId="12866"/>
    <cellStyle name="Input 2 3 3 9" xfId="12867"/>
    <cellStyle name="Input 2 3 3 9 2" xfId="12868"/>
    <cellStyle name="Input 2 3 3 9 3" xfId="12869"/>
    <cellStyle name="Input 2 3 4" xfId="12870"/>
    <cellStyle name="Input 2 3 4 10" xfId="12871"/>
    <cellStyle name="Input 2 3 4 11" xfId="12872"/>
    <cellStyle name="Input 2 3 4 2" xfId="12873"/>
    <cellStyle name="Input 2 3 4 2 2" xfId="12874"/>
    <cellStyle name="Input 2 3 4 2 2 2" xfId="12875"/>
    <cellStyle name="Input 2 3 4 2 2 2 2" xfId="12876"/>
    <cellStyle name="Input 2 3 4 2 2 2 2 2" xfId="12877"/>
    <cellStyle name="Input 2 3 4 2 2 2 2 3" xfId="12878"/>
    <cellStyle name="Input 2 3 4 2 2 2 3" xfId="12879"/>
    <cellStyle name="Input 2 3 4 2 2 2 3 2" xfId="12880"/>
    <cellStyle name="Input 2 3 4 2 2 2 3 3" xfId="12881"/>
    <cellStyle name="Input 2 3 4 2 2 2 4" xfId="12882"/>
    <cellStyle name="Input 2 3 4 2 2 2 4 2" xfId="12883"/>
    <cellStyle name="Input 2 3 4 2 2 2 4 3" xfId="12884"/>
    <cellStyle name="Input 2 3 4 2 2 2 5" xfId="12885"/>
    <cellStyle name="Input 2 3 4 2 2 2 5 2" xfId="12886"/>
    <cellStyle name="Input 2 3 4 2 2 2 5 3" xfId="12887"/>
    <cellStyle name="Input 2 3 4 2 2 2 6" xfId="12888"/>
    <cellStyle name="Input 2 3 4 2 2 2 7" xfId="12889"/>
    <cellStyle name="Input 2 3 4 2 2 3" xfId="12890"/>
    <cellStyle name="Input 2 3 4 2 2 3 2" xfId="12891"/>
    <cellStyle name="Input 2 3 4 2 2 3 3" xfId="12892"/>
    <cellStyle name="Input 2 3 4 2 2 4" xfId="12893"/>
    <cellStyle name="Input 2 3 4 2 2 4 2" xfId="12894"/>
    <cellStyle name="Input 2 3 4 2 2 4 3" xfId="12895"/>
    <cellStyle name="Input 2 3 4 2 2 5" xfId="12896"/>
    <cellStyle name="Input 2 3 4 2 2 5 2" xfId="12897"/>
    <cellStyle name="Input 2 3 4 2 2 5 3" xfId="12898"/>
    <cellStyle name="Input 2 3 4 2 2 6" xfId="12899"/>
    <cellStyle name="Input 2 3 4 2 2 6 2" xfId="12900"/>
    <cellStyle name="Input 2 3 4 2 2 6 3" xfId="12901"/>
    <cellStyle name="Input 2 3 4 2 2 7" xfId="12902"/>
    <cellStyle name="Input 2 3 4 2 2 8" xfId="12903"/>
    <cellStyle name="Input 2 3 4 2 3" xfId="12904"/>
    <cellStyle name="Input 2 3 4 2 3 2" xfId="12905"/>
    <cellStyle name="Input 2 3 4 2 3 2 2" xfId="12906"/>
    <cellStyle name="Input 2 3 4 2 3 2 3" xfId="12907"/>
    <cellStyle name="Input 2 3 4 2 3 3" xfId="12908"/>
    <cellStyle name="Input 2 3 4 2 3 3 2" xfId="12909"/>
    <cellStyle name="Input 2 3 4 2 3 3 3" xfId="12910"/>
    <cellStyle name="Input 2 3 4 2 3 4" xfId="12911"/>
    <cellStyle name="Input 2 3 4 2 3 4 2" xfId="12912"/>
    <cellStyle name="Input 2 3 4 2 3 4 3" xfId="12913"/>
    <cellStyle name="Input 2 3 4 2 3 5" xfId="12914"/>
    <cellStyle name="Input 2 3 4 2 3 5 2" xfId="12915"/>
    <cellStyle name="Input 2 3 4 2 3 5 3" xfId="12916"/>
    <cellStyle name="Input 2 3 4 2 3 6" xfId="12917"/>
    <cellStyle name="Input 2 3 4 2 3 7" xfId="12918"/>
    <cellStyle name="Input 2 3 4 2 4" xfId="12919"/>
    <cellStyle name="Input 2 3 4 2 4 2" xfId="12920"/>
    <cellStyle name="Input 2 3 4 2 4 3" xfId="12921"/>
    <cellStyle name="Input 2 3 4 2 5" xfId="12922"/>
    <cellStyle name="Input 2 3 4 2 5 2" xfId="12923"/>
    <cellStyle name="Input 2 3 4 2 5 3" xfId="12924"/>
    <cellStyle name="Input 2 3 4 2 6" xfId="12925"/>
    <cellStyle name="Input 2 3 4 2 6 2" xfId="12926"/>
    <cellStyle name="Input 2 3 4 2 6 3" xfId="12927"/>
    <cellStyle name="Input 2 3 4 2 7" xfId="12928"/>
    <cellStyle name="Input 2 3 4 2 7 2" xfId="12929"/>
    <cellStyle name="Input 2 3 4 2 7 3" xfId="12930"/>
    <cellStyle name="Input 2 3 4 2 8" xfId="12931"/>
    <cellStyle name="Input 2 3 4 2 9" xfId="12932"/>
    <cellStyle name="Input 2 3 4 3" xfId="12933"/>
    <cellStyle name="Input 2 3 4 3 2" xfId="12934"/>
    <cellStyle name="Input 2 3 4 3 2 2" xfId="12935"/>
    <cellStyle name="Input 2 3 4 3 2 2 2" xfId="12936"/>
    <cellStyle name="Input 2 3 4 3 2 2 2 2" xfId="12937"/>
    <cellStyle name="Input 2 3 4 3 2 2 2 3" xfId="12938"/>
    <cellStyle name="Input 2 3 4 3 2 2 3" xfId="12939"/>
    <cellStyle name="Input 2 3 4 3 2 2 3 2" xfId="12940"/>
    <cellStyle name="Input 2 3 4 3 2 2 3 3" xfId="12941"/>
    <cellStyle name="Input 2 3 4 3 2 2 4" xfId="12942"/>
    <cellStyle name="Input 2 3 4 3 2 2 4 2" xfId="12943"/>
    <cellStyle name="Input 2 3 4 3 2 2 4 3" xfId="12944"/>
    <cellStyle name="Input 2 3 4 3 2 2 5" xfId="12945"/>
    <cellStyle name="Input 2 3 4 3 2 2 5 2" xfId="12946"/>
    <cellStyle name="Input 2 3 4 3 2 2 5 3" xfId="12947"/>
    <cellStyle name="Input 2 3 4 3 2 2 6" xfId="12948"/>
    <cellStyle name="Input 2 3 4 3 2 2 7" xfId="12949"/>
    <cellStyle name="Input 2 3 4 3 2 3" xfId="12950"/>
    <cellStyle name="Input 2 3 4 3 2 3 2" xfId="12951"/>
    <cellStyle name="Input 2 3 4 3 2 3 3" xfId="12952"/>
    <cellStyle name="Input 2 3 4 3 2 4" xfId="12953"/>
    <cellStyle name="Input 2 3 4 3 2 4 2" xfId="12954"/>
    <cellStyle name="Input 2 3 4 3 2 4 3" xfId="12955"/>
    <cellStyle name="Input 2 3 4 3 2 5" xfId="12956"/>
    <cellStyle name="Input 2 3 4 3 2 5 2" xfId="12957"/>
    <cellStyle name="Input 2 3 4 3 2 5 3" xfId="12958"/>
    <cellStyle name="Input 2 3 4 3 2 6" xfId="12959"/>
    <cellStyle name="Input 2 3 4 3 2 6 2" xfId="12960"/>
    <cellStyle name="Input 2 3 4 3 2 6 3" xfId="12961"/>
    <cellStyle name="Input 2 3 4 3 2 7" xfId="12962"/>
    <cellStyle name="Input 2 3 4 3 2 8" xfId="12963"/>
    <cellStyle name="Input 2 3 4 3 3" xfId="12964"/>
    <cellStyle name="Input 2 3 4 3 3 2" xfId="12965"/>
    <cellStyle name="Input 2 3 4 3 3 2 2" xfId="12966"/>
    <cellStyle name="Input 2 3 4 3 3 2 3" xfId="12967"/>
    <cellStyle name="Input 2 3 4 3 3 3" xfId="12968"/>
    <cellStyle name="Input 2 3 4 3 3 3 2" xfId="12969"/>
    <cellStyle name="Input 2 3 4 3 3 3 3" xfId="12970"/>
    <cellStyle name="Input 2 3 4 3 3 4" xfId="12971"/>
    <cellStyle name="Input 2 3 4 3 3 4 2" xfId="12972"/>
    <cellStyle name="Input 2 3 4 3 3 4 3" xfId="12973"/>
    <cellStyle name="Input 2 3 4 3 3 5" xfId="12974"/>
    <cellStyle name="Input 2 3 4 3 3 5 2" xfId="12975"/>
    <cellStyle name="Input 2 3 4 3 3 5 3" xfId="12976"/>
    <cellStyle name="Input 2 3 4 3 3 6" xfId="12977"/>
    <cellStyle name="Input 2 3 4 3 3 7" xfId="12978"/>
    <cellStyle name="Input 2 3 4 3 4" xfId="12979"/>
    <cellStyle name="Input 2 3 4 3 4 2" xfId="12980"/>
    <cellStyle name="Input 2 3 4 3 4 3" xfId="12981"/>
    <cellStyle name="Input 2 3 4 3 5" xfId="12982"/>
    <cellStyle name="Input 2 3 4 3 5 2" xfId="12983"/>
    <cellStyle name="Input 2 3 4 3 5 3" xfId="12984"/>
    <cellStyle name="Input 2 3 4 3 6" xfId="12985"/>
    <cellStyle name="Input 2 3 4 3 6 2" xfId="12986"/>
    <cellStyle name="Input 2 3 4 3 6 3" xfId="12987"/>
    <cellStyle name="Input 2 3 4 3 7" xfId="12988"/>
    <cellStyle name="Input 2 3 4 3 7 2" xfId="12989"/>
    <cellStyle name="Input 2 3 4 3 7 3" xfId="12990"/>
    <cellStyle name="Input 2 3 4 3 8" xfId="12991"/>
    <cellStyle name="Input 2 3 4 3 9" xfId="12992"/>
    <cellStyle name="Input 2 3 4 4" xfId="12993"/>
    <cellStyle name="Input 2 3 4 4 2" xfId="12994"/>
    <cellStyle name="Input 2 3 4 4 2 2" xfId="12995"/>
    <cellStyle name="Input 2 3 4 4 2 2 2" xfId="12996"/>
    <cellStyle name="Input 2 3 4 4 2 2 3" xfId="12997"/>
    <cellStyle name="Input 2 3 4 4 2 3" xfId="12998"/>
    <cellStyle name="Input 2 3 4 4 2 3 2" xfId="12999"/>
    <cellStyle name="Input 2 3 4 4 2 3 3" xfId="13000"/>
    <cellStyle name="Input 2 3 4 4 2 4" xfId="13001"/>
    <cellStyle name="Input 2 3 4 4 2 4 2" xfId="13002"/>
    <cellStyle name="Input 2 3 4 4 2 4 3" xfId="13003"/>
    <cellStyle name="Input 2 3 4 4 2 5" xfId="13004"/>
    <cellStyle name="Input 2 3 4 4 2 5 2" xfId="13005"/>
    <cellStyle name="Input 2 3 4 4 2 5 3" xfId="13006"/>
    <cellStyle name="Input 2 3 4 4 2 6" xfId="13007"/>
    <cellStyle name="Input 2 3 4 4 2 7" xfId="13008"/>
    <cellStyle name="Input 2 3 4 4 3" xfId="13009"/>
    <cellStyle name="Input 2 3 4 4 3 2" xfId="13010"/>
    <cellStyle name="Input 2 3 4 4 3 3" xfId="13011"/>
    <cellStyle name="Input 2 3 4 4 4" xfId="13012"/>
    <cellStyle name="Input 2 3 4 4 4 2" xfId="13013"/>
    <cellStyle name="Input 2 3 4 4 4 3" xfId="13014"/>
    <cellStyle name="Input 2 3 4 4 5" xfId="13015"/>
    <cellStyle name="Input 2 3 4 4 5 2" xfId="13016"/>
    <cellStyle name="Input 2 3 4 4 5 3" xfId="13017"/>
    <cellStyle name="Input 2 3 4 4 6" xfId="13018"/>
    <cellStyle name="Input 2 3 4 4 6 2" xfId="13019"/>
    <cellStyle name="Input 2 3 4 4 6 3" xfId="13020"/>
    <cellStyle name="Input 2 3 4 4 7" xfId="13021"/>
    <cellStyle name="Input 2 3 4 4 8" xfId="13022"/>
    <cellStyle name="Input 2 3 4 5" xfId="13023"/>
    <cellStyle name="Input 2 3 4 5 2" xfId="13024"/>
    <cellStyle name="Input 2 3 4 5 2 2" xfId="13025"/>
    <cellStyle name="Input 2 3 4 5 2 3" xfId="13026"/>
    <cellStyle name="Input 2 3 4 5 3" xfId="13027"/>
    <cellStyle name="Input 2 3 4 5 3 2" xfId="13028"/>
    <cellStyle name="Input 2 3 4 5 3 3" xfId="13029"/>
    <cellStyle name="Input 2 3 4 5 4" xfId="13030"/>
    <cellStyle name="Input 2 3 4 5 4 2" xfId="13031"/>
    <cellStyle name="Input 2 3 4 5 4 3" xfId="13032"/>
    <cellStyle name="Input 2 3 4 5 5" xfId="13033"/>
    <cellStyle name="Input 2 3 4 5 5 2" xfId="13034"/>
    <cellStyle name="Input 2 3 4 5 5 3" xfId="13035"/>
    <cellStyle name="Input 2 3 4 5 6" xfId="13036"/>
    <cellStyle name="Input 2 3 4 5 7" xfId="13037"/>
    <cellStyle name="Input 2 3 4 6" xfId="13038"/>
    <cellStyle name="Input 2 3 4 6 2" xfId="13039"/>
    <cellStyle name="Input 2 3 4 6 3" xfId="13040"/>
    <cellStyle name="Input 2 3 4 7" xfId="13041"/>
    <cellStyle name="Input 2 3 4 7 2" xfId="13042"/>
    <cellStyle name="Input 2 3 4 7 3" xfId="13043"/>
    <cellStyle name="Input 2 3 4 8" xfId="13044"/>
    <cellStyle name="Input 2 3 4 8 2" xfId="13045"/>
    <cellStyle name="Input 2 3 4 8 3" xfId="13046"/>
    <cellStyle name="Input 2 3 4 9" xfId="13047"/>
    <cellStyle name="Input 2 3 4 9 2" xfId="13048"/>
    <cellStyle name="Input 2 3 4 9 3" xfId="13049"/>
    <cellStyle name="Input 2 3 5" xfId="13050"/>
    <cellStyle name="Input 2 3 5 2" xfId="13051"/>
    <cellStyle name="Input 2 3 5 2 2" xfId="13052"/>
    <cellStyle name="Input 2 3 5 2 2 2" xfId="13053"/>
    <cellStyle name="Input 2 3 5 2 2 2 2" xfId="13054"/>
    <cellStyle name="Input 2 3 5 2 2 2 3" xfId="13055"/>
    <cellStyle name="Input 2 3 5 2 2 3" xfId="13056"/>
    <cellStyle name="Input 2 3 5 2 2 3 2" xfId="13057"/>
    <cellStyle name="Input 2 3 5 2 2 3 3" xfId="13058"/>
    <cellStyle name="Input 2 3 5 2 2 4" xfId="13059"/>
    <cellStyle name="Input 2 3 5 2 2 4 2" xfId="13060"/>
    <cellStyle name="Input 2 3 5 2 2 4 3" xfId="13061"/>
    <cellStyle name="Input 2 3 5 2 2 5" xfId="13062"/>
    <cellStyle name="Input 2 3 5 2 2 5 2" xfId="13063"/>
    <cellStyle name="Input 2 3 5 2 2 5 3" xfId="13064"/>
    <cellStyle name="Input 2 3 5 2 2 6" xfId="13065"/>
    <cellStyle name="Input 2 3 5 2 2 7" xfId="13066"/>
    <cellStyle name="Input 2 3 5 2 3" xfId="13067"/>
    <cellStyle name="Input 2 3 5 2 3 2" xfId="13068"/>
    <cellStyle name="Input 2 3 5 2 3 3" xfId="13069"/>
    <cellStyle name="Input 2 3 5 2 4" xfId="13070"/>
    <cellStyle name="Input 2 3 5 2 4 2" xfId="13071"/>
    <cellStyle name="Input 2 3 5 2 4 3" xfId="13072"/>
    <cellStyle name="Input 2 3 5 2 5" xfId="13073"/>
    <cellStyle name="Input 2 3 5 2 5 2" xfId="13074"/>
    <cellStyle name="Input 2 3 5 2 5 3" xfId="13075"/>
    <cellStyle name="Input 2 3 5 2 6" xfId="13076"/>
    <cellStyle name="Input 2 3 5 2 6 2" xfId="13077"/>
    <cellStyle name="Input 2 3 5 2 6 3" xfId="13078"/>
    <cellStyle name="Input 2 3 5 2 7" xfId="13079"/>
    <cellStyle name="Input 2 3 5 2 8" xfId="13080"/>
    <cellStyle name="Input 2 3 5 3" xfId="13081"/>
    <cellStyle name="Input 2 3 5 3 2" xfId="13082"/>
    <cellStyle name="Input 2 3 5 3 2 2" xfId="13083"/>
    <cellStyle name="Input 2 3 5 3 2 3" xfId="13084"/>
    <cellStyle name="Input 2 3 5 3 3" xfId="13085"/>
    <cellStyle name="Input 2 3 5 3 3 2" xfId="13086"/>
    <cellStyle name="Input 2 3 5 3 3 3" xfId="13087"/>
    <cellStyle name="Input 2 3 5 3 4" xfId="13088"/>
    <cellStyle name="Input 2 3 5 3 4 2" xfId="13089"/>
    <cellStyle name="Input 2 3 5 3 4 3" xfId="13090"/>
    <cellStyle name="Input 2 3 5 3 5" xfId="13091"/>
    <cellStyle name="Input 2 3 5 3 5 2" xfId="13092"/>
    <cellStyle name="Input 2 3 5 3 5 3" xfId="13093"/>
    <cellStyle name="Input 2 3 5 3 6" xfId="13094"/>
    <cellStyle name="Input 2 3 5 3 7" xfId="13095"/>
    <cellStyle name="Input 2 3 5 4" xfId="13096"/>
    <cellStyle name="Input 2 3 5 4 2" xfId="13097"/>
    <cellStyle name="Input 2 3 5 4 3" xfId="13098"/>
    <cellStyle name="Input 2 3 5 5" xfId="13099"/>
    <cellStyle name="Input 2 3 5 5 2" xfId="13100"/>
    <cellStyle name="Input 2 3 5 5 3" xfId="13101"/>
    <cellStyle name="Input 2 3 5 6" xfId="13102"/>
    <cellStyle name="Input 2 3 5 6 2" xfId="13103"/>
    <cellStyle name="Input 2 3 5 6 3" xfId="13104"/>
    <cellStyle name="Input 2 3 5 7" xfId="13105"/>
    <cellStyle name="Input 2 3 5 7 2" xfId="13106"/>
    <cellStyle name="Input 2 3 5 7 3" xfId="13107"/>
    <cellStyle name="Input 2 3 5 8" xfId="13108"/>
    <cellStyle name="Input 2 3 5 9" xfId="13109"/>
    <cellStyle name="Input 2 3 6" xfId="13110"/>
    <cellStyle name="Input 2 3 6 2" xfId="13111"/>
    <cellStyle name="Input 2 3 6 2 2" xfId="13112"/>
    <cellStyle name="Input 2 3 6 2 2 2" xfId="13113"/>
    <cellStyle name="Input 2 3 6 2 2 2 2" xfId="13114"/>
    <cellStyle name="Input 2 3 6 2 2 2 3" xfId="13115"/>
    <cellStyle name="Input 2 3 6 2 2 3" xfId="13116"/>
    <cellStyle name="Input 2 3 6 2 2 3 2" xfId="13117"/>
    <cellStyle name="Input 2 3 6 2 2 3 3" xfId="13118"/>
    <cellStyle name="Input 2 3 6 2 2 4" xfId="13119"/>
    <cellStyle name="Input 2 3 6 2 2 4 2" xfId="13120"/>
    <cellStyle name="Input 2 3 6 2 2 4 3" xfId="13121"/>
    <cellStyle name="Input 2 3 6 2 2 5" xfId="13122"/>
    <cellStyle name="Input 2 3 6 2 2 5 2" xfId="13123"/>
    <cellStyle name="Input 2 3 6 2 2 5 3" xfId="13124"/>
    <cellStyle name="Input 2 3 6 2 2 6" xfId="13125"/>
    <cellStyle name="Input 2 3 6 2 2 7" xfId="13126"/>
    <cellStyle name="Input 2 3 6 2 3" xfId="13127"/>
    <cellStyle name="Input 2 3 6 2 3 2" xfId="13128"/>
    <cellStyle name="Input 2 3 6 2 3 3" xfId="13129"/>
    <cellStyle name="Input 2 3 6 2 4" xfId="13130"/>
    <cellStyle name="Input 2 3 6 2 4 2" xfId="13131"/>
    <cellStyle name="Input 2 3 6 2 4 3" xfId="13132"/>
    <cellStyle name="Input 2 3 6 2 5" xfId="13133"/>
    <cellStyle name="Input 2 3 6 2 5 2" xfId="13134"/>
    <cellStyle name="Input 2 3 6 2 5 3" xfId="13135"/>
    <cellStyle name="Input 2 3 6 2 6" xfId="13136"/>
    <cellStyle name="Input 2 3 6 2 6 2" xfId="13137"/>
    <cellStyle name="Input 2 3 6 2 6 3" xfId="13138"/>
    <cellStyle name="Input 2 3 6 2 7" xfId="13139"/>
    <cellStyle name="Input 2 3 6 2 8" xfId="13140"/>
    <cellStyle name="Input 2 3 6 3" xfId="13141"/>
    <cellStyle name="Input 2 3 6 3 2" xfId="13142"/>
    <cellStyle name="Input 2 3 6 3 2 2" xfId="13143"/>
    <cellStyle name="Input 2 3 6 3 2 3" xfId="13144"/>
    <cellStyle name="Input 2 3 6 3 3" xfId="13145"/>
    <cellStyle name="Input 2 3 6 3 3 2" xfId="13146"/>
    <cellStyle name="Input 2 3 6 3 3 3" xfId="13147"/>
    <cellStyle name="Input 2 3 6 3 4" xfId="13148"/>
    <cellStyle name="Input 2 3 6 3 4 2" xfId="13149"/>
    <cellStyle name="Input 2 3 6 3 4 3" xfId="13150"/>
    <cellStyle name="Input 2 3 6 3 5" xfId="13151"/>
    <cellStyle name="Input 2 3 6 3 5 2" xfId="13152"/>
    <cellStyle name="Input 2 3 6 3 5 3" xfId="13153"/>
    <cellStyle name="Input 2 3 6 3 6" xfId="13154"/>
    <cellStyle name="Input 2 3 6 3 7" xfId="13155"/>
    <cellStyle name="Input 2 3 6 4" xfId="13156"/>
    <cellStyle name="Input 2 3 6 4 2" xfId="13157"/>
    <cellStyle name="Input 2 3 6 4 3" xfId="13158"/>
    <cellStyle name="Input 2 3 6 5" xfId="13159"/>
    <cellStyle name="Input 2 3 6 5 2" xfId="13160"/>
    <cellStyle name="Input 2 3 6 5 3" xfId="13161"/>
    <cellStyle name="Input 2 3 6 6" xfId="13162"/>
    <cellStyle name="Input 2 3 6 6 2" xfId="13163"/>
    <cellStyle name="Input 2 3 6 6 3" xfId="13164"/>
    <cellStyle name="Input 2 3 6 7" xfId="13165"/>
    <cellStyle name="Input 2 3 6 7 2" xfId="13166"/>
    <cellStyle name="Input 2 3 6 7 3" xfId="13167"/>
    <cellStyle name="Input 2 3 6 8" xfId="13168"/>
    <cellStyle name="Input 2 3 6 9" xfId="13169"/>
    <cellStyle name="Input 2 3 7" xfId="13170"/>
    <cellStyle name="Input 2 3 7 2" xfId="13171"/>
    <cellStyle name="Input 2 3 7 2 2" xfId="13172"/>
    <cellStyle name="Input 2 3 7 2 2 2" xfId="13173"/>
    <cellStyle name="Input 2 3 7 2 2 3" xfId="13174"/>
    <cellStyle name="Input 2 3 7 2 3" xfId="13175"/>
    <cellStyle name="Input 2 3 7 2 3 2" xfId="13176"/>
    <cellStyle name="Input 2 3 7 2 3 3" xfId="13177"/>
    <cellStyle name="Input 2 3 7 2 4" xfId="13178"/>
    <cellStyle name="Input 2 3 7 2 4 2" xfId="13179"/>
    <cellStyle name="Input 2 3 7 2 4 3" xfId="13180"/>
    <cellStyle name="Input 2 3 7 2 5" xfId="13181"/>
    <cellStyle name="Input 2 3 7 2 5 2" xfId="13182"/>
    <cellStyle name="Input 2 3 7 2 5 3" xfId="13183"/>
    <cellStyle name="Input 2 3 7 2 6" xfId="13184"/>
    <cellStyle name="Input 2 3 7 2 7" xfId="13185"/>
    <cellStyle name="Input 2 3 7 3" xfId="13186"/>
    <cellStyle name="Input 2 3 7 3 2" xfId="13187"/>
    <cellStyle name="Input 2 3 7 3 3" xfId="13188"/>
    <cellStyle name="Input 2 3 7 4" xfId="13189"/>
    <cellStyle name="Input 2 3 7 4 2" xfId="13190"/>
    <cellStyle name="Input 2 3 7 4 3" xfId="13191"/>
    <cellStyle name="Input 2 3 7 5" xfId="13192"/>
    <cellStyle name="Input 2 3 7 5 2" xfId="13193"/>
    <cellStyle name="Input 2 3 7 5 3" xfId="13194"/>
    <cellStyle name="Input 2 3 7 6" xfId="13195"/>
    <cellStyle name="Input 2 3 7 6 2" xfId="13196"/>
    <cellStyle name="Input 2 3 7 6 3" xfId="13197"/>
    <cellStyle name="Input 2 3 7 7" xfId="13198"/>
    <cellStyle name="Input 2 3 7 8" xfId="13199"/>
    <cellStyle name="Input 2 3 8" xfId="13200"/>
    <cellStyle name="Input 2 3 8 2" xfId="13201"/>
    <cellStyle name="Input 2 3 8 2 2" xfId="13202"/>
    <cellStyle name="Input 2 3 8 2 3" xfId="13203"/>
    <cellStyle name="Input 2 3 8 3" xfId="13204"/>
    <cellStyle name="Input 2 3 8 3 2" xfId="13205"/>
    <cellStyle name="Input 2 3 8 3 3" xfId="13206"/>
    <cellStyle name="Input 2 3 8 4" xfId="13207"/>
    <cellStyle name="Input 2 3 8 4 2" xfId="13208"/>
    <cellStyle name="Input 2 3 8 4 3" xfId="13209"/>
    <cellStyle name="Input 2 3 8 5" xfId="13210"/>
    <cellStyle name="Input 2 3 8 5 2" xfId="13211"/>
    <cellStyle name="Input 2 3 8 5 3" xfId="13212"/>
    <cellStyle name="Input 2 3 8 6" xfId="13213"/>
    <cellStyle name="Input 2 3 8 7" xfId="13214"/>
    <cellStyle name="Input 2 3 9" xfId="13215"/>
    <cellStyle name="Input 2 3 9 2" xfId="13216"/>
    <cellStyle name="Input 2 3 9 3" xfId="13217"/>
    <cellStyle name="Input 2 4" xfId="13218"/>
    <cellStyle name="Input 2 4 10" xfId="13219"/>
    <cellStyle name="Input 2 4 10 2" xfId="13220"/>
    <cellStyle name="Input 2 4 10 3" xfId="13221"/>
    <cellStyle name="Input 2 4 11" xfId="13222"/>
    <cellStyle name="Input 2 4 11 2" xfId="13223"/>
    <cellStyle name="Input 2 4 11 3" xfId="13224"/>
    <cellStyle name="Input 2 4 12" xfId="13225"/>
    <cellStyle name="Input 2 4 12 2" xfId="13226"/>
    <cellStyle name="Input 2 4 12 3" xfId="13227"/>
    <cellStyle name="Input 2 4 13" xfId="13228"/>
    <cellStyle name="Input 2 4 14" xfId="13229"/>
    <cellStyle name="Input 2 4 2" xfId="13230"/>
    <cellStyle name="Input 2 4 2 10" xfId="13231"/>
    <cellStyle name="Input 2 4 2 10 2" xfId="13232"/>
    <cellStyle name="Input 2 4 2 10 3" xfId="13233"/>
    <cellStyle name="Input 2 4 2 11" xfId="13234"/>
    <cellStyle name="Input 2 4 2 11 2" xfId="13235"/>
    <cellStyle name="Input 2 4 2 11 3" xfId="13236"/>
    <cellStyle name="Input 2 4 2 12" xfId="13237"/>
    <cellStyle name="Input 2 4 2 13" xfId="13238"/>
    <cellStyle name="Input 2 4 2 2" xfId="13239"/>
    <cellStyle name="Input 2 4 2 2 10" xfId="13240"/>
    <cellStyle name="Input 2 4 2 2 11" xfId="13241"/>
    <cellStyle name="Input 2 4 2 2 2" xfId="13242"/>
    <cellStyle name="Input 2 4 2 2 2 2" xfId="13243"/>
    <cellStyle name="Input 2 4 2 2 2 2 2" xfId="13244"/>
    <cellStyle name="Input 2 4 2 2 2 2 2 2" xfId="13245"/>
    <cellStyle name="Input 2 4 2 2 2 2 2 2 2" xfId="13246"/>
    <cellStyle name="Input 2 4 2 2 2 2 2 2 3" xfId="13247"/>
    <cellStyle name="Input 2 4 2 2 2 2 2 3" xfId="13248"/>
    <cellStyle name="Input 2 4 2 2 2 2 2 3 2" xfId="13249"/>
    <cellStyle name="Input 2 4 2 2 2 2 2 3 3" xfId="13250"/>
    <cellStyle name="Input 2 4 2 2 2 2 2 4" xfId="13251"/>
    <cellStyle name="Input 2 4 2 2 2 2 2 4 2" xfId="13252"/>
    <cellStyle name="Input 2 4 2 2 2 2 2 4 3" xfId="13253"/>
    <cellStyle name="Input 2 4 2 2 2 2 2 5" xfId="13254"/>
    <cellStyle name="Input 2 4 2 2 2 2 2 5 2" xfId="13255"/>
    <cellStyle name="Input 2 4 2 2 2 2 2 5 3" xfId="13256"/>
    <cellStyle name="Input 2 4 2 2 2 2 2 6" xfId="13257"/>
    <cellStyle name="Input 2 4 2 2 2 2 2 7" xfId="13258"/>
    <cellStyle name="Input 2 4 2 2 2 2 3" xfId="13259"/>
    <cellStyle name="Input 2 4 2 2 2 2 3 2" xfId="13260"/>
    <cellStyle name="Input 2 4 2 2 2 2 3 3" xfId="13261"/>
    <cellStyle name="Input 2 4 2 2 2 2 4" xfId="13262"/>
    <cellStyle name="Input 2 4 2 2 2 2 4 2" xfId="13263"/>
    <cellStyle name="Input 2 4 2 2 2 2 4 3" xfId="13264"/>
    <cellStyle name="Input 2 4 2 2 2 2 5" xfId="13265"/>
    <cellStyle name="Input 2 4 2 2 2 2 5 2" xfId="13266"/>
    <cellStyle name="Input 2 4 2 2 2 2 5 3" xfId="13267"/>
    <cellStyle name="Input 2 4 2 2 2 2 6" xfId="13268"/>
    <cellStyle name="Input 2 4 2 2 2 2 6 2" xfId="13269"/>
    <cellStyle name="Input 2 4 2 2 2 2 6 3" xfId="13270"/>
    <cellStyle name="Input 2 4 2 2 2 2 7" xfId="13271"/>
    <cellStyle name="Input 2 4 2 2 2 2 8" xfId="13272"/>
    <cellStyle name="Input 2 4 2 2 2 3" xfId="13273"/>
    <cellStyle name="Input 2 4 2 2 2 3 2" xfId="13274"/>
    <cellStyle name="Input 2 4 2 2 2 3 2 2" xfId="13275"/>
    <cellStyle name="Input 2 4 2 2 2 3 2 3" xfId="13276"/>
    <cellStyle name="Input 2 4 2 2 2 3 3" xfId="13277"/>
    <cellStyle name="Input 2 4 2 2 2 3 3 2" xfId="13278"/>
    <cellStyle name="Input 2 4 2 2 2 3 3 3" xfId="13279"/>
    <cellStyle name="Input 2 4 2 2 2 3 4" xfId="13280"/>
    <cellStyle name="Input 2 4 2 2 2 3 4 2" xfId="13281"/>
    <cellStyle name="Input 2 4 2 2 2 3 4 3" xfId="13282"/>
    <cellStyle name="Input 2 4 2 2 2 3 5" xfId="13283"/>
    <cellStyle name="Input 2 4 2 2 2 3 5 2" xfId="13284"/>
    <cellStyle name="Input 2 4 2 2 2 3 5 3" xfId="13285"/>
    <cellStyle name="Input 2 4 2 2 2 3 6" xfId="13286"/>
    <cellStyle name="Input 2 4 2 2 2 3 7" xfId="13287"/>
    <cellStyle name="Input 2 4 2 2 2 4" xfId="13288"/>
    <cellStyle name="Input 2 4 2 2 2 4 2" xfId="13289"/>
    <cellStyle name="Input 2 4 2 2 2 4 3" xfId="13290"/>
    <cellStyle name="Input 2 4 2 2 2 5" xfId="13291"/>
    <cellStyle name="Input 2 4 2 2 2 5 2" xfId="13292"/>
    <cellStyle name="Input 2 4 2 2 2 5 3" xfId="13293"/>
    <cellStyle name="Input 2 4 2 2 2 6" xfId="13294"/>
    <cellStyle name="Input 2 4 2 2 2 6 2" xfId="13295"/>
    <cellStyle name="Input 2 4 2 2 2 6 3" xfId="13296"/>
    <cellStyle name="Input 2 4 2 2 2 7" xfId="13297"/>
    <cellStyle name="Input 2 4 2 2 2 7 2" xfId="13298"/>
    <cellStyle name="Input 2 4 2 2 2 7 3" xfId="13299"/>
    <cellStyle name="Input 2 4 2 2 2 8" xfId="13300"/>
    <cellStyle name="Input 2 4 2 2 2 9" xfId="13301"/>
    <cellStyle name="Input 2 4 2 2 3" xfId="13302"/>
    <cellStyle name="Input 2 4 2 2 3 2" xfId="13303"/>
    <cellStyle name="Input 2 4 2 2 3 2 2" xfId="13304"/>
    <cellStyle name="Input 2 4 2 2 3 2 2 2" xfId="13305"/>
    <cellStyle name="Input 2 4 2 2 3 2 2 2 2" xfId="13306"/>
    <cellStyle name="Input 2 4 2 2 3 2 2 2 3" xfId="13307"/>
    <cellStyle name="Input 2 4 2 2 3 2 2 3" xfId="13308"/>
    <cellStyle name="Input 2 4 2 2 3 2 2 3 2" xfId="13309"/>
    <cellStyle name="Input 2 4 2 2 3 2 2 3 3" xfId="13310"/>
    <cellStyle name="Input 2 4 2 2 3 2 2 4" xfId="13311"/>
    <cellStyle name="Input 2 4 2 2 3 2 2 4 2" xfId="13312"/>
    <cellStyle name="Input 2 4 2 2 3 2 2 4 3" xfId="13313"/>
    <cellStyle name="Input 2 4 2 2 3 2 2 5" xfId="13314"/>
    <cellStyle name="Input 2 4 2 2 3 2 2 5 2" xfId="13315"/>
    <cellStyle name="Input 2 4 2 2 3 2 2 5 3" xfId="13316"/>
    <cellStyle name="Input 2 4 2 2 3 2 2 6" xfId="13317"/>
    <cellStyle name="Input 2 4 2 2 3 2 2 7" xfId="13318"/>
    <cellStyle name="Input 2 4 2 2 3 2 3" xfId="13319"/>
    <cellStyle name="Input 2 4 2 2 3 2 3 2" xfId="13320"/>
    <cellStyle name="Input 2 4 2 2 3 2 3 3" xfId="13321"/>
    <cellStyle name="Input 2 4 2 2 3 2 4" xfId="13322"/>
    <cellStyle name="Input 2 4 2 2 3 2 4 2" xfId="13323"/>
    <cellStyle name="Input 2 4 2 2 3 2 4 3" xfId="13324"/>
    <cellStyle name="Input 2 4 2 2 3 2 5" xfId="13325"/>
    <cellStyle name="Input 2 4 2 2 3 2 5 2" xfId="13326"/>
    <cellStyle name="Input 2 4 2 2 3 2 5 3" xfId="13327"/>
    <cellStyle name="Input 2 4 2 2 3 2 6" xfId="13328"/>
    <cellStyle name="Input 2 4 2 2 3 2 6 2" xfId="13329"/>
    <cellStyle name="Input 2 4 2 2 3 2 6 3" xfId="13330"/>
    <cellStyle name="Input 2 4 2 2 3 2 7" xfId="13331"/>
    <cellStyle name="Input 2 4 2 2 3 2 8" xfId="13332"/>
    <cellStyle name="Input 2 4 2 2 3 3" xfId="13333"/>
    <cellStyle name="Input 2 4 2 2 3 3 2" xfId="13334"/>
    <cellStyle name="Input 2 4 2 2 3 3 2 2" xfId="13335"/>
    <cellStyle name="Input 2 4 2 2 3 3 2 3" xfId="13336"/>
    <cellStyle name="Input 2 4 2 2 3 3 3" xfId="13337"/>
    <cellStyle name="Input 2 4 2 2 3 3 3 2" xfId="13338"/>
    <cellStyle name="Input 2 4 2 2 3 3 3 3" xfId="13339"/>
    <cellStyle name="Input 2 4 2 2 3 3 4" xfId="13340"/>
    <cellStyle name="Input 2 4 2 2 3 3 4 2" xfId="13341"/>
    <cellStyle name="Input 2 4 2 2 3 3 4 3" xfId="13342"/>
    <cellStyle name="Input 2 4 2 2 3 3 5" xfId="13343"/>
    <cellStyle name="Input 2 4 2 2 3 3 5 2" xfId="13344"/>
    <cellStyle name="Input 2 4 2 2 3 3 5 3" xfId="13345"/>
    <cellStyle name="Input 2 4 2 2 3 3 6" xfId="13346"/>
    <cellStyle name="Input 2 4 2 2 3 3 7" xfId="13347"/>
    <cellStyle name="Input 2 4 2 2 3 4" xfId="13348"/>
    <cellStyle name="Input 2 4 2 2 3 4 2" xfId="13349"/>
    <cellStyle name="Input 2 4 2 2 3 4 3" xfId="13350"/>
    <cellStyle name="Input 2 4 2 2 3 5" xfId="13351"/>
    <cellStyle name="Input 2 4 2 2 3 5 2" xfId="13352"/>
    <cellStyle name="Input 2 4 2 2 3 5 3" xfId="13353"/>
    <cellStyle name="Input 2 4 2 2 3 6" xfId="13354"/>
    <cellStyle name="Input 2 4 2 2 3 6 2" xfId="13355"/>
    <cellStyle name="Input 2 4 2 2 3 6 3" xfId="13356"/>
    <cellStyle name="Input 2 4 2 2 3 7" xfId="13357"/>
    <cellStyle name="Input 2 4 2 2 3 7 2" xfId="13358"/>
    <cellStyle name="Input 2 4 2 2 3 7 3" xfId="13359"/>
    <cellStyle name="Input 2 4 2 2 3 8" xfId="13360"/>
    <cellStyle name="Input 2 4 2 2 3 9" xfId="13361"/>
    <cellStyle name="Input 2 4 2 2 4" xfId="13362"/>
    <cellStyle name="Input 2 4 2 2 4 2" xfId="13363"/>
    <cellStyle name="Input 2 4 2 2 4 2 2" xfId="13364"/>
    <cellStyle name="Input 2 4 2 2 4 2 2 2" xfId="13365"/>
    <cellStyle name="Input 2 4 2 2 4 2 2 3" xfId="13366"/>
    <cellStyle name="Input 2 4 2 2 4 2 3" xfId="13367"/>
    <cellStyle name="Input 2 4 2 2 4 2 3 2" xfId="13368"/>
    <cellStyle name="Input 2 4 2 2 4 2 3 3" xfId="13369"/>
    <cellStyle name="Input 2 4 2 2 4 2 4" xfId="13370"/>
    <cellStyle name="Input 2 4 2 2 4 2 4 2" xfId="13371"/>
    <cellStyle name="Input 2 4 2 2 4 2 4 3" xfId="13372"/>
    <cellStyle name="Input 2 4 2 2 4 2 5" xfId="13373"/>
    <cellStyle name="Input 2 4 2 2 4 2 5 2" xfId="13374"/>
    <cellStyle name="Input 2 4 2 2 4 2 5 3" xfId="13375"/>
    <cellStyle name="Input 2 4 2 2 4 2 6" xfId="13376"/>
    <cellStyle name="Input 2 4 2 2 4 2 7" xfId="13377"/>
    <cellStyle name="Input 2 4 2 2 4 3" xfId="13378"/>
    <cellStyle name="Input 2 4 2 2 4 3 2" xfId="13379"/>
    <cellStyle name="Input 2 4 2 2 4 3 3" xfId="13380"/>
    <cellStyle name="Input 2 4 2 2 4 4" xfId="13381"/>
    <cellStyle name="Input 2 4 2 2 4 4 2" xfId="13382"/>
    <cellStyle name="Input 2 4 2 2 4 4 3" xfId="13383"/>
    <cellStyle name="Input 2 4 2 2 4 5" xfId="13384"/>
    <cellStyle name="Input 2 4 2 2 4 5 2" xfId="13385"/>
    <cellStyle name="Input 2 4 2 2 4 5 3" xfId="13386"/>
    <cellStyle name="Input 2 4 2 2 4 6" xfId="13387"/>
    <cellStyle name="Input 2 4 2 2 4 6 2" xfId="13388"/>
    <cellStyle name="Input 2 4 2 2 4 6 3" xfId="13389"/>
    <cellStyle name="Input 2 4 2 2 4 7" xfId="13390"/>
    <cellStyle name="Input 2 4 2 2 4 8" xfId="13391"/>
    <cellStyle name="Input 2 4 2 2 5" xfId="13392"/>
    <cellStyle name="Input 2 4 2 2 5 2" xfId="13393"/>
    <cellStyle name="Input 2 4 2 2 5 2 2" xfId="13394"/>
    <cellStyle name="Input 2 4 2 2 5 2 3" xfId="13395"/>
    <cellStyle name="Input 2 4 2 2 5 3" xfId="13396"/>
    <cellStyle name="Input 2 4 2 2 5 3 2" xfId="13397"/>
    <cellStyle name="Input 2 4 2 2 5 3 3" xfId="13398"/>
    <cellStyle name="Input 2 4 2 2 5 4" xfId="13399"/>
    <cellStyle name="Input 2 4 2 2 5 4 2" xfId="13400"/>
    <cellStyle name="Input 2 4 2 2 5 4 3" xfId="13401"/>
    <cellStyle name="Input 2 4 2 2 5 5" xfId="13402"/>
    <cellStyle name="Input 2 4 2 2 5 5 2" xfId="13403"/>
    <cellStyle name="Input 2 4 2 2 5 5 3" xfId="13404"/>
    <cellStyle name="Input 2 4 2 2 5 6" xfId="13405"/>
    <cellStyle name="Input 2 4 2 2 5 7" xfId="13406"/>
    <cellStyle name="Input 2 4 2 2 6" xfId="13407"/>
    <cellStyle name="Input 2 4 2 2 6 2" xfId="13408"/>
    <cellStyle name="Input 2 4 2 2 6 3" xfId="13409"/>
    <cellStyle name="Input 2 4 2 2 7" xfId="13410"/>
    <cellStyle name="Input 2 4 2 2 7 2" xfId="13411"/>
    <cellStyle name="Input 2 4 2 2 7 3" xfId="13412"/>
    <cellStyle name="Input 2 4 2 2 8" xfId="13413"/>
    <cellStyle name="Input 2 4 2 2 8 2" xfId="13414"/>
    <cellStyle name="Input 2 4 2 2 8 3" xfId="13415"/>
    <cellStyle name="Input 2 4 2 2 9" xfId="13416"/>
    <cellStyle name="Input 2 4 2 2 9 2" xfId="13417"/>
    <cellStyle name="Input 2 4 2 2 9 3" xfId="13418"/>
    <cellStyle name="Input 2 4 2 3" xfId="13419"/>
    <cellStyle name="Input 2 4 2 3 10" xfId="13420"/>
    <cellStyle name="Input 2 4 2 3 11" xfId="13421"/>
    <cellStyle name="Input 2 4 2 3 2" xfId="13422"/>
    <cellStyle name="Input 2 4 2 3 2 2" xfId="13423"/>
    <cellStyle name="Input 2 4 2 3 2 2 2" xfId="13424"/>
    <cellStyle name="Input 2 4 2 3 2 2 2 2" xfId="13425"/>
    <cellStyle name="Input 2 4 2 3 2 2 2 2 2" xfId="13426"/>
    <cellStyle name="Input 2 4 2 3 2 2 2 2 3" xfId="13427"/>
    <cellStyle name="Input 2 4 2 3 2 2 2 3" xfId="13428"/>
    <cellStyle name="Input 2 4 2 3 2 2 2 3 2" xfId="13429"/>
    <cellStyle name="Input 2 4 2 3 2 2 2 3 3" xfId="13430"/>
    <cellStyle name="Input 2 4 2 3 2 2 2 4" xfId="13431"/>
    <cellStyle name="Input 2 4 2 3 2 2 2 4 2" xfId="13432"/>
    <cellStyle name="Input 2 4 2 3 2 2 2 4 3" xfId="13433"/>
    <cellStyle name="Input 2 4 2 3 2 2 2 5" xfId="13434"/>
    <cellStyle name="Input 2 4 2 3 2 2 2 5 2" xfId="13435"/>
    <cellStyle name="Input 2 4 2 3 2 2 2 5 3" xfId="13436"/>
    <cellStyle name="Input 2 4 2 3 2 2 2 6" xfId="13437"/>
    <cellStyle name="Input 2 4 2 3 2 2 2 7" xfId="13438"/>
    <cellStyle name="Input 2 4 2 3 2 2 3" xfId="13439"/>
    <cellStyle name="Input 2 4 2 3 2 2 3 2" xfId="13440"/>
    <cellStyle name="Input 2 4 2 3 2 2 3 3" xfId="13441"/>
    <cellStyle name="Input 2 4 2 3 2 2 4" xfId="13442"/>
    <cellStyle name="Input 2 4 2 3 2 2 4 2" xfId="13443"/>
    <cellStyle name="Input 2 4 2 3 2 2 4 3" xfId="13444"/>
    <cellStyle name="Input 2 4 2 3 2 2 5" xfId="13445"/>
    <cellStyle name="Input 2 4 2 3 2 2 5 2" xfId="13446"/>
    <cellStyle name="Input 2 4 2 3 2 2 5 3" xfId="13447"/>
    <cellStyle name="Input 2 4 2 3 2 2 6" xfId="13448"/>
    <cellStyle name="Input 2 4 2 3 2 2 6 2" xfId="13449"/>
    <cellStyle name="Input 2 4 2 3 2 2 6 3" xfId="13450"/>
    <cellStyle name="Input 2 4 2 3 2 2 7" xfId="13451"/>
    <cellStyle name="Input 2 4 2 3 2 2 8" xfId="13452"/>
    <cellStyle name="Input 2 4 2 3 2 3" xfId="13453"/>
    <cellStyle name="Input 2 4 2 3 2 3 2" xfId="13454"/>
    <cellStyle name="Input 2 4 2 3 2 3 2 2" xfId="13455"/>
    <cellStyle name="Input 2 4 2 3 2 3 2 3" xfId="13456"/>
    <cellStyle name="Input 2 4 2 3 2 3 3" xfId="13457"/>
    <cellStyle name="Input 2 4 2 3 2 3 3 2" xfId="13458"/>
    <cellStyle name="Input 2 4 2 3 2 3 3 3" xfId="13459"/>
    <cellStyle name="Input 2 4 2 3 2 3 4" xfId="13460"/>
    <cellStyle name="Input 2 4 2 3 2 3 4 2" xfId="13461"/>
    <cellStyle name="Input 2 4 2 3 2 3 4 3" xfId="13462"/>
    <cellStyle name="Input 2 4 2 3 2 3 5" xfId="13463"/>
    <cellStyle name="Input 2 4 2 3 2 3 5 2" xfId="13464"/>
    <cellStyle name="Input 2 4 2 3 2 3 5 3" xfId="13465"/>
    <cellStyle name="Input 2 4 2 3 2 3 6" xfId="13466"/>
    <cellStyle name="Input 2 4 2 3 2 3 7" xfId="13467"/>
    <cellStyle name="Input 2 4 2 3 2 4" xfId="13468"/>
    <cellStyle name="Input 2 4 2 3 2 4 2" xfId="13469"/>
    <cellStyle name="Input 2 4 2 3 2 4 3" xfId="13470"/>
    <cellStyle name="Input 2 4 2 3 2 5" xfId="13471"/>
    <cellStyle name="Input 2 4 2 3 2 5 2" xfId="13472"/>
    <cellStyle name="Input 2 4 2 3 2 5 3" xfId="13473"/>
    <cellStyle name="Input 2 4 2 3 2 6" xfId="13474"/>
    <cellStyle name="Input 2 4 2 3 2 6 2" xfId="13475"/>
    <cellStyle name="Input 2 4 2 3 2 6 3" xfId="13476"/>
    <cellStyle name="Input 2 4 2 3 2 7" xfId="13477"/>
    <cellStyle name="Input 2 4 2 3 2 7 2" xfId="13478"/>
    <cellStyle name="Input 2 4 2 3 2 7 3" xfId="13479"/>
    <cellStyle name="Input 2 4 2 3 2 8" xfId="13480"/>
    <cellStyle name="Input 2 4 2 3 2 9" xfId="13481"/>
    <cellStyle name="Input 2 4 2 3 3" xfId="13482"/>
    <cellStyle name="Input 2 4 2 3 3 2" xfId="13483"/>
    <cellStyle name="Input 2 4 2 3 3 2 2" xfId="13484"/>
    <cellStyle name="Input 2 4 2 3 3 2 2 2" xfId="13485"/>
    <cellStyle name="Input 2 4 2 3 3 2 2 2 2" xfId="13486"/>
    <cellStyle name="Input 2 4 2 3 3 2 2 2 3" xfId="13487"/>
    <cellStyle name="Input 2 4 2 3 3 2 2 3" xfId="13488"/>
    <cellStyle name="Input 2 4 2 3 3 2 2 3 2" xfId="13489"/>
    <cellStyle name="Input 2 4 2 3 3 2 2 3 3" xfId="13490"/>
    <cellStyle name="Input 2 4 2 3 3 2 2 4" xfId="13491"/>
    <cellStyle name="Input 2 4 2 3 3 2 2 4 2" xfId="13492"/>
    <cellStyle name="Input 2 4 2 3 3 2 2 4 3" xfId="13493"/>
    <cellStyle name="Input 2 4 2 3 3 2 2 5" xfId="13494"/>
    <cellStyle name="Input 2 4 2 3 3 2 2 5 2" xfId="13495"/>
    <cellStyle name="Input 2 4 2 3 3 2 2 5 3" xfId="13496"/>
    <cellStyle name="Input 2 4 2 3 3 2 2 6" xfId="13497"/>
    <cellStyle name="Input 2 4 2 3 3 2 2 7" xfId="13498"/>
    <cellStyle name="Input 2 4 2 3 3 2 3" xfId="13499"/>
    <cellStyle name="Input 2 4 2 3 3 2 3 2" xfId="13500"/>
    <cellStyle name="Input 2 4 2 3 3 2 3 3" xfId="13501"/>
    <cellStyle name="Input 2 4 2 3 3 2 4" xfId="13502"/>
    <cellStyle name="Input 2 4 2 3 3 2 4 2" xfId="13503"/>
    <cellStyle name="Input 2 4 2 3 3 2 4 3" xfId="13504"/>
    <cellStyle name="Input 2 4 2 3 3 2 5" xfId="13505"/>
    <cellStyle name="Input 2 4 2 3 3 2 5 2" xfId="13506"/>
    <cellStyle name="Input 2 4 2 3 3 2 5 3" xfId="13507"/>
    <cellStyle name="Input 2 4 2 3 3 2 6" xfId="13508"/>
    <cellStyle name="Input 2 4 2 3 3 2 6 2" xfId="13509"/>
    <cellStyle name="Input 2 4 2 3 3 2 6 3" xfId="13510"/>
    <cellStyle name="Input 2 4 2 3 3 2 7" xfId="13511"/>
    <cellStyle name="Input 2 4 2 3 3 2 8" xfId="13512"/>
    <cellStyle name="Input 2 4 2 3 3 3" xfId="13513"/>
    <cellStyle name="Input 2 4 2 3 3 3 2" xfId="13514"/>
    <cellStyle name="Input 2 4 2 3 3 3 2 2" xfId="13515"/>
    <cellStyle name="Input 2 4 2 3 3 3 2 3" xfId="13516"/>
    <cellStyle name="Input 2 4 2 3 3 3 3" xfId="13517"/>
    <cellStyle name="Input 2 4 2 3 3 3 3 2" xfId="13518"/>
    <cellStyle name="Input 2 4 2 3 3 3 3 3" xfId="13519"/>
    <cellStyle name="Input 2 4 2 3 3 3 4" xfId="13520"/>
    <cellStyle name="Input 2 4 2 3 3 3 4 2" xfId="13521"/>
    <cellStyle name="Input 2 4 2 3 3 3 4 3" xfId="13522"/>
    <cellStyle name="Input 2 4 2 3 3 3 5" xfId="13523"/>
    <cellStyle name="Input 2 4 2 3 3 3 5 2" xfId="13524"/>
    <cellStyle name="Input 2 4 2 3 3 3 5 3" xfId="13525"/>
    <cellStyle name="Input 2 4 2 3 3 3 6" xfId="13526"/>
    <cellStyle name="Input 2 4 2 3 3 3 7" xfId="13527"/>
    <cellStyle name="Input 2 4 2 3 3 4" xfId="13528"/>
    <cellStyle name="Input 2 4 2 3 3 4 2" xfId="13529"/>
    <cellStyle name="Input 2 4 2 3 3 4 3" xfId="13530"/>
    <cellStyle name="Input 2 4 2 3 3 5" xfId="13531"/>
    <cellStyle name="Input 2 4 2 3 3 5 2" xfId="13532"/>
    <cellStyle name="Input 2 4 2 3 3 5 3" xfId="13533"/>
    <cellStyle name="Input 2 4 2 3 3 6" xfId="13534"/>
    <cellStyle name="Input 2 4 2 3 3 6 2" xfId="13535"/>
    <cellStyle name="Input 2 4 2 3 3 6 3" xfId="13536"/>
    <cellStyle name="Input 2 4 2 3 3 7" xfId="13537"/>
    <cellStyle name="Input 2 4 2 3 3 7 2" xfId="13538"/>
    <cellStyle name="Input 2 4 2 3 3 7 3" xfId="13539"/>
    <cellStyle name="Input 2 4 2 3 3 8" xfId="13540"/>
    <cellStyle name="Input 2 4 2 3 3 9" xfId="13541"/>
    <cellStyle name="Input 2 4 2 3 4" xfId="13542"/>
    <cellStyle name="Input 2 4 2 3 4 2" xfId="13543"/>
    <cellStyle name="Input 2 4 2 3 4 2 2" xfId="13544"/>
    <cellStyle name="Input 2 4 2 3 4 2 2 2" xfId="13545"/>
    <cellStyle name="Input 2 4 2 3 4 2 2 3" xfId="13546"/>
    <cellStyle name="Input 2 4 2 3 4 2 3" xfId="13547"/>
    <cellStyle name="Input 2 4 2 3 4 2 3 2" xfId="13548"/>
    <cellStyle name="Input 2 4 2 3 4 2 3 3" xfId="13549"/>
    <cellStyle name="Input 2 4 2 3 4 2 4" xfId="13550"/>
    <cellStyle name="Input 2 4 2 3 4 2 4 2" xfId="13551"/>
    <cellStyle name="Input 2 4 2 3 4 2 4 3" xfId="13552"/>
    <cellStyle name="Input 2 4 2 3 4 2 5" xfId="13553"/>
    <cellStyle name="Input 2 4 2 3 4 2 5 2" xfId="13554"/>
    <cellStyle name="Input 2 4 2 3 4 2 5 3" xfId="13555"/>
    <cellStyle name="Input 2 4 2 3 4 2 6" xfId="13556"/>
    <cellStyle name="Input 2 4 2 3 4 2 7" xfId="13557"/>
    <cellStyle name="Input 2 4 2 3 4 3" xfId="13558"/>
    <cellStyle name="Input 2 4 2 3 4 3 2" xfId="13559"/>
    <cellStyle name="Input 2 4 2 3 4 3 3" xfId="13560"/>
    <cellStyle name="Input 2 4 2 3 4 4" xfId="13561"/>
    <cellStyle name="Input 2 4 2 3 4 4 2" xfId="13562"/>
    <cellStyle name="Input 2 4 2 3 4 4 3" xfId="13563"/>
    <cellStyle name="Input 2 4 2 3 4 5" xfId="13564"/>
    <cellStyle name="Input 2 4 2 3 4 5 2" xfId="13565"/>
    <cellStyle name="Input 2 4 2 3 4 5 3" xfId="13566"/>
    <cellStyle name="Input 2 4 2 3 4 6" xfId="13567"/>
    <cellStyle name="Input 2 4 2 3 4 6 2" xfId="13568"/>
    <cellStyle name="Input 2 4 2 3 4 6 3" xfId="13569"/>
    <cellStyle name="Input 2 4 2 3 4 7" xfId="13570"/>
    <cellStyle name="Input 2 4 2 3 4 8" xfId="13571"/>
    <cellStyle name="Input 2 4 2 3 5" xfId="13572"/>
    <cellStyle name="Input 2 4 2 3 5 2" xfId="13573"/>
    <cellStyle name="Input 2 4 2 3 5 2 2" xfId="13574"/>
    <cellStyle name="Input 2 4 2 3 5 2 3" xfId="13575"/>
    <cellStyle name="Input 2 4 2 3 5 3" xfId="13576"/>
    <cellStyle name="Input 2 4 2 3 5 3 2" xfId="13577"/>
    <cellStyle name="Input 2 4 2 3 5 3 3" xfId="13578"/>
    <cellStyle name="Input 2 4 2 3 5 4" xfId="13579"/>
    <cellStyle name="Input 2 4 2 3 5 4 2" xfId="13580"/>
    <cellStyle name="Input 2 4 2 3 5 4 3" xfId="13581"/>
    <cellStyle name="Input 2 4 2 3 5 5" xfId="13582"/>
    <cellStyle name="Input 2 4 2 3 5 5 2" xfId="13583"/>
    <cellStyle name="Input 2 4 2 3 5 5 3" xfId="13584"/>
    <cellStyle name="Input 2 4 2 3 5 6" xfId="13585"/>
    <cellStyle name="Input 2 4 2 3 5 7" xfId="13586"/>
    <cellStyle name="Input 2 4 2 3 6" xfId="13587"/>
    <cellStyle name="Input 2 4 2 3 6 2" xfId="13588"/>
    <cellStyle name="Input 2 4 2 3 6 3" xfId="13589"/>
    <cellStyle name="Input 2 4 2 3 7" xfId="13590"/>
    <cellStyle name="Input 2 4 2 3 7 2" xfId="13591"/>
    <cellStyle name="Input 2 4 2 3 7 3" xfId="13592"/>
    <cellStyle name="Input 2 4 2 3 8" xfId="13593"/>
    <cellStyle name="Input 2 4 2 3 8 2" xfId="13594"/>
    <cellStyle name="Input 2 4 2 3 8 3" xfId="13595"/>
    <cellStyle name="Input 2 4 2 3 9" xfId="13596"/>
    <cellStyle name="Input 2 4 2 3 9 2" xfId="13597"/>
    <cellStyle name="Input 2 4 2 3 9 3" xfId="13598"/>
    <cellStyle name="Input 2 4 2 4" xfId="13599"/>
    <cellStyle name="Input 2 4 2 4 2" xfId="13600"/>
    <cellStyle name="Input 2 4 2 4 2 2" xfId="13601"/>
    <cellStyle name="Input 2 4 2 4 2 2 2" xfId="13602"/>
    <cellStyle name="Input 2 4 2 4 2 2 2 2" xfId="13603"/>
    <cellStyle name="Input 2 4 2 4 2 2 2 3" xfId="13604"/>
    <cellStyle name="Input 2 4 2 4 2 2 3" xfId="13605"/>
    <cellStyle name="Input 2 4 2 4 2 2 3 2" xfId="13606"/>
    <cellStyle name="Input 2 4 2 4 2 2 3 3" xfId="13607"/>
    <cellStyle name="Input 2 4 2 4 2 2 4" xfId="13608"/>
    <cellStyle name="Input 2 4 2 4 2 2 4 2" xfId="13609"/>
    <cellStyle name="Input 2 4 2 4 2 2 4 3" xfId="13610"/>
    <cellStyle name="Input 2 4 2 4 2 2 5" xfId="13611"/>
    <cellStyle name="Input 2 4 2 4 2 2 5 2" xfId="13612"/>
    <cellStyle name="Input 2 4 2 4 2 2 5 3" xfId="13613"/>
    <cellStyle name="Input 2 4 2 4 2 2 6" xfId="13614"/>
    <cellStyle name="Input 2 4 2 4 2 2 7" xfId="13615"/>
    <cellStyle name="Input 2 4 2 4 2 3" xfId="13616"/>
    <cellStyle name="Input 2 4 2 4 2 3 2" xfId="13617"/>
    <cellStyle name="Input 2 4 2 4 2 3 3" xfId="13618"/>
    <cellStyle name="Input 2 4 2 4 2 4" xfId="13619"/>
    <cellStyle name="Input 2 4 2 4 2 4 2" xfId="13620"/>
    <cellStyle name="Input 2 4 2 4 2 4 3" xfId="13621"/>
    <cellStyle name="Input 2 4 2 4 2 5" xfId="13622"/>
    <cellStyle name="Input 2 4 2 4 2 5 2" xfId="13623"/>
    <cellStyle name="Input 2 4 2 4 2 5 3" xfId="13624"/>
    <cellStyle name="Input 2 4 2 4 2 6" xfId="13625"/>
    <cellStyle name="Input 2 4 2 4 2 6 2" xfId="13626"/>
    <cellStyle name="Input 2 4 2 4 2 6 3" xfId="13627"/>
    <cellStyle name="Input 2 4 2 4 2 7" xfId="13628"/>
    <cellStyle name="Input 2 4 2 4 2 8" xfId="13629"/>
    <cellStyle name="Input 2 4 2 4 3" xfId="13630"/>
    <cellStyle name="Input 2 4 2 4 3 2" xfId="13631"/>
    <cellStyle name="Input 2 4 2 4 3 2 2" xfId="13632"/>
    <cellStyle name="Input 2 4 2 4 3 2 3" xfId="13633"/>
    <cellStyle name="Input 2 4 2 4 3 3" xfId="13634"/>
    <cellStyle name="Input 2 4 2 4 3 3 2" xfId="13635"/>
    <cellStyle name="Input 2 4 2 4 3 3 3" xfId="13636"/>
    <cellStyle name="Input 2 4 2 4 3 4" xfId="13637"/>
    <cellStyle name="Input 2 4 2 4 3 4 2" xfId="13638"/>
    <cellStyle name="Input 2 4 2 4 3 4 3" xfId="13639"/>
    <cellStyle name="Input 2 4 2 4 3 5" xfId="13640"/>
    <cellStyle name="Input 2 4 2 4 3 5 2" xfId="13641"/>
    <cellStyle name="Input 2 4 2 4 3 5 3" xfId="13642"/>
    <cellStyle name="Input 2 4 2 4 3 6" xfId="13643"/>
    <cellStyle name="Input 2 4 2 4 3 7" xfId="13644"/>
    <cellStyle name="Input 2 4 2 4 4" xfId="13645"/>
    <cellStyle name="Input 2 4 2 4 4 2" xfId="13646"/>
    <cellStyle name="Input 2 4 2 4 4 3" xfId="13647"/>
    <cellStyle name="Input 2 4 2 4 5" xfId="13648"/>
    <cellStyle name="Input 2 4 2 4 5 2" xfId="13649"/>
    <cellStyle name="Input 2 4 2 4 5 3" xfId="13650"/>
    <cellStyle name="Input 2 4 2 4 6" xfId="13651"/>
    <cellStyle name="Input 2 4 2 4 6 2" xfId="13652"/>
    <cellStyle name="Input 2 4 2 4 6 3" xfId="13653"/>
    <cellStyle name="Input 2 4 2 4 7" xfId="13654"/>
    <cellStyle name="Input 2 4 2 4 7 2" xfId="13655"/>
    <cellStyle name="Input 2 4 2 4 7 3" xfId="13656"/>
    <cellStyle name="Input 2 4 2 4 8" xfId="13657"/>
    <cellStyle name="Input 2 4 2 4 9" xfId="13658"/>
    <cellStyle name="Input 2 4 2 5" xfId="13659"/>
    <cellStyle name="Input 2 4 2 5 2" xfId="13660"/>
    <cellStyle name="Input 2 4 2 5 2 2" xfId="13661"/>
    <cellStyle name="Input 2 4 2 5 2 2 2" xfId="13662"/>
    <cellStyle name="Input 2 4 2 5 2 2 2 2" xfId="13663"/>
    <cellStyle name="Input 2 4 2 5 2 2 2 3" xfId="13664"/>
    <cellStyle name="Input 2 4 2 5 2 2 3" xfId="13665"/>
    <cellStyle name="Input 2 4 2 5 2 2 3 2" xfId="13666"/>
    <cellStyle name="Input 2 4 2 5 2 2 3 3" xfId="13667"/>
    <cellStyle name="Input 2 4 2 5 2 2 4" xfId="13668"/>
    <cellStyle name="Input 2 4 2 5 2 2 4 2" xfId="13669"/>
    <cellStyle name="Input 2 4 2 5 2 2 4 3" xfId="13670"/>
    <cellStyle name="Input 2 4 2 5 2 2 5" xfId="13671"/>
    <cellStyle name="Input 2 4 2 5 2 2 5 2" xfId="13672"/>
    <cellStyle name="Input 2 4 2 5 2 2 5 3" xfId="13673"/>
    <cellStyle name="Input 2 4 2 5 2 2 6" xfId="13674"/>
    <cellStyle name="Input 2 4 2 5 2 2 7" xfId="13675"/>
    <cellStyle name="Input 2 4 2 5 2 3" xfId="13676"/>
    <cellStyle name="Input 2 4 2 5 2 3 2" xfId="13677"/>
    <cellStyle name="Input 2 4 2 5 2 3 3" xfId="13678"/>
    <cellStyle name="Input 2 4 2 5 2 4" xfId="13679"/>
    <cellStyle name="Input 2 4 2 5 2 4 2" xfId="13680"/>
    <cellStyle name="Input 2 4 2 5 2 4 3" xfId="13681"/>
    <cellStyle name="Input 2 4 2 5 2 5" xfId="13682"/>
    <cellStyle name="Input 2 4 2 5 2 5 2" xfId="13683"/>
    <cellStyle name="Input 2 4 2 5 2 5 3" xfId="13684"/>
    <cellStyle name="Input 2 4 2 5 2 6" xfId="13685"/>
    <cellStyle name="Input 2 4 2 5 2 6 2" xfId="13686"/>
    <cellStyle name="Input 2 4 2 5 2 6 3" xfId="13687"/>
    <cellStyle name="Input 2 4 2 5 2 7" xfId="13688"/>
    <cellStyle name="Input 2 4 2 5 2 8" xfId="13689"/>
    <cellStyle name="Input 2 4 2 5 3" xfId="13690"/>
    <cellStyle name="Input 2 4 2 5 3 2" xfId="13691"/>
    <cellStyle name="Input 2 4 2 5 3 2 2" xfId="13692"/>
    <cellStyle name="Input 2 4 2 5 3 2 3" xfId="13693"/>
    <cellStyle name="Input 2 4 2 5 3 3" xfId="13694"/>
    <cellStyle name="Input 2 4 2 5 3 3 2" xfId="13695"/>
    <cellStyle name="Input 2 4 2 5 3 3 3" xfId="13696"/>
    <cellStyle name="Input 2 4 2 5 3 4" xfId="13697"/>
    <cellStyle name="Input 2 4 2 5 3 4 2" xfId="13698"/>
    <cellStyle name="Input 2 4 2 5 3 4 3" xfId="13699"/>
    <cellStyle name="Input 2 4 2 5 3 5" xfId="13700"/>
    <cellStyle name="Input 2 4 2 5 3 5 2" xfId="13701"/>
    <cellStyle name="Input 2 4 2 5 3 5 3" xfId="13702"/>
    <cellStyle name="Input 2 4 2 5 3 6" xfId="13703"/>
    <cellStyle name="Input 2 4 2 5 3 7" xfId="13704"/>
    <cellStyle name="Input 2 4 2 5 4" xfId="13705"/>
    <cellStyle name="Input 2 4 2 5 4 2" xfId="13706"/>
    <cellStyle name="Input 2 4 2 5 4 3" xfId="13707"/>
    <cellStyle name="Input 2 4 2 5 5" xfId="13708"/>
    <cellStyle name="Input 2 4 2 5 5 2" xfId="13709"/>
    <cellStyle name="Input 2 4 2 5 5 3" xfId="13710"/>
    <cellStyle name="Input 2 4 2 5 6" xfId="13711"/>
    <cellStyle name="Input 2 4 2 5 6 2" xfId="13712"/>
    <cellStyle name="Input 2 4 2 5 6 3" xfId="13713"/>
    <cellStyle name="Input 2 4 2 5 7" xfId="13714"/>
    <cellStyle name="Input 2 4 2 5 7 2" xfId="13715"/>
    <cellStyle name="Input 2 4 2 5 7 3" xfId="13716"/>
    <cellStyle name="Input 2 4 2 5 8" xfId="13717"/>
    <cellStyle name="Input 2 4 2 5 9" xfId="13718"/>
    <cellStyle name="Input 2 4 2 6" xfId="13719"/>
    <cellStyle name="Input 2 4 2 6 2" xfId="13720"/>
    <cellStyle name="Input 2 4 2 6 2 2" xfId="13721"/>
    <cellStyle name="Input 2 4 2 6 2 2 2" xfId="13722"/>
    <cellStyle name="Input 2 4 2 6 2 2 3" xfId="13723"/>
    <cellStyle name="Input 2 4 2 6 2 3" xfId="13724"/>
    <cellStyle name="Input 2 4 2 6 2 3 2" xfId="13725"/>
    <cellStyle name="Input 2 4 2 6 2 3 3" xfId="13726"/>
    <cellStyle name="Input 2 4 2 6 2 4" xfId="13727"/>
    <cellStyle name="Input 2 4 2 6 2 4 2" xfId="13728"/>
    <cellStyle name="Input 2 4 2 6 2 4 3" xfId="13729"/>
    <cellStyle name="Input 2 4 2 6 2 5" xfId="13730"/>
    <cellStyle name="Input 2 4 2 6 2 5 2" xfId="13731"/>
    <cellStyle name="Input 2 4 2 6 2 5 3" xfId="13732"/>
    <cellStyle name="Input 2 4 2 6 2 6" xfId="13733"/>
    <cellStyle name="Input 2 4 2 6 2 7" xfId="13734"/>
    <cellStyle name="Input 2 4 2 6 3" xfId="13735"/>
    <cellStyle name="Input 2 4 2 6 3 2" xfId="13736"/>
    <cellStyle name="Input 2 4 2 6 3 3" xfId="13737"/>
    <cellStyle name="Input 2 4 2 6 4" xfId="13738"/>
    <cellStyle name="Input 2 4 2 6 4 2" xfId="13739"/>
    <cellStyle name="Input 2 4 2 6 4 3" xfId="13740"/>
    <cellStyle name="Input 2 4 2 6 5" xfId="13741"/>
    <cellStyle name="Input 2 4 2 6 5 2" xfId="13742"/>
    <cellStyle name="Input 2 4 2 6 5 3" xfId="13743"/>
    <cellStyle name="Input 2 4 2 6 6" xfId="13744"/>
    <cellStyle name="Input 2 4 2 6 6 2" xfId="13745"/>
    <cellStyle name="Input 2 4 2 6 6 3" xfId="13746"/>
    <cellStyle name="Input 2 4 2 6 7" xfId="13747"/>
    <cellStyle name="Input 2 4 2 6 8" xfId="13748"/>
    <cellStyle name="Input 2 4 2 7" xfId="13749"/>
    <cellStyle name="Input 2 4 2 7 2" xfId="13750"/>
    <cellStyle name="Input 2 4 2 7 2 2" xfId="13751"/>
    <cellStyle name="Input 2 4 2 7 2 3" xfId="13752"/>
    <cellStyle name="Input 2 4 2 7 3" xfId="13753"/>
    <cellStyle name="Input 2 4 2 7 3 2" xfId="13754"/>
    <cellStyle name="Input 2 4 2 7 3 3" xfId="13755"/>
    <cellStyle name="Input 2 4 2 7 4" xfId="13756"/>
    <cellStyle name="Input 2 4 2 7 4 2" xfId="13757"/>
    <cellStyle name="Input 2 4 2 7 4 3" xfId="13758"/>
    <cellStyle name="Input 2 4 2 7 5" xfId="13759"/>
    <cellStyle name="Input 2 4 2 7 5 2" xfId="13760"/>
    <cellStyle name="Input 2 4 2 7 5 3" xfId="13761"/>
    <cellStyle name="Input 2 4 2 7 6" xfId="13762"/>
    <cellStyle name="Input 2 4 2 7 7" xfId="13763"/>
    <cellStyle name="Input 2 4 2 8" xfId="13764"/>
    <cellStyle name="Input 2 4 2 8 2" xfId="13765"/>
    <cellStyle name="Input 2 4 2 8 3" xfId="13766"/>
    <cellStyle name="Input 2 4 2 9" xfId="13767"/>
    <cellStyle name="Input 2 4 2 9 2" xfId="13768"/>
    <cellStyle name="Input 2 4 2 9 3" xfId="13769"/>
    <cellStyle name="Input 2 4 3" xfId="13770"/>
    <cellStyle name="Input 2 4 3 10" xfId="13771"/>
    <cellStyle name="Input 2 4 3 11" xfId="13772"/>
    <cellStyle name="Input 2 4 3 2" xfId="13773"/>
    <cellStyle name="Input 2 4 3 2 2" xfId="13774"/>
    <cellStyle name="Input 2 4 3 2 2 2" xfId="13775"/>
    <cellStyle name="Input 2 4 3 2 2 2 2" xfId="13776"/>
    <cellStyle name="Input 2 4 3 2 2 2 2 2" xfId="13777"/>
    <cellStyle name="Input 2 4 3 2 2 2 2 3" xfId="13778"/>
    <cellStyle name="Input 2 4 3 2 2 2 3" xfId="13779"/>
    <cellStyle name="Input 2 4 3 2 2 2 3 2" xfId="13780"/>
    <cellStyle name="Input 2 4 3 2 2 2 3 3" xfId="13781"/>
    <cellStyle name="Input 2 4 3 2 2 2 4" xfId="13782"/>
    <cellStyle name="Input 2 4 3 2 2 2 4 2" xfId="13783"/>
    <cellStyle name="Input 2 4 3 2 2 2 4 3" xfId="13784"/>
    <cellStyle name="Input 2 4 3 2 2 2 5" xfId="13785"/>
    <cellStyle name="Input 2 4 3 2 2 2 5 2" xfId="13786"/>
    <cellStyle name="Input 2 4 3 2 2 2 5 3" xfId="13787"/>
    <cellStyle name="Input 2 4 3 2 2 2 6" xfId="13788"/>
    <cellStyle name="Input 2 4 3 2 2 2 7" xfId="13789"/>
    <cellStyle name="Input 2 4 3 2 2 3" xfId="13790"/>
    <cellStyle name="Input 2 4 3 2 2 3 2" xfId="13791"/>
    <cellStyle name="Input 2 4 3 2 2 3 3" xfId="13792"/>
    <cellStyle name="Input 2 4 3 2 2 4" xfId="13793"/>
    <cellStyle name="Input 2 4 3 2 2 4 2" xfId="13794"/>
    <cellStyle name="Input 2 4 3 2 2 4 3" xfId="13795"/>
    <cellStyle name="Input 2 4 3 2 2 5" xfId="13796"/>
    <cellStyle name="Input 2 4 3 2 2 5 2" xfId="13797"/>
    <cellStyle name="Input 2 4 3 2 2 5 3" xfId="13798"/>
    <cellStyle name="Input 2 4 3 2 2 6" xfId="13799"/>
    <cellStyle name="Input 2 4 3 2 2 6 2" xfId="13800"/>
    <cellStyle name="Input 2 4 3 2 2 6 3" xfId="13801"/>
    <cellStyle name="Input 2 4 3 2 2 7" xfId="13802"/>
    <cellStyle name="Input 2 4 3 2 2 8" xfId="13803"/>
    <cellStyle name="Input 2 4 3 2 3" xfId="13804"/>
    <cellStyle name="Input 2 4 3 2 3 2" xfId="13805"/>
    <cellStyle name="Input 2 4 3 2 3 2 2" xfId="13806"/>
    <cellStyle name="Input 2 4 3 2 3 2 3" xfId="13807"/>
    <cellStyle name="Input 2 4 3 2 3 3" xfId="13808"/>
    <cellStyle name="Input 2 4 3 2 3 3 2" xfId="13809"/>
    <cellStyle name="Input 2 4 3 2 3 3 3" xfId="13810"/>
    <cellStyle name="Input 2 4 3 2 3 4" xfId="13811"/>
    <cellStyle name="Input 2 4 3 2 3 4 2" xfId="13812"/>
    <cellStyle name="Input 2 4 3 2 3 4 3" xfId="13813"/>
    <cellStyle name="Input 2 4 3 2 3 5" xfId="13814"/>
    <cellStyle name="Input 2 4 3 2 3 5 2" xfId="13815"/>
    <cellStyle name="Input 2 4 3 2 3 5 3" xfId="13816"/>
    <cellStyle name="Input 2 4 3 2 3 6" xfId="13817"/>
    <cellStyle name="Input 2 4 3 2 3 7" xfId="13818"/>
    <cellStyle name="Input 2 4 3 2 4" xfId="13819"/>
    <cellStyle name="Input 2 4 3 2 4 2" xfId="13820"/>
    <cellStyle name="Input 2 4 3 2 4 3" xfId="13821"/>
    <cellStyle name="Input 2 4 3 2 5" xfId="13822"/>
    <cellStyle name="Input 2 4 3 2 5 2" xfId="13823"/>
    <cellStyle name="Input 2 4 3 2 5 3" xfId="13824"/>
    <cellStyle name="Input 2 4 3 2 6" xfId="13825"/>
    <cellStyle name="Input 2 4 3 2 6 2" xfId="13826"/>
    <cellStyle name="Input 2 4 3 2 6 3" xfId="13827"/>
    <cellStyle name="Input 2 4 3 2 7" xfId="13828"/>
    <cellStyle name="Input 2 4 3 2 7 2" xfId="13829"/>
    <cellStyle name="Input 2 4 3 2 7 3" xfId="13830"/>
    <cellStyle name="Input 2 4 3 2 8" xfId="13831"/>
    <cellStyle name="Input 2 4 3 2 9" xfId="13832"/>
    <cellStyle name="Input 2 4 3 3" xfId="13833"/>
    <cellStyle name="Input 2 4 3 3 2" xfId="13834"/>
    <cellStyle name="Input 2 4 3 3 2 2" xfId="13835"/>
    <cellStyle name="Input 2 4 3 3 2 2 2" xfId="13836"/>
    <cellStyle name="Input 2 4 3 3 2 2 2 2" xfId="13837"/>
    <cellStyle name="Input 2 4 3 3 2 2 2 3" xfId="13838"/>
    <cellStyle name="Input 2 4 3 3 2 2 3" xfId="13839"/>
    <cellStyle name="Input 2 4 3 3 2 2 3 2" xfId="13840"/>
    <cellStyle name="Input 2 4 3 3 2 2 3 3" xfId="13841"/>
    <cellStyle name="Input 2 4 3 3 2 2 4" xfId="13842"/>
    <cellStyle name="Input 2 4 3 3 2 2 4 2" xfId="13843"/>
    <cellStyle name="Input 2 4 3 3 2 2 4 3" xfId="13844"/>
    <cellStyle name="Input 2 4 3 3 2 2 5" xfId="13845"/>
    <cellStyle name="Input 2 4 3 3 2 2 5 2" xfId="13846"/>
    <cellStyle name="Input 2 4 3 3 2 2 5 3" xfId="13847"/>
    <cellStyle name="Input 2 4 3 3 2 2 6" xfId="13848"/>
    <cellStyle name="Input 2 4 3 3 2 2 7" xfId="13849"/>
    <cellStyle name="Input 2 4 3 3 2 3" xfId="13850"/>
    <cellStyle name="Input 2 4 3 3 2 3 2" xfId="13851"/>
    <cellStyle name="Input 2 4 3 3 2 3 3" xfId="13852"/>
    <cellStyle name="Input 2 4 3 3 2 4" xfId="13853"/>
    <cellStyle name="Input 2 4 3 3 2 4 2" xfId="13854"/>
    <cellStyle name="Input 2 4 3 3 2 4 3" xfId="13855"/>
    <cellStyle name="Input 2 4 3 3 2 5" xfId="13856"/>
    <cellStyle name="Input 2 4 3 3 2 5 2" xfId="13857"/>
    <cellStyle name="Input 2 4 3 3 2 5 3" xfId="13858"/>
    <cellStyle name="Input 2 4 3 3 2 6" xfId="13859"/>
    <cellStyle name="Input 2 4 3 3 2 6 2" xfId="13860"/>
    <cellStyle name="Input 2 4 3 3 2 6 3" xfId="13861"/>
    <cellStyle name="Input 2 4 3 3 2 7" xfId="13862"/>
    <cellStyle name="Input 2 4 3 3 2 8" xfId="13863"/>
    <cellStyle name="Input 2 4 3 3 3" xfId="13864"/>
    <cellStyle name="Input 2 4 3 3 3 2" xfId="13865"/>
    <cellStyle name="Input 2 4 3 3 3 2 2" xfId="13866"/>
    <cellStyle name="Input 2 4 3 3 3 2 3" xfId="13867"/>
    <cellStyle name="Input 2 4 3 3 3 3" xfId="13868"/>
    <cellStyle name="Input 2 4 3 3 3 3 2" xfId="13869"/>
    <cellStyle name="Input 2 4 3 3 3 3 3" xfId="13870"/>
    <cellStyle name="Input 2 4 3 3 3 4" xfId="13871"/>
    <cellStyle name="Input 2 4 3 3 3 4 2" xfId="13872"/>
    <cellStyle name="Input 2 4 3 3 3 4 3" xfId="13873"/>
    <cellStyle name="Input 2 4 3 3 3 5" xfId="13874"/>
    <cellStyle name="Input 2 4 3 3 3 5 2" xfId="13875"/>
    <cellStyle name="Input 2 4 3 3 3 5 3" xfId="13876"/>
    <cellStyle name="Input 2 4 3 3 3 6" xfId="13877"/>
    <cellStyle name="Input 2 4 3 3 3 7" xfId="13878"/>
    <cellStyle name="Input 2 4 3 3 4" xfId="13879"/>
    <cellStyle name="Input 2 4 3 3 4 2" xfId="13880"/>
    <cellStyle name="Input 2 4 3 3 4 3" xfId="13881"/>
    <cellStyle name="Input 2 4 3 3 5" xfId="13882"/>
    <cellStyle name="Input 2 4 3 3 5 2" xfId="13883"/>
    <cellStyle name="Input 2 4 3 3 5 3" xfId="13884"/>
    <cellStyle name="Input 2 4 3 3 6" xfId="13885"/>
    <cellStyle name="Input 2 4 3 3 6 2" xfId="13886"/>
    <cellStyle name="Input 2 4 3 3 6 3" xfId="13887"/>
    <cellStyle name="Input 2 4 3 3 7" xfId="13888"/>
    <cellStyle name="Input 2 4 3 3 7 2" xfId="13889"/>
    <cellStyle name="Input 2 4 3 3 7 3" xfId="13890"/>
    <cellStyle name="Input 2 4 3 3 8" xfId="13891"/>
    <cellStyle name="Input 2 4 3 3 9" xfId="13892"/>
    <cellStyle name="Input 2 4 3 4" xfId="13893"/>
    <cellStyle name="Input 2 4 3 4 2" xfId="13894"/>
    <cellStyle name="Input 2 4 3 4 2 2" xfId="13895"/>
    <cellStyle name="Input 2 4 3 4 2 2 2" xfId="13896"/>
    <cellStyle name="Input 2 4 3 4 2 2 3" xfId="13897"/>
    <cellStyle name="Input 2 4 3 4 2 3" xfId="13898"/>
    <cellStyle name="Input 2 4 3 4 2 3 2" xfId="13899"/>
    <cellStyle name="Input 2 4 3 4 2 3 3" xfId="13900"/>
    <cellStyle name="Input 2 4 3 4 2 4" xfId="13901"/>
    <cellStyle name="Input 2 4 3 4 2 4 2" xfId="13902"/>
    <cellStyle name="Input 2 4 3 4 2 4 3" xfId="13903"/>
    <cellStyle name="Input 2 4 3 4 2 5" xfId="13904"/>
    <cellStyle name="Input 2 4 3 4 2 5 2" xfId="13905"/>
    <cellStyle name="Input 2 4 3 4 2 5 3" xfId="13906"/>
    <cellStyle name="Input 2 4 3 4 2 6" xfId="13907"/>
    <cellStyle name="Input 2 4 3 4 2 7" xfId="13908"/>
    <cellStyle name="Input 2 4 3 4 3" xfId="13909"/>
    <cellStyle name="Input 2 4 3 4 3 2" xfId="13910"/>
    <cellStyle name="Input 2 4 3 4 3 3" xfId="13911"/>
    <cellStyle name="Input 2 4 3 4 4" xfId="13912"/>
    <cellStyle name="Input 2 4 3 4 4 2" xfId="13913"/>
    <cellStyle name="Input 2 4 3 4 4 3" xfId="13914"/>
    <cellStyle name="Input 2 4 3 4 5" xfId="13915"/>
    <cellStyle name="Input 2 4 3 4 5 2" xfId="13916"/>
    <cellStyle name="Input 2 4 3 4 5 3" xfId="13917"/>
    <cellStyle name="Input 2 4 3 4 6" xfId="13918"/>
    <cellStyle name="Input 2 4 3 4 6 2" xfId="13919"/>
    <cellStyle name="Input 2 4 3 4 6 3" xfId="13920"/>
    <cellStyle name="Input 2 4 3 4 7" xfId="13921"/>
    <cellStyle name="Input 2 4 3 4 8" xfId="13922"/>
    <cellStyle name="Input 2 4 3 5" xfId="13923"/>
    <cellStyle name="Input 2 4 3 5 2" xfId="13924"/>
    <cellStyle name="Input 2 4 3 5 2 2" xfId="13925"/>
    <cellStyle name="Input 2 4 3 5 2 3" xfId="13926"/>
    <cellStyle name="Input 2 4 3 5 3" xfId="13927"/>
    <cellStyle name="Input 2 4 3 5 3 2" xfId="13928"/>
    <cellStyle name="Input 2 4 3 5 3 3" xfId="13929"/>
    <cellStyle name="Input 2 4 3 5 4" xfId="13930"/>
    <cellStyle name="Input 2 4 3 5 4 2" xfId="13931"/>
    <cellStyle name="Input 2 4 3 5 4 3" xfId="13932"/>
    <cellStyle name="Input 2 4 3 5 5" xfId="13933"/>
    <cellStyle name="Input 2 4 3 5 5 2" xfId="13934"/>
    <cellStyle name="Input 2 4 3 5 5 3" xfId="13935"/>
    <cellStyle name="Input 2 4 3 5 6" xfId="13936"/>
    <cellStyle name="Input 2 4 3 5 7" xfId="13937"/>
    <cellStyle name="Input 2 4 3 6" xfId="13938"/>
    <cellStyle name="Input 2 4 3 6 2" xfId="13939"/>
    <cellStyle name="Input 2 4 3 6 3" xfId="13940"/>
    <cellStyle name="Input 2 4 3 7" xfId="13941"/>
    <cellStyle name="Input 2 4 3 7 2" xfId="13942"/>
    <cellStyle name="Input 2 4 3 7 3" xfId="13943"/>
    <cellStyle name="Input 2 4 3 8" xfId="13944"/>
    <cellStyle name="Input 2 4 3 8 2" xfId="13945"/>
    <cellStyle name="Input 2 4 3 8 3" xfId="13946"/>
    <cellStyle name="Input 2 4 3 9" xfId="13947"/>
    <cellStyle name="Input 2 4 3 9 2" xfId="13948"/>
    <cellStyle name="Input 2 4 3 9 3" xfId="13949"/>
    <cellStyle name="Input 2 4 4" xfId="13950"/>
    <cellStyle name="Input 2 4 4 10" xfId="13951"/>
    <cellStyle name="Input 2 4 4 11" xfId="13952"/>
    <cellStyle name="Input 2 4 4 2" xfId="13953"/>
    <cellStyle name="Input 2 4 4 2 2" xfId="13954"/>
    <cellStyle name="Input 2 4 4 2 2 2" xfId="13955"/>
    <cellStyle name="Input 2 4 4 2 2 2 2" xfId="13956"/>
    <cellStyle name="Input 2 4 4 2 2 2 2 2" xfId="13957"/>
    <cellStyle name="Input 2 4 4 2 2 2 2 3" xfId="13958"/>
    <cellStyle name="Input 2 4 4 2 2 2 3" xfId="13959"/>
    <cellStyle name="Input 2 4 4 2 2 2 3 2" xfId="13960"/>
    <cellStyle name="Input 2 4 4 2 2 2 3 3" xfId="13961"/>
    <cellStyle name="Input 2 4 4 2 2 2 4" xfId="13962"/>
    <cellStyle name="Input 2 4 4 2 2 2 4 2" xfId="13963"/>
    <cellStyle name="Input 2 4 4 2 2 2 4 3" xfId="13964"/>
    <cellStyle name="Input 2 4 4 2 2 2 5" xfId="13965"/>
    <cellStyle name="Input 2 4 4 2 2 2 5 2" xfId="13966"/>
    <cellStyle name="Input 2 4 4 2 2 2 5 3" xfId="13967"/>
    <cellStyle name="Input 2 4 4 2 2 2 6" xfId="13968"/>
    <cellStyle name="Input 2 4 4 2 2 2 7" xfId="13969"/>
    <cellStyle name="Input 2 4 4 2 2 3" xfId="13970"/>
    <cellStyle name="Input 2 4 4 2 2 3 2" xfId="13971"/>
    <cellStyle name="Input 2 4 4 2 2 3 3" xfId="13972"/>
    <cellStyle name="Input 2 4 4 2 2 4" xfId="13973"/>
    <cellStyle name="Input 2 4 4 2 2 4 2" xfId="13974"/>
    <cellStyle name="Input 2 4 4 2 2 4 3" xfId="13975"/>
    <cellStyle name="Input 2 4 4 2 2 5" xfId="13976"/>
    <cellStyle name="Input 2 4 4 2 2 5 2" xfId="13977"/>
    <cellStyle name="Input 2 4 4 2 2 5 3" xfId="13978"/>
    <cellStyle name="Input 2 4 4 2 2 6" xfId="13979"/>
    <cellStyle name="Input 2 4 4 2 2 6 2" xfId="13980"/>
    <cellStyle name="Input 2 4 4 2 2 6 3" xfId="13981"/>
    <cellStyle name="Input 2 4 4 2 2 7" xfId="13982"/>
    <cellStyle name="Input 2 4 4 2 2 8" xfId="13983"/>
    <cellStyle name="Input 2 4 4 2 3" xfId="13984"/>
    <cellStyle name="Input 2 4 4 2 3 2" xfId="13985"/>
    <cellStyle name="Input 2 4 4 2 3 2 2" xfId="13986"/>
    <cellStyle name="Input 2 4 4 2 3 2 3" xfId="13987"/>
    <cellStyle name="Input 2 4 4 2 3 3" xfId="13988"/>
    <cellStyle name="Input 2 4 4 2 3 3 2" xfId="13989"/>
    <cellStyle name="Input 2 4 4 2 3 3 3" xfId="13990"/>
    <cellStyle name="Input 2 4 4 2 3 4" xfId="13991"/>
    <cellStyle name="Input 2 4 4 2 3 4 2" xfId="13992"/>
    <cellStyle name="Input 2 4 4 2 3 4 3" xfId="13993"/>
    <cellStyle name="Input 2 4 4 2 3 5" xfId="13994"/>
    <cellStyle name="Input 2 4 4 2 3 5 2" xfId="13995"/>
    <cellStyle name="Input 2 4 4 2 3 5 3" xfId="13996"/>
    <cellStyle name="Input 2 4 4 2 3 6" xfId="13997"/>
    <cellStyle name="Input 2 4 4 2 3 7" xfId="13998"/>
    <cellStyle name="Input 2 4 4 2 4" xfId="13999"/>
    <cellStyle name="Input 2 4 4 2 4 2" xfId="14000"/>
    <cellStyle name="Input 2 4 4 2 4 3" xfId="14001"/>
    <cellStyle name="Input 2 4 4 2 5" xfId="14002"/>
    <cellStyle name="Input 2 4 4 2 5 2" xfId="14003"/>
    <cellStyle name="Input 2 4 4 2 5 3" xfId="14004"/>
    <cellStyle name="Input 2 4 4 2 6" xfId="14005"/>
    <cellStyle name="Input 2 4 4 2 6 2" xfId="14006"/>
    <cellStyle name="Input 2 4 4 2 6 3" xfId="14007"/>
    <cellStyle name="Input 2 4 4 2 7" xfId="14008"/>
    <cellStyle name="Input 2 4 4 2 7 2" xfId="14009"/>
    <cellStyle name="Input 2 4 4 2 7 3" xfId="14010"/>
    <cellStyle name="Input 2 4 4 2 8" xfId="14011"/>
    <cellStyle name="Input 2 4 4 2 9" xfId="14012"/>
    <cellStyle name="Input 2 4 4 3" xfId="14013"/>
    <cellStyle name="Input 2 4 4 3 2" xfId="14014"/>
    <cellStyle name="Input 2 4 4 3 2 2" xfId="14015"/>
    <cellStyle name="Input 2 4 4 3 2 2 2" xfId="14016"/>
    <cellStyle name="Input 2 4 4 3 2 2 2 2" xfId="14017"/>
    <cellStyle name="Input 2 4 4 3 2 2 2 3" xfId="14018"/>
    <cellStyle name="Input 2 4 4 3 2 2 3" xfId="14019"/>
    <cellStyle name="Input 2 4 4 3 2 2 3 2" xfId="14020"/>
    <cellStyle name="Input 2 4 4 3 2 2 3 3" xfId="14021"/>
    <cellStyle name="Input 2 4 4 3 2 2 4" xfId="14022"/>
    <cellStyle name="Input 2 4 4 3 2 2 4 2" xfId="14023"/>
    <cellStyle name="Input 2 4 4 3 2 2 4 3" xfId="14024"/>
    <cellStyle name="Input 2 4 4 3 2 2 5" xfId="14025"/>
    <cellStyle name="Input 2 4 4 3 2 2 5 2" xfId="14026"/>
    <cellStyle name="Input 2 4 4 3 2 2 5 3" xfId="14027"/>
    <cellStyle name="Input 2 4 4 3 2 2 6" xfId="14028"/>
    <cellStyle name="Input 2 4 4 3 2 2 7" xfId="14029"/>
    <cellStyle name="Input 2 4 4 3 2 3" xfId="14030"/>
    <cellStyle name="Input 2 4 4 3 2 3 2" xfId="14031"/>
    <cellStyle name="Input 2 4 4 3 2 3 3" xfId="14032"/>
    <cellStyle name="Input 2 4 4 3 2 4" xfId="14033"/>
    <cellStyle name="Input 2 4 4 3 2 4 2" xfId="14034"/>
    <cellStyle name="Input 2 4 4 3 2 4 3" xfId="14035"/>
    <cellStyle name="Input 2 4 4 3 2 5" xfId="14036"/>
    <cellStyle name="Input 2 4 4 3 2 5 2" xfId="14037"/>
    <cellStyle name="Input 2 4 4 3 2 5 3" xfId="14038"/>
    <cellStyle name="Input 2 4 4 3 2 6" xfId="14039"/>
    <cellStyle name="Input 2 4 4 3 2 6 2" xfId="14040"/>
    <cellStyle name="Input 2 4 4 3 2 6 3" xfId="14041"/>
    <cellStyle name="Input 2 4 4 3 2 7" xfId="14042"/>
    <cellStyle name="Input 2 4 4 3 2 8" xfId="14043"/>
    <cellStyle name="Input 2 4 4 3 3" xfId="14044"/>
    <cellStyle name="Input 2 4 4 3 3 2" xfId="14045"/>
    <cellStyle name="Input 2 4 4 3 3 2 2" xfId="14046"/>
    <cellStyle name="Input 2 4 4 3 3 2 3" xfId="14047"/>
    <cellStyle name="Input 2 4 4 3 3 3" xfId="14048"/>
    <cellStyle name="Input 2 4 4 3 3 3 2" xfId="14049"/>
    <cellStyle name="Input 2 4 4 3 3 3 3" xfId="14050"/>
    <cellStyle name="Input 2 4 4 3 3 4" xfId="14051"/>
    <cellStyle name="Input 2 4 4 3 3 4 2" xfId="14052"/>
    <cellStyle name="Input 2 4 4 3 3 4 3" xfId="14053"/>
    <cellStyle name="Input 2 4 4 3 3 5" xfId="14054"/>
    <cellStyle name="Input 2 4 4 3 3 5 2" xfId="14055"/>
    <cellStyle name="Input 2 4 4 3 3 5 3" xfId="14056"/>
    <cellStyle name="Input 2 4 4 3 3 6" xfId="14057"/>
    <cellStyle name="Input 2 4 4 3 3 7" xfId="14058"/>
    <cellStyle name="Input 2 4 4 3 4" xfId="14059"/>
    <cellStyle name="Input 2 4 4 3 4 2" xfId="14060"/>
    <cellStyle name="Input 2 4 4 3 4 3" xfId="14061"/>
    <cellStyle name="Input 2 4 4 3 5" xfId="14062"/>
    <cellStyle name="Input 2 4 4 3 5 2" xfId="14063"/>
    <cellStyle name="Input 2 4 4 3 5 3" xfId="14064"/>
    <cellStyle name="Input 2 4 4 3 6" xfId="14065"/>
    <cellStyle name="Input 2 4 4 3 6 2" xfId="14066"/>
    <cellStyle name="Input 2 4 4 3 6 3" xfId="14067"/>
    <cellStyle name="Input 2 4 4 3 7" xfId="14068"/>
    <cellStyle name="Input 2 4 4 3 7 2" xfId="14069"/>
    <cellStyle name="Input 2 4 4 3 7 3" xfId="14070"/>
    <cellStyle name="Input 2 4 4 3 8" xfId="14071"/>
    <cellStyle name="Input 2 4 4 3 9" xfId="14072"/>
    <cellStyle name="Input 2 4 4 4" xfId="14073"/>
    <cellStyle name="Input 2 4 4 4 2" xfId="14074"/>
    <cellStyle name="Input 2 4 4 4 2 2" xfId="14075"/>
    <cellStyle name="Input 2 4 4 4 2 2 2" xfId="14076"/>
    <cellStyle name="Input 2 4 4 4 2 2 3" xfId="14077"/>
    <cellStyle name="Input 2 4 4 4 2 3" xfId="14078"/>
    <cellStyle name="Input 2 4 4 4 2 3 2" xfId="14079"/>
    <cellStyle name="Input 2 4 4 4 2 3 3" xfId="14080"/>
    <cellStyle name="Input 2 4 4 4 2 4" xfId="14081"/>
    <cellStyle name="Input 2 4 4 4 2 4 2" xfId="14082"/>
    <cellStyle name="Input 2 4 4 4 2 4 3" xfId="14083"/>
    <cellStyle name="Input 2 4 4 4 2 5" xfId="14084"/>
    <cellStyle name="Input 2 4 4 4 2 5 2" xfId="14085"/>
    <cellStyle name="Input 2 4 4 4 2 5 3" xfId="14086"/>
    <cellStyle name="Input 2 4 4 4 2 6" xfId="14087"/>
    <cellStyle name="Input 2 4 4 4 2 7" xfId="14088"/>
    <cellStyle name="Input 2 4 4 4 3" xfId="14089"/>
    <cellStyle name="Input 2 4 4 4 3 2" xfId="14090"/>
    <cellStyle name="Input 2 4 4 4 3 3" xfId="14091"/>
    <cellStyle name="Input 2 4 4 4 4" xfId="14092"/>
    <cellStyle name="Input 2 4 4 4 4 2" xfId="14093"/>
    <cellStyle name="Input 2 4 4 4 4 3" xfId="14094"/>
    <cellStyle name="Input 2 4 4 4 5" xfId="14095"/>
    <cellStyle name="Input 2 4 4 4 5 2" xfId="14096"/>
    <cellStyle name="Input 2 4 4 4 5 3" xfId="14097"/>
    <cellStyle name="Input 2 4 4 4 6" xfId="14098"/>
    <cellStyle name="Input 2 4 4 4 6 2" xfId="14099"/>
    <cellStyle name="Input 2 4 4 4 6 3" xfId="14100"/>
    <cellStyle name="Input 2 4 4 4 7" xfId="14101"/>
    <cellStyle name="Input 2 4 4 4 8" xfId="14102"/>
    <cellStyle name="Input 2 4 4 5" xfId="14103"/>
    <cellStyle name="Input 2 4 4 5 2" xfId="14104"/>
    <cellStyle name="Input 2 4 4 5 2 2" xfId="14105"/>
    <cellStyle name="Input 2 4 4 5 2 3" xfId="14106"/>
    <cellStyle name="Input 2 4 4 5 3" xfId="14107"/>
    <cellStyle name="Input 2 4 4 5 3 2" xfId="14108"/>
    <cellStyle name="Input 2 4 4 5 3 3" xfId="14109"/>
    <cellStyle name="Input 2 4 4 5 4" xfId="14110"/>
    <cellStyle name="Input 2 4 4 5 4 2" xfId="14111"/>
    <cellStyle name="Input 2 4 4 5 4 3" xfId="14112"/>
    <cellStyle name="Input 2 4 4 5 5" xfId="14113"/>
    <cellStyle name="Input 2 4 4 5 5 2" xfId="14114"/>
    <cellStyle name="Input 2 4 4 5 5 3" xfId="14115"/>
    <cellStyle name="Input 2 4 4 5 6" xfId="14116"/>
    <cellStyle name="Input 2 4 4 5 7" xfId="14117"/>
    <cellStyle name="Input 2 4 4 6" xfId="14118"/>
    <cellStyle name="Input 2 4 4 6 2" xfId="14119"/>
    <cellStyle name="Input 2 4 4 6 3" xfId="14120"/>
    <cellStyle name="Input 2 4 4 7" xfId="14121"/>
    <cellStyle name="Input 2 4 4 7 2" xfId="14122"/>
    <cellStyle name="Input 2 4 4 7 3" xfId="14123"/>
    <cellStyle name="Input 2 4 4 8" xfId="14124"/>
    <cellStyle name="Input 2 4 4 8 2" xfId="14125"/>
    <cellStyle name="Input 2 4 4 8 3" xfId="14126"/>
    <cellStyle name="Input 2 4 4 9" xfId="14127"/>
    <cellStyle name="Input 2 4 4 9 2" xfId="14128"/>
    <cellStyle name="Input 2 4 4 9 3" xfId="14129"/>
    <cellStyle name="Input 2 4 5" xfId="14130"/>
    <cellStyle name="Input 2 4 5 2" xfId="14131"/>
    <cellStyle name="Input 2 4 5 2 2" xfId="14132"/>
    <cellStyle name="Input 2 4 5 2 2 2" xfId="14133"/>
    <cellStyle name="Input 2 4 5 2 2 2 2" xfId="14134"/>
    <cellStyle name="Input 2 4 5 2 2 2 3" xfId="14135"/>
    <cellStyle name="Input 2 4 5 2 2 3" xfId="14136"/>
    <cellStyle name="Input 2 4 5 2 2 3 2" xfId="14137"/>
    <cellStyle name="Input 2 4 5 2 2 3 3" xfId="14138"/>
    <cellStyle name="Input 2 4 5 2 2 4" xfId="14139"/>
    <cellStyle name="Input 2 4 5 2 2 4 2" xfId="14140"/>
    <cellStyle name="Input 2 4 5 2 2 4 3" xfId="14141"/>
    <cellStyle name="Input 2 4 5 2 2 5" xfId="14142"/>
    <cellStyle name="Input 2 4 5 2 2 5 2" xfId="14143"/>
    <cellStyle name="Input 2 4 5 2 2 5 3" xfId="14144"/>
    <cellStyle name="Input 2 4 5 2 2 6" xfId="14145"/>
    <cellStyle name="Input 2 4 5 2 2 7" xfId="14146"/>
    <cellStyle name="Input 2 4 5 2 3" xfId="14147"/>
    <cellStyle name="Input 2 4 5 2 3 2" xfId="14148"/>
    <cellStyle name="Input 2 4 5 2 3 3" xfId="14149"/>
    <cellStyle name="Input 2 4 5 2 4" xfId="14150"/>
    <cellStyle name="Input 2 4 5 2 4 2" xfId="14151"/>
    <cellStyle name="Input 2 4 5 2 4 3" xfId="14152"/>
    <cellStyle name="Input 2 4 5 2 5" xfId="14153"/>
    <cellStyle name="Input 2 4 5 2 5 2" xfId="14154"/>
    <cellStyle name="Input 2 4 5 2 5 3" xfId="14155"/>
    <cellStyle name="Input 2 4 5 2 6" xfId="14156"/>
    <cellStyle name="Input 2 4 5 2 6 2" xfId="14157"/>
    <cellStyle name="Input 2 4 5 2 6 3" xfId="14158"/>
    <cellStyle name="Input 2 4 5 2 7" xfId="14159"/>
    <cellStyle name="Input 2 4 5 2 8" xfId="14160"/>
    <cellStyle name="Input 2 4 5 3" xfId="14161"/>
    <cellStyle name="Input 2 4 5 3 2" xfId="14162"/>
    <cellStyle name="Input 2 4 5 3 2 2" xfId="14163"/>
    <cellStyle name="Input 2 4 5 3 2 3" xfId="14164"/>
    <cellStyle name="Input 2 4 5 3 3" xfId="14165"/>
    <cellStyle name="Input 2 4 5 3 3 2" xfId="14166"/>
    <cellStyle name="Input 2 4 5 3 3 3" xfId="14167"/>
    <cellStyle name="Input 2 4 5 3 4" xfId="14168"/>
    <cellStyle name="Input 2 4 5 3 4 2" xfId="14169"/>
    <cellStyle name="Input 2 4 5 3 4 3" xfId="14170"/>
    <cellStyle name="Input 2 4 5 3 5" xfId="14171"/>
    <cellStyle name="Input 2 4 5 3 5 2" xfId="14172"/>
    <cellStyle name="Input 2 4 5 3 5 3" xfId="14173"/>
    <cellStyle name="Input 2 4 5 3 6" xfId="14174"/>
    <cellStyle name="Input 2 4 5 3 7" xfId="14175"/>
    <cellStyle name="Input 2 4 5 4" xfId="14176"/>
    <cellStyle name="Input 2 4 5 4 2" xfId="14177"/>
    <cellStyle name="Input 2 4 5 4 3" xfId="14178"/>
    <cellStyle name="Input 2 4 5 5" xfId="14179"/>
    <cellStyle name="Input 2 4 5 5 2" xfId="14180"/>
    <cellStyle name="Input 2 4 5 5 3" xfId="14181"/>
    <cellStyle name="Input 2 4 5 6" xfId="14182"/>
    <cellStyle name="Input 2 4 5 6 2" xfId="14183"/>
    <cellStyle name="Input 2 4 5 6 3" xfId="14184"/>
    <cellStyle name="Input 2 4 5 7" xfId="14185"/>
    <cellStyle name="Input 2 4 5 7 2" xfId="14186"/>
    <cellStyle name="Input 2 4 5 7 3" xfId="14187"/>
    <cellStyle name="Input 2 4 5 8" xfId="14188"/>
    <cellStyle name="Input 2 4 5 9" xfId="14189"/>
    <cellStyle name="Input 2 4 6" xfId="14190"/>
    <cellStyle name="Input 2 4 6 2" xfId="14191"/>
    <cellStyle name="Input 2 4 6 2 2" xfId="14192"/>
    <cellStyle name="Input 2 4 6 2 2 2" xfId="14193"/>
    <cellStyle name="Input 2 4 6 2 2 2 2" xfId="14194"/>
    <cellStyle name="Input 2 4 6 2 2 2 3" xfId="14195"/>
    <cellStyle name="Input 2 4 6 2 2 3" xfId="14196"/>
    <cellStyle name="Input 2 4 6 2 2 3 2" xfId="14197"/>
    <cellStyle name="Input 2 4 6 2 2 3 3" xfId="14198"/>
    <cellStyle name="Input 2 4 6 2 2 4" xfId="14199"/>
    <cellStyle name="Input 2 4 6 2 2 4 2" xfId="14200"/>
    <cellStyle name="Input 2 4 6 2 2 4 3" xfId="14201"/>
    <cellStyle name="Input 2 4 6 2 2 5" xfId="14202"/>
    <cellStyle name="Input 2 4 6 2 2 5 2" xfId="14203"/>
    <cellStyle name="Input 2 4 6 2 2 5 3" xfId="14204"/>
    <cellStyle name="Input 2 4 6 2 2 6" xfId="14205"/>
    <cellStyle name="Input 2 4 6 2 2 7" xfId="14206"/>
    <cellStyle name="Input 2 4 6 2 3" xfId="14207"/>
    <cellStyle name="Input 2 4 6 2 3 2" xfId="14208"/>
    <cellStyle name="Input 2 4 6 2 3 3" xfId="14209"/>
    <cellStyle name="Input 2 4 6 2 4" xfId="14210"/>
    <cellStyle name="Input 2 4 6 2 4 2" xfId="14211"/>
    <cellStyle name="Input 2 4 6 2 4 3" xfId="14212"/>
    <cellStyle name="Input 2 4 6 2 5" xfId="14213"/>
    <cellStyle name="Input 2 4 6 2 5 2" xfId="14214"/>
    <cellStyle name="Input 2 4 6 2 5 3" xfId="14215"/>
    <cellStyle name="Input 2 4 6 2 6" xfId="14216"/>
    <cellStyle name="Input 2 4 6 2 6 2" xfId="14217"/>
    <cellStyle name="Input 2 4 6 2 6 3" xfId="14218"/>
    <cellStyle name="Input 2 4 6 2 7" xfId="14219"/>
    <cellStyle name="Input 2 4 6 2 8" xfId="14220"/>
    <cellStyle name="Input 2 4 6 3" xfId="14221"/>
    <cellStyle name="Input 2 4 6 3 2" xfId="14222"/>
    <cellStyle name="Input 2 4 6 3 2 2" xfId="14223"/>
    <cellStyle name="Input 2 4 6 3 2 3" xfId="14224"/>
    <cellStyle name="Input 2 4 6 3 3" xfId="14225"/>
    <cellStyle name="Input 2 4 6 3 3 2" xfId="14226"/>
    <cellStyle name="Input 2 4 6 3 3 3" xfId="14227"/>
    <cellStyle name="Input 2 4 6 3 4" xfId="14228"/>
    <cellStyle name="Input 2 4 6 3 4 2" xfId="14229"/>
    <cellStyle name="Input 2 4 6 3 4 3" xfId="14230"/>
    <cellStyle name="Input 2 4 6 3 5" xfId="14231"/>
    <cellStyle name="Input 2 4 6 3 5 2" xfId="14232"/>
    <cellStyle name="Input 2 4 6 3 5 3" xfId="14233"/>
    <cellStyle name="Input 2 4 6 3 6" xfId="14234"/>
    <cellStyle name="Input 2 4 6 3 7" xfId="14235"/>
    <cellStyle name="Input 2 4 6 4" xfId="14236"/>
    <cellStyle name="Input 2 4 6 4 2" xfId="14237"/>
    <cellStyle name="Input 2 4 6 4 3" xfId="14238"/>
    <cellStyle name="Input 2 4 6 5" xfId="14239"/>
    <cellStyle name="Input 2 4 6 5 2" xfId="14240"/>
    <cellStyle name="Input 2 4 6 5 3" xfId="14241"/>
    <cellStyle name="Input 2 4 6 6" xfId="14242"/>
    <cellStyle name="Input 2 4 6 6 2" xfId="14243"/>
    <cellStyle name="Input 2 4 6 6 3" xfId="14244"/>
    <cellStyle name="Input 2 4 6 7" xfId="14245"/>
    <cellStyle name="Input 2 4 6 7 2" xfId="14246"/>
    <cellStyle name="Input 2 4 6 7 3" xfId="14247"/>
    <cellStyle name="Input 2 4 6 8" xfId="14248"/>
    <cellStyle name="Input 2 4 6 9" xfId="14249"/>
    <cellStyle name="Input 2 4 7" xfId="14250"/>
    <cellStyle name="Input 2 4 7 2" xfId="14251"/>
    <cellStyle name="Input 2 4 7 2 2" xfId="14252"/>
    <cellStyle name="Input 2 4 7 2 2 2" xfId="14253"/>
    <cellStyle name="Input 2 4 7 2 2 3" xfId="14254"/>
    <cellStyle name="Input 2 4 7 2 3" xfId="14255"/>
    <cellStyle name="Input 2 4 7 2 3 2" xfId="14256"/>
    <cellStyle name="Input 2 4 7 2 3 3" xfId="14257"/>
    <cellStyle name="Input 2 4 7 2 4" xfId="14258"/>
    <cellStyle name="Input 2 4 7 2 4 2" xfId="14259"/>
    <cellStyle name="Input 2 4 7 2 4 3" xfId="14260"/>
    <cellStyle name="Input 2 4 7 2 5" xfId="14261"/>
    <cellStyle name="Input 2 4 7 2 5 2" xfId="14262"/>
    <cellStyle name="Input 2 4 7 2 5 3" xfId="14263"/>
    <cellStyle name="Input 2 4 7 2 6" xfId="14264"/>
    <cellStyle name="Input 2 4 7 2 7" xfId="14265"/>
    <cellStyle name="Input 2 4 7 3" xfId="14266"/>
    <cellStyle name="Input 2 4 7 3 2" xfId="14267"/>
    <cellStyle name="Input 2 4 7 3 3" xfId="14268"/>
    <cellStyle name="Input 2 4 7 4" xfId="14269"/>
    <cellStyle name="Input 2 4 7 4 2" xfId="14270"/>
    <cellStyle name="Input 2 4 7 4 3" xfId="14271"/>
    <cellStyle name="Input 2 4 7 5" xfId="14272"/>
    <cellStyle name="Input 2 4 7 5 2" xfId="14273"/>
    <cellStyle name="Input 2 4 7 5 3" xfId="14274"/>
    <cellStyle name="Input 2 4 7 6" xfId="14275"/>
    <cellStyle name="Input 2 4 7 6 2" xfId="14276"/>
    <cellStyle name="Input 2 4 7 6 3" xfId="14277"/>
    <cellStyle name="Input 2 4 7 7" xfId="14278"/>
    <cellStyle name="Input 2 4 7 8" xfId="14279"/>
    <cellStyle name="Input 2 4 8" xfId="14280"/>
    <cellStyle name="Input 2 4 8 2" xfId="14281"/>
    <cellStyle name="Input 2 4 8 2 2" xfId="14282"/>
    <cellStyle name="Input 2 4 8 2 3" xfId="14283"/>
    <cellStyle name="Input 2 4 8 3" xfId="14284"/>
    <cellStyle name="Input 2 4 8 3 2" xfId="14285"/>
    <cellStyle name="Input 2 4 8 3 3" xfId="14286"/>
    <cellStyle name="Input 2 4 8 4" xfId="14287"/>
    <cellStyle name="Input 2 4 8 4 2" xfId="14288"/>
    <cellStyle name="Input 2 4 8 4 3" xfId="14289"/>
    <cellStyle name="Input 2 4 8 5" xfId="14290"/>
    <cellStyle name="Input 2 4 8 5 2" xfId="14291"/>
    <cellStyle name="Input 2 4 8 5 3" xfId="14292"/>
    <cellStyle name="Input 2 4 8 6" xfId="14293"/>
    <cellStyle name="Input 2 4 8 7" xfId="14294"/>
    <cellStyle name="Input 2 4 9" xfId="14295"/>
    <cellStyle name="Input 2 4 9 2" xfId="14296"/>
    <cellStyle name="Input 2 4 9 3" xfId="14297"/>
    <cellStyle name="Input 2 5" xfId="14298"/>
    <cellStyle name="Input 2 5 10" xfId="14299"/>
    <cellStyle name="Input 2 5 10 2" xfId="14300"/>
    <cellStyle name="Input 2 5 10 3" xfId="14301"/>
    <cellStyle name="Input 2 5 11" xfId="14302"/>
    <cellStyle name="Input 2 5 11 2" xfId="14303"/>
    <cellStyle name="Input 2 5 11 3" xfId="14304"/>
    <cellStyle name="Input 2 5 12" xfId="14305"/>
    <cellStyle name="Input 2 5 13" xfId="14306"/>
    <cellStyle name="Input 2 5 2" xfId="14307"/>
    <cellStyle name="Input 2 5 2 10" xfId="14308"/>
    <cellStyle name="Input 2 5 2 11" xfId="14309"/>
    <cellStyle name="Input 2 5 2 2" xfId="14310"/>
    <cellStyle name="Input 2 5 2 2 2" xfId="14311"/>
    <cellStyle name="Input 2 5 2 2 2 2" xfId="14312"/>
    <cellStyle name="Input 2 5 2 2 2 2 2" xfId="14313"/>
    <cellStyle name="Input 2 5 2 2 2 2 2 2" xfId="14314"/>
    <cellStyle name="Input 2 5 2 2 2 2 2 3" xfId="14315"/>
    <cellStyle name="Input 2 5 2 2 2 2 3" xfId="14316"/>
    <cellStyle name="Input 2 5 2 2 2 2 3 2" xfId="14317"/>
    <cellStyle name="Input 2 5 2 2 2 2 3 3" xfId="14318"/>
    <cellStyle name="Input 2 5 2 2 2 2 4" xfId="14319"/>
    <cellStyle name="Input 2 5 2 2 2 2 4 2" xfId="14320"/>
    <cellStyle name="Input 2 5 2 2 2 2 4 3" xfId="14321"/>
    <cellStyle name="Input 2 5 2 2 2 2 5" xfId="14322"/>
    <cellStyle name="Input 2 5 2 2 2 2 5 2" xfId="14323"/>
    <cellStyle name="Input 2 5 2 2 2 2 5 3" xfId="14324"/>
    <cellStyle name="Input 2 5 2 2 2 2 6" xfId="14325"/>
    <cellStyle name="Input 2 5 2 2 2 2 7" xfId="14326"/>
    <cellStyle name="Input 2 5 2 2 2 3" xfId="14327"/>
    <cellStyle name="Input 2 5 2 2 2 3 2" xfId="14328"/>
    <cellStyle name="Input 2 5 2 2 2 3 3" xfId="14329"/>
    <cellStyle name="Input 2 5 2 2 2 4" xfId="14330"/>
    <cellStyle name="Input 2 5 2 2 2 4 2" xfId="14331"/>
    <cellStyle name="Input 2 5 2 2 2 4 3" xfId="14332"/>
    <cellStyle name="Input 2 5 2 2 2 5" xfId="14333"/>
    <cellStyle name="Input 2 5 2 2 2 5 2" xfId="14334"/>
    <cellStyle name="Input 2 5 2 2 2 5 3" xfId="14335"/>
    <cellStyle name="Input 2 5 2 2 2 6" xfId="14336"/>
    <cellStyle name="Input 2 5 2 2 2 6 2" xfId="14337"/>
    <cellStyle name="Input 2 5 2 2 2 6 3" xfId="14338"/>
    <cellStyle name="Input 2 5 2 2 2 7" xfId="14339"/>
    <cellStyle name="Input 2 5 2 2 2 8" xfId="14340"/>
    <cellStyle name="Input 2 5 2 2 3" xfId="14341"/>
    <cellStyle name="Input 2 5 2 2 3 2" xfId="14342"/>
    <cellStyle name="Input 2 5 2 2 3 2 2" xfId="14343"/>
    <cellStyle name="Input 2 5 2 2 3 2 3" xfId="14344"/>
    <cellStyle name="Input 2 5 2 2 3 3" xfId="14345"/>
    <cellStyle name="Input 2 5 2 2 3 3 2" xfId="14346"/>
    <cellStyle name="Input 2 5 2 2 3 3 3" xfId="14347"/>
    <cellStyle name="Input 2 5 2 2 3 4" xfId="14348"/>
    <cellStyle name="Input 2 5 2 2 3 4 2" xfId="14349"/>
    <cellStyle name="Input 2 5 2 2 3 4 3" xfId="14350"/>
    <cellStyle name="Input 2 5 2 2 3 5" xfId="14351"/>
    <cellStyle name="Input 2 5 2 2 3 5 2" xfId="14352"/>
    <cellStyle name="Input 2 5 2 2 3 5 3" xfId="14353"/>
    <cellStyle name="Input 2 5 2 2 3 6" xfId="14354"/>
    <cellStyle name="Input 2 5 2 2 3 7" xfId="14355"/>
    <cellStyle name="Input 2 5 2 2 4" xfId="14356"/>
    <cellStyle name="Input 2 5 2 2 4 2" xfId="14357"/>
    <cellStyle name="Input 2 5 2 2 4 3" xfId="14358"/>
    <cellStyle name="Input 2 5 2 2 5" xfId="14359"/>
    <cellStyle name="Input 2 5 2 2 5 2" xfId="14360"/>
    <cellStyle name="Input 2 5 2 2 5 3" xfId="14361"/>
    <cellStyle name="Input 2 5 2 2 6" xfId="14362"/>
    <cellStyle name="Input 2 5 2 2 6 2" xfId="14363"/>
    <cellStyle name="Input 2 5 2 2 6 3" xfId="14364"/>
    <cellStyle name="Input 2 5 2 2 7" xfId="14365"/>
    <cellStyle name="Input 2 5 2 2 7 2" xfId="14366"/>
    <cellStyle name="Input 2 5 2 2 7 3" xfId="14367"/>
    <cellStyle name="Input 2 5 2 2 8" xfId="14368"/>
    <cellStyle name="Input 2 5 2 2 9" xfId="14369"/>
    <cellStyle name="Input 2 5 2 3" xfId="14370"/>
    <cellStyle name="Input 2 5 2 3 2" xfId="14371"/>
    <cellStyle name="Input 2 5 2 3 2 2" xfId="14372"/>
    <cellStyle name="Input 2 5 2 3 2 2 2" xfId="14373"/>
    <cellStyle name="Input 2 5 2 3 2 2 2 2" xfId="14374"/>
    <cellStyle name="Input 2 5 2 3 2 2 2 3" xfId="14375"/>
    <cellStyle name="Input 2 5 2 3 2 2 3" xfId="14376"/>
    <cellStyle name="Input 2 5 2 3 2 2 3 2" xfId="14377"/>
    <cellStyle name="Input 2 5 2 3 2 2 3 3" xfId="14378"/>
    <cellStyle name="Input 2 5 2 3 2 2 4" xfId="14379"/>
    <cellStyle name="Input 2 5 2 3 2 2 4 2" xfId="14380"/>
    <cellStyle name="Input 2 5 2 3 2 2 4 3" xfId="14381"/>
    <cellStyle name="Input 2 5 2 3 2 2 5" xfId="14382"/>
    <cellStyle name="Input 2 5 2 3 2 2 5 2" xfId="14383"/>
    <cellStyle name="Input 2 5 2 3 2 2 5 3" xfId="14384"/>
    <cellStyle name="Input 2 5 2 3 2 2 6" xfId="14385"/>
    <cellStyle name="Input 2 5 2 3 2 2 7" xfId="14386"/>
    <cellStyle name="Input 2 5 2 3 2 3" xfId="14387"/>
    <cellStyle name="Input 2 5 2 3 2 3 2" xfId="14388"/>
    <cellStyle name="Input 2 5 2 3 2 3 3" xfId="14389"/>
    <cellStyle name="Input 2 5 2 3 2 4" xfId="14390"/>
    <cellStyle name="Input 2 5 2 3 2 4 2" xfId="14391"/>
    <cellStyle name="Input 2 5 2 3 2 4 3" xfId="14392"/>
    <cellStyle name="Input 2 5 2 3 2 5" xfId="14393"/>
    <cellStyle name="Input 2 5 2 3 2 5 2" xfId="14394"/>
    <cellStyle name="Input 2 5 2 3 2 5 3" xfId="14395"/>
    <cellStyle name="Input 2 5 2 3 2 6" xfId="14396"/>
    <cellStyle name="Input 2 5 2 3 2 6 2" xfId="14397"/>
    <cellStyle name="Input 2 5 2 3 2 6 3" xfId="14398"/>
    <cellStyle name="Input 2 5 2 3 2 7" xfId="14399"/>
    <cellStyle name="Input 2 5 2 3 2 8" xfId="14400"/>
    <cellStyle name="Input 2 5 2 3 3" xfId="14401"/>
    <cellStyle name="Input 2 5 2 3 3 2" xfId="14402"/>
    <cellStyle name="Input 2 5 2 3 3 2 2" xfId="14403"/>
    <cellStyle name="Input 2 5 2 3 3 2 3" xfId="14404"/>
    <cellStyle name="Input 2 5 2 3 3 3" xfId="14405"/>
    <cellStyle name="Input 2 5 2 3 3 3 2" xfId="14406"/>
    <cellStyle name="Input 2 5 2 3 3 3 3" xfId="14407"/>
    <cellStyle name="Input 2 5 2 3 3 4" xfId="14408"/>
    <cellStyle name="Input 2 5 2 3 3 4 2" xfId="14409"/>
    <cellStyle name="Input 2 5 2 3 3 4 3" xfId="14410"/>
    <cellStyle name="Input 2 5 2 3 3 5" xfId="14411"/>
    <cellStyle name="Input 2 5 2 3 3 5 2" xfId="14412"/>
    <cellStyle name="Input 2 5 2 3 3 5 3" xfId="14413"/>
    <cellStyle name="Input 2 5 2 3 3 6" xfId="14414"/>
    <cellStyle name="Input 2 5 2 3 3 7" xfId="14415"/>
    <cellStyle name="Input 2 5 2 3 4" xfId="14416"/>
    <cellStyle name="Input 2 5 2 3 4 2" xfId="14417"/>
    <cellStyle name="Input 2 5 2 3 4 3" xfId="14418"/>
    <cellStyle name="Input 2 5 2 3 5" xfId="14419"/>
    <cellStyle name="Input 2 5 2 3 5 2" xfId="14420"/>
    <cellStyle name="Input 2 5 2 3 5 3" xfId="14421"/>
    <cellStyle name="Input 2 5 2 3 6" xfId="14422"/>
    <cellStyle name="Input 2 5 2 3 6 2" xfId="14423"/>
    <cellStyle name="Input 2 5 2 3 6 3" xfId="14424"/>
    <cellStyle name="Input 2 5 2 3 7" xfId="14425"/>
    <cellStyle name="Input 2 5 2 3 7 2" xfId="14426"/>
    <cellStyle name="Input 2 5 2 3 7 3" xfId="14427"/>
    <cellStyle name="Input 2 5 2 3 8" xfId="14428"/>
    <cellStyle name="Input 2 5 2 3 9" xfId="14429"/>
    <cellStyle name="Input 2 5 2 4" xfId="14430"/>
    <cellStyle name="Input 2 5 2 4 2" xfId="14431"/>
    <cellStyle name="Input 2 5 2 4 2 2" xfId="14432"/>
    <cellStyle name="Input 2 5 2 4 2 2 2" xfId="14433"/>
    <cellStyle name="Input 2 5 2 4 2 2 3" xfId="14434"/>
    <cellStyle name="Input 2 5 2 4 2 3" xfId="14435"/>
    <cellStyle name="Input 2 5 2 4 2 3 2" xfId="14436"/>
    <cellStyle name="Input 2 5 2 4 2 3 3" xfId="14437"/>
    <cellStyle name="Input 2 5 2 4 2 4" xfId="14438"/>
    <cellStyle name="Input 2 5 2 4 2 4 2" xfId="14439"/>
    <cellStyle name="Input 2 5 2 4 2 4 3" xfId="14440"/>
    <cellStyle name="Input 2 5 2 4 2 5" xfId="14441"/>
    <cellStyle name="Input 2 5 2 4 2 5 2" xfId="14442"/>
    <cellStyle name="Input 2 5 2 4 2 5 3" xfId="14443"/>
    <cellStyle name="Input 2 5 2 4 2 6" xfId="14444"/>
    <cellStyle name="Input 2 5 2 4 2 7" xfId="14445"/>
    <cellStyle name="Input 2 5 2 4 3" xfId="14446"/>
    <cellStyle name="Input 2 5 2 4 3 2" xfId="14447"/>
    <cellStyle name="Input 2 5 2 4 3 3" xfId="14448"/>
    <cellStyle name="Input 2 5 2 4 4" xfId="14449"/>
    <cellStyle name="Input 2 5 2 4 4 2" xfId="14450"/>
    <cellStyle name="Input 2 5 2 4 4 3" xfId="14451"/>
    <cellStyle name="Input 2 5 2 4 5" xfId="14452"/>
    <cellStyle name="Input 2 5 2 4 5 2" xfId="14453"/>
    <cellStyle name="Input 2 5 2 4 5 3" xfId="14454"/>
    <cellStyle name="Input 2 5 2 4 6" xfId="14455"/>
    <cellStyle name="Input 2 5 2 4 6 2" xfId="14456"/>
    <cellStyle name="Input 2 5 2 4 6 3" xfId="14457"/>
    <cellStyle name="Input 2 5 2 4 7" xfId="14458"/>
    <cellStyle name="Input 2 5 2 4 8" xfId="14459"/>
    <cellStyle name="Input 2 5 2 5" xfId="14460"/>
    <cellStyle name="Input 2 5 2 5 2" xfId="14461"/>
    <cellStyle name="Input 2 5 2 5 2 2" xfId="14462"/>
    <cellStyle name="Input 2 5 2 5 2 3" xfId="14463"/>
    <cellStyle name="Input 2 5 2 5 3" xfId="14464"/>
    <cellStyle name="Input 2 5 2 5 3 2" xfId="14465"/>
    <cellStyle name="Input 2 5 2 5 3 3" xfId="14466"/>
    <cellStyle name="Input 2 5 2 5 4" xfId="14467"/>
    <cellStyle name="Input 2 5 2 5 4 2" xfId="14468"/>
    <cellStyle name="Input 2 5 2 5 4 3" xfId="14469"/>
    <cellStyle name="Input 2 5 2 5 5" xfId="14470"/>
    <cellStyle name="Input 2 5 2 5 5 2" xfId="14471"/>
    <cellStyle name="Input 2 5 2 5 5 3" xfId="14472"/>
    <cellStyle name="Input 2 5 2 5 6" xfId="14473"/>
    <cellStyle name="Input 2 5 2 5 7" xfId="14474"/>
    <cellStyle name="Input 2 5 2 6" xfId="14475"/>
    <cellStyle name="Input 2 5 2 6 2" xfId="14476"/>
    <cellStyle name="Input 2 5 2 6 3" xfId="14477"/>
    <cellStyle name="Input 2 5 2 7" xfId="14478"/>
    <cellStyle name="Input 2 5 2 7 2" xfId="14479"/>
    <cellStyle name="Input 2 5 2 7 3" xfId="14480"/>
    <cellStyle name="Input 2 5 2 8" xfId="14481"/>
    <cellStyle name="Input 2 5 2 8 2" xfId="14482"/>
    <cellStyle name="Input 2 5 2 8 3" xfId="14483"/>
    <cellStyle name="Input 2 5 2 9" xfId="14484"/>
    <cellStyle name="Input 2 5 2 9 2" xfId="14485"/>
    <cellStyle name="Input 2 5 2 9 3" xfId="14486"/>
    <cellStyle name="Input 2 5 3" xfId="14487"/>
    <cellStyle name="Input 2 5 3 10" xfId="14488"/>
    <cellStyle name="Input 2 5 3 11" xfId="14489"/>
    <cellStyle name="Input 2 5 3 2" xfId="14490"/>
    <cellStyle name="Input 2 5 3 2 2" xfId="14491"/>
    <cellStyle name="Input 2 5 3 2 2 2" xfId="14492"/>
    <cellStyle name="Input 2 5 3 2 2 2 2" xfId="14493"/>
    <cellStyle name="Input 2 5 3 2 2 2 2 2" xfId="14494"/>
    <cellStyle name="Input 2 5 3 2 2 2 2 3" xfId="14495"/>
    <cellStyle name="Input 2 5 3 2 2 2 3" xfId="14496"/>
    <cellStyle name="Input 2 5 3 2 2 2 3 2" xfId="14497"/>
    <cellStyle name="Input 2 5 3 2 2 2 3 3" xfId="14498"/>
    <cellStyle name="Input 2 5 3 2 2 2 4" xfId="14499"/>
    <cellStyle name="Input 2 5 3 2 2 2 4 2" xfId="14500"/>
    <cellStyle name="Input 2 5 3 2 2 2 4 3" xfId="14501"/>
    <cellStyle name="Input 2 5 3 2 2 2 5" xfId="14502"/>
    <cellStyle name="Input 2 5 3 2 2 2 5 2" xfId="14503"/>
    <cellStyle name="Input 2 5 3 2 2 2 5 3" xfId="14504"/>
    <cellStyle name="Input 2 5 3 2 2 2 6" xfId="14505"/>
    <cellStyle name="Input 2 5 3 2 2 2 7" xfId="14506"/>
    <cellStyle name="Input 2 5 3 2 2 3" xfId="14507"/>
    <cellStyle name="Input 2 5 3 2 2 3 2" xfId="14508"/>
    <cellStyle name="Input 2 5 3 2 2 3 3" xfId="14509"/>
    <cellStyle name="Input 2 5 3 2 2 4" xfId="14510"/>
    <cellStyle name="Input 2 5 3 2 2 4 2" xfId="14511"/>
    <cellStyle name="Input 2 5 3 2 2 4 3" xfId="14512"/>
    <cellStyle name="Input 2 5 3 2 2 5" xfId="14513"/>
    <cellStyle name="Input 2 5 3 2 2 5 2" xfId="14514"/>
    <cellStyle name="Input 2 5 3 2 2 5 3" xfId="14515"/>
    <cellStyle name="Input 2 5 3 2 2 6" xfId="14516"/>
    <cellStyle name="Input 2 5 3 2 2 6 2" xfId="14517"/>
    <cellStyle name="Input 2 5 3 2 2 6 3" xfId="14518"/>
    <cellStyle name="Input 2 5 3 2 2 7" xfId="14519"/>
    <cellStyle name="Input 2 5 3 2 2 8" xfId="14520"/>
    <cellStyle name="Input 2 5 3 2 3" xfId="14521"/>
    <cellStyle name="Input 2 5 3 2 3 2" xfId="14522"/>
    <cellStyle name="Input 2 5 3 2 3 2 2" xfId="14523"/>
    <cellStyle name="Input 2 5 3 2 3 2 3" xfId="14524"/>
    <cellStyle name="Input 2 5 3 2 3 3" xfId="14525"/>
    <cellStyle name="Input 2 5 3 2 3 3 2" xfId="14526"/>
    <cellStyle name="Input 2 5 3 2 3 3 3" xfId="14527"/>
    <cellStyle name="Input 2 5 3 2 3 4" xfId="14528"/>
    <cellStyle name="Input 2 5 3 2 3 4 2" xfId="14529"/>
    <cellStyle name="Input 2 5 3 2 3 4 3" xfId="14530"/>
    <cellStyle name="Input 2 5 3 2 3 5" xfId="14531"/>
    <cellStyle name="Input 2 5 3 2 3 5 2" xfId="14532"/>
    <cellStyle name="Input 2 5 3 2 3 5 3" xfId="14533"/>
    <cellStyle name="Input 2 5 3 2 3 6" xfId="14534"/>
    <cellStyle name="Input 2 5 3 2 3 7" xfId="14535"/>
    <cellStyle name="Input 2 5 3 2 4" xfId="14536"/>
    <cellStyle name="Input 2 5 3 2 4 2" xfId="14537"/>
    <cellStyle name="Input 2 5 3 2 4 3" xfId="14538"/>
    <cellStyle name="Input 2 5 3 2 5" xfId="14539"/>
    <cellStyle name="Input 2 5 3 2 5 2" xfId="14540"/>
    <cellStyle name="Input 2 5 3 2 5 3" xfId="14541"/>
    <cellStyle name="Input 2 5 3 2 6" xfId="14542"/>
    <cellStyle name="Input 2 5 3 2 6 2" xfId="14543"/>
    <cellStyle name="Input 2 5 3 2 6 3" xfId="14544"/>
    <cellStyle name="Input 2 5 3 2 7" xfId="14545"/>
    <cellStyle name="Input 2 5 3 2 7 2" xfId="14546"/>
    <cellStyle name="Input 2 5 3 2 7 3" xfId="14547"/>
    <cellStyle name="Input 2 5 3 2 8" xfId="14548"/>
    <cellStyle name="Input 2 5 3 2 9" xfId="14549"/>
    <cellStyle name="Input 2 5 3 3" xfId="14550"/>
    <cellStyle name="Input 2 5 3 3 2" xfId="14551"/>
    <cellStyle name="Input 2 5 3 3 2 2" xfId="14552"/>
    <cellStyle name="Input 2 5 3 3 2 2 2" xfId="14553"/>
    <cellStyle name="Input 2 5 3 3 2 2 2 2" xfId="14554"/>
    <cellStyle name="Input 2 5 3 3 2 2 2 3" xfId="14555"/>
    <cellStyle name="Input 2 5 3 3 2 2 3" xfId="14556"/>
    <cellStyle name="Input 2 5 3 3 2 2 3 2" xfId="14557"/>
    <cellStyle name="Input 2 5 3 3 2 2 3 3" xfId="14558"/>
    <cellStyle name="Input 2 5 3 3 2 2 4" xfId="14559"/>
    <cellStyle name="Input 2 5 3 3 2 2 4 2" xfId="14560"/>
    <cellStyle name="Input 2 5 3 3 2 2 4 3" xfId="14561"/>
    <cellStyle name="Input 2 5 3 3 2 2 5" xfId="14562"/>
    <cellStyle name="Input 2 5 3 3 2 2 5 2" xfId="14563"/>
    <cellStyle name="Input 2 5 3 3 2 2 5 3" xfId="14564"/>
    <cellStyle name="Input 2 5 3 3 2 2 6" xfId="14565"/>
    <cellStyle name="Input 2 5 3 3 2 2 7" xfId="14566"/>
    <cellStyle name="Input 2 5 3 3 2 3" xfId="14567"/>
    <cellStyle name="Input 2 5 3 3 2 3 2" xfId="14568"/>
    <cellStyle name="Input 2 5 3 3 2 3 3" xfId="14569"/>
    <cellStyle name="Input 2 5 3 3 2 4" xfId="14570"/>
    <cellStyle name="Input 2 5 3 3 2 4 2" xfId="14571"/>
    <cellStyle name="Input 2 5 3 3 2 4 3" xfId="14572"/>
    <cellStyle name="Input 2 5 3 3 2 5" xfId="14573"/>
    <cellStyle name="Input 2 5 3 3 2 5 2" xfId="14574"/>
    <cellStyle name="Input 2 5 3 3 2 5 3" xfId="14575"/>
    <cellStyle name="Input 2 5 3 3 2 6" xfId="14576"/>
    <cellStyle name="Input 2 5 3 3 2 6 2" xfId="14577"/>
    <cellStyle name="Input 2 5 3 3 2 6 3" xfId="14578"/>
    <cellStyle name="Input 2 5 3 3 2 7" xfId="14579"/>
    <cellStyle name="Input 2 5 3 3 2 8" xfId="14580"/>
    <cellStyle name="Input 2 5 3 3 3" xfId="14581"/>
    <cellStyle name="Input 2 5 3 3 3 2" xfId="14582"/>
    <cellStyle name="Input 2 5 3 3 3 2 2" xfId="14583"/>
    <cellStyle name="Input 2 5 3 3 3 2 3" xfId="14584"/>
    <cellStyle name="Input 2 5 3 3 3 3" xfId="14585"/>
    <cellStyle name="Input 2 5 3 3 3 3 2" xfId="14586"/>
    <cellStyle name="Input 2 5 3 3 3 3 3" xfId="14587"/>
    <cellStyle name="Input 2 5 3 3 3 4" xfId="14588"/>
    <cellStyle name="Input 2 5 3 3 3 4 2" xfId="14589"/>
    <cellStyle name="Input 2 5 3 3 3 4 3" xfId="14590"/>
    <cellStyle name="Input 2 5 3 3 3 5" xfId="14591"/>
    <cellStyle name="Input 2 5 3 3 3 5 2" xfId="14592"/>
    <cellStyle name="Input 2 5 3 3 3 5 3" xfId="14593"/>
    <cellStyle name="Input 2 5 3 3 3 6" xfId="14594"/>
    <cellStyle name="Input 2 5 3 3 3 7" xfId="14595"/>
    <cellStyle name="Input 2 5 3 3 4" xfId="14596"/>
    <cellStyle name="Input 2 5 3 3 4 2" xfId="14597"/>
    <cellStyle name="Input 2 5 3 3 4 3" xfId="14598"/>
    <cellStyle name="Input 2 5 3 3 5" xfId="14599"/>
    <cellStyle name="Input 2 5 3 3 5 2" xfId="14600"/>
    <cellStyle name="Input 2 5 3 3 5 3" xfId="14601"/>
    <cellStyle name="Input 2 5 3 3 6" xfId="14602"/>
    <cellStyle name="Input 2 5 3 3 6 2" xfId="14603"/>
    <cellStyle name="Input 2 5 3 3 6 3" xfId="14604"/>
    <cellStyle name="Input 2 5 3 3 7" xfId="14605"/>
    <cellStyle name="Input 2 5 3 3 7 2" xfId="14606"/>
    <cellStyle name="Input 2 5 3 3 7 3" xfId="14607"/>
    <cellStyle name="Input 2 5 3 3 8" xfId="14608"/>
    <cellStyle name="Input 2 5 3 3 9" xfId="14609"/>
    <cellStyle name="Input 2 5 3 4" xfId="14610"/>
    <cellStyle name="Input 2 5 3 4 2" xfId="14611"/>
    <cellStyle name="Input 2 5 3 4 2 2" xfId="14612"/>
    <cellStyle name="Input 2 5 3 4 2 2 2" xfId="14613"/>
    <cellStyle name="Input 2 5 3 4 2 2 3" xfId="14614"/>
    <cellStyle name="Input 2 5 3 4 2 3" xfId="14615"/>
    <cellStyle name="Input 2 5 3 4 2 3 2" xfId="14616"/>
    <cellStyle name="Input 2 5 3 4 2 3 3" xfId="14617"/>
    <cellStyle name="Input 2 5 3 4 2 4" xfId="14618"/>
    <cellStyle name="Input 2 5 3 4 2 4 2" xfId="14619"/>
    <cellStyle name="Input 2 5 3 4 2 4 3" xfId="14620"/>
    <cellStyle name="Input 2 5 3 4 2 5" xfId="14621"/>
    <cellStyle name="Input 2 5 3 4 2 5 2" xfId="14622"/>
    <cellStyle name="Input 2 5 3 4 2 5 3" xfId="14623"/>
    <cellStyle name="Input 2 5 3 4 2 6" xfId="14624"/>
    <cellStyle name="Input 2 5 3 4 2 7" xfId="14625"/>
    <cellStyle name="Input 2 5 3 4 3" xfId="14626"/>
    <cellStyle name="Input 2 5 3 4 3 2" xfId="14627"/>
    <cellStyle name="Input 2 5 3 4 3 3" xfId="14628"/>
    <cellStyle name="Input 2 5 3 4 4" xfId="14629"/>
    <cellStyle name="Input 2 5 3 4 4 2" xfId="14630"/>
    <cellStyle name="Input 2 5 3 4 4 3" xfId="14631"/>
    <cellStyle name="Input 2 5 3 4 5" xfId="14632"/>
    <cellStyle name="Input 2 5 3 4 5 2" xfId="14633"/>
    <cellStyle name="Input 2 5 3 4 5 3" xfId="14634"/>
    <cellStyle name="Input 2 5 3 4 6" xfId="14635"/>
    <cellStyle name="Input 2 5 3 4 6 2" xfId="14636"/>
    <cellStyle name="Input 2 5 3 4 6 3" xfId="14637"/>
    <cellStyle name="Input 2 5 3 4 7" xfId="14638"/>
    <cellStyle name="Input 2 5 3 4 8" xfId="14639"/>
    <cellStyle name="Input 2 5 3 5" xfId="14640"/>
    <cellStyle name="Input 2 5 3 5 2" xfId="14641"/>
    <cellStyle name="Input 2 5 3 5 2 2" xfId="14642"/>
    <cellStyle name="Input 2 5 3 5 2 3" xfId="14643"/>
    <cellStyle name="Input 2 5 3 5 3" xfId="14644"/>
    <cellStyle name="Input 2 5 3 5 3 2" xfId="14645"/>
    <cellStyle name="Input 2 5 3 5 3 3" xfId="14646"/>
    <cellStyle name="Input 2 5 3 5 4" xfId="14647"/>
    <cellStyle name="Input 2 5 3 5 4 2" xfId="14648"/>
    <cellStyle name="Input 2 5 3 5 4 3" xfId="14649"/>
    <cellStyle name="Input 2 5 3 5 5" xfId="14650"/>
    <cellStyle name="Input 2 5 3 5 5 2" xfId="14651"/>
    <cellStyle name="Input 2 5 3 5 5 3" xfId="14652"/>
    <cellStyle name="Input 2 5 3 5 6" xfId="14653"/>
    <cellStyle name="Input 2 5 3 5 7" xfId="14654"/>
    <cellStyle name="Input 2 5 3 6" xfId="14655"/>
    <cellStyle name="Input 2 5 3 6 2" xfId="14656"/>
    <cellStyle name="Input 2 5 3 6 3" xfId="14657"/>
    <cellStyle name="Input 2 5 3 7" xfId="14658"/>
    <cellStyle name="Input 2 5 3 7 2" xfId="14659"/>
    <cellStyle name="Input 2 5 3 7 3" xfId="14660"/>
    <cellStyle name="Input 2 5 3 8" xfId="14661"/>
    <cellStyle name="Input 2 5 3 8 2" xfId="14662"/>
    <cellStyle name="Input 2 5 3 8 3" xfId="14663"/>
    <cellStyle name="Input 2 5 3 9" xfId="14664"/>
    <cellStyle name="Input 2 5 3 9 2" xfId="14665"/>
    <cellStyle name="Input 2 5 3 9 3" xfId="14666"/>
    <cellStyle name="Input 2 5 4" xfId="14667"/>
    <cellStyle name="Input 2 5 4 2" xfId="14668"/>
    <cellStyle name="Input 2 5 4 2 2" xfId="14669"/>
    <cellStyle name="Input 2 5 4 2 2 2" xfId="14670"/>
    <cellStyle name="Input 2 5 4 2 2 2 2" xfId="14671"/>
    <cellStyle name="Input 2 5 4 2 2 2 3" xfId="14672"/>
    <cellStyle name="Input 2 5 4 2 2 3" xfId="14673"/>
    <cellStyle name="Input 2 5 4 2 2 3 2" xfId="14674"/>
    <cellStyle name="Input 2 5 4 2 2 3 3" xfId="14675"/>
    <cellStyle name="Input 2 5 4 2 2 4" xfId="14676"/>
    <cellStyle name="Input 2 5 4 2 2 4 2" xfId="14677"/>
    <cellStyle name="Input 2 5 4 2 2 4 3" xfId="14678"/>
    <cellStyle name="Input 2 5 4 2 2 5" xfId="14679"/>
    <cellStyle name="Input 2 5 4 2 2 5 2" xfId="14680"/>
    <cellStyle name="Input 2 5 4 2 2 5 3" xfId="14681"/>
    <cellStyle name="Input 2 5 4 2 2 6" xfId="14682"/>
    <cellStyle name="Input 2 5 4 2 2 7" xfId="14683"/>
    <cellStyle name="Input 2 5 4 2 3" xfId="14684"/>
    <cellStyle name="Input 2 5 4 2 3 2" xfId="14685"/>
    <cellStyle name="Input 2 5 4 2 3 3" xfId="14686"/>
    <cellStyle name="Input 2 5 4 2 4" xfId="14687"/>
    <cellStyle name="Input 2 5 4 2 4 2" xfId="14688"/>
    <cellStyle name="Input 2 5 4 2 4 3" xfId="14689"/>
    <cellStyle name="Input 2 5 4 2 5" xfId="14690"/>
    <cellStyle name="Input 2 5 4 2 5 2" xfId="14691"/>
    <cellStyle name="Input 2 5 4 2 5 3" xfId="14692"/>
    <cellStyle name="Input 2 5 4 2 6" xfId="14693"/>
    <cellStyle name="Input 2 5 4 2 6 2" xfId="14694"/>
    <cellStyle name="Input 2 5 4 2 6 3" xfId="14695"/>
    <cellStyle name="Input 2 5 4 2 7" xfId="14696"/>
    <cellStyle name="Input 2 5 4 2 8" xfId="14697"/>
    <cellStyle name="Input 2 5 4 3" xfId="14698"/>
    <cellStyle name="Input 2 5 4 3 2" xfId="14699"/>
    <cellStyle name="Input 2 5 4 3 2 2" xfId="14700"/>
    <cellStyle name="Input 2 5 4 3 2 3" xfId="14701"/>
    <cellStyle name="Input 2 5 4 3 3" xfId="14702"/>
    <cellStyle name="Input 2 5 4 3 3 2" xfId="14703"/>
    <cellStyle name="Input 2 5 4 3 3 3" xfId="14704"/>
    <cellStyle name="Input 2 5 4 3 4" xfId="14705"/>
    <cellStyle name="Input 2 5 4 3 4 2" xfId="14706"/>
    <cellStyle name="Input 2 5 4 3 4 3" xfId="14707"/>
    <cellStyle name="Input 2 5 4 3 5" xfId="14708"/>
    <cellStyle name="Input 2 5 4 3 5 2" xfId="14709"/>
    <cellStyle name="Input 2 5 4 3 5 3" xfId="14710"/>
    <cellStyle name="Input 2 5 4 3 6" xfId="14711"/>
    <cellStyle name="Input 2 5 4 3 7" xfId="14712"/>
    <cellStyle name="Input 2 5 4 4" xfId="14713"/>
    <cellStyle name="Input 2 5 4 4 2" xfId="14714"/>
    <cellStyle name="Input 2 5 4 4 3" xfId="14715"/>
    <cellStyle name="Input 2 5 4 5" xfId="14716"/>
    <cellStyle name="Input 2 5 4 5 2" xfId="14717"/>
    <cellStyle name="Input 2 5 4 5 3" xfId="14718"/>
    <cellStyle name="Input 2 5 4 6" xfId="14719"/>
    <cellStyle name="Input 2 5 4 6 2" xfId="14720"/>
    <cellStyle name="Input 2 5 4 6 3" xfId="14721"/>
    <cellStyle name="Input 2 5 4 7" xfId="14722"/>
    <cellStyle name="Input 2 5 4 7 2" xfId="14723"/>
    <cellStyle name="Input 2 5 4 7 3" xfId="14724"/>
    <cellStyle name="Input 2 5 4 8" xfId="14725"/>
    <cellStyle name="Input 2 5 4 9" xfId="14726"/>
    <cellStyle name="Input 2 5 5" xfId="14727"/>
    <cellStyle name="Input 2 5 5 2" xfId="14728"/>
    <cellStyle name="Input 2 5 5 2 2" xfId="14729"/>
    <cellStyle name="Input 2 5 5 2 2 2" xfId="14730"/>
    <cellStyle name="Input 2 5 5 2 2 2 2" xfId="14731"/>
    <cellStyle name="Input 2 5 5 2 2 2 3" xfId="14732"/>
    <cellStyle name="Input 2 5 5 2 2 3" xfId="14733"/>
    <cellStyle name="Input 2 5 5 2 2 3 2" xfId="14734"/>
    <cellStyle name="Input 2 5 5 2 2 3 3" xfId="14735"/>
    <cellStyle name="Input 2 5 5 2 2 4" xfId="14736"/>
    <cellStyle name="Input 2 5 5 2 2 4 2" xfId="14737"/>
    <cellStyle name="Input 2 5 5 2 2 4 3" xfId="14738"/>
    <cellStyle name="Input 2 5 5 2 2 5" xfId="14739"/>
    <cellStyle name="Input 2 5 5 2 2 5 2" xfId="14740"/>
    <cellStyle name="Input 2 5 5 2 2 5 3" xfId="14741"/>
    <cellStyle name="Input 2 5 5 2 2 6" xfId="14742"/>
    <cellStyle name="Input 2 5 5 2 2 7" xfId="14743"/>
    <cellStyle name="Input 2 5 5 2 3" xfId="14744"/>
    <cellStyle name="Input 2 5 5 2 3 2" xfId="14745"/>
    <cellStyle name="Input 2 5 5 2 3 3" xfId="14746"/>
    <cellStyle name="Input 2 5 5 2 4" xfId="14747"/>
    <cellStyle name="Input 2 5 5 2 4 2" xfId="14748"/>
    <cellStyle name="Input 2 5 5 2 4 3" xfId="14749"/>
    <cellStyle name="Input 2 5 5 2 5" xfId="14750"/>
    <cellStyle name="Input 2 5 5 2 5 2" xfId="14751"/>
    <cellStyle name="Input 2 5 5 2 5 3" xfId="14752"/>
    <cellStyle name="Input 2 5 5 2 6" xfId="14753"/>
    <cellStyle name="Input 2 5 5 2 6 2" xfId="14754"/>
    <cellStyle name="Input 2 5 5 2 6 3" xfId="14755"/>
    <cellStyle name="Input 2 5 5 2 7" xfId="14756"/>
    <cellStyle name="Input 2 5 5 2 8" xfId="14757"/>
    <cellStyle name="Input 2 5 5 3" xfId="14758"/>
    <cellStyle name="Input 2 5 5 3 2" xfId="14759"/>
    <cellStyle name="Input 2 5 5 3 2 2" xfId="14760"/>
    <cellStyle name="Input 2 5 5 3 2 3" xfId="14761"/>
    <cellStyle name="Input 2 5 5 3 3" xfId="14762"/>
    <cellStyle name="Input 2 5 5 3 3 2" xfId="14763"/>
    <cellStyle name="Input 2 5 5 3 3 3" xfId="14764"/>
    <cellStyle name="Input 2 5 5 3 4" xfId="14765"/>
    <cellStyle name="Input 2 5 5 3 4 2" xfId="14766"/>
    <cellStyle name="Input 2 5 5 3 4 3" xfId="14767"/>
    <cellStyle name="Input 2 5 5 3 5" xfId="14768"/>
    <cellStyle name="Input 2 5 5 3 5 2" xfId="14769"/>
    <cellStyle name="Input 2 5 5 3 5 3" xfId="14770"/>
    <cellStyle name="Input 2 5 5 3 6" xfId="14771"/>
    <cellStyle name="Input 2 5 5 3 7" xfId="14772"/>
    <cellStyle name="Input 2 5 5 4" xfId="14773"/>
    <cellStyle name="Input 2 5 5 4 2" xfId="14774"/>
    <cellStyle name="Input 2 5 5 4 3" xfId="14775"/>
    <cellStyle name="Input 2 5 5 5" xfId="14776"/>
    <cellStyle name="Input 2 5 5 5 2" xfId="14777"/>
    <cellStyle name="Input 2 5 5 5 3" xfId="14778"/>
    <cellStyle name="Input 2 5 5 6" xfId="14779"/>
    <cellStyle name="Input 2 5 5 6 2" xfId="14780"/>
    <cellStyle name="Input 2 5 5 6 3" xfId="14781"/>
    <cellStyle name="Input 2 5 5 7" xfId="14782"/>
    <cellStyle name="Input 2 5 5 7 2" xfId="14783"/>
    <cellStyle name="Input 2 5 5 7 3" xfId="14784"/>
    <cellStyle name="Input 2 5 5 8" xfId="14785"/>
    <cellStyle name="Input 2 5 5 9" xfId="14786"/>
    <cellStyle name="Input 2 5 6" xfId="14787"/>
    <cellStyle name="Input 2 5 6 2" xfId="14788"/>
    <cellStyle name="Input 2 5 6 2 2" xfId="14789"/>
    <cellStyle name="Input 2 5 6 2 2 2" xfId="14790"/>
    <cellStyle name="Input 2 5 6 2 2 3" xfId="14791"/>
    <cellStyle name="Input 2 5 6 2 3" xfId="14792"/>
    <cellStyle name="Input 2 5 6 2 3 2" xfId="14793"/>
    <cellStyle name="Input 2 5 6 2 3 3" xfId="14794"/>
    <cellStyle name="Input 2 5 6 2 4" xfId="14795"/>
    <cellStyle name="Input 2 5 6 2 4 2" xfId="14796"/>
    <cellStyle name="Input 2 5 6 2 4 3" xfId="14797"/>
    <cellStyle name="Input 2 5 6 2 5" xfId="14798"/>
    <cellStyle name="Input 2 5 6 2 5 2" xfId="14799"/>
    <cellStyle name="Input 2 5 6 2 5 3" xfId="14800"/>
    <cellStyle name="Input 2 5 6 2 6" xfId="14801"/>
    <cellStyle name="Input 2 5 6 2 7" xfId="14802"/>
    <cellStyle name="Input 2 5 6 3" xfId="14803"/>
    <cellStyle name="Input 2 5 6 3 2" xfId="14804"/>
    <cellStyle name="Input 2 5 6 3 3" xfId="14805"/>
    <cellStyle name="Input 2 5 6 4" xfId="14806"/>
    <cellStyle name="Input 2 5 6 4 2" xfId="14807"/>
    <cellStyle name="Input 2 5 6 4 3" xfId="14808"/>
    <cellStyle name="Input 2 5 6 5" xfId="14809"/>
    <cellStyle name="Input 2 5 6 5 2" xfId="14810"/>
    <cellStyle name="Input 2 5 6 5 3" xfId="14811"/>
    <cellStyle name="Input 2 5 6 6" xfId="14812"/>
    <cellStyle name="Input 2 5 6 6 2" xfId="14813"/>
    <cellStyle name="Input 2 5 6 6 3" xfId="14814"/>
    <cellStyle name="Input 2 5 6 7" xfId="14815"/>
    <cellStyle name="Input 2 5 6 8" xfId="14816"/>
    <cellStyle name="Input 2 5 7" xfId="14817"/>
    <cellStyle name="Input 2 5 7 2" xfId="14818"/>
    <cellStyle name="Input 2 5 7 2 2" xfId="14819"/>
    <cellStyle name="Input 2 5 7 2 3" xfId="14820"/>
    <cellStyle name="Input 2 5 7 3" xfId="14821"/>
    <cellStyle name="Input 2 5 7 3 2" xfId="14822"/>
    <cellStyle name="Input 2 5 7 3 3" xfId="14823"/>
    <cellStyle name="Input 2 5 7 4" xfId="14824"/>
    <cellStyle name="Input 2 5 7 4 2" xfId="14825"/>
    <cellStyle name="Input 2 5 7 4 3" xfId="14826"/>
    <cellStyle name="Input 2 5 7 5" xfId="14827"/>
    <cellStyle name="Input 2 5 7 5 2" xfId="14828"/>
    <cellStyle name="Input 2 5 7 5 3" xfId="14829"/>
    <cellStyle name="Input 2 5 7 6" xfId="14830"/>
    <cellStyle name="Input 2 5 7 7" xfId="14831"/>
    <cellStyle name="Input 2 5 8" xfId="14832"/>
    <cellStyle name="Input 2 5 8 2" xfId="14833"/>
    <cellStyle name="Input 2 5 8 3" xfId="14834"/>
    <cellStyle name="Input 2 5 9" xfId="14835"/>
    <cellStyle name="Input 2 5 9 2" xfId="14836"/>
    <cellStyle name="Input 2 5 9 3" xfId="14837"/>
    <cellStyle name="Input 2 6" xfId="14838"/>
    <cellStyle name="Input 2 6 2" xfId="14839"/>
    <cellStyle name="Input 2 6 3" xfId="14840"/>
    <cellStyle name="Input 2 7" xfId="14841"/>
    <cellStyle name="Input 2 7 10" xfId="14842"/>
    <cellStyle name="Input 2 7 10 2" xfId="14843"/>
    <cellStyle name="Input 2 7 10 3" xfId="14844"/>
    <cellStyle name="Input 2 7 11" xfId="14845"/>
    <cellStyle name="Input 2 7 11 2" xfId="14846"/>
    <cellStyle name="Input 2 7 11 3" xfId="14847"/>
    <cellStyle name="Input 2 7 12" xfId="14848"/>
    <cellStyle name="Input 2 7 13" xfId="14849"/>
    <cellStyle name="Input 2 7 2" xfId="14850"/>
    <cellStyle name="Input 2 7 2 2" xfId="14851"/>
    <cellStyle name="Input 2 7 2 2 2" xfId="14852"/>
    <cellStyle name="Input 2 7 2 2 2 2" xfId="14853"/>
    <cellStyle name="Input 2 7 2 2 2 2 2" xfId="14854"/>
    <cellStyle name="Input 2 7 2 2 2 2 3" xfId="14855"/>
    <cellStyle name="Input 2 7 2 2 2 3" xfId="14856"/>
    <cellStyle name="Input 2 7 2 2 2 3 2" xfId="14857"/>
    <cellStyle name="Input 2 7 2 2 2 3 3" xfId="14858"/>
    <cellStyle name="Input 2 7 2 2 2 4" xfId="14859"/>
    <cellStyle name="Input 2 7 2 2 2 4 2" xfId="14860"/>
    <cellStyle name="Input 2 7 2 2 2 4 3" xfId="14861"/>
    <cellStyle name="Input 2 7 2 2 2 5" xfId="14862"/>
    <cellStyle name="Input 2 7 2 2 2 5 2" xfId="14863"/>
    <cellStyle name="Input 2 7 2 2 2 5 3" xfId="14864"/>
    <cellStyle name="Input 2 7 2 2 2 6" xfId="14865"/>
    <cellStyle name="Input 2 7 2 2 2 7" xfId="14866"/>
    <cellStyle name="Input 2 7 2 2 3" xfId="14867"/>
    <cellStyle name="Input 2 7 2 2 3 2" xfId="14868"/>
    <cellStyle name="Input 2 7 2 2 3 3" xfId="14869"/>
    <cellStyle name="Input 2 7 2 2 4" xfId="14870"/>
    <cellStyle name="Input 2 7 2 2 4 2" xfId="14871"/>
    <cellStyle name="Input 2 7 2 2 4 3" xfId="14872"/>
    <cellStyle name="Input 2 7 2 2 5" xfId="14873"/>
    <cellStyle name="Input 2 7 2 2 5 2" xfId="14874"/>
    <cellStyle name="Input 2 7 2 2 5 3" xfId="14875"/>
    <cellStyle name="Input 2 7 2 2 6" xfId="14876"/>
    <cellStyle name="Input 2 7 2 2 6 2" xfId="14877"/>
    <cellStyle name="Input 2 7 2 2 6 3" xfId="14878"/>
    <cellStyle name="Input 2 7 2 2 7" xfId="14879"/>
    <cellStyle name="Input 2 7 2 2 8" xfId="14880"/>
    <cellStyle name="Input 2 7 2 3" xfId="14881"/>
    <cellStyle name="Input 2 7 2 3 2" xfId="14882"/>
    <cellStyle name="Input 2 7 2 3 2 2" xfId="14883"/>
    <cellStyle name="Input 2 7 2 3 2 3" xfId="14884"/>
    <cellStyle name="Input 2 7 2 3 3" xfId="14885"/>
    <cellStyle name="Input 2 7 2 3 3 2" xfId="14886"/>
    <cellStyle name="Input 2 7 2 3 3 3" xfId="14887"/>
    <cellStyle name="Input 2 7 2 3 4" xfId="14888"/>
    <cellStyle name="Input 2 7 2 3 4 2" xfId="14889"/>
    <cellStyle name="Input 2 7 2 3 4 3" xfId="14890"/>
    <cellStyle name="Input 2 7 2 3 5" xfId="14891"/>
    <cellStyle name="Input 2 7 2 3 5 2" xfId="14892"/>
    <cellStyle name="Input 2 7 2 3 5 3" xfId="14893"/>
    <cellStyle name="Input 2 7 2 3 6" xfId="14894"/>
    <cellStyle name="Input 2 7 2 3 7" xfId="14895"/>
    <cellStyle name="Input 2 7 2 4" xfId="14896"/>
    <cellStyle name="Input 2 7 2 4 2" xfId="14897"/>
    <cellStyle name="Input 2 7 2 4 3" xfId="14898"/>
    <cellStyle name="Input 2 7 2 5" xfId="14899"/>
    <cellStyle name="Input 2 7 2 5 2" xfId="14900"/>
    <cellStyle name="Input 2 7 2 5 3" xfId="14901"/>
    <cellStyle name="Input 2 7 2 6" xfId="14902"/>
    <cellStyle name="Input 2 7 2 6 2" xfId="14903"/>
    <cellStyle name="Input 2 7 2 6 3" xfId="14904"/>
    <cellStyle name="Input 2 7 2 7" xfId="14905"/>
    <cellStyle name="Input 2 7 2 7 2" xfId="14906"/>
    <cellStyle name="Input 2 7 2 7 3" xfId="14907"/>
    <cellStyle name="Input 2 7 2 8" xfId="14908"/>
    <cellStyle name="Input 2 7 2 9" xfId="14909"/>
    <cellStyle name="Input 2 7 3" xfId="14910"/>
    <cellStyle name="Input 2 7 3 2" xfId="14911"/>
    <cellStyle name="Input 2 7 3 2 2" xfId="14912"/>
    <cellStyle name="Input 2 7 3 2 2 2" xfId="14913"/>
    <cellStyle name="Input 2 7 3 2 2 2 2" xfId="14914"/>
    <cellStyle name="Input 2 7 3 2 2 2 3" xfId="14915"/>
    <cellStyle name="Input 2 7 3 2 2 3" xfId="14916"/>
    <cellStyle name="Input 2 7 3 2 2 3 2" xfId="14917"/>
    <cellStyle name="Input 2 7 3 2 2 3 3" xfId="14918"/>
    <cellStyle name="Input 2 7 3 2 2 4" xfId="14919"/>
    <cellStyle name="Input 2 7 3 2 2 4 2" xfId="14920"/>
    <cellStyle name="Input 2 7 3 2 2 4 3" xfId="14921"/>
    <cellStyle name="Input 2 7 3 2 2 5" xfId="14922"/>
    <cellStyle name="Input 2 7 3 2 2 5 2" xfId="14923"/>
    <cellStyle name="Input 2 7 3 2 2 5 3" xfId="14924"/>
    <cellStyle name="Input 2 7 3 2 2 6" xfId="14925"/>
    <cellStyle name="Input 2 7 3 2 2 7" xfId="14926"/>
    <cellStyle name="Input 2 7 3 2 3" xfId="14927"/>
    <cellStyle name="Input 2 7 3 2 3 2" xfId="14928"/>
    <cellStyle name="Input 2 7 3 2 3 3" xfId="14929"/>
    <cellStyle name="Input 2 7 3 2 4" xfId="14930"/>
    <cellStyle name="Input 2 7 3 2 4 2" xfId="14931"/>
    <cellStyle name="Input 2 7 3 2 4 3" xfId="14932"/>
    <cellStyle name="Input 2 7 3 2 5" xfId="14933"/>
    <cellStyle name="Input 2 7 3 2 5 2" xfId="14934"/>
    <cellStyle name="Input 2 7 3 2 5 3" xfId="14935"/>
    <cellStyle name="Input 2 7 3 2 6" xfId="14936"/>
    <cellStyle name="Input 2 7 3 2 6 2" xfId="14937"/>
    <cellStyle name="Input 2 7 3 2 6 3" xfId="14938"/>
    <cellStyle name="Input 2 7 3 2 7" xfId="14939"/>
    <cellStyle name="Input 2 7 3 2 8" xfId="14940"/>
    <cellStyle name="Input 2 7 3 3" xfId="14941"/>
    <cellStyle name="Input 2 7 3 3 2" xfId="14942"/>
    <cellStyle name="Input 2 7 3 3 2 2" xfId="14943"/>
    <cellStyle name="Input 2 7 3 3 2 3" xfId="14944"/>
    <cellStyle name="Input 2 7 3 3 3" xfId="14945"/>
    <cellStyle name="Input 2 7 3 3 3 2" xfId="14946"/>
    <cellStyle name="Input 2 7 3 3 3 3" xfId="14947"/>
    <cellStyle name="Input 2 7 3 3 4" xfId="14948"/>
    <cellStyle name="Input 2 7 3 3 4 2" xfId="14949"/>
    <cellStyle name="Input 2 7 3 3 4 3" xfId="14950"/>
    <cellStyle name="Input 2 7 3 3 5" xfId="14951"/>
    <cellStyle name="Input 2 7 3 3 5 2" xfId="14952"/>
    <cellStyle name="Input 2 7 3 3 5 3" xfId="14953"/>
    <cellStyle name="Input 2 7 3 3 6" xfId="14954"/>
    <cellStyle name="Input 2 7 3 3 7" xfId="14955"/>
    <cellStyle name="Input 2 7 3 4" xfId="14956"/>
    <cellStyle name="Input 2 7 3 4 2" xfId="14957"/>
    <cellStyle name="Input 2 7 3 4 3" xfId="14958"/>
    <cellStyle name="Input 2 7 3 5" xfId="14959"/>
    <cellStyle name="Input 2 7 3 5 2" xfId="14960"/>
    <cellStyle name="Input 2 7 3 5 3" xfId="14961"/>
    <cellStyle name="Input 2 7 3 6" xfId="14962"/>
    <cellStyle name="Input 2 7 3 6 2" xfId="14963"/>
    <cellStyle name="Input 2 7 3 6 3" xfId="14964"/>
    <cellStyle name="Input 2 7 3 7" xfId="14965"/>
    <cellStyle name="Input 2 7 3 7 2" xfId="14966"/>
    <cellStyle name="Input 2 7 3 7 3" xfId="14967"/>
    <cellStyle name="Input 2 7 3 8" xfId="14968"/>
    <cellStyle name="Input 2 7 3 9" xfId="14969"/>
    <cellStyle name="Input 2 7 4" xfId="14970"/>
    <cellStyle name="Input 2 7 4 2" xfId="14971"/>
    <cellStyle name="Input 2 7 4 2 2" xfId="14972"/>
    <cellStyle name="Input 2 7 4 2 2 2" xfId="14973"/>
    <cellStyle name="Input 2 7 4 2 2 2 2" xfId="14974"/>
    <cellStyle name="Input 2 7 4 2 2 2 3" xfId="14975"/>
    <cellStyle name="Input 2 7 4 2 2 3" xfId="14976"/>
    <cellStyle name="Input 2 7 4 2 2 3 2" xfId="14977"/>
    <cellStyle name="Input 2 7 4 2 2 3 3" xfId="14978"/>
    <cellStyle name="Input 2 7 4 2 2 4" xfId="14979"/>
    <cellStyle name="Input 2 7 4 2 2 4 2" xfId="14980"/>
    <cellStyle name="Input 2 7 4 2 2 4 3" xfId="14981"/>
    <cellStyle name="Input 2 7 4 2 2 5" xfId="14982"/>
    <cellStyle name="Input 2 7 4 2 2 5 2" xfId="14983"/>
    <cellStyle name="Input 2 7 4 2 2 5 3" xfId="14984"/>
    <cellStyle name="Input 2 7 4 2 2 6" xfId="14985"/>
    <cellStyle name="Input 2 7 4 2 2 7" xfId="14986"/>
    <cellStyle name="Input 2 7 4 2 3" xfId="14987"/>
    <cellStyle name="Input 2 7 4 2 3 2" xfId="14988"/>
    <cellStyle name="Input 2 7 4 2 3 3" xfId="14989"/>
    <cellStyle name="Input 2 7 4 2 4" xfId="14990"/>
    <cellStyle name="Input 2 7 4 2 4 2" xfId="14991"/>
    <cellStyle name="Input 2 7 4 2 4 3" xfId="14992"/>
    <cellStyle name="Input 2 7 4 2 5" xfId="14993"/>
    <cellStyle name="Input 2 7 4 2 5 2" xfId="14994"/>
    <cellStyle name="Input 2 7 4 2 5 3" xfId="14995"/>
    <cellStyle name="Input 2 7 4 2 6" xfId="14996"/>
    <cellStyle name="Input 2 7 4 2 6 2" xfId="14997"/>
    <cellStyle name="Input 2 7 4 2 6 3" xfId="14998"/>
    <cellStyle name="Input 2 7 4 2 7" xfId="14999"/>
    <cellStyle name="Input 2 7 4 2 8" xfId="15000"/>
    <cellStyle name="Input 2 7 4 3" xfId="15001"/>
    <cellStyle name="Input 2 7 4 3 2" xfId="15002"/>
    <cellStyle name="Input 2 7 4 3 2 2" xfId="15003"/>
    <cellStyle name="Input 2 7 4 3 2 3" xfId="15004"/>
    <cellStyle name="Input 2 7 4 3 3" xfId="15005"/>
    <cellStyle name="Input 2 7 4 3 3 2" xfId="15006"/>
    <cellStyle name="Input 2 7 4 3 3 3" xfId="15007"/>
    <cellStyle name="Input 2 7 4 3 4" xfId="15008"/>
    <cellStyle name="Input 2 7 4 3 4 2" xfId="15009"/>
    <cellStyle name="Input 2 7 4 3 4 3" xfId="15010"/>
    <cellStyle name="Input 2 7 4 3 5" xfId="15011"/>
    <cellStyle name="Input 2 7 4 3 5 2" xfId="15012"/>
    <cellStyle name="Input 2 7 4 3 5 3" xfId="15013"/>
    <cellStyle name="Input 2 7 4 3 6" xfId="15014"/>
    <cellStyle name="Input 2 7 4 3 7" xfId="15015"/>
    <cellStyle name="Input 2 7 4 4" xfId="15016"/>
    <cellStyle name="Input 2 7 4 4 2" xfId="15017"/>
    <cellStyle name="Input 2 7 4 4 3" xfId="15018"/>
    <cellStyle name="Input 2 7 4 5" xfId="15019"/>
    <cellStyle name="Input 2 7 4 5 2" xfId="15020"/>
    <cellStyle name="Input 2 7 4 5 3" xfId="15021"/>
    <cellStyle name="Input 2 7 4 6" xfId="15022"/>
    <cellStyle name="Input 2 7 4 6 2" xfId="15023"/>
    <cellStyle name="Input 2 7 4 6 3" xfId="15024"/>
    <cellStyle name="Input 2 7 4 7" xfId="15025"/>
    <cellStyle name="Input 2 7 4 7 2" xfId="15026"/>
    <cellStyle name="Input 2 7 4 7 3" xfId="15027"/>
    <cellStyle name="Input 2 7 4 8" xfId="15028"/>
    <cellStyle name="Input 2 7 4 9" xfId="15029"/>
    <cellStyle name="Input 2 7 5" xfId="15030"/>
    <cellStyle name="Input 2 7 5 2" xfId="15031"/>
    <cellStyle name="Input 2 7 5 2 2" xfId="15032"/>
    <cellStyle name="Input 2 7 5 2 2 2" xfId="15033"/>
    <cellStyle name="Input 2 7 5 2 2 2 2" xfId="15034"/>
    <cellStyle name="Input 2 7 5 2 2 2 3" xfId="15035"/>
    <cellStyle name="Input 2 7 5 2 2 3" xfId="15036"/>
    <cellStyle name="Input 2 7 5 2 2 3 2" xfId="15037"/>
    <cellStyle name="Input 2 7 5 2 2 3 3" xfId="15038"/>
    <cellStyle name="Input 2 7 5 2 2 4" xfId="15039"/>
    <cellStyle name="Input 2 7 5 2 2 4 2" xfId="15040"/>
    <cellStyle name="Input 2 7 5 2 2 4 3" xfId="15041"/>
    <cellStyle name="Input 2 7 5 2 2 5" xfId="15042"/>
    <cellStyle name="Input 2 7 5 2 2 5 2" xfId="15043"/>
    <cellStyle name="Input 2 7 5 2 2 5 3" xfId="15044"/>
    <cellStyle name="Input 2 7 5 2 2 6" xfId="15045"/>
    <cellStyle name="Input 2 7 5 2 2 7" xfId="15046"/>
    <cellStyle name="Input 2 7 5 2 3" xfId="15047"/>
    <cellStyle name="Input 2 7 5 2 3 2" xfId="15048"/>
    <cellStyle name="Input 2 7 5 2 3 3" xfId="15049"/>
    <cellStyle name="Input 2 7 5 2 4" xfId="15050"/>
    <cellStyle name="Input 2 7 5 2 4 2" xfId="15051"/>
    <cellStyle name="Input 2 7 5 2 4 3" xfId="15052"/>
    <cellStyle name="Input 2 7 5 2 5" xfId="15053"/>
    <cellStyle name="Input 2 7 5 2 5 2" xfId="15054"/>
    <cellStyle name="Input 2 7 5 2 5 3" xfId="15055"/>
    <cellStyle name="Input 2 7 5 2 6" xfId="15056"/>
    <cellStyle name="Input 2 7 5 2 6 2" xfId="15057"/>
    <cellStyle name="Input 2 7 5 2 6 3" xfId="15058"/>
    <cellStyle name="Input 2 7 5 2 7" xfId="15059"/>
    <cellStyle name="Input 2 7 5 2 8" xfId="15060"/>
    <cellStyle name="Input 2 7 5 3" xfId="15061"/>
    <cellStyle name="Input 2 7 5 3 2" xfId="15062"/>
    <cellStyle name="Input 2 7 5 3 2 2" xfId="15063"/>
    <cellStyle name="Input 2 7 5 3 2 3" xfId="15064"/>
    <cellStyle name="Input 2 7 5 3 3" xfId="15065"/>
    <cellStyle name="Input 2 7 5 3 3 2" xfId="15066"/>
    <cellStyle name="Input 2 7 5 3 3 3" xfId="15067"/>
    <cellStyle name="Input 2 7 5 3 4" xfId="15068"/>
    <cellStyle name="Input 2 7 5 3 4 2" xfId="15069"/>
    <cellStyle name="Input 2 7 5 3 4 3" xfId="15070"/>
    <cellStyle name="Input 2 7 5 3 5" xfId="15071"/>
    <cellStyle name="Input 2 7 5 3 5 2" xfId="15072"/>
    <cellStyle name="Input 2 7 5 3 5 3" xfId="15073"/>
    <cellStyle name="Input 2 7 5 3 6" xfId="15074"/>
    <cellStyle name="Input 2 7 5 3 7" xfId="15075"/>
    <cellStyle name="Input 2 7 5 4" xfId="15076"/>
    <cellStyle name="Input 2 7 5 4 2" xfId="15077"/>
    <cellStyle name="Input 2 7 5 4 3" xfId="15078"/>
    <cellStyle name="Input 2 7 5 5" xfId="15079"/>
    <cellStyle name="Input 2 7 5 5 2" xfId="15080"/>
    <cellStyle name="Input 2 7 5 5 3" xfId="15081"/>
    <cellStyle name="Input 2 7 5 6" xfId="15082"/>
    <cellStyle name="Input 2 7 5 6 2" xfId="15083"/>
    <cellStyle name="Input 2 7 5 6 3" xfId="15084"/>
    <cellStyle name="Input 2 7 5 7" xfId="15085"/>
    <cellStyle name="Input 2 7 5 7 2" xfId="15086"/>
    <cellStyle name="Input 2 7 5 7 3" xfId="15087"/>
    <cellStyle name="Input 2 7 5 8" xfId="15088"/>
    <cellStyle name="Input 2 7 5 9" xfId="15089"/>
    <cellStyle name="Input 2 7 6" xfId="15090"/>
    <cellStyle name="Input 2 7 6 2" xfId="15091"/>
    <cellStyle name="Input 2 7 6 2 2" xfId="15092"/>
    <cellStyle name="Input 2 7 6 2 2 2" xfId="15093"/>
    <cellStyle name="Input 2 7 6 2 2 3" xfId="15094"/>
    <cellStyle name="Input 2 7 6 2 3" xfId="15095"/>
    <cellStyle name="Input 2 7 6 2 3 2" xfId="15096"/>
    <cellStyle name="Input 2 7 6 2 3 3" xfId="15097"/>
    <cellStyle name="Input 2 7 6 2 4" xfId="15098"/>
    <cellStyle name="Input 2 7 6 2 4 2" xfId="15099"/>
    <cellStyle name="Input 2 7 6 2 4 3" xfId="15100"/>
    <cellStyle name="Input 2 7 6 2 5" xfId="15101"/>
    <cellStyle name="Input 2 7 6 2 5 2" xfId="15102"/>
    <cellStyle name="Input 2 7 6 2 5 3" xfId="15103"/>
    <cellStyle name="Input 2 7 6 2 6" xfId="15104"/>
    <cellStyle name="Input 2 7 6 2 7" xfId="15105"/>
    <cellStyle name="Input 2 7 6 3" xfId="15106"/>
    <cellStyle name="Input 2 7 6 3 2" xfId="15107"/>
    <cellStyle name="Input 2 7 6 3 3" xfId="15108"/>
    <cellStyle name="Input 2 7 6 4" xfId="15109"/>
    <cellStyle name="Input 2 7 6 4 2" xfId="15110"/>
    <cellStyle name="Input 2 7 6 4 3" xfId="15111"/>
    <cellStyle name="Input 2 7 6 5" xfId="15112"/>
    <cellStyle name="Input 2 7 6 5 2" xfId="15113"/>
    <cellStyle name="Input 2 7 6 5 3" xfId="15114"/>
    <cellStyle name="Input 2 7 6 6" xfId="15115"/>
    <cellStyle name="Input 2 7 6 6 2" xfId="15116"/>
    <cellStyle name="Input 2 7 6 6 3" xfId="15117"/>
    <cellStyle name="Input 2 7 6 7" xfId="15118"/>
    <cellStyle name="Input 2 7 6 8" xfId="15119"/>
    <cellStyle name="Input 2 7 7" xfId="15120"/>
    <cellStyle name="Input 2 7 7 2" xfId="15121"/>
    <cellStyle name="Input 2 7 7 2 2" xfId="15122"/>
    <cellStyle name="Input 2 7 7 2 3" xfId="15123"/>
    <cellStyle name="Input 2 7 7 3" xfId="15124"/>
    <cellStyle name="Input 2 7 7 3 2" xfId="15125"/>
    <cellStyle name="Input 2 7 7 3 3" xfId="15126"/>
    <cellStyle name="Input 2 7 7 4" xfId="15127"/>
    <cellStyle name="Input 2 7 7 4 2" xfId="15128"/>
    <cellStyle name="Input 2 7 7 4 3" xfId="15129"/>
    <cellStyle name="Input 2 7 7 5" xfId="15130"/>
    <cellStyle name="Input 2 7 7 5 2" xfId="15131"/>
    <cellStyle name="Input 2 7 7 5 3" xfId="15132"/>
    <cellStyle name="Input 2 7 7 6" xfId="15133"/>
    <cellStyle name="Input 2 7 7 7" xfId="15134"/>
    <cellStyle name="Input 2 7 8" xfId="15135"/>
    <cellStyle name="Input 2 7 8 2" xfId="15136"/>
    <cellStyle name="Input 2 7 8 3" xfId="15137"/>
    <cellStyle name="Input 2 7 9" xfId="15138"/>
    <cellStyle name="Input 2 7 9 2" xfId="15139"/>
    <cellStyle name="Input 2 7 9 3" xfId="15140"/>
    <cellStyle name="Input 2 8" xfId="15141"/>
    <cellStyle name="Input 2 8 2" xfId="15142"/>
    <cellStyle name="Input 2 8 2 2" xfId="15143"/>
    <cellStyle name="Input 2 8 2 2 2" xfId="15144"/>
    <cellStyle name="Input 2 8 2 2 2 2" xfId="15145"/>
    <cellStyle name="Input 2 8 2 2 2 3" xfId="15146"/>
    <cellStyle name="Input 2 8 2 2 3" xfId="15147"/>
    <cellStyle name="Input 2 8 2 2 3 2" xfId="15148"/>
    <cellStyle name="Input 2 8 2 2 3 3" xfId="15149"/>
    <cellStyle name="Input 2 8 2 2 4" xfId="15150"/>
    <cellStyle name="Input 2 8 2 2 4 2" xfId="15151"/>
    <cellStyle name="Input 2 8 2 2 4 3" xfId="15152"/>
    <cellStyle name="Input 2 8 2 2 5" xfId="15153"/>
    <cellStyle name="Input 2 8 2 2 5 2" xfId="15154"/>
    <cellStyle name="Input 2 8 2 2 5 3" xfId="15155"/>
    <cellStyle name="Input 2 8 2 2 6" xfId="15156"/>
    <cellStyle name="Input 2 8 2 2 7" xfId="15157"/>
    <cellStyle name="Input 2 8 2 3" xfId="15158"/>
    <cellStyle name="Input 2 8 2 3 2" xfId="15159"/>
    <cellStyle name="Input 2 8 2 3 3" xfId="15160"/>
    <cellStyle name="Input 2 8 2 4" xfId="15161"/>
    <cellStyle name="Input 2 8 2 4 2" xfId="15162"/>
    <cellStyle name="Input 2 8 2 4 3" xfId="15163"/>
    <cellStyle name="Input 2 8 2 5" xfId="15164"/>
    <cellStyle name="Input 2 8 2 5 2" xfId="15165"/>
    <cellStyle name="Input 2 8 2 5 3" xfId="15166"/>
    <cellStyle name="Input 2 8 2 6" xfId="15167"/>
    <cellStyle name="Input 2 8 2 6 2" xfId="15168"/>
    <cellStyle name="Input 2 8 2 6 3" xfId="15169"/>
    <cellStyle name="Input 2 8 2 7" xfId="15170"/>
    <cellStyle name="Input 2 8 2 8" xfId="15171"/>
    <cellStyle name="Input 2 8 3" xfId="15172"/>
    <cellStyle name="Input 2 8 3 2" xfId="15173"/>
    <cellStyle name="Input 2 8 3 2 2" xfId="15174"/>
    <cellStyle name="Input 2 8 3 2 3" xfId="15175"/>
    <cellStyle name="Input 2 8 3 3" xfId="15176"/>
    <cellStyle name="Input 2 8 3 3 2" xfId="15177"/>
    <cellStyle name="Input 2 8 3 3 3" xfId="15178"/>
    <cellStyle name="Input 2 8 3 4" xfId="15179"/>
    <cellStyle name="Input 2 8 3 4 2" xfId="15180"/>
    <cellStyle name="Input 2 8 3 4 3" xfId="15181"/>
    <cellStyle name="Input 2 8 3 5" xfId="15182"/>
    <cellStyle name="Input 2 8 3 5 2" xfId="15183"/>
    <cellStyle name="Input 2 8 3 5 3" xfId="15184"/>
    <cellStyle name="Input 2 8 3 6" xfId="15185"/>
    <cellStyle name="Input 2 8 3 7" xfId="15186"/>
    <cellStyle name="Input 2 8 4" xfId="15187"/>
    <cellStyle name="Input 2 8 4 2" xfId="15188"/>
    <cellStyle name="Input 2 8 4 3" xfId="15189"/>
    <cellStyle name="Input 2 8 5" xfId="15190"/>
    <cellStyle name="Input 2 8 5 2" xfId="15191"/>
    <cellStyle name="Input 2 8 5 3" xfId="15192"/>
    <cellStyle name="Input 2 8 6" xfId="15193"/>
    <cellStyle name="Input 2 8 6 2" xfId="15194"/>
    <cellStyle name="Input 2 8 6 3" xfId="15195"/>
    <cellStyle name="Input 2 8 7" xfId="15196"/>
    <cellStyle name="Input 2 8 7 2" xfId="15197"/>
    <cellStyle name="Input 2 8 7 3" xfId="15198"/>
    <cellStyle name="Input 2 8 8" xfId="15199"/>
    <cellStyle name="Input 2 8 9" xfId="15200"/>
    <cellStyle name="Input 2_CPI" xfId="15201"/>
    <cellStyle name="Input 3" xfId="15202"/>
    <cellStyle name="Input 3 2" xfId="15203"/>
    <cellStyle name="Input 3 2 2" xfId="15204"/>
    <cellStyle name="Input 3 2 3" xfId="15205"/>
    <cellStyle name="Input 3 2 4" xfId="15206"/>
    <cellStyle name="Input 3 3" xfId="15207"/>
    <cellStyle name="Input 4" xfId="15208"/>
    <cellStyle name="Input 4 10" xfId="15209"/>
    <cellStyle name="Input 4 10 2" xfId="15210"/>
    <cellStyle name="Input 4 10 3" xfId="15211"/>
    <cellStyle name="Input 4 11" xfId="15212"/>
    <cellStyle name="Input 4 11 2" xfId="15213"/>
    <cellStyle name="Input 4 11 3" xfId="15214"/>
    <cellStyle name="Input 4 12" xfId="15215"/>
    <cellStyle name="Input 4 12 2" xfId="15216"/>
    <cellStyle name="Input 4 12 3" xfId="15217"/>
    <cellStyle name="Input 4 13" xfId="15218"/>
    <cellStyle name="Input 4 14" xfId="15219"/>
    <cellStyle name="Input 4 2" xfId="15220"/>
    <cellStyle name="Input 4 2 10" xfId="15221"/>
    <cellStyle name="Input 4 2 10 2" xfId="15222"/>
    <cellStyle name="Input 4 2 10 3" xfId="15223"/>
    <cellStyle name="Input 4 2 11" xfId="15224"/>
    <cellStyle name="Input 4 2 11 2" xfId="15225"/>
    <cellStyle name="Input 4 2 11 3" xfId="15226"/>
    <cellStyle name="Input 4 2 12" xfId="15227"/>
    <cellStyle name="Input 4 2 13" xfId="15228"/>
    <cellStyle name="Input 4 2 2" xfId="15229"/>
    <cellStyle name="Input 4 2 2 10" xfId="15230"/>
    <cellStyle name="Input 4 2 2 11" xfId="15231"/>
    <cellStyle name="Input 4 2 2 2" xfId="15232"/>
    <cellStyle name="Input 4 2 2 2 2" xfId="15233"/>
    <cellStyle name="Input 4 2 2 2 2 2" xfId="15234"/>
    <cellStyle name="Input 4 2 2 2 2 2 2" xfId="15235"/>
    <cellStyle name="Input 4 2 2 2 2 2 2 2" xfId="15236"/>
    <cellStyle name="Input 4 2 2 2 2 2 2 3" xfId="15237"/>
    <cellStyle name="Input 4 2 2 2 2 2 3" xfId="15238"/>
    <cellStyle name="Input 4 2 2 2 2 2 3 2" xfId="15239"/>
    <cellStyle name="Input 4 2 2 2 2 2 3 3" xfId="15240"/>
    <cellStyle name="Input 4 2 2 2 2 2 4" xfId="15241"/>
    <cellStyle name="Input 4 2 2 2 2 2 4 2" xfId="15242"/>
    <cellStyle name="Input 4 2 2 2 2 2 4 3" xfId="15243"/>
    <cellStyle name="Input 4 2 2 2 2 2 5" xfId="15244"/>
    <cellStyle name="Input 4 2 2 2 2 2 5 2" xfId="15245"/>
    <cellStyle name="Input 4 2 2 2 2 2 5 3" xfId="15246"/>
    <cellStyle name="Input 4 2 2 2 2 2 6" xfId="15247"/>
    <cellStyle name="Input 4 2 2 2 2 2 7" xfId="15248"/>
    <cellStyle name="Input 4 2 2 2 2 3" xfId="15249"/>
    <cellStyle name="Input 4 2 2 2 2 3 2" xfId="15250"/>
    <cellStyle name="Input 4 2 2 2 2 3 3" xfId="15251"/>
    <cellStyle name="Input 4 2 2 2 2 4" xfId="15252"/>
    <cellStyle name="Input 4 2 2 2 2 4 2" xfId="15253"/>
    <cellStyle name="Input 4 2 2 2 2 4 3" xfId="15254"/>
    <cellStyle name="Input 4 2 2 2 2 5" xfId="15255"/>
    <cellStyle name="Input 4 2 2 2 2 5 2" xfId="15256"/>
    <cellStyle name="Input 4 2 2 2 2 5 3" xfId="15257"/>
    <cellStyle name="Input 4 2 2 2 2 6" xfId="15258"/>
    <cellStyle name="Input 4 2 2 2 2 6 2" xfId="15259"/>
    <cellStyle name="Input 4 2 2 2 2 6 3" xfId="15260"/>
    <cellStyle name="Input 4 2 2 2 2 7" xfId="15261"/>
    <cellStyle name="Input 4 2 2 2 2 8" xfId="15262"/>
    <cellStyle name="Input 4 2 2 2 3" xfId="15263"/>
    <cellStyle name="Input 4 2 2 2 3 2" xfId="15264"/>
    <cellStyle name="Input 4 2 2 2 3 2 2" xfId="15265"/>
    <cellStyle name="Input 4 2 2 2 3 2 3" xfId="15266"/>
    <cellStyle name="Input 4 2 2 2 3 3" xfId="15267"/>
    <cellStyle name="Input 4 2 2 2 3 3 2" xfId="15268"/>
    <cellStyle name="Input 4 2 2 2 3 3 3" xfId="15269"/>
    <cellStyle name="Input 4 2 2 2 3 4" xfId="15270"/>
    <cellStyle name="Input 4 2 2 2 3 4 2" xfId="15271"/>
    <cellStyle name="Input 4 2 2 2 3 4 3" xfId="15272"/>
    <cellStyle name="Input 4 2 2 2 3 5" xfId="15273"/>
    <cellStyle name="Input 4 2 2 2 3 5 2" xfId="15274"/>
    <cellStyle name="Input 4 2 2 2 3 5 3" xfId="15275"/>
    <cellStyle name="Input 4 2 2 2 3 6" xfId="15276"/>
    <cellStyle name="Input 4 2 2 2 3 7" xfId="15277"/>
    <cellStyle name="Input 4 2 2 2 4" xfId="15278"/>
    <cellStyle name="Input 4 2 2 2 4 2" xfId="15279"/>
    <cellStyle name="Input 4 2 2 2 4 3" xfId="15280"/>
    <cellStyle name="Input 4 2 2 2 5" xfId="15281"/>
    <cellStyle name="Input 4 2 2 2 5 2" xfId="15282"/>
    <cellStyle name="Input 4 2 2 2 5 3" xfId="15283"/>
    <cellStyle name="Input 4 2 2 2 6" xfId="15284"/>
    <cellStyle name="Input 4 2 2 2 6 2" xfId="15285"/>
    <cellStyle name="Input 4 2 2 2 6 3" xfId="15286"/>
    <cellStyle name="Input 4 2 2 2 7" xfId="15287"/>
    <cellStyle name="Input 4 2 2 2 7 2" xfId="15288"/>
    <cellStyle name="Input 4 2 2 2 7 3" xfId="15289"/>
    <cellStyle name="Input 4 2 2 2 8" xfId="15290"/>
    <cellStyle name="Input 4 2 2 2 9" xfId="15291"/>
    <cellStyle name="Input 4 2 2 3" xfId="15292"/>
    <cellStyle name="Input 4 2 2 3 2" xfId="15293"/>
    <cellStyle name="Input 4 2 2 3 2 2" xfId="15294"/>
    <cellStyle name="Input 4 2 2 3 2 2 2" xfId="15295"/>
    <cellStyle name="Input 4 2 2 3 2 2 2 2" xfId="15296"/>
    <cellStyle name="Input 4 2 2 3 2 2 2 3" xfId="15297"/>
    <cellStyle name="Input 4 2 2 3 2 2 3" xfId="15298"/>
    <cellStyle name="Input 4 2 2 3 2 2 3 2" xfId="15299"/>
    <cellStyle name="Input 4 2 2 3 2 2 3 3" xfId="15300"/>
    <cellStyle name="Input 4 2 2 3 2 2 4" xfId="15301"/>
    <cellStyle name="Input 4 2 2 3 2 2 4 2" xfId="15302"/>
    <cellStyle name="Input 4 2 2 3 2 2 4 3" xfId="15303"/>
    <cellStyle name="Input 4 2 2 3 2 2 5" xfId="15304"/>
    <cellStyle name="Input 4 2 2 3 2 2 5 2" xfId="15305"/>
    <cellStyle name="Input 4 2 2 3 2 2 5 3" xfId="15306"/>
    <cellStyle name="Input 4 2 2 3 2 2 6" xfId="15307"/>
    <cellStyle name="Input 4 2 2 3 2 2 7" xfId="15308"/>
    <cellStyle name="Input 4 2 2 3 2 3" xfId="15309"/>
    <cellStyle name="Input 4 2 2 3 2 3 2" xfId="15310"/>
    <cellStyle name="Input 4 2 2 3 2 3 3" xfId="15311"/>
    <cellStyle name="Input 4 2 2 3 2 4" xfId="15312"/>
    <cellStyle name="Input 4 2 2 3 2 4 2" xfId="15313"/>
    <cellStyle name="Input 4 2 2 3 2 4 3" xfId="15314"/>
    <cellStyle name="Input 4 2 2 3 2 5" xfId="15315"/>
    <cellStyle name="Input 4 2 2 3 2 5 2" xfId="15316"/>
    <cellStyle name="Input 4 2 2 3 2 5 3" xfId="15317"/>
    <cellStyle name="Input 4 2 2 3 2 6" xfId="15318"/>
    <cellStyle name="Input 4 2 2 3 2 6 2" xfId="15319"/>
    <cellStyle name="Input 4 2 2 3 2 6 3" xfId="15320"/>
    <cellStyle name="Input 4 2 2 3 2 7" xfId="15321"/>
    <cellStyle name="Input 4 2 2 3 2 8" xfId="15322"/>
    <cellStyle name="Input 4 2 2 3 3" xfId="15323"/>
    <cellStyle name="Input 4 2 2 3 3 2" xfId="15324"/>
    <cellStyle name="Input 4 2 2 3 3 2 2" xfId="15325"/>
    <cellStyle name="Input 4 2 2 3 3 2 3" xfId="15326"/>
    <cellStyle name="Input 4 2 2 3 3 3" xfId="15327"/>
    <cellStyle name="Input 4 2 2 3 3 3 2" xfId="15328"/>
    <cellStyle name="Input 4 2 2 3 3 3 3" xfId="15329"/>
    <cellStyle name="Input 4 2 2 3 3 4" xfId="15330"/>
    <cellStyle name="Input 4 2 2 3 3 4 2" xfId="15331"/>
    <cellStyle name="Input 4 2 2 3 3 4 3" xfId="15332"/>
    <cellStyle name="Input 4 2 2 3 3 5" xfId="15333"/>
    <cellStyle name="Input 4 2 2 3 3 5 2" xfId="15334"/>
    <cellStyle name="Input 4 2 2 3 3 5 3" xfId="15335"/>
    <cellStyle name="Input 4 2 2 3 3 6" xfId="15336"/>
    <cellStyle name="Input 4 2 2 3 3 7" xfId="15337"/>
    <cellStyle name="Input 4 2 2 3 4" xfId="15338"/>
    <cellStyle name="Input 4 2 2 3 4 2" xfId="15339"/>
    <cellStyle name="Input 4 2 2 3 4 3" xfId="15340"/>
    <cellStyle name="Input 4 2 2 3 5" xfId="15341"/>
    <cellStyle name="Input 4 2 2 3 5 2" xfId="15342"/>
    <cellStyle name="Input 4 2 2 3 5 3" xfId="15343"/>
    <cellStyle name="Input 4 2 2 3 6" xfId="15344"/>
    <cellStyle name="Input 4 2 2 3 6 2" xfId="15345"/>
    <cellStyle name="Input 4 2 2 3 6 3" xfId="15346"/>
    <cellStyle name="Input 4 2 2 3 7" xfId="15347"/>
    <cellStyle name="Input 4 2 2 3 7 2" xfId="15348"/>
    <cellStyle name="Input 4 2 2 3 7 3" xfId="15349"/>
    <cellStyle name="Input 4 2 2 3 8" xfId="15350"/>
    <cellStyle name="Input 4 2 2 3 9" xfId="15351"/>
    <cellStyle name="Input 4 2 2 4" xfId="15352"/>
    <cellStyle name="Input 4 2 2 4 2" xfId="15353"/>
    <cellStyle name="Input 4 2 2 4 2 2" xfId="15354"/>
    <cellStyle name="Input 4 2 2 4 2 2 2" xfId="15355"/>
    <cellStyle name="Input 4 2 2 4 2 2 3" xfId="15356"/>
    <cellStyle name="Input 4 2 2 4 2 3" xfId="15357"/>
    <cellStyle name="Input 4 2 2 4 2 3 2" xfId="15358"/>
    <cellStyle name="Input 4 2 2 4 2 3 3" xfId="15359"/>
    <cellStyle name="Input 4 2 2 4 2 4" xfId="15360"/>
    <cellStyle name="Input 4 2 2 4 2 4 2" xfId="15361"/>
    <cellStyle name="Input 4 2 2 4 2 4 3" xfId="15362"/>
    <cellStyle name="Input 4 2 2 4 2 5" xfId="15363"/>
    <cellStyle name="Input 4 2 2 4 2 5 2" xfId="15364"/>
    <cellStyle name="Input 4 2 2 4 2 5 3" xfId="15365"/>
    <cellStyle name="Input 4 2 2 4 2 6" xfId="15366"/>
    <cellStyle name="Input 4 2 2 4 2 7" xfId="15367"/>
    <cellStyle name="Input 4 2 2 4 3" xfId="15368"/>
    <cellStyle name="Input 4 2 2 4 3 2" xfId="15369"/>
    <cellStyle name="Input 4 2 2 4 3 3" xfId="15370"/>
    <cellStyle name="Input 4 2 2 4 4" xfId="15371"/>
    <cellStyle name="Input 4 2 2 4 4 2" xfId="15372"/>
    <cellStyle name="Input 4 2 2 4 4 3" xfId="15373"/>
    <cellStyle name="Input 4 2 2 4 5" xfId="15374"/>
    <cellStyle name="Input 4 2 2 4 5 2" xfId="15375"/>
    <cellStyle name="Input 4 2 2 4 5 3" xfId="15376"/>
    <cellStyle name="Input 4 2 2 4 6" xfId="15377"/>
    <cellStyle name="Input 4 2 2 4 6 2" xfId="15378"/>
    <cellStyle name="Input 4 2 2 4 6 3" xfId="15379"/>
    <cellStyle name="Input 4 2 2 4 7" xfId="15380"/>
    <cellStyle name="Input 4 2 2 4 8" xfId="15381"/>
    <cellStyle name="Input 4 2 2 5" xfId="15382"/>
    <cellStyle name="Input 4 2 2 5 2" xfId="15383"/>
    <cellStyle name="Input 4 2 2 5 2 2" xfId="15384"/>
    <cellStyle name="Input 4 2 2 5 2 3" xfId="15385"/>
    <cellStyle name="Input 4 2 2 5 3" xfId="15386"/>
    <cellStyle name="Input 4 2 2 5 3 2" xfId="15387"/>
    <cellStyle name="Input 4 2 2 5 3 3" xfId="15388"/>
    <cellStyle name="Input 4 2 2 5 4" xfId="15389"/>
    <cellStyle name="Input 4 2 2 5 4 2" xfId="15390"/>
    <cellStyle name="Input 4 2 2 5 4 3" xfId="15391"/>
    <cellStyle name="Input 4 2 2 5 5" xfId="15392"/>
    <cellStyle name="Input 4 2 2 5 5 2" xfId="15393"/>
    <cellStyle name="Input 4 2 2 5 5 3" xfId="15394"/>
    <cellStyle name="Input 4 2 2 5 6" xfId="15395"/>
    <cellStyle name="Input 4 2 2 5 7" xfId="15396"/>
    <cellStyle name="Input 4 2 2 6" xfId="15397"/>
    <cellStyle name="Input 4 2 2 6 2" xfId="15398"/>
    <cellStyle name="Input 4 2 2 6 3" xfId="15399"/>
    <cellStyle name="Input 4 2 2 7" xfId="15400"/>
    <cellStyle name="Input 4 2 2 7 2" xfId="15401"/>
    <cellStyle name="Input 4 2 2 7 3" xfId="15402"/>
    <cellStyle name="Input 4 2 2 8" xfId="15403"/>
    <cellStyle name="Input 4 2 2 8 2" xfId="15404"/>
    <cellStyle name="Input 4 2 2 8 3" xfId="15405"/>
    <cellStyle name="Input 4 2 2 9" xfId="15406"/>
    <cellStyle name="Input 4 2 2 9 2" xfId="15407"/>
    <cellStyle name="Input 4 2 2 9 3" xfId="15408"/>
    <cellStyle name="Input 4 2 3" xfId="15409"/>
    <cellStyle name="Input 4 2 3 10" xfId="15410"/>
    <cellStyle name="Input 4 2 3 11" xfId="15411"/>
    <cellStyle name="Input 4 2 3 2" xfId="15412"/>
    <cellStyle name="Input 4 2 3 2 2" xfId="15413"/>
    <cellStyle name="Input 4 2 3 2 2 2" xfId="15414"/>
    <cellStyle name="Input 4 2 3 2 2 2 2" xfId="15415"/>
    <cellStyle name="Input 4 2 3 2 2 2 2 2" xfId="15416"/>
    <cellStyle name="Input 4 2 3 2 2 2 2 3" xfId="15417"/>
    <cellStyle name="Input 4 2 3 2 2 2 3" xfId="15418"/>
    <cellStyle name="Input 4 2 3 2 2 2 3 2" xfId="15419"/>
    <cellStyle name="Input 4 2 3 2 2 2 3 3" xfId="15420"/>
    <cellStyle name="Input 4 2 3 2 2 2 4" xfId="15421"/>
    <cellStyle name="Input 4 2 3 2 2 2 4 2" xfId="15422"/>
    <cellStyle name="Input 4 2 3 2 2 2 4 3" xfId="15423"/>
    <cellStyle name="Input 4 2 3 2 2 2 5" xfId="15424"/>
    <cellStyle name="Input 4 2 3 2 2 2 5 2" xfId="15425"/>
    <cellStyle name="Input 4 2 3 2 2 2 5 3" xfId="15426"/>
    <cellStyle name="Input 4 2 3 2 2 2 6" xfId="15427"/>
    <cellStyle name="Input 4 2 3 2 2 2 7" xfId="15428"/>
    <cellStyle name="Input 4 2 3 2 2 3" xfId="15429"/>
    <cellStyle name="Input 4 2 3 2 2 3 2" xfId="15430"/>
    <cellStyle name="Input 4 2 3 2 2 3 3" xfId="15431"/>
    <cellStyle name="Input 4 2 3 2 2 4" xfId="15432"/>
    <cellStyle name="Input 4 2 3 2 2 4 2" xfId="15433"/>
    <cellStyle name="Input 4 2 3 2 2 4 3" xfId="15434"/>
    <cellStyle name="Input 4 2 3 2 2 5" xfId="15435"/>
    <cellStyle name="Input 4 2 3 2 2 5 2" xfId="15436"/>
    <cellStyle name="Input 4 2 3 2 2 5 3" xfId="15437"/>
    <cellStyle name="Input 4 2 3 2 2 6" xfId="15438"/>
    <cellStyle name="Input 4 2 3 2 2 6 2" xfId="15439"/>
    <cellStyle name="Input 4 2 3 2 2 6 3" xfId="15440"/>
    <cellStyle name="Input 4 2 3 2 2 7" xfId="15441"/>
    <cellStyle name="Input 4 2 3 2 2 8" xfId="15442"/>
    <cellStyle name="Input 4 2 3 2 3" xfId="15443"/>
    <cellStyle name="Input 4 2 3 2 3 2" xfId="15444"/>
    <cellStyle name="Input 4 2 3 2 3 2 2" xfId="15445"/>
    <cellStyle name="Input 4 2 3 2 3 2 3" xfId="15446"/>
    <cellStyle name="Input 4 2 3 2 3 3" xfId="15447"/>
    <cellStyle name="Input 4 2 3 2 3 3 2" xfId="15448"/>
    <cellStyle name="Input 4 2 3 2 3 3 3" xfId="15449"/>
    <cellStyle name="Input 4 2 3 2 3 4" xfId="15450"/>
    <cellStyle name="Input 4 2 3 2 3 4 2" xfId="15451"/>
    <cellStyle name="Input 4 2 3 2 3 4 3" xfId="15452"/>
    <cellStyle name="Input 4 2 3 2 3 5" xfId="15453"/>
    <cellStyle name="Input 4 2 3 2 3 5 2" xfId="15454"/>
    <cellStyle name="Input 4 2 3 2 3 5 3" xfId="15455"/>
    <cellStyle name="Input 4 2 3 2 3 6" xfId="15456"/>
    <cellStyle name="Input 4 2 3 2 3 7" xfId="15457"/>
    <cellStyle name="Input 4 2 3 2 4" xfId="15458"/>
    <cellStyle name="Input 4 2 3 2 4 2" xfId="15459"/>
    <cellStyle name="Input 4 2 3 2 4 3" xfId="15460"/>
    <cellStyle name="Input 4 2 3 2 5" xfId="15461"/>
    <cellStyle name="Input 4 2 3 2 5 2" xfId="15462"/>
    <cellStyle name="Input 4 2 3 2 5 3" xfId="15463"/>
    <cellStyle name="Input 4 2 3 2 6" xfId="15464"/>
    <cellStyle name="Input 4 2 3 2 6 2" xfId="15465"/>
    <cellStyle name="Input 4 2 3 2 6 3" xfId="15466"/>
    <cellStyle name="Input 4 2 3 2 7" xfId="15467"/>
    <cellStyle name="Input 4 2 3 2 7 2" xfId="15468"/>
    <cellStyle name="Input 4 2 3 2 7 3" xfId="15469"/>
    <cellStyle name="Input 4 2 3 2 8" xfId="15470"/>
    <cellStyle name="Input 4 2 3 2 9" xfId="15471"/>
    <cellStyle name="Input 4 2 3 3" xfId="15472"/>
    <cellStyle name="Input 4 2 3 3 2" xfId="15473"/>
    <cellStyle name="Input 4 2 3 3 2 2" xfId="15474"/>
    <cellStyle name="Input 4 2 3 3 2 2 2" xfId="15475"/>
    <cellStyle name="Input 4 2 3 3 2 2 2 2" xfId="15476"/>
    <cellStyle name="Input 4 2 3 3 2 2 2 3" xfId="15477"/>
    <cellStyle name="Input 4 2 3 3 2 2 3" xfId="15478"/>
    <cellStyle name="Input 4 2 3 3 2 2 3 2" xfId="15479"/>
    <cellStyle name="Input 4 2 3 3 2 2 3 3" xfId="15480"/>
    <cellStyle name="Input 4 2 3 3 2 2 4" xfId="15481"/>
    <cellStyle name="Input 4 2 3 3 2 2 4 2" xfId="15482"/>
    <cellStyle name="Input 4 2 3 3 2 2 4 3" xfId="15483"/>
    <cellStyle name="Input 4 2 3 3 2 2 5" xfId="15484"/>
    <cellStyle name="Input 4 2 3 3 2 2 5 2" xfId="15485"/>
    <cellStyle name="Input 4 2 3 3 2 2 5 3" xfId="15486"/>
    <cellStyle name="Input 4 2 3 3 2 2 6" xfId="15487"/>
    <cellStyle name="Input 4 2 3 3 2 2 7" xfId="15488"/>
    <cellStyle name="Input 4 2 3 3 2 3" xfId="15489"/>
    <cellStyle name="Input 4 2 3 3 2 3 2" xfId="15490"/>
    <cellStyle name="Input 4 2 3 3 2 3 3" xfId="15491"/>
    <cellStyle name="Input 4 2 3 3 2 4" xfId="15492"/>
    <cellStyle name="Input 4 2 3 3 2 4 2" xfId="15493"/>
    <cellStyle name="Input 4 2 3 3 2 4 3" xfId="15494"/>
    <cellStyle name="Input 4 2 3 3 2 5" xfId="15495"/>
    <cellStyle name="Input 4 2 3 3 2 5 2" xfId="15496"/>
    <cellStyle name="Input 4 2 3 3 2 5 3" xfId="15497"/>
    <cellStyle name="Input 4 2 3 3 2 6" xfId="15498"/>
    <cellStyle name="Input 4 2 3 3 2 6 2" xfId="15499"/>
    <cellStyle name="Input 4 2 3 3 2 6 3" xfId="15500"/>
    <cellStyle name="Input 4 2 3 3 2 7" xfId="15501"/>
    <cellStyle name="Input 4 2 3 3 2 8" xfId="15502"/>
    <cellStyle name="Input 4 2 3 3 3" xfId="15503"/>
    <cellStyle name="Input 4 2 3 3 3 2" xfId="15504"/>
    <cellStyle name="Input 4 2 3 3 3 2 2" xfId="15505"/>
    <cellStyle name="Input 4 2 3 3 3 2 3" xfId="15506"/>
    <cellStyle name="Input 4 2 3 3 3 3" xfId="15507"/>
    <cellStyle name="Input 4 2 3 3 3 3 2" xfId="15508"/>
    <cellStyle name="Input 4 2 3 3 3 3 3" xfId="15509"/>
    <cellStyle name="Input 4 2 3 3 3 4" xfId="15510"/>
    <cellStyle name="Input 4 2 3 3 3 4 2" xfId="15511"/>
    <cellStyle name="Input 4 2 3 3 3 4 3" xfId="15512"/>
    <cellStyle name="Input 4 2 3 3 3 5" xfId="15513"/>
    <cellStyle name="Input 4 2 3 3 3 5 2" xfId="15514"/>
    <cellStyle name="Input 4 2 3 3 3 5 3" xfId="15515"/>
    <cellStyle name="Input 4 2 3 3 3 6" xfId="15516"/>
    <cellStyle name="Input 4 2 3 3 3 7" xfId="15517"/>
    <cellStyle name="Input 4 2 3 3 4" xfId="15518"/>
    <cellStyle name="Input 4 2 3 3 4 2" xfId="15519"/>
    <cellStyle name="Input 4 2 3 3 4 3" xfId="15520"/>
    <cellStyle name="Input 4 2 3 3 5" xfId="15521"/>
    <cellStyle name="Input 4 2 3 3 5 2" xfId="15522"/>
    <cellStyle name="Input 4 2 3 3 5 3" xfId="15523"/>
    <cellStyle name="Input 4 2 3 3 6" xfId="15524"/>
    <cellStyle name="Input 4 2 3 3 6 2" xfId="15525"/>
    <cellStyle name="Input 4 2 3 3 6 3" xfId="15526"/>
    <cellStyle name="Input 4 2 3 3 7" xfId="15527"/>
    <cellStyle name="Input 4 2 3 3 7 2" xfId="15528"/>
    <cellStyle name="Input 4 2 3 3 7 3" xfId="15529"/>
    <cellStyle name="Input 4 2 3 3 8" xfId="15530"/>
    <cellStyle name="Input 4 2 3 3 9" xfId="15531"/>
    <cellStyle name="Input 4 2 3 4" xfId="15532"/>
    <cellStyle name="Input 4 2 3 4 2" xfId="15533"/>
    <cellStyle name="Input 4 2 3 4 2 2" xfId="15534"/>
    <cellStyle name="Input 4 2 3 4 2 2 2" xfId="15535"/>
    <cellStyle name="Input 4 2 3 4 2 2 3" xfId="15536"/>
    <cellStyle name="Input 4 2 3 4 2 3" xfId="15537"/>
    <cellStyle name="Input 4 2 3 4 2 3 2" xfId="15538"/>
    <cellStyle name="Input 4 2 3 4 2 3 3" xfId="15539"/>
    <cellStyle name="Input 4 2 3 4 2 4" xfId="15540"/>
    <cellStyle name="Input 4 2 3 4 2 4 2" xfId="15541"/>
    <cellStyle name="Input 4 2 3 4 2 4 3" xfId="15542"/>
    <cellStyle name="Input 4 2 3 4 2 5" xfId="15543"/>
    <cellStyle name="Input 4 2 3 4 2 5 2" xfId="15544"/>
    <cellStyle name="Input 4 2 3 4 2 5 3" xfId="15545"/>
    <cellStyle name="Input 4 2 3 4 2 6" xfId="15546"/>
    <cellStyle name="Input 4 2 3 4 2 7" xfId="15547"/>
    <cellStyle name="Input 4 2 3 4 3" xfId="15548"/>
    <cellStyle name="Input 4 2 3 4 3 2" xfId="15549"/>
    <cellStyle name="Input 4 2 3 4 3 3" xfId="15550"/>
    <cellStyle name="Input 4 2 3 4 4" xfId="15551"/>
    <cellStyle name="Input 4 2 3 4 4 2" xfId="15552"/>
    <cellStyle name="Input 4 2 3 4 4 3" xfId="15553"/>
    <cellStyle name="Input 4 2 3 4 5" xfId="15554"/>
    <cellStyle name="Input 4 2 3 4 5 2" xfId="15555"/>
    <cellStyle name="Input 4 2 3 4 5 3" xfId="15556"/>
    <cellStyle name="Input 4 2 3 4 6" xfId="15557"/>
    <cellStyle name="Input 4 2 3 4 6 2" xfId="15558"/>
    <cellStyle name="Input 4 2 3 4 6 3" xfId="15559"/>
    <cellStyle name="Input 4 2 3 4 7" xfId="15560"/>
    <cellStyle name="Input 4 2 3 4 8" xfId="15561"/>
    <cellStyle name="Input 4 2 3 5" xfId="15562"/>
    <cellStyle name="Input 4 2 3 5 2" xfId="15563"/>
    <cellStyle name="Input 4 2 3 5 2 2" xfId="15564"/>
    <cellStyle name="Input 4 2 3 5 2 3" xfId="15565"/>
    <cellStyle name="Input 4 2 3 5 3" xfId="15566"/>
    <cellStyle name="Input 4 2 3 5 3 2" xfId="15567"/>
    <cellStyle name="Input 4 2 3 5 3 3" xfId="15568"/>
    <cellStyle name="Input 4 2 3 5 4" xfId="15569"/>
    <cellStyle name="Input 4 2 3 5 4 2" xfId="15570"/>
    <cellStyle name="Input 4 2 3 5 4 3" xfId="15571"/>
    <cellStyle name="Input 4 2 3 5 5" xfId="15572"/>
    <cellStyle name="Input 4 2 3 5 5 2" xfId="15573"/>
    <cellStyle name="Input 4 2 3 5 5 3" xfId="15574"/>
    <cellStyle name="Input 4 2 3 5 6" xfId="15575"/>
    <cellStyle name="Input 4 2 3 5 7" xfId="15576"/>
    <cellStyle name="Input 4 2 3 6" xfId="15577"/>
    <cellStyle name="Input 4 2 3 6 2" xfId="15578"/>
    <cellStyle name="Input 4 2 3 6 3" xfId="15579"/>
    <cellStyle name="Input 4 2 3 7" xfId="15580"/>
    <cellStyle name="Input 4 2 3 7 2" xfId="15581"/>
    <cellStyle name="Input 4 2 3 7 3" xfId="15582"/>
    <cellStyle name="Input 4 2 3 8" xfId="15583"/>
    <cellStyle name="Input 4 2 3 8 2" xfId="15584"/>
    <cellStyle name="Input 4 2 3 8 3" xfId="15585"/>
    <cellStyle name="Input 4 2 3 9" xfId="15586"/>
    <cellStyle name="Input 4 2 3 9 2" xfId="15587"/>
    <cellStyle name="Input 4 2 3 9 3" xfId="15588"/>
    <cellStyle name="Input 4 2 4" xfId="15589"/>
    <cellStyle name="Input 4 2 4 2" xfId="15590"/>
    <cellStyle name="Input 4 2 4 2 2" xfId="15591"/>
    <cellStyle name="Input 4 2 4 2 2 2" xfId="15592"/>
    <cellStyle name="Input 4 2 4 2 2 2 2" xfId="15593"/>
    <cellStyle name="Input 4 2 4 2 2 2 3" xfId="15594"/>
    <cellStyle name="Input 4 2 4 2 2 3" xfId="15595"/>
    <cellStyle name="Input 4 2 4 2 2 3 2" xfId="15596"/>
    <cellStyle name="Input 4 2 4 2 2 3 3" xfId="15597"/>
    <cellStyle name="Input 4 2 4 2 2 4" xfId="15598"/>
    <cellStyle name="Input 4 2 4 2 2 4 2" xfId="15599"/>
    <cellStyle name="Input 4 2 4 2 2 4 3" xfId="15600"/>
    <cellStyle name="Input 4 2 4 2 2 5" xfId="15601"/>
    <cellStyle name="Input 4 2 4 2 2 5 2" xfId="15602"/>
    <cellStyle name="Input 4 2 4 2 2 5 3" xfId="15603"/>
    <cellStyle name="Input 4 2 4 2 2 6" xfId="15604"/>
    <cellStyle name="Input 4 2 4 2 2 7" xfId="15605"/>
    <cellStyle name="Input 4 2 4 2 3" xfId="15606"/>
    <cellStyle name="Input 4 2 4 2 3 2" xfId="15607"/>
    <cellStyle name="Input 4 2 4 2 3 3" xfId="15608"/>
    <cellStyle name="Input 4 2 4 2 4" xfId="15609"/>
    <cellStyle name="Input 4 2 4 2 4 2" xfId="15610"/>
    <cellStyle name="Input 4 2 4 2 4 3" xfId="15611"/>
    <cellStyle name="Input 4 2 4 2 5" xfId="15612"/>
    <cellStyle name="Input 4 2 4 2 5 2" xfId="15613"/>
    <cellStyle name="Input 4 2 4 2 5 3" xfId="15614"/>
    <cellStyle name="Input 4 2 4 2 6" xfId="15615"/>
    <cellStyle name="Input 4 2 4 2 6 2" xfId="15616"/>
    <cellStyle name="Input 4 2 4 2 6 3" xfId="15617"/>
    <cellStyle name="Input 4 2 4 2 7" xfId="15618"/>
    <cellStyle name="Input 4 2 4 2 8" xfId="15619"/>
    <cellStyle name="Input 4 2 4 3" xfId="15620"/>
    <cellStyle name="Input 4 2 4 3 2" xfId="15621"/>
    <cellStyle name="Input 4 2 4 3 2 2" xfId="15622"/>
    <cellStyle name="Input 4 2 4 3 2 3" xfId="15623"/>
    <cellStyle name="Input 4 2 4 3 3" xfId="15624"/>
    <cellStyle name="Input 4 2 4 3 3 2" xfId="15625"/>
    <cellStyle name="Input 4 2 4 3 3 3" xfId="15626"/>
    <cellStyle name="Input 4 2 4 3 4" xfId="15627"/>
    <cellStyle name="Input 4 2 4 3 4 2" xfId="15628"/>
    <cellStyle name="Input 4 2 4 3 4 3" xfId="15629"/>
    <cellStyle name="Input 4 2 4 3 5" xfId="15630"/>
    <cellStyle name="Input 4 2 4 3 5 2" xfId="15631"/>
    <cellStyle name="Input 4 2 4 3 5 3" xfId="15632"/>
    <cellStyle name="Input 4 2 4 3 6" xfId="15633"/>
    <cellStyle name="Input 4 2 4 3 7" xfId="15634"/>
    <cellStyle name="Input 4 2 4 4" xfId="15635"/>
    <cellStyle name="Input 4 2 4 4 2" xfId="15636"/>
    <cellStyle name="Input 4 2 4 4 3" xfId="15637"/>
    <cellStyle name="Input 4 2 4 5" xfId="15638"/>
    <cellStyle name="Input 4 2 4 5 2" xfId="15639"/>
    <cellStyle name="Input 4 2 4 5 3" xfId="15640"/>
    <cellStyle name="Input 4 2 4 6" xfId="15641"/>
    <cellStyle name="Input 4 2 4 6 2" xfId="15642"/>
    <cellStyle name="Input 4 2 4 6 3" xfId="15643"/>
    <cellStyle name="Input 4 2 4 7" xfId="15644"/>
    <cellStyle name="Input 4 2 4 7 2" xfId="15645"/>
    <cellStyle name="Input 4 2 4 7 3" xfId="15646"/>
    <cellStyle name="Input 4 2 4 8" xfId="15647"/>
    <cellStyle name="Input 4 2 4 9" xfId="15648"/>
    <cellStyle name="Input 4 2 5" xfId="15649"/>
    <cellStyle name="Input 4 2 5 2" xfId="15650"/>
    <cellStyle name="Input 4 2 5 2 2" xfId="15651"/>
    <cellStyle name="Input 4 2 5 2 2 2" xfId="15652"/>
    <cellStyle name="Input 4 2 5 2 2 2 2" xfId="15653"/>
    <cellStyle name="Input 4 2 5 2 2 2 3" xfId="15654"/>
    <cellStyle name="Input 4 2 5 2 2 3" xfId="15655"/>
    <cellStyle name="Input 4 2 5 2 2 3 2" xfId="15656"/>
    <cellStyle name="Input 4 2 5 2 2 3 3" xfId="15657"/>
    <cellStyle name="Input 4 2 5 2 2 4" xfId="15658"/>
    <cellStyle name="Input 4 2 5 2 2 4 2" xfId="15659"/>
    <cellStyle name="Input 4 2 5 2 2 4 3" xfId="15660"/>
    <cellStyle name="Input 4 2 5 2 2 5" xfId="15661"/>
    <cellStyle name="Input 4 2 5 2 2 5 2" xfId="15662"/>
    <cellStyle name="Input 4 2 5 2 2 5 3" xfId="15663"/>
    <cellStyle name="Input 4 2 5 2 2 6" xfId="15664"/>
    <cellStyle name="Input 4 2 5 2 2 7" xfId="15665"/>
    <cellStyle name="Input 4 2 5 2 3" xfId="15666"/>
    <cellStyle name="Input 4 2 5 2 3 2" xfId="15667"/>
    <cellStyle name="Input 4 2 5 2 3 3" xfId="15668"/>
    <cellStyle name="Input 4 2 5 2 4" xfId="15669"/>
    <cellStyle name="Input 4 2 5 2 4 2" xfId="15670"/>
    <cellStyle name="Input 4 2 5 2 4 3" xfId="15671"/>
    <cellStyle name="Input 4 2 5 2 5" xfId="15672"/>
    <cellStyle name="Input 4 2 5 2 5 2" xfId="15673"/>
    <cellStyle name="Input 4 2 5 2 5 3" xfId="15674"/>
    <cellStyle name="Input 4 2 5 2 6" xfId="15675"/>
    <cellStyle name="Input 4 2 5 2 6 2" xfId="15676"/>
    <cellStyle name="Input 4 2 5 2 6 3" xfId="15677"/>
    <cellStyle name="Input 4 2 5 2 7" xfId="15678"/>
    <cellStyle name="Input 4 2 5 2 8" xfId="15679"/>
    <cellStyle name="Input 4 2 5 3" xfId="15680"/>
    <cellStyle name="Input 4 2 5 3 2" xfId="15681"/>
    <cellStyle name="Input 4 2 5 3 2 2" xfId="15682"/>
    <cellStyle name="Input 4 2 5 3 2 3" xfId="15683"/>
    <cellStyle name="Input 4 2 5 3 3" xfId="15684"/>
    <cellStyle name="Input 4 2 5 3 3 2" xfId="15685"/>
    <cellStyle name="Input 4 2 5 3 3 3" xfId="15686"/>
    <cellStyle name="Input 4 2 5 3 4" xfId="15687"/>
    <cellStyle name="Input 4 2 5 3 4 2" xfId="15688"/>
    <cellStyle name="Input 4 2 5 3 4 3" xfId="15689"/>
    <cellStyle name="Input 4 2 5 3 5" xfId="15690"/>
    <cellStyle name="Input 4 2 5 3 5 2" xfId="15691"/>
    <cellStyle name="Input 4 2 5 3 5 3" xfId="15692"/>
    <cellStyle name="Input 4 2 5 3 6" xfId="15693"/>
    <cellStyle name="Input 4 2 5 3 7" xfId="15694"/>
    <cellStyle name="Input 4 2 5 4" xfId="15695"/>
    <cellStyle name="Input 4 2 5 4 2" xfId="15696"/>
    <cellStyle name="Input 4 2 5 4 3" xfId="15697"/>
    <cellStyle name="Input 4 2 5 5" xfId="15698"/>
    <cellStyle name="Input 4 2 5 5 2" xfId="15699"/>
    <cellStyle name="Input 4 2 5 5 3" xfId="15700"/>
    <cellStyle name="Input 4 2 5 6" xfId="15701"/>
    <cellStyle name="Input 4 2 5 6 2" xfId="15702"/>
    <cellStyle name="Input 4 2 5 6 3" xfId="15703"/>
    <cellStyle name="Input 4 2 5 7" xfId="15704"/>
    <cellStyle name="Input 4 2 5 7 2" xfId="15705"/>
    <cellStyle name="Input 4 2 5 7 3" xfId="15706"/>
    <cellStyle name="Input 4 2 5 8" xfId="15707"/>
    <cellStyle name="Input 4 2 5 9" xfId="15708"/>
    <cellStyle name="Input 4 2 6" xfId="15709"/>
    <cellStyle name="Input 4 2 6 2" xfId="15710"/>
    <cellStyle name="Input 4 2 6 2 2" xfId="15711"/>
    <cellStyle name="Input 4 2 6 2 2 2" xfId="15712"/>
    <cellStyle name="Input 4 2 6 2 2 3" xfId="15713"/>
    <cellStyle name="Input 4 2 6 2 3" xfId="15714"/>
    <cellStyle name="Input 4 2 6 2 3 2" xfId="15715"/>
    <cellStyle name="Input 4 2 6 2 3 3" xfId="15716"/>
    <cellStyle name="Input 4 2 6 2 4" xfId="15717"/>
    <cellStyle name="Input 4 2 6 2 4 2" xfId="15718"/>
    <cellStyle name="Input 4 2 6 2 4 3" xfId="15719"/>
    <cellStyle name="Input 4 2 6 2 5" xfId="15720"/>
    <cellStyle name="Input 4 2 6 2 5 2" xfId="15721"/>
    <cellStyle name="Input 4 2 6 2 5 3" xfId="15722"/>
    <cellStyle name="Input 4 2 6 2 6" xfId="15723"/>
    <cellStyle name="Input 4 2 6 2 7" xfId="15724"/>
    <cellStyle name="Input 4 2 6 3" xfId="15725"/>
    <cellStyle name="Input 4 2 6 3 2" xfId="15726"/>
    <cellStyle name="Input 4 2 6 3 3" xfId="15727"/>
    <cellStyle name="Input 4 2 6 4" xfId="15728"/>
    <cellStyle name="Input 4 2 6 4 2" xfId="15729"/>
    <cellStyle name="Input 4 2 6 4 3" xfId="15730"/>
    <cellStyle name="Input 4 2 6 5" xfId="15731"/>
    <cellStyle name="Input 4 2 6 5 2" xfId="15732"/>
    <cellStyle name="Input 4 2 6 5 3" xfId="15733"/>
    <cellStyle name="Input 4 2 6 6" xfId="15734"/>
    <cellStyle name="Input 4 2 6 6 2" xfId="15735"/>
    <cellStyle name="Input 4 2 6 6 3" xfId="15736"/>
    <cellStyle name="Input 4 2 6 7" xfId="15737"/>
    <cellStyle name="Input 4 2 6 8" xfId="15738"/>
    <cellStyle name="Input 4 2 7" xfId="15739"/>
    <cellStyle name="Input 4 2 7 2" xfId="15740"/>
    <cellStyle name="Input 4 2 7 2 2" xfId="15741"/>
    <cellStyle name="Input 4 2 7 2 3" xfId="15742"/>
    <cellStyle name="Input 4 2 7 3" xfId="15743"/>
    <cellStyle name="Input 4 2 7 3 2" xfId="15744"/>
    <cellStyle name="Input 4 2 7 3 3" xfId="15745"/>
    <cellStyle name="Input 4 2 7 4" xfId="15746"/>
    <cellStyle name="Input 4 2 7 4 2" xfId="15747"/>
    <cellStyle name="Input 4 2 7 4 3" xfId="15748"/>
    <cellStyle name="Input 4 2 7 5" xfId="15749"/>
    <cellStyle name="Input 4 2 7 5 2" xfId="15750"/>
    <cellStyle name="Input 4 2 7 5 3" xfId="15751"/>
    <cellStyle name="Input 4 2 7 6" xfId="15752"/>
    <cellStyle name="Input 4 2 7 7" xfId="15753"/>
    <cellStyle name="Input 4 2 8" xfId="15754"/>
    <cellStyle name="Input 4 2 8 2" xfId="15755"/>
    <cellStyle name="Input 4 2 8 3" xfId="15756"/>
    <cellStyle name="Input 4 2 9" xfId="15757"/>
    <cellStyle name="Input 4 2 9 2" xfId="15758"/>
    <cellStyle name="Input 4 2 9 3" xfId="15759"/>
    <cellStyle name="Input 4 3" xfId="15760"/>
    <cellStyle name="Input 4 3 10" xfId="15761"/>
    <cellStyle name="Input 4 3 11" xfId="15762"/>
    <cellStyle name="Input 4 3 2" xfId="15763"/>
    <cellStyle name="Input 4 3 2 2" xfId="15764"/>
    <cellStyle name="Input 4 3 2 2 2" xfId="15765"/>
    <cellStyle name="Input 4 3 2 2 2 2" xfId="15766"/>
    <cellStyle name="Input 4 3 2 2 2 2 2" xfId="15767"/>
    <cellStyle name="Input 4 3 2 2 2 2 3" xfId="15768"/>
    <cellStyle name="Input 4 3 2 2 2 3" xfId="15769"/>
    <cellStyle name="Input 4 3 2 2 2 3 2" xfId="15770"/>
    <cellStyle name="Input 4 3 2 2 2 3 3" xfId="15771"/>
    <cellStyle name="Input 4 3 2 2 2 4" xfId="15772"/>
    <cellStyle name="Input 4 3 2 2 2 4 2" xfId="15773"/>
    <cellStyle name="Input 4 3 2 2 2 4 3" xfId="15774"/>
    <cellStyle name="Input 4 3 2 2 2 5" xfId="15775"/>
    <cellStyle name="Input 4 3 2 2 2 5 2" xfId="15776"/>
    <cellStyle name="Input 4 3 2 2 2 5 3" xfId="15777"/>
    <cellStyle name="Input 4 3 2 2 2 6" xfId="15778"/>
    <cellStyle name="Input 4 3 2 2 2 7" xfId="15779"/>
    <cellStyle name="Input 4 3 2 2 3" xfId="15780"/>
    <cellStyle name="Input 4 3 2 2 3 2" xfId="15781"/>
    <cellStyle name="Input 4 3 2 2 3 3" xfId="15782"/>
    <cellStyle name="Input 4 3 2 2 4" xfId="15783"/>
    <cellStyle name="Input 4 3 2 2 4 2" xfId="15784"/>
    <cellStyle name="Input 4 3 2 2 4 3" xfId="15785"/>
    <cellStyle name="Input 4 3 2 2 5" xfId="15786"/>
    <cellStyle name="Input 4 3 2 2 5 2" xfId="15787"/>
    <cellStyle name="Input 4 3 2 2 5 3" xfId="15788"/>
    <cellStyle name="Input 4 3 2 2 6" xfId="15789"/>
    <cellStyle name="Input 4 3 2 2 6 2" xfId="15790"/>
    <cellStyle name="Input 4 3 2 2 6 3" xfId="15791"/>
    <cellStyle name="Input 4 3 2 2 7" xfId="15792"/>
    <cellStyle name="Input 4 3 2 2 8" xfId="15793"/>
    <cellStyle name="Input 4 3 2 3" xfId="15794"/>
    <cellStyle name="Input 4 3 2 3 2" xfId="15795"/>
    <cellStyle name="Input 4 3 2 3 2 2" xfId="15796"/>
    <cellStyle name="Input 4 3 2 3 2 3" xfId="15797"/>
    <cellStyle name="Input 4 3 2 3 3" xfId="15798"/>
    <cellStyle name="Input 4 3 2 3 3 2" xfId="15799"/>
    <cellStyle name="Input 4 3 2 3 3 3" xfId="15800"/>
    <cellStyle name="Input 4 3 2 3 4" xfId="15801"/>
    <cellStyle name="Input 4 3 2 3 4 2" xfId="15802"/>
    <cellStyle name="Input 4 3 2 3 4 3" xfId="15803"/>
    <cellStyle name="Input 4 3 2 3 5" xfId="15804"/>
    <cellStyle name="Input 4 3 2 3 5 2" xfId="15805"/>
    <cellStyle name="Input 4 3 2 3 5 3" xfId="15806"/>
    <cellStyle name="Input 4 3 2 3 6" xfId="15807"/>
    <cellStyle name="Input 4 3 2 3 7" xfId="15808"/>
    <cellStyle name="Input 4 3 2 4" xfId="15809"/>
    <cellStyle name="Input 4 3 2 4 2" xfId="15810"/>
    <cellStyle name="Input 4 3 2 4 3" xfId="15811"/>
    <cellStyle name="Input 4 3 2 5" xfId="15812"/>
    <cellStyle name="Input 4 3 2 5 2" xfId="15813"/>
    <cellStyle name="Input 4 3 2 5 3" xfId="15814"/>
    <cellStyle name="Input 4 3 2 6" xfId="15815"/>
    <cellStyle name="Input 4 3 2 6 2" xfId="15816"/>
    <cellStyle name="Input 4 3 2 6 3" xfId="15817"/>
    <cellStyle name="Input 4 3 2 7" xfId="15818"/>
    <cellStyle name="Input 4 3 2 7 2" xfId="15819"/>
    <cellStyle name="Input 4 3 2 7 3" xfId="15820"/>
    <cellStyle name="Input 4 3 2 8" xfId="15821"/>
    <cellStyle name="Input 4 3 2 9" xfId="15822"/>
    <cellStyle name="Input 4 3 3" xfId="15823"/>
    <cellStyle name="Input 4 3 3 2" xfId="15824"/>
    <cellStyle name="Input 4 3 3 2 2" xfId="15825"/>
    <cellStyle name="Input 4 3 3 2 2 2" xfId="15826"/>
    <cellStyle name="Input 4 3 3 2 2 2 2" xfId="15827"/>
    <cellStyle name="Input 4 3 3 2 2 2 3" xfId="15828"/>
    <cellStyle name="Input 4 3 3 2 2 3" xfId="15829"/>
    <cellStyle name="Input 4 3 3 2 2 3 2" xfId="15830"/>
    <cellStyle name="Input 4 3 3 2 2 3 3" xfId="15831"/>
    <cellStyle name="Input 4 3 3 2 2 4" xfId="15832"/>
    <cellStyle name="Input 4 3 3 2 2 4 2" xfId="15833"/>
    <cellStyle name="Input 4 3 3 2 2 4 3" xfId="15834"/>
    <cellStyle name="Input 4 3 3 2 2 5" xfId="15835"/>
    <cellStyle name="Input 4 3 3 2 2 5 2" xfId="15836"/>
    <cellStyle name="Input 4 3 3 2 2 5 3" xfId="15837"/>
    <cellStyle name="Input 4 3 3 2 2 6" xfId="15838"/>
    <cellStyle name="Input 4 3 3 2 2 7" xfId="15839"/>
    <cellStyle name="Input 4 3 3 2 3" xfId="15840"/>
    <cellStyle name="Input 4 3 3 2 3 2" xfId="15841"/>
    <cellStyle name="Input 4 3 3 2 3 3" xfId="15842"/>
    <cellStyle name="Input 4 3 3 2 4" xfId="15843"/>
    <cellStyle name="Input 4 3 3 2 4 2" xfId="15844"/>
    <cellStyle name="Input 4 3 3 2 4 3" xfId="15845"/>
    <cellStyle name="Input 4 3 3 2 5" xfId="15846"/>
    <cellStyle name="Input 4 3 3 2 5 2" xfId="15847"/>
    <cellStyle name="Input 4 3 3 2 5 3" xfId="15848"/>
    <cellStyle name="Input 4 3 3 2 6" xfId="15849"/>
    <cellStyle name="Input 4 3 3 2 6 2" xfId="15850"/>
    <cellStyle name="Input 4 3 3 2 6 3" xfId="15851"/>
    <cellStyle name="Input 4 3 3 2 7" xfId="15852"/>
    <cellStyle name="Input 4 3 3 2 8" xfId="15853"/>
    <cellStyle name="Input 4 3 3 3" xfId="15854"/>
    <cellStyle name="Input 4 3 3 3 2" xfId="15855"/>
    <cellStyle name="Input 4 3 3 3 2 2" xfId="15856"/>
    <cellStyle name="Input 4 3 3 3 2 3" xfId="15857"/>
    <cellStyle name="Input 4 3 3 3 3" xfId="15858"/>
    <cellStyle name="Input 4 3 3 3 3 2" xfId="15859"/>
    <cellStyle name="Input 4 3 3 3 3 3" xfId="15860"/>
    <cellStyle name="Input 4 3 3 3 4" xfId="15861"/>
    <cellStyle name="Input 4 3 3 3 4 2" xfId="15862"/>
    <cellStyle name="Input 4 3 3 3 4 3" xfId="15863"/>
    <cellStyle name="Input 4 3 3 3 5" xfId="15864"/>
    <cellStyle name="Input 4 3 3 3 5 2" xfId="15865"/>
    <cellStyle name="Input 4 3 3 3 5 3" xfId="15866"/>
    <cellStyle name="Input 4 3 3 3 6" xfId="15867"/>
    <cellStyle name="Input 4 3 3 3 7" xfId="15868"/>
    <cellStyle name="Input 4 3 3 4" xfId="15869"/>
    <cellStyle name="Input 4 3 3 4 2" xfId="15870"/>
    <cellStyle name="Input 4 3 3 4 3" xfId="15871"/>
    <cellStyle name="Input 4 3 3 5" xfId="15872"/>
    <cellStyle name="Input 4 3 3 5 2" xfId="15873"/>
    <cellStyle name="Input 4 3 3 5 3" xfId="15874"/>
    <cellStyle name="Input 4 3 3 6" xfId="15875"/>
    <cellStyle name="Input 4 3 3 6 2" xfId="15876"/>
    <cellStyle name="Input 4 3 3 6 3" xfId="15877"/>
    <cellStyle name="Input 4 3 3 7" xfId="15878"/>
    <cellStyle name="Input 4 3 3 7 2" xfId="15879"/>
    <cellStyle name="Input 4 3 3 7 3" xfId="15880"/>
    <cellStyle name="Input 4 3 3 8" xfId="15881"/>
    <cellStyle name="Input 4 3 3 9" xfId="15882"/>
    <cellStyle name="Input 4 3 4" xfId="15883"/>
    <cellStyle name="Input 4 3 4 2" xfId="15884"/>
    <cellStyle name="Input 4 3 4 2 2" xfId="15885"/>
    <cellStyle name="Input 4 3 4 2 2 2" xfId="15886"/>
    <cellStyle name="Input 4 3 4 2 2 3" xfId="15887"/>
    <cellStyle name="Input 4 3 4 2 3" xfId="15888"/>
    <cellStyle name="Input 4 3 4 2 3 2" xfId="15889"/>
    <cellStyle name="Input 4 3 4 2 3 3" xfId="15890"/>
    <cellStyle name="Input 4 3 4 2 4" xfId="15891"/>
    <cellStyle name="Input 4 3 4 2 4 2" xfId="15892"/>
    <cellStyle name="Input 4 3 4 2 4 3" xfId="15893"/>
    <cellStyle name="Input 4 3 4 2 5" xfId="15894"/>
    <cellStyle name="Input 4 3 4 2 5 2" xfId="15895"/>
    <cellStyle name="Input 4 3 4 2 5 3" xfId="15896"/>
    <cellStyle name="Input 4 3 4 2 6" xfId="15897"/>
    <cellStyle name="Input 4 3 4 2 7" xfId="15898"/>
    <cellStyle name="Input 4 3 4 3" xfId="15899"/>
    <cellStyle name="Input 4 3 4 3 2" xfId="15900"/>
    <cellStyle name="Input 4 3 4 3 3" xfId="15901"/>
    <cellStyle name="Input 4 3 4 4" xfId="15902"/>
    <cellStyle name="Input 4 3 4 4 2" xfId="15903"/>
    <cellStyle name="Input 4 3 4 4 3" xfId="15904"/>
    <cellStyle name="Input 4 3 4 5" xfId="15905"/>
    <cellStyle name="Input 4 3 4 5 2" xfId="15906"/>
    <cellStyle name="Input 4 3 4 5 3" xfId="15907"/>
    <cellStyle name="Input 4 3 4 6" xfId="15908"/>
    <cellStyle name="Input 4 3 4 6 2" xfId="15909"/>
    <cellStyle name="Input 4 3 4 6 3" xfId="15910"/>
    <cellStyle name="Input 4 3 4 7" xfId="15911"/>
    <cellStyle name="Input 4 3 4 8" xfId="15912"/>
    <cellStyle name="Input 4 3 5" xfId="15913"/>
    <cellStyle name="Input 4 3 5 2" xfId="15914"/>
    <cellStyle name="Input 4 3 5 2 2" xfId="15915"/>
    <cellStyle name="Input 4 3 5 2 3" xfId="15916"/>
    <cellStyle name="Input 4 3 5 3" xfId="15917"/>
    <cellStyle name="Input 4 3 5 3 2" xfId="15918"/>
    <cellStyle name="Input 4 3 5 3 3" xfId="15919"/>
    <cellStyle name="Input 4 3 5 4" xfId="15920"/>
    <cellStyle name="Input 4 3 5 4 2" xfId="15921"/>
    <cellStyle name="Input 4 3 5 4 3" xfId="15922"/>
    <cellStyle name="Input 4 3 5 5" xfId="15923"/>
    <cellStyle name="Input 4 3 5 5 2" xfId="15924"/>
    <cellStyle name="Input 4 3 5 5 3" xfId="15925"/>
    <cellStyle name="Input 4 3 5 6" xfId="15926"/>
    <cellStyle name="Input 4 3 5 7" xfId="15927"/>
    <cellStyle name="Input 4 3 6" xfId="15928"/>
    <cellStyle name="Input 4 3 6 2" xfId="15929"/>
    <cellStyle name="Input 4 3 6 3" xfId="15930"/>
    <cellStyle name="Input 4 3 7" xfId="15931"/>
    <cellStyle name="Input 4 3 7 2" xfId="15932"/>
    <cellStyle name="Input 4 3 7 3" xfId="15933"/>
    <cellStyle name="Input 4 3 8" xfId="15934"/>
    <cellStyle name="Input 4 3 8 2" xfId="15935"/>
    <cellStyle name="Input 4 3 8 3" xfId="15936"/>
    <cellStyle name="Input 4 3 9" xfId="15937"/>
    <cellStyle name="Input 4 3 9 2" xfId="15938"/>
    <cellStyle name="Input 4 3 9 3" xfId="15939"/>
    <cellStyle name="Input 4 4" xfId="15940"/>
    <cellStyle name="Input 4 4 10" xfId="15941"/>
    <cellStyle name="Input 4 4 11" xfId="15942"/>
    <cellStyle name="Input 4 4 2" xfId="15943"/>
    <cellStyle name="Input 4 4 2 2" xfId="15944"/>
    <cellStyle name="Input 4 4 2 2 2" xfId="15945"/>
    <cellStyle name="Input 4 4 2 2 2 2" xfId="15946"/>
    <cellStyle name="Input 4 4 2 2 2 2 2" xfId="15947"/>
    <cellStyle name="Input 4 4 2 2 2 2 3" xfId="15948"/>
    <cellStyle name="Input 4 4 2 2 2 3" xfId="15949"/>
    <cellStyle name="Input 4 4 2 2 2 3 2" xfId="15950"/>
    <cellStyle name="Input 4 4 2 2 2 3 3" xfId="15951"/>
    <cellStyle name="Input 4 4 2 2 2 4" xfId="15952"/>
    <cellStyle name="Input 4 4 2 2 2 4 2" xfId="15953"/>
    <cellStyle name="Input 4 4 2 2 2 4 3" xfId="15954"/>
    <cellStyle name="Input 4 4 2 2 2 5" xfId="15955"/>
    <cellStyle name="Input 4 4 2 2 2 5 2" xfId="15956"/>
    <cellStyle name="Input 4 4 2 2 2 5 3" xfId="15957"/>
    <cellStyle name="Input 4 4 2 2 2 6" xfId="15958"/>
    <cellStyle name="Input 4 4 2 2 2 7" xfId="15959"/>
    <cellStyle name="Input 4 4 2 2 3" xfId="15960"/>
    <cellStyle name="Input 4 4 2 2 3 2" xfId="15961"/>
    <cellStyle name="Input 4 4 2 2 3 3" xfId="15962"/>
    <cellStyle name="Input 4 4 2 2 4" xfId="15963"/>
    <cellStyle name="Input 4 4 2 2 4 2" xfId="15964"/>
    <cellStyle name="Input 4 4 2 2 4 3" xfId="15965"/>
    <cellStyle name="Input 4 4 2 2 5" xfId="15966"/>
    <cellStyle name="Input 4 4 2 2 5 2" xfId="15967"/>
    <cellStyle name="Input 4 4 2 2 5 3" xfId="15968"/>
    <cellStyle name="Input 4 4 2 2 6" xfId="15969"/>
    <cellStyle name="Input 4 4 2 2 6 2" xfId="15970"/>
    <cellStyle name="Input 4 4 2 2 6 3" xfId="15971"/>
    <cellStyle name="Input 4 4 2 2 7" xfId="15972"/>
    <cellStyle name="Input 4 4 2 2 8" xfId="15973"/>
    <cellStyle name="Input 4 4 2 3" xfId="15974"/>
    <cellStyle name="Input 4 4 2 3 2" xfId="15975"/>
    <cellStyle name="Input 4 4 2 3 2 2" xfId="15976"/>
    <cellStyle name="Input 4 4 2 3 2 3" xfId="15977"/>
    <cellStyle name="Input 4 4 2 3 3" xfId="15978"/>
    <cellStyle name="Input 4 4 2 3 3 2" xfId="15979"/>
    <cellStyle name="Input 4 4 2 3 3 3" xfId="15980"/>
    <cellStyle name="Input 4 4 2 3 4" xfId="15981"/>
    <cellStyle name="Input 4 4 2 3 4 2" xfId="15982"/>
    <cellStyle name="Input 4 4 2 3 4 3" xfId="15983"/>
    <cellStyle name="Input 4 4 2 3 5" xfId="15984"/>
    <cellStyle name="Input 4 4 2 3 5 2" xfId="15985"/>
    <cellStyle name="Input 4 4 2 3 5 3" xfId="15986"/>
    <cellStyle name="Input 4 4 2 3 6" xfId="15987"/>
    <cellStyle name="Input 4 4 2 3 7" xfId="15988"/>
    <cellStyle name="Input 4 4 2 4" xfId="15989"/>
    <cellStyle name="Input 4 4 2 4 2" xfId="15990"/>
    <cellStyle name="Input 4 4 2 4 3" xfId="15991"/>
    <cellStyle name="Input 4 4 2 5" xfId="15992"/>
    <cellStyle name="Input 4 4 2 5 2" xfId="15993"/>
    <cellStyle name="Input 4 4 2 5 3" xfId="15994"/>
    <cellStyle name="Input 4 4 2 6" xfId="15995"/>
    <cellStyle name="Input 4 4 2 6 2" xfId="15996"/>
    <cellStyle name="Input 4 4 2 6 3" xfId="15997"/>
    <cellStyle name="Input 4 4 2 7" xfId="15998"/>
    <cellStyle name="Input 4 4 2 7 2" xfId="15999"/>
    <cellStyle name="Input 4 4 2 7 3" xfId="16000"/>
    <cellStyle name="Input 4 4 2 8" xfId="16001"/>
    <cellStyle name="Input 4 4 2 9" xfId="16002"/>
    <cellStyle name="Input 4 4 3" xfId="16003"/>
    <cellStyle name="Input 4 4 3 2" xfId="16004"/>
    <cellStyle name="Input 4 4 3 2 2" xfId="16005"/>
    <cellStyle name="Input 4 4 3 2 2 2" xfId="16006"/>
    <cellStyle name="Input 4 4 3 2 2 2 2" xfId="16007"/>
    <cellStyle name="Input 4 4 3 2 2 2 3" xfId="16008"/>
    <cellStyle name="Input 4 4 3 2 2 3" xfId="16009"/>
    <cellStyle name="Input 4 4 3 2 2 3 2" xfId="16010"/>
    <cellStyle name="Input 4 4 3 2 2 3 3" xfId="16011"/>
    <cellStyle name="Input 4 4 3 2 2 4" xfId="16012"/>
    <cellStyle name="Input 4 4 3 2 2 4 2" xfId="16013"/>
    <cellStyle name="Input 4 4 3 2 2 4 3" xfId="16014"/>
    <cellStyle name="Input 4 4 3 2 2 5" xfId="16015"/>
    <cellStyle name="Input 4 4 3 2 2 5 2" xfId="16016"/>
    <cellStyle name="Input 4 4 3 2 2 5 3" xfId="16017"/>
    <cellStyle name="Input 4 4 3 2 2 6" xfId="16018"/>
    <cellStyle name="Input 4 4 3 2 2 7" xfId="16019"/>
    <cellStyle name="Input 4 4 3 2 3" xfId="16020"/>
    <cellStyle name="Input 4 4 3 2 3 2" xfId="16021"/>
    <cellStyle name="Input 4 4 3 2 3 3" xfId="16022"/>
    <cellStyle name="Input 4 4 3 2 4" xfId="16023"/>
    <cellStyle name="Input 4 4 3 2 4 2" xfId="16024"/>
    <cellStyle name="Input 4 4 3 2 4 3" xfId="16025"/>
    <cellStyle name="Input 4 4 3 2 5" xfId="16026"/>
    <cellStyle name="Input 4 4 3 2 5 2" xfId="16027"/>
    <cellStyle name="Input 4 4 3 2 5 3" xfId="16028"/>
    <cellStyle name="Input 4 4 3 2 6" xfId="16029"/>
    <cellStyle name="Input 4 4 3 2 6 2" xfId="16030"/>
    <cellStyle name="Input 4 4 3 2 6 3" xfId="16031"/>
    <cellStyle name="Input 4 4 3 2 7" xfId="16032"/>
    <cellStyle name="Input 4 4 3 2 8" xfId="16033"/>
    <cellStyle name="Input 4 4 3 3" xfId="16034"/>
    <cellStyle name="Input 4 4 3 3 2" xfId="16035"/>
    <cellStyle name="Input 4 4 3 3 2 2" xfId="16036"/>
    <cellStyle name="Input 4 4 3 3 2 3" xfId="16037"/>
    <cellStyle name="Input 4 4 3 3 3" xfId="16038"/>
    <cellStyle name="Input 4 4 3 3 3 2" xfId="16039"/>
    <cellStyle name="Input 4 4 3 3 3 3" xfId="16040"/>
    <cellStyle name="Input 4 4 3 3 4" xfId="16041"/>
    <cellStyle name="Input 4 4 3 3 4 2" xfId="16042"/>
    <cellStyle name="Input 4 4 3 3 4 3" xfId="16043"/>
    <cellStyle name="Input 4 4 3 3 5" xfId="16044"/>
    <cellStyle name="Input 4 4 3 3 5 2" xfId="16045"/>
    <cellStyle name="Input 4 4 3 3 5 3" xfId="16046"/>
    <cellStyle name="Input 4 4 3 3 6" xfId="16047"/>
    <cellStyle name="Input 4 4 3 3 7" xfId="16048"/>
    <cellStyle name="Input 4 4 3 4" xfId="16049"/>
    <cellStyle name="Input 4 4 3 4 2" xfId="16050"/>
    <cellStyle name="Input 4 4 3 4 3" xfId="16051"/>
    <cellStyle name="Input 4 4 3 5" xfId="16052"/>
    <cellStyle name="Input 4 4 3 5 2" xfId="16053"/>
    <cellStyle name="Input 4 4 3 5 3" xfId="16054"/>
    <cellStyle name="Input 4 4 3 6" xfId="16055"/>
    <cellStyle name="Input 4 4 3 6 2" xfId="16056"/>
    <cellStyle name="Input 4 4 3 6 3" xfId="16057"/>
    <cellStyle name="Input 4 4 3 7" xfId="16058"/>
    <cellStyle name="Input 4 4 3 7 2" xfId="16059"/>
    <cellStyle name="Input 4 4 3 7 3" xfId="16060"/>
    <cellStyle name="Input 4 4 3 8" xfId="16061"/>
    <cellStyle name="Input 4 4 3 9" xfId="16062"/>
    <cellStyle name="Input 4 4 4" xfId="16063"/>
    <cellStyle name="Input 4 4 4 2" xfId="16064"/>
    <cellStyle name="Input 4 4 4 2 2" xfId="16065"/>
    <cellStyle name="Input 4 4 4 2 2 2" xfId="16066"/>
    <cellStyle name="Input 4 4 4 2 2 3" xfId="16067"/>
    <cellStyle name="Input 4 4 4 2 3" xfId="16068"/>
    <cellStyle name="Input 4 4 4 2 3 2" xfId="16069"/>
    <cellStyle name="Input 4 4 4 2 3 3" xfId="16070"/>
    <cellStyle name="Input 4 4 4 2 4" xfId="16071"/>
    <cellStyle name="Input 4 4 4 2 4 2" xfId="16072"/>
    <cellStyle name="Input 4 4 4 2 4 3" xfId="16073"/>
    <cellStyle name="Input 4 4 4 2 5" xfId="16074"/>
    <cellStyle name="Input 4 4 4 2 5 2" xfId="16075"/>
    <cellStyle name="Input 4 4 4 2 5 3" xfId="16076"/>
    <cellStyle name="Input 4 4 4 2 6" xfId="16077"/>
    <cellStyle name="Input 4 4 4 2 7" xfId="16078"/>
    <cellStyle name="Input 4 4 4 3" xfId="16079"/>
    <cellStyle name="Input 4 4 4 3 2" xfId="16080"/>
    <cellStyle name="Input 4 4 4 3 3" xfId="16081"/>
    <cellStyle name="Input 4 4 4 4" xfId="16082"/>
    <cellStyle name="Input 4 4 4 4 2" xfId="16083"/>
    <cellStyle name="Input 4 4 4 4 3" xfId="16084"/>
    <cellStyle name="Input 4 4 4 5" xfId="16085"/>
    <cellStyle name="Input 4 4 4 5 2" xfId="16086"/>
    <cellStyle name="Input 4 4 4 5 3" xfId="16087"/>
    <cellStyle name="Input 4 4 4 6" xfId="16088"/>
    <cellStyle name="Input 4 4 4 6 2" xfId="16089"/>
    <cellStyle name="Input 4 4 4 6 3" xfId="16090"/>
    <cellStyle name="Input 4 4 4 7" xfId="16091"/>
    <cellStyle name="Input 4 4 4 8" xfId="16092"/>
    <cellStyle name="Input 4 4 5" xfId="16093"/>
    <cellStyle name="Input 4 4 5 2" xfId="16094"/>
    <cellStyle name="Input 4 4 5 2 2" xfId="16095"/>
    <cellStyle name="Input 4 4 5 2 3" xfId="16096"/>
    <cellStyle name="Input 4 4 5 3" xfId="16097"/>
    <cellStyle name="Input 4 4 5 3 2" xfId="16098"/>
    <cellStyle name="Input 4 4 5 3 3" xfId="16099"/>
    <cellStyle name="Input 4 4 5 4" xfId="16100"/>
    <cellStyle name="Input 4 4 5 4 2" xfId="16101"/>
    <cellStyle name="Input 4 4 5 4 3" xfId="16102"/>
    <cellStyle name="Input 4 4 5 5" xfId="16103"/>
    <cellStyle name="Input 4 4 5 5 2" xfId="16104"/>
    <cellStyle name="Input 4 4 5 5 3" xfId="16105"/>
    <cellStyle name="Input 4 4 5 6" xfId="16106"/>
    <cellStyle name="Input 4 4 5 7" xfId="16107"/>
    <cellStyle name="Input 4 4 6" xfId="16108"/>
    <cellStyle name="Input 4 4 6 2" xfId="16109"/>
    <cellStyle name="Input 4 4 6 3" xfId="16110"/>
    <cellStyle name="Input 4 4 7" xfId="16111"/>
    <cellStyle name="Input 4 4 7 2" xfId="16112"/>
    <cellStyle name="Input 4 4 7 3" xfId="16113"/>
    <cellStyle name="Input 4 4 8" xfId="16114"/>
    <cellStyle name="Input 4 4 8 2" xfId="16115"/>
    <cellStyle name="Input 4 4 8 3" xfId="16116"/>
    <cellStyle name="Input 4 4 9" xfId="16117"/>
    <cellStyle name="Input 4 4 9 2" xfId="16118"/>
    <cellStyle name="Input 4 4 9 3" xfId="16119"/>
    <cellStyle name="Input 4 5" xfId="16120"/>
    <cellStyle name="Input 4 5 2" xfId="16121"/>
    <cellStyle name="Input 4 5 2 2" xfId="16122"/>
    <cellStyle name="Input 4 5 2 2 2" xfId="16123"/>
    <cellStyle name="Input 4 5 2 2 2 2" xfId="16124"/>
    <cellStyle name="Input 4 5 2 2 2 3" xfId="16125"/>
    <cellStyle name="Input 4 5 2 2 3" xfId="16126"/>
    <cellStyle name="Input 4 5 2 2 3 2" xfId="16127"/>
    <cellStyle name="Input 4 5 2 2 3 3" xfId="16128"/>
    <cellStyle name="Input 4 5 2 2 4" xfId="16129"/>
    <cellStyle name="Input 4 5 2 2 4 2" xfId="16130"/>
    <cellStyle name="Input 4 5 2 2 4 3" xfId="16131"/>
    <cellStyle name="Input 4 5 2 2 5" xfId="16132"/>
    <cellStyle name="Input 4 5 2 2 5 2" xfId="16133"/>
    <cellStyle name="Input 4 5 2 2 5 3" xfId="16134"/>
    <cellStyle name="Input 4 5 2 2 6" xfId="16135"/>
    <cellStyle name="Input 4 5 2 2 7" xfId="16136"/>
    <cellStyle name="Input 4 5 2 3" xfId="16137"/>
    <cellStyle name="Input 4 5 2 3 2" xfId="16138"/>
    <cellStyle name="Input 4 5 2 3 3" xfId="16139"/>
    <cellStyle name="Input 4 5 2 4" xfId="16140"/>
    <cellStyle name="Input 4 5 2 4 2" xfId="16141"/>
    <cellStyle name="Input 4 5 2 4 3" xfId="16142"/>
    <cellStyle name="Input 4 5 2 5" xfId="16143"/>
    <cellStyle name="Input 4 5 2 5 2" xfId="16144"/>
    <cellStyle name="Input 4 5 2 5 3" xfId="16145"/>
    <cellStyle name="Input 4 5 2 6" xfId="16146"/>
    <cellStyle name="Input 4 5 2 6 2" xfId="16147"/>
    <cellStyle name="Input 4 5 2 6 3" xfId="16148"/>
    <cellStyle name="Input 4 5 2 7" xfId="16149"/>
    <cellStyle name="Input 4 5 2 8" xfId="16150"/>
    <cellStyle name="Input 4 5 3" xfId="16151"/>
    <cellStyle name="Input 4 5 3 2" xfId="16152"/>
    <cellStyle name="Input 4 5 3 2 2" xfId="16153"/>
    <cellStyle name="Input 4 5 3 2 3" xfId="16154"/>
    <cellStyle name="Input 4 5 3 3" xfId="16155"/>
    <cellStyle name="Input 4 5 3 3 2" xfId="16156"/>
    <cellStyle name="Input 4 5 3 3 3" xfId="16157"/>
    <cellStyle name="Input 4 5 3 4" xfId="16158"/>
    <cellStyle name="Input 4 5 3 4 2" xfId="16159"/>
    <cellStyle name="Input 4 5 3 4 3" xfId="16160"/>
    <cellStyle name="Input 4 5 3 5" xfId="16161"/>
    <cellStyle name="Input 4 5 3 5 2" xfId="16162"/>
    <cellStyle name="Input 4 5 3 5 3" xfId="16163"/>
    <cellStyle name="Input 4 5 3 6" xfId="16164"/>
    <cellStyle name="Input 4 5 3 7" xfId="16165"/>
    <cellStyle name="Input 4 5 4" xfId="16166"/>
    <cellStyle name="Input 4 5 4 2" xfId="16167"/>
    <cellStyle name="Input 4 5 4 3" xfId="16168"/>
    <cellStyle name="Input 4 5 5" xfId="16169"/>
    <cellStyle name="Input 4 5 5 2" xfId="16170"/>
    <cellStyle name="Input 4 5 5 3" xfId="16171"/>
    <cellStyle name="Input 4 5 6" xfId="16172"/>
    <cellStyle name="Input 4 5 6 2" xfId="16173"/>
    <cellStyle name="Input 4 5 6 3" xfId="16174"/>
    <cellStyle name="Input 4 5 7" xfId="16175"/>
    <cellStyle name="Input 4 5 7 2" xfId="16176"/>
    <cellStyle name="Input 4 5 7 3" xfId="16177"/>
    <cellStyle name="Input 4 5 8" xfId="16178"/>
    <cellStyle name="Input 4 5 9" xfId="16179"/>
    <cellStyle name="Input 4 6" xfId="16180"/>
    <cellStyle name="Input 4 6 2" xfId="16181"/>
    <cellStyle name="Input 4 6 2 2" xfId="16182"/>
    <cellStyle name="Input 4 6 2 2 2" xfId="16183"/>
    <cellStyle name="Input 4 6 2 2 2 2" xfId="16184"/>
    <cellStyle name="Input 4 6 2 2 2 3" xfId="16185"/>
    <cellStyle name="Input 4 6 2 2 3" xfId="16186"/>
    <cellStyle name="Input 4 6 2 2 3 2" xfId="16187"/>
    <cellStyle name="Input 4 6 2 2 3 3" xfId="16188"/>
    <cellStyle name="Input 4 6 2 2 4" xfId="16189"/>
    <cellStyle name="Input 4 6 2 2 4 2" xfId="16190"/>
    <cellStyle name="Input 4 6 2 2 4 3" xfId="16191"/>
    <cellStyle name="Input 4 6 2 2 5" xfId="16192"/>
    <cellStyle name="Input 4 6 2 2 5 2" xfId="16193"/>
    <cellStyle name="Input 4 6 2 2 5 3" xfId="16194"/>
    <cellStyle name="Input 4 6 2 2 6" xfId="16195"/>
    <cellStyle name="Input 4 6 2 2 7" xfId="16196"/>
    <cellStyle name="Input 4 6 2 3" xfId="16197"/>
    <cellStyle name="Input 4 6 2 3 2" xfId="16198"/>
    <cellStyle name="Input 4 6 2 3 3" xfId="16199"/>
    <cellStyle name="Input 4 6 2 4" xfId="16200"/>
    <cellStyle name="Input 4 6 2 4 2" xfId="16201"/>
    <cellStyle name="Input 4 6 2 4 3" xfId="16202"/>
    <cellStyle name="Input 4 6 2 5" xfId="16203"/>
    <cellStyle name="Input 4 6 2 5 2" xfId="16204"/>
    <cellStyle name="Input 4 6 2 5 3" xfId="16205"/>
    <cellStyle name="Input 4 6 2 6" xfId="16206"/>
    <cellStyle name="Input 4 6 2 6 2" xfId="16207"/>
    <cellStyle name="Input 4 6 2 6 3" xfId="16208"/>
    <cellStyle name="Input 4 6 2 7" xfId="16209"/>
    <cellStyle name="Input 4 6 2 8" xfId="16210"/>
    <cellStyle name="Input 4 6 3" xfId="16211"/>
    <cellStyle name="Input 4 6 3 2" xfId="16212"/>
    <cellStyle name="Input 4 6 3 2 2" xfId="16213"/>
    <cellStyle name="Input 4 6 3 2 3" xfId="16214"/>
    <cellStyle name="Input 4 6 3 3" xfId="16215"/>
    <cellStyle name="Input 4 6 3 3 2" xfId="16216"/>
    <cellStyle name="Input 4 6 3 3 3" xfId="16217"/>
    <cellStyle name="Input 4 6 3 4" xfId="16218"/>
    <cellStyle name="Input 4 6 3 4 2" xfId="16219"/>
    <cellStyle name="Input 4 6 3 4 3" xfId="16220"/>
    <cellStyle name="Input 4 6 3 5" xfId="16221"/>
    <cellStyle name="Input 4 6 3 5 2" xfId="16222"/>
    <cellStyle name="Input 4 6 3 5 3" xfId="16223"/>
    <cellStyle name="Input 4 6 3 6" xfId="16224"/>
    <cellStyle name="Input 4 6 3 7" xfId="16225"/>
    <cellStyle name="Input 4 6 4" xfId="16226"/>
    <cellStyle name="Input 4 6 4 2" xfId="16227"/>
    <cellStyle name="Input 4 6 4 3" xfId="16228"/>
    <cellStyle name="Input 4 6 5" xfId="16229"/>
    <cellStyle name="Input 4 6 5 2" xfId="16230"/>
    <cellStyle name="Input 4 6 5 3" xfId="16231"/>
    <cellStyle name="Input 4 6 6" xfId="16232"/>
    <cellStyle name="Input 4 6 6 2" xfId="16233"/>
    <cellStyle name="Input 4 6 6 3" xfId="16234"/>
    <cellStyle name="Input 4 6 7" xfId="16235"/>
    <cellStyle name="Input 4 6 7 2" xfId="16236"/>
    <cellStyle name="Input 4 6 7 3" xfId="16237"/>
    <cellStyle name="Input 4 6 8" xfId="16238"/>
    <cellStyle name="Input 4 6 9" xfId="16239"/>
    <cellStyle name="Input 4 7" xfId="16240"/>
    <cellStyle name="Input 4 7 2" xfId="16241"/>
    <cellStyle name="Input 4 7 2 2" xfId="16242"/>
    <cellStyle name="Input 4 7 2 2 2" xfId="16243"/>
    <cellStyle name="Input 4 7 2 2 3" xfId="16244"/>
    <cellStyle name="Input 4 7 2 3" xfId="16245"/>
    <cellStyle name="Input 4 7 2 3 2" xfId="16246"/>
    <cellStyle name="Input 4 7 2 3 3" xfId="16247"/>
    <cellStyle name="Input 4 7 2 4" xfId="16248"/>
    <cellStyle name="Input 4 7 2 4 2" xfId="16249"/>
    <cellStyle name="Input 4 7 2 4 3" xfId="16250"/>
    <cellStyle name="Input 4 7 2 5" xfId="16251"/>
    <cellStyle name="Input 4 7 2 5 2" xfId="16252"/>
    <cellStyle name="Input 4 7 2 5 3" xfId="16253"/>
    <cellStyle name="Input 4 7 2 6" xfId="16254"/>
    <cellStyle name="Input 4 7 2 7" xfId="16255"/>
    <cellStyle name="Input 4 7 3" xfId="16256"/>
    <cellStyle name="Input 4 7 3 2" xfId="16257"/>
    <cellStyle name="Input 4 7 3 3" xfId="16258"/>
    <cellStyle name="Input 4 7 4" xfId="16259"/>
    <cellStyle name="Input 4 7 4 2" xfId="16260"/>
    <cellStyle name="Input 4 7 4 3" xfId="16261"/>
    <cellStyle name="Input 4 7 5" xfId="16262"/>
    <cellStyle name="Input 4 7 5 2" xfId="16263"/>
    <cellStyle name="Input 4 7 5 3" xfId="16264"/>
    <cellStyle name="Input 4 7 6" xfId="16265"/>
    <cellStyle name="Input 4 7 6 2" xfId="16266"/>
    <cellStyle name="Input 4 7 6 3" xfId="16267"/>
    <cellStyle name="Input 4 7 7" xfId="16268"/>
    <cellStyle name="Input 4 7 8" xfId="16269"/>
    <cellStyle name="Input 4 8" xfId="16270"/>
    <cellStyle name="Input 4 8 2" xfId="16271"/>
    <cellStyle name="Input 4 8 2 2" xfId="16272"/>
    <cellStyle name="Input 4 8 2 3" xfId="16273"/>
    <cellStyle name="Input 4 8 3" xfId="16274"/>
    <cellStyle name="Input 4 8 3 2" xfId="16275"/>
    <cellStyle name="Input 4 8 3 3" xfId="16276"/>
    <cellStyle name="Input 4 8 4" xfId="16277"/>
    <cellStyle name="Input 4 8 4 2" xfId="16278"/>
    <cellStyle name="Input 4 8 4 3" xfId="16279"/>
    <cellStyle name="Input 4 8 5" xfId="16280"/>
    <cellStyle name="Input 4 8 5 2" xfId="16281"/>
    <cellStyle name="Input 4 8 5 3" xfId="16282"/>
    <cellStyle name="Input 4 8 6" xfId="16283"/>
    <cellStyle name="Input 4 8 7" xfId="16284"/>
    <cellStyle name="Input 4 9" xfId="16285"/>
    <cellStyle name="Input 4 9 2" xfId="16286"/>
    <cellStyle name="Input 4 9 3" xfId="16287"/>
    <cellStyle name="Input 5" xfId="16288"/>
    <cellStyle name="Input 6" xfId="16289"/>
    <cellStyle name="Input 7" xfId="16290"/>
    <cellStyle name="Input 8" xfId="16291"/>
    <cellStyle name="Input 9" xfId="16292"/>
    <cellStyle name="ip0 -InpPercent" xfId="16293"/>
    <cellStyle name="ip1 -InpPercent" xfId="16294"/>
    <cellStyle name="ip2 -InpPercent" xfId="16295"/>
    <cellStyle name="ip3 -InpPercent" xfId="16296"/>
    <cellStyle name="ir0 -InpCurr" xfId="16297"/>
    <cellStyle name="ir1 -InpCurr" xfId="16298"/>
    <cellStyle name="ir2 -InpCurr" xfId="16299"/>
    <cellStyle name="ir3 -InpCurr" xfId="16300"/>
    <cellStyle name="ir4 -InpCurr" xfId="16301"/>
    <cellStyle name="is0 -InpSideText" xfId="16302"/>
    <cellStyle name="is1 -InpSideText" xfId="16303"/>
    <cellStyle name="is2 -InpSideText" xfId="16304"/>
    <cellStyle name="is3 -InpSideText" xfId="16305"/>
    <cellStyle name="is4 -InpSideText" xfId="16306"/>
    <cellStyle name="itn -InpTopTextNoWrap" xfId="16307"/>
    <cellStyle name="itw -InpTopTextWrap" xfId="16308"/>
    <cellStyle name="Label" xfId="16309"/>
    <cellStyle name="Label 1" xfId="16310"/>
    <cellStyle name="Label 1 2" xfId="16311"/>
    <cellStyle name="Label 2a" xfId="16312"/>
    <cellStyle name="Label 2a 2" xfId="16313"/>
    <cellStyle name="Label 2a centre" xfId="16314"/>
    <cellStyle name="Label 2a centre 2" xfId="16315"/>
    <cellStyle name="Label 2a centre 2 2" xfId="16316"/>
    <cellStyle name="Label 2a centre 2 3" xfId="16317"/>
    <cellStyle name="Label 2a centre 3" xfId="16318"/>
    <cellStyle name="Label 2a centre 4" xfId="16319"/>
    <cellStyle name="Label 2a merge" xfId="16320"/>
    <cellStyle name="Label 2a merge 2" xfId="16321"/>
    <cellStyle name="Label 2a merge 3" xfId="16322"/>
    <cellStyle name="Label 2b" xfId="16323"/>
    <cellStyle name="Label 2b merged" xfId="16324"/>
    <cellStyle name="Label2a Merge Centred" xfId="16325"/>
    <cellStyle name="Line rows" xfId="16326"/>
    <cellStyle name="Line rows 2" xfId="16327"/>
    <cellStyle name="Line rows 2 2" xfId="16328"/>
    <cellStyle name="Line rows 3" xfId="16329"/>
    <cellStyle name="Line rows 3 2" xfId="16330"/>
    <cellStyle name="Link" xfId="16331"/>
    <cellStyle name="Link 2" xfId="16332"/>
    <cellStyle name="Link 2 2" xfId="16333"/>
    <cellStyle name="Link 2 3" xfId="16334"/>
    <cellStyle name="Link 2 4" xfId="16335"/>
    <cellStyle name="Link 2 5" xfId="16336"/>
    <cellStyle name="Link 3" xfId="16337"/>
    <cellStyle name="Link 4" xfId="16338"/>
    <cellStyle name="Link 5" xfId="16339"/>
    <cellStyle name="Link 6" xfId="16340"/>
    <cellStyle name="Link 7" xfId="16341"/>
    <cellStyle name="Linked Cell" xfId="21" builtinId="24" hidden="1"/>
    <cellStyle name="Linked Cell 2" xfId="16342"/>
    <cellStyle name="Linked Cell 2 2" xfId="16343"/>
    <cellStyle name="Linked Cell 2 2 2" xfId="16344"/>
    <cellStyle name="Linked Cell 2 2 2 2" xfId="16345"/>
    <cellStyle name="Linked Cell 2 2 2 3" xfId="16346"/>
    <cellStyle name="Linked Cell 2 2 3" xfId="16347"/>
    <cellStyle name="Linked Cell 2 2 3 2" xfId="16348"/>
    <cellStyle name="Linked Cell 2 2 3 3" xfId="16349"/>
    <cellStyle name="Linked Cell 2 2 3 3 2" xfId="16350"/>
    <cellStyle name="Linked Cell 2 2 3 3 3" xfId="16351"/>
    <cellStyle name="Linked Cell 2 2 3 4" xfId="16352"/>
    <cellStyle name="Linked Cell 2 2 3 5" xfId="16353"/>
    <cellStyle name="Linked Cell 2 2 3 6" xfId="16354"/>
    <cellStyle name="Linked Cell 2 2 4" xfId="16355"/>
    <cellStyle name="Linked Cell 2 2 4 2" xfId="16356"/>
    <cellStyle name="Linked Cell 2 2 4 3" xfId="16357"/>
    <cellStyle name="Linked Cell 2 2 4 4" xfId="16358"/>
    <cellStyle name="Linked Cell 2 2 5" xfId="16359"/>
    <cellStyle name="Linked Cell 2 3" xfId="16360"/>
    <cellStyle name="Linked Cell 2 3 2" xfId="16361"/>
    <cellStyle name="Linked Cell 2 3 3" xfId="16362"/>
    <cellStyle name="Linked Cell 2 3 4" xfId="16363"/>
    <cellStyle name="Linked Cell 2 4" xfId="16364"/>
    <cellStyle name="Linked Cell 2 4 2" xfId="16365"/>
    <cellStyle name="Linked Cell 2 4 3" xfId="16366"/>
    <cellStyle name="Linked Cell 2 4 4" xfId="16367"/>
    <cellStyle name="Linked Cell 2 5" xfId="16368"/>
    <cellStyle name="Linked Cell 3" xfId="16369"/>
    <cellStyle name="Linked Cell 3 2" xfId="16370"/>
    <cellStyle name="Linked Cell 3 2 2" xfId="16371"/>
    <cellStyle name="Linked Cell 3 2 3" xfId="16372"/>
    <cellStyle name="Linked Cell 3 2 4" xfId="16373"/>
    <cellStyle name="Linked Cell 3 3" xfId="16374"/>
    <cellStyle name="Linked Cell 4" xfId="16375"/>
    <cellStyle name="Linked Cell 4 2" xfId="16376"/>
    <cellStyle name="Linked Cell 4 3" xfId="16377"/>
    <cellStyle name="Linked Cell 5" xfId="16378"/>
    <cellStyle name="Linked Cell 6" xfId="16379"/>
    <cellStyle name="ltn -TableTextNoWrap" xfId="16380"/>
    <cellStyle name="ltn -TableTextNoWrap 2" xfId="16381"/>
    <cellStyle name="ltw -TableTextWrap" xfId="16382"/>
    <cellStyle name="ltw -TableTextWrap 2" xfId="16383"/>
    <cellStyle name="ltw -TableTextWrap 2 2" xfId="16384"/>
    <cellStyle name="ltw -TableTextWrap 2 3" xfId="16385"/>
    <cellStyle name="ltw -TableTextWrap 3" xfId="16386"/>
    <cellStyle name="ltw -TableTextWrap 4" xfId="16387"/>
    <cellStyle name="mmm" xfId="16388"/>
    <cellStyle name="Neutral" xfId="17" builtinId="28" hidden="1"/>
    <cellStyle name="Neutral 2" xfId="16389"/>
    <cellStyle name="Neutral 2 2" xfId="16390"/>
    <cellStyle name="Neutral 2 2 2" xfId="16391"/>
    <cellStyle name="Neutral 2 2 2 2" xfId="16392"/>
    <cellStyle name="Neutral 2 2 2 3" xfId="16393"/>
    <cellStyle name="Neutral 2 2 2 3 2" xfId="16394"/>
    <cellStyle name="Neutral 2 2 2 3 3" xfId="16395"/>
    <cellStyle name="Neutral 2 2 2 4" xfId="16396"/>
    <cellStyle name="Neutral 2 2 2 5" xfId="16397"/>
    <cellStyle name="Neutral 2 2 2 6" xfId="16398"/>
    <cellStyle name="Neutral 2 2 3" xfId="16399"/>
    <cellStyle name="Neutral 2 2 3 2" xfId="16400"/>
    <cellStyle name="Neutral 2 2 3 3" xfId="16401"/>
    <cellStyle name="Neutral 2 2 3 4" xfId="16402"/>
    <cellStyle name="Neutral 2 2 4" xfId="16403"/>
    <cellStyle name="Neutral 2 3" xfId="16404"/>
    <cellStyle name="Neutral 2 3 2" xfId="16405"/>
    <cellStyle name="Neutral 2 3 3" xfId="16406"/>
    <cellStyle name="Neutral 2 4" xfId="16407"/>
    <cellStyle name="Neutral 2 4 2" xfId="16408"/>
    <cellStyle name="Neutral 2 4 3" xfId="16409"/>
    <cellStyle name="Neutral 2 5" xfId="16410"/>
    <cellStyle name="Neutral 2 5 2" xfId="16411"/>
    <cellStyle name="Neutral 2 5 3" xfId="16412"/>
    <cellStyle name="Neutral 2 6" xfId="16413"/>
    <cellStyle name="Neutral 2 6 2" xfId="16414"/>
    <cellStyle name="Neutral 2 6 3" xfId="16415"/>
    <cellStyle name="Neutral 2 6 4" xfId="16416"/>
    <cellStyle name="Neutral 2 7" xfId="16417"/>
    <cellStyle name="Neutral 3" xfId="16418"/>
    <cellStyle name="Neutral 3 2" xfId="16419"/>
    <cellStyle name="Neutral 3 2 2" xfId="16420"/>
    <cellStyle name="Neutral 3 2 3" xfId="16421"/>
    <cellStyle name="Neutral 3 2 4" xfId="16422"/>
    <cellStyle name="Neutral 3 3" xfId="16423"/>
    <cellStyle name="Neutral 4" xfId="16424"/>
    <cellStyle name="Neutral 4 2" xfId="16425"/>
    <cellStyle name="Neutral 4 3" xfId="16426"/>
    <cellStyle name="Neutral 5" xfId="16427"/>
    <cellStyle name="Neutral 6" xfId="16428"/>
    <cellStyle name="Normal" xfId="0" builtinId="0"/>
    <cellStyle name="Normal - Style1" xfId="16429"/>
    <cellStyle name="Normal - Style1 2" xfId="16430"/>
    <cellStyle name="Normal - Style1 3" xfId="16431"/>
    <cellStyle name="Normal 10" xfId="16432"/>
    <cellStyle name="Normal 10 2" xfId="16433"/>
    <cellStyle name="Normal 10 2 2" xfId="16434"/>
    <cellStyle name="Normal 10 2 2 2" xfId="16435"/>
    <cellStyle name="Normal 10 2 2 2 2" xfId="16436"/>
    <cellStyle name="Normal 10 2 2 2 3" xfId="16437"/>
    <cellStyle name="Normal 10 2 2 3" xfId="16438"/>
    <cellStyle name="Normal 10 2 2 4" xfId="16439"/>
    <cellStyle name="Normal 10 2 3" xfId="16440"/>
    <cellStyle name="Normal 10 2 3 2" xfId="16441"/>
    <cellStyle name="Normal 10 2 3 2 2" xfId="16442"/>
    <cellStyle name="Normal 10 2 3 2 3" xfId="16443"/>
    <cellStyle name="Normal 10 2 3 3" xfId="16444"/>
    <cellStyle name="Normal 10 2 3 4" xfId="16445"/>
    <cellStyle name="Normal 10 2 4" xfId="16446"/>
    <cellStyle name="Normal 10 2 4 2" xfId="16447"/>
    <cellStyle name="Normal 10 2 4 3" xfId="16448"/>
    <cellStyle name="Normal 10 2 5" xfId="16449"/>
    <cellStyle name="Normal 10 2 5 2" xfId="16450"/>
    <cellStyle name="Normal 10 2 5 3" xfId="16451"/>
    <cellStyle name="Normal 10 2 5 3 2" xfId="16452"/>
    <cellStyle name="Normal 10 2 5 4" xfId="16453"/>
    <cellStyle name="Normal 10 2 5 4 2" xfId="16454"/>
    <cellStyle name="Normal 10 2 6" xfId="16455"/>
    <cellStyle name="Normal 10 3" xfId="16456"/>
    <cellStyle name="Normal 10 3 2" xfId="16457"/>
    <cellStyle name="Normal 10 3 2 2" xfId="16458"/>
    <cellStyle name="Normal 10 3 2 3" xfId="16459"/>
    <cellStyle name="Normal 10 3 3" xfId="16460"/>
    <cellStyle name="Normal 10 3 3 2" xfId="16461"/>
    <cellStyle name="Normal 10 3 3 2 2" xfId="16462"/>
    <cellStyle name="Normal 10 3 3 2 3" xfId="16463"/>
    <cellStyle name="Normal 10 3 3 3" xfId="16464"/>
    <cellStyle name="Normal 10 3 3 3 2" xfId="16465"/>
    <cellStyle name="Normal 10 3 3 3 3" xfId="16466"/>
    <cellStyle name="Normal 10 3 3 3 4" xfId="16467"/>
    <cellStyle name="Normal 10 3 3 4" xfId="16468"/>
    <cellStyle name="Normal 10 3 3 5" xfId="16469"/>
    <cellStyle name="Normal 10 3 3 6" xfId="16470"/>
    <cellStyle name="Normal 10 3 4" xfId="16471"/>
    <cellStyle name="Normal 10 3 5" xfId="16472"/>
    <cellStyle name="Normal 10 4" xfId="16473"/>
    <cellStyle name="Normal 10 4 2" xfId="16474"/>
    <cellStyle name="Normal 10 4 2 2" xfId="16475"/>
    <cellStyle name="Normal 10 4 2 3" xfId="16476"/>
    <cellStyle name="Normal 10 4 3" xfId="16477"/>
    <cellStyle name="Normal 10 4 3 2" xfId="16478"/>
    <cellStyle name="Normal 10 4 3 3" xfId="16479"/>
    <cellStyle name="Normal 10 4 3 4" xfId="16480"/>
    <cellStyle name="Normal 10 4 4" xfId="16481"/>
    <cellStyle name="Normal 10 4 4 2" xfId="16482"/>
    <cellStyle name="Normal 10 4 4 3" xfId="16483"/>
    <cellStyle name="Normal 10 4 4 4" xfId="16484"/>
    <cellStyle name="Normal 10 4 4 5" xfId="16485"/>
    <cellStyle name="Normal 10 4 5" xfId="16486"/>
    <cellStyle name="Normal 10 4 5 2" xfId="16487"/>
    <cellStyle name="Normal 10 4 5 3" xfId="16488"/>
    <cellStyle name="Normal 10 4 6" xfId="16489"/>
    <cellStyle name="Normal 10 5" xfId="16490"/>
    <cellStyle name="Normal 10 5 2" xfId="16491"/>
    <cellStyle name="Normal 10 5 2 2" xfId="16492"/>
    <cellStyle name="Normal 10 5 2 3" xfId="16493"/>
    <cellStyle name="Normal 10 5 3" xfId="16494"/>
    <cellStyle name="Normal 10 5 4" xfId="16495"/>
    <cellStyle name="Normal 10 6" xfId="16496"/>
    <cellStyle name="Normal 10 6 2" xfId="16497"/>
    <cellStyle name="Normal 10 6 3" xfId="16498"/>
    <cellStyle name="Normal 10 6 4" xfId="16499"/>
    <cellStyle name="Normal 10 6 4 2" xfId="16500"/>
    <cellStyle name="Normal 10 6 5" xfId="16501"/>
    <cellStyle name="Normal 10 6 5 2" xfId="16502"/>
    <cellStyle name="Normal 10 7" xfId="16503"/>
    <cellStyle name="Normal 10 7 2" xfId="16504"/>
    <cellStyle name="Normal 10 7 3" xfId="16505"/>
    <cellStyle name="Normal 10 8" xfId="16506"/>
    <cellStyle name="Normal 10 9" xfId="16507"/>
    <cellStyle name="Normal 10_CPI 2009" xfId="16508"/>
    <cellStyle name="Normal 101" xfId="16509"/>
    <cellStyle name="Normal 11" xfId="16510"/>
    <cellStyle name="Normal 11 2" xfId="16511"/>
    <cellStyle name="Normal 11 2 2" xfId="16512"/>
    <cellStyle name="Normal 11 2 2 2" xfId="16513"/>
    <cellStyle name="Normal 11 2 2 2 2" xfId="16514"/>
    <cellStyle name="Normal 11 2 2 2 3" xfId="16515"/>
    <cellStyle name="Normal 11 2 2 3" xfId="16516"/>
    <cellStyle name="Normal 11 2 2 4" xfId="16517"/>
    <cellStyle name="Normal 11 2 3" xfId="16518"/>
    <cellStyle name="Normal 11 2 3 2" xfId="16519"/>
    <cellStyle name="Normal 11 2 3 3" xfId="16520"/>
    <cellStyle name="Normal 11 2 4" xfId="16521"/>
    <cellStyle name="Normal 11 2 5" xfId="16522"/>
    <cellStyle name="Normal 11 3" xfId="16523"/>
    <cellStyle name="Normal 11 3 2" xfId="16524"/>
    <cellStyle name="Normal 11 3 2 2" xfId="16525"/>
    <cellStyle name="Normal 11 3 2 3" xfId="16526"/>
    <cellStyle name="Normal 11 3 3" xfId="16527"/>
    <cellStyle name="Normal 11 3 4" xfId="16528"/>
    <cellStyle name="Normal 11 4" xfId="16529"/>
    <cellStyle name="Normal 11 4 2" xfId="16530"/>
    <cellStyle name="Normal 11 4 2 2" xfId="16531"/>
    <cellStyle name="Normal 11 4 2 3" xfId="16532"/>
    <cellStyle name="Normal 11 4 3" xfId="16533"/>
    <cellStyle name="Normal 11 4 3 2" xfId="16534"/>
    <cellStyle name="Normal 11 4 3 2 2" xfId="16535"/>
    <cellStyle name="Normal 11 4 3 2 3" xfId="16536"/>
    <cellStyle name="Normal 11 4 3 3" xfId="16537"/>
    <cellStyle name="Normal 11 4 4" xfId="16538"/>
    <cellStyle name="Normal 11 4 4 2" xfId="16539"/>
    <cellStyle name="Normal 11 4 4 3" xfId="16540"/>
    <cellStyle name="Normal 11 4 4 4" xfId="16541"/>
    <cellStyle name="Normal 11 4 5" xfId="16542"/>
    <cellStyle name="Normal 11 5" xfId="16543"/>
    <cellStyle name="Normal 11 5 2" xfId="16544"/>
    <cellStyle name="Normal 11 5 3" xfId="16545"/>
    <cellStyle name="Normal 11 6" xfId="16546"/>
    <cellStyle name="Normal 11 6 2" xfId="16547"/>
    <cellStyle name="Normal 11 6 3" xfId="16548"/>
    <cellStyle name="Normal 11 6 3 2" xfId="16549"/>
    <cellStyle name="Normal 11 6 4" xfId="16550"/>
    <cellStyle name="Normal 11 6 4 2" xfId="16551"/>
    <cellStyle name="Normal 11 7" xfId="16552"/>
    <cellStyle name="Normal 11_CPI 2009" xfId="16553"/>
    <cellStyle name="Normal 12" xfId="16554"/>
    <cellStyle name="Normal 12 2" xfId="16555"/>
    <cellStyle name="Normal 12 2 2" xfId="16556"/>
    <cellStyle name="Normal 12 2 2 2" xfId="16557"/>
    <cellStyle name="Normal 12 2 2 3" xfId="16558"/>
    <cellStyle name="Normal 12 2 3" xfId="16559"/>
    <cellStyle name="Normal 12 2 3 2" xfId="16560"/>
    <cellStyle name="Normal 12 2 3 3" xfId="16561"/>
    <cellStyle name="Normal 12 2 4" xfId="16562"/>
    <cellStyle name="Normal 12 2 5" xfId="16563"/>
    <cellStyle name="Normal 12 3" xfId="16564"/>
    <cellStyle name="Normal 12 3 2" xfId="16565"/>
    <cellStyle name="Normal 12 3 3" xfId="16566"/>
    <cellStyle name="Normal 12 4" xfId="16567"/>
    <cellStyle name="Normal 12 4 2" xfId="16568"/>
    <cellStyle name="Normal 12 4 3" xfId="16569"/>
    <cellStyle name="Normal 12 4 3 2" xfId="16570"/>
    <cellStyle name="Normal 12 4 3 3" xfId="16571"/>
    <cellStyle name="Normal 12 4 4" xfId="16572"/>
    <cellStyle name="Normal 12 4 4 2" xfId="16573"/>
    <cellStyle name="Normal 12 4 5" xfId="16574"/>
    <cellStyle name="Normal 12 5" xfId="16575"/>
    <cellStyle name="Normal 12 5 2" xfId="16576"/>
    <cellStyle name="Normal 12 5 3" xfId="16577"/>
    <cellStyle name="Normal 12 6" xfId="16578"/>
    <cellStyle name="Normal 12 6 2" xfId="16579"/>
    <cellStyle name="Normal 12 6 3" xfId="16580"/>
    <cellStyle name="Normal 12 6 3 2" xfId="16581"/>
    <cellStyle name="Normal 12 6 4" xfId="16582"/>
    <cellStyle name="Normal 12 6 4 2" xfId="16583"/>
    <cellStyle name="Normal 12 7" xfId="16584"/>
    <cellStyle name="Normal 12_CPI 2009" xfId="16585"/>
    <cellStyle name="Normal 13" xfId="16586"/>
    <cellStyle name="Normal 13 2" xfId="16587"/>
    <cellStyle name="Normal 13 2 2" xfId="16588"/>
    <cellStyle name="Normal 13 2 2 2" xfId="16589"/>
    <cellStyle name="Normal 13 2 2 3" xfId="16590"/>
    <cellStyle name="Normal 13 2 3" xfId="16591"/>
    <cellStyle name="Normal 13 2 3 2" xfId="16592"/>
    <cellStyle name="Normal 13 2 3 3" xfId="16593"/>
    <cellStyle name="Normal 13 2 4" xfId="16594"/>
    <cellStyle name="Normal 13 2 5" xfId="16595"/>
    <cellStyle name="Normal 13 3" xfId="16596"/>
    <cellStyle name="Normal 13 3 2" xfId="16597"/>
    <cellStyle name="Normal 13 3 3" xfId="16598"/>
    <cellStyle name="Normal 13 4" xfId="16599"/>
    <cellStyle name="Normal 13 4 2" xfId="16600"/>
    <cellStyle name="Normal 13 4 3" xfId="16601"/>
    <cellStyle name="Normal 13 4 3 2" xfId="16602"/>
    <cellStyle name="Normal 13 4 3 3" xfId="16603"/>
    <cellStyle name="Normal 13 4 4" xfId="16604"/>
    <cellStyle name="Normal 13 4 4 2" xfId="16605"/>
    <cellStyle name="Normal 13 4 5" xfId="16606"/>
    <cellStyle name="Normal 13 5" xfId="16607"/>
    <cellStyle name="Normal 13 5 2" xfId="16608"/>
    <cellStyle name="Normal 13 5 3" xfId="16609"/>
    <cellStyle name="Normal 13 6" xfId="16610"/>
    <cellStyle name="Normal 13 7" xfId="16611"/>
    <cellStyle name="Normal 13_CPI 2009" xfId="16612"/>
    <cellStyle name="Normal 14" xfId="16613"/>
    <cellStyle name="Normal 14 2" xfId="16614"/>
    <cellStyle name="Normal 14 2 2" xfId="16615"/>
    <cellStyle name="Normal 14 2 2 2" xfId="16616"/>
    <cellStyle name="Normal 14 2 2 3" xfId="16617"/>
    <cellStyle name="Normal 14 2 3" xfId="16618"/>
    <cellStyle name="Normal 14 2 3 2" xfId="16619"/>
    <cellStyle name="Normal 14 2 3 3" xfId="16620"/>
    <cellStyle name="Normal 14 2 3 3 2" xfId="16621"/>
    <cellStyle name="Normal 14 2 3 3 3" xfId="16622"/>
    <cellStyle name="Normal 14 2 3 4" xfId="16623"/>
    <cellStyle name="Normal 14 2 3 5" xfId="16624"/>
    <cellStyle name="Normal 14 2 3 6" xfId="16625"/>
    <cellStyle name="Normal 14 2 4" xfId="16626"/>
    <cellStyle name="Normal 14 2 5" xfId="16627"/>
    <cellStyle name="Normal 14 3" xfId="16628"/>
    <cellStyle name="Normal 14 3 2" xfId="16629"/>
    <cellStyle name="Normal 14 3 3" xfId="16630"/>
    <cellStyle name="Normal 14 4" xfId="16631"/>
    <cellStyle name="Normal 14 4 2" xfId="16632"/>
    <cellStyle name="Normal 14 4 3" xfId="16633"/>
    <cellStyle name="Normal 14 4 3 2" xfId="16634"/>
    <cellStyle name="Normal 14 4 3 3" xfId="16635"/>
    <cellStyle name="Normal 14 4 4" xfId="16636"/>
    <cellStyle name="Normal 14 4 4 2" xfId="16637"/>
    <cellStyle name="Normal 14 4 5" xfId="16638"/>
    <cellStyle name="Normal 14 5" xfId="16639"/>
    <cellStyle name="Normal 14 5 2" xfId="16640"/>
    <cellStyle name="Normal 14 5 3" xfId="16641"/>
    <cellStyle name="Normal 14 5 3 2" xfId="16642"/>
    <cellStyle name="Normal 14 5 3 3" xfId="16643"/>
    <cellStyle name="Normal 14 5 4" xfId="16644"/>
    <cellStyle name="Normal 14 5 5" xfId="16645"/>
    <cellStyle name="Normal 14 5 6" xfId="16646"/>
    <cellStyle name="Normal 14 6" xfId="16647"/>
    <cellStyle name="Normal 14 7" xfId="16648"/>
    <cellStyle name="Normal 14_CPI 2009" xfId="16649"/>
    <cellStyle name="Normal 15" xfId="16650"/>
    <cellStyle name="Normal 15 2" xfId="16651"/>
    <cellStyle name="Normal 15 2 2" xfId="16652"/>
    <cellStyle name="Normal 15 2 2 2" xfId="16653"/>
    <cellStyle name="Normal 15 2 2 3" xfId="16654"/>
    <cellStyle name="Normal 15 2 3" xfId="16655"/>
    <cellStyle name="Normal 15 2 3 2" xfId="16656"/>
    <cellStyle name="Normal 15 2 4" xfId="16657"/>
    <cellStyle name="Normal 15 2 4 2" xfId="16658"/>
    <cellStyle name="Normal 15 2 5" xfId="16659"/>
    <cellStyle name="Normal 15 3" xfId="16660"/>
    <cellStyle name="Normal 15 3 2" xfId="16661"/>
    <cellStyle name="Normal 15 3 3" xfId="16662"/>
    <cellStyle name="Normal 15 4" xfId="16663"/>
    <cellStyle name="Normal 15 4 2" xfId="16664"/>
    <cellStyle name="Normal 15 5" xfId="16665"/>
    <cellStyle name="Normal 15 5 2" xfId="16666"/>
    <cellStyle name="Normal 15 6" xfId="16667"/>
    <cellStyle name="Normal 16" xfId="16668"/>
    <cellStyle name="Normal 16 2" xfId="16669"/>
    <cellStyle name="Normal 16 2 2" xfId="16670"/>
    <cellStyle name="Normal 16 2 3" xfId="16671"/>
    <cellStyle name="Normal 16 3" xfId="16672"/>
    <cellStyle name="Normal 16 3 2" xfId="16673"/>
    <cellStyle name="Normal 16 4" xfId="16674"/>
    <cellStyle name="Normal 16 4 2" xfId="16675"/>
    <cellStyle name="Normal 16 5" xfId="16676"/>
    <cellStyle name="Normal 17" xfId="16677"/>
    <cellStyle name="Normal 17 2" xfId="16678"/>
    <cellStyle name="Normal 17 2 2" xfId="16679"/>
    <cellStyle name="Normal 17 2 2 2" xfId="16680"/>
    <cellStyle name="Normal 17 2 3" xfId="16681"/>
    <cellStyle name="Normal 17 2 3 2" xfId="16682"/>
    <cellStyle name="Normal 17 2 4" xfId="16683"/>
    <cellStyle name="Normal 17 3" xfId="16684"/>
    <cellStyle name="Normal 17 3 2" xfId="16685"/>
    <cellStyle name="Normal 17 3 3" xfId="16686"/>
    <cellStyle name="Normal 17 4" xfId="16687"/>
    <cellStyle name="Normal 17 5" xfId="16688"/>
    <cellStyle name="Normal 17 5 2" xfId="16689"/>
    <cellStyle name="Normal 17 5 3" xfId="16690"/>
    <cellStyle name="Normal 17 5 4" xfId="16691"/>
    <cellStyle name="Normal 17 6" xfId="16692"/>
    <cellStyle name="Normal 18" xfId="16693"/>
    <cellStyle name="Normal 18 2" xfId="16694"/>
    <cellStyle name="Normal 18 2 2" xfId="16695"/>
    <cellStyle name="Normal 18 2 3" xfId="16696"/>
    <cellStyle name="Normal 18 3" xfId="16697"/>
    <cellStyle name="Normal 18 3 2" xfId="16698"/>
    <cellStyle name="Normal 18 4" xfId="16699"/>
    <cellStyle name="Normal 18 4 2" xfId="16700"/>
    <cellStyle name="Normal 18 5" xfId="16701"/>
    <cellStyle name="Normal 19" xfId="16702"/>
    <cellStyle name="Normal 19 2" xfId="16703"/>
    <cellStyle name="Normal 19 2 2" xfId="16704"/>
    <cellStyle name="Normal 19 2 3" xfId="16705"/>
    <cellStyle name="Normal 19 3" xfId="16706"/>
    <cellStyle name="Normal 19 4" xfId="16707"/>
    <cellStyle name="Normal 19 4 2" xfId="16708"/>
    <cellStyle name="Normal 19 4 3" xfId="16709"/>
    <cellStyle name="Normal 19 4 4" xfId="16710"/>
    <cellStyle name="Normal 19 5" xfId="16711"/>
    <cellStyle name="Normal 2" xfId="16712"/>
    <cellStyle name="Normal 2 10" xfId="16713"/>
    <cellStyle name="Normal 2 10 2" xfId="16714"/>
    <cellStyle name="Normal 2 10 2 2" xfId="16715"/>
    <cellStyle name="Normal 2 10 2 3" xfId="16716"/>
    <cellStyle name="Normal 2 10 3" xfId="16717"/>
    <cellStyle name="Normal 2 10 3 2" xfId="16718"/>
    <cellStyle name="Normal 2 10 3 3" xfId="16719"/>
    <cellStyle name="Normal 2 10 4" xfId="16720"/>
    <cellStyle name="Normal 2 10 5" xfId="16721"/>
    <cellStyle name="Normal 2 11" xfId="16722"/>
    <cellStyle name="Normal 2 11 2" xfId="16723"/>
    <cellStyle name="Normal 2 11 2 2" xfId="16724"/>
    <cellStyle name="Normal 2 11 2 3" xfId="16725"/>
    <cellStyle name="Normal 2 11 3" xfId="16726"/>
    <cellStyle name="Normal 2 11 4" xfId="16727"/>
    <cellStyle name="Normal 2 11 4 2" xfId="16728"/>
    <cellStyle name="Normal 2 11 5" xfId="16729"/>
    <cellStyle name="Normal 2 12" xfId="16730"/>
    <cellStyle name="Normal 2 12 2" xfId="16731"/>
    <cellStyle name="Normal 2 12 3" xfId="16732"/>
    <cellStyle name="Normal 2 13" xfId="16733"/>
    <cellStyle name="Normal 2 14" xfId="16734"/>
    <cellStyle name="Normal 2 15" xfId="16735"/>
    <cellStyle name="Normal 2 16" xfId="16736"/>
    <cellStyle name="Normal 2 2" xfId="16737"/>
    <cellStyle name="Normal 2 2 10" xfId="16738"/>
    <cellStyle name="Normal 2 2 10 2" xfId="16739"/>
    <cellStyle name="Normal 2 2 11" xfId="16740"/>
    <cellStyle name="Normal 2 2 2" xfId="16741"/>
    <cellStyle name="Normal 2 2 2 2" xfId="16742"/>
    <cellStyle name="Normal 2 2 2 2 2" xfId="16743"/>
    <cellStyle name="Normal 2 2 2 2 2 2" xfId="16744"/>
    <cellStyle name="Normal 2 2 2 2 2 2 2" xfId="16745"/>
    <cellStyle name="Normal 2 2 2 2 2 2 3" xfId="16746"/>
    <cellStyle name="Normal 2 2 2 2 3" xfId="16747"/>
    <cellStyle name="Normal 2 2 2 2 3 2" xfId="16748"/>
    <cellStyle name="Normal 2 2 2 2 3 3" xfId="16749"/>
    <cellStyle name="Normal 2 2 2 2 4" xfId="16750"/>
    <cellStyle name="Normal 2 2 2 2 4 2" xfId="16751"/>
    <cellStyle name="Normal 2 2 2 2 4 3" xfId="16752"/>
    <cellStyle name="Normal 2 2 2 2 5" xfId="16753"/>
    <cellStyle name="Normal 2 2 2 2 5 2" xfId="16754"/>
    <cellStyle name="Normal 2 2 2 2 5 3" xfId="16755"/>
    <cellStyle name="Normal 2 2 2 3" xfId="16756"/>
    <cellStyle name="Normal 2 2 2 3 2" xfId="16757"/>
    <cellStyle name="Normal 2 2 2 3 2 2" xfId="16758"/>
    <cellStyle name="Normal 2 2 2 3 2 3" xfId="16759"/>
    <cellStyle name="Normal 2 2 2 4" xfId="16760"/>
    <cellStyle name="Normal 2 2 2 4 2" xfId="16761"/>
    <cellStyle name="Normal 2 2 2 4 3" xfId="16762"/>
    <cellStyle name="Normal 2 2 2 4 4" xfId="16763"/>
    <cellStyle name="Normal 2 2 2 4 4 2" xfId="16764"/>
    <cellStyle name="Normal 2 2 2 4 5" xfId="16765"/>
    <cellStyle name="Normal 2 2 2 4 5 2" xfId="16766"/>
    <cellStyle name="Normal 2 2 2 5" xfId="16767"/>
    <cellStyle name="Normal 2 2 2 5 2" xfId="16768"/>
    <cellStyle name="Normal 2 2 2 5 3" xfId="16769"/>
    <cellStyle name="Normal 2 2 3" xfId="16770"/>
    <cellStyle name="Normal 2 2 3 2" xfId="16771"/>
    <cellStyle name="Normal 2 2 3 2 2" xfId="16772"/>
    <cellStyle name="Normal 2 2 3 3" xfId="16773"/>
    <cellStyle name="Normal 2 2 3 4" xfId="16774"/>
    <cellStyle name="Normal 2 2 3 4 2" xfId="16775"/>
    <cellStyle name="Normal 2 2 3 4 3" xfId="16776"/>
    <cellStyle name="Normal 2 2 4" xfId="16777"/>
    <cellStyle name="Normal 2 2 4 2" xfId="16778"/>
    <cellStyle name="Normal 2 2 4 2 2" xfId="16779"/>
    <cellStyle name="Normal 2 2 4 3" xfId="16780"/>
    <cellStyle name="Normal 2 2 4 4" xfId="16781"/>
    <cellStyle name="Normal 2 2 4 4 2" xfId="16782"/>
    <cellStyle name="Normal 2 2 4 4 3" xfId="16783"/>
    <cellStyle name="Normal 2 2 5" xfId="16784"/>
    <cellStyle name="Normal 2 2 5 2" xfId="16785"/>
    <cellStyle name="Normal 2 2 5 2 2" xfId="16786"/>
    <cellStyle name="Normal 2 2 5 3" xfId="16787"/>
    <cellStyle name="Normal 2 2 5 4" xfId="16788"/>
    <cellStyle name="Normal 2 2 5 5" xfId="16789"/>
    <cellStyle name="Normal 2 2 6" xfId="16790"/>
    <cellStyle name="Normal 2 2 6 2" xfId="16791"/>
    <cellStyle name="Normal 2 2 6 2 2" xfId="16792"/>
    <cellStyle name="Normal 2 2 6 2 3" xfId="16793"/>
    <cellStyle name="Normal 2 2 6 3" xfId="16794"/>
    <cellStyle name="Normal 2 2 6 4" xfId="16795"/>
    <cellStyle name="Normal 2 2 6 4 2" xfId="16796"/>
    <cellStyle name="Normal 2 2 6 5" xfId="16797"/>
    <cellStyle name="Normal 2 2 7" xfId="16798"/>
    <cellStyle name="Normal 2 2 7 2" xfId="16799"/>
    <cellStyle name="Normal 2 2 7 2 2" xfId="16800"/>
    <cellStyle name="Normal 2 2 7 2 3" xfId="16801"/>
    <cellStyle name="Normal 2 2 7 3" xfId="16802"/>
    <cellStyle name="Normal 2 2 7 4" xfId="16803"/>
    <cellStyle name="Normal 2 2 8" xfId="16804"/>
    <cellStyle name="Normal 2 2 8 2" xfId="16805"/>
    <cellStyle name="Normal 2 2 8 3" xfId="16806"/>
    <cellStyle name="Normal 2 2 8 4" xfId="16807"/>
    <cellStyle name="Normal 2 2 8 4 2" xfId="16808"/>
    <cellStyle name="Normal 2 2 8 5" xfId="16809"/>
    <cellStyle name="Normal 2 2 8 5 2" xfId="16810"/>
    <cellStyle name="Normal 2 2 9" xfId="16811"/>
    <cellStyle name="Normal 2 2_C03" xfId="16812"/>
    <cellStyle name="Normal 2 3" xfId="16813"/>
    <cellStyle name="Normal 2 3 2" xfId="16814"/>
    <cellStyle name="Normal 2 3 2 2" xfId="16815"/>
    <cellStyle name="Normal 2 3 2 3" xfId="16816"/>
    <cellStyle name="Normal 2 3 2 3 2" xfId="16817"/>
    <cellStyle name="Normal 2 3 2 3 3" xfId="16818"/>
    <cellStyle name="Normal 2 3 2 3 3 2" xfId="16819"/>
    <cellStyle name="Normal 2 3 2 3 3 3" xfId="16820"/>
    <cellStyle name="Normal 2 3 2 3 4" xfId="16821"/>
    <cellStyle name="Normal 2 3 2 3 5" xfId="16822"/>
    <cellStyle name="Normal 2 3 2 3 6" xfId="16823"/>
    <cellStyle name="Normal 2 3 3" xfId="16824"/>
    <cellStyle name="Normal 2 3 3 2" xfId="16825"/>
    <cellStyle name="Normal 2 3 3 2 2" xfId="16826"/>
    <cellStyle name="Normal 2 3 3 2 3" xfId="16827"/>
    <cellStyle name="Normal 2 3 3 2 3 2" xfId="16828"/>
    <cellStyle name="Normal 2 3 3 2 3 3" xfId="16829"/>
    <cellStyle name="Normal 2 3 3 2 4" xfId="16830"/>
    <cellStyle name="Normal 2 3 3 2 5" xfId="16831"/>
    <cellStyle name="Normal 2 3 3 2 6" xfId="16832"/>
    <cellStyle name="Normal 2 3 3 3" xfId="16833"/>
    <cellStyle name="Normal 2 3 3 3 2" xfId="16834"/>
    <cellStyle name="Normal 2 3 4" xfId="16835"/>
    <cellStyle name="Normal 2 3 4 2" xfId="16836"/>
    <cellStyle name="Normal 2 3 4 3" xfId="16837"/>
    <cellStyle name="Normal 2 3 5" xfId="16838"/>
    <cellStyle name="Normal 2 3 5 2" xfId="16839"/>
    <cellStyle name="Normal 2 4" xfId="16840"/>
    <cellStyle name="Normal 2 4 2" xfId="16841"/>
    <cellStyle name="Normal 2 4 2 2" xfId="16842"/>
    <cellStyle name="Normal 2 4 2 3" xfId="16843"/>
    <cellStyle name="Normal 2 4 2 4" xfId="16844"/>
    <cellStyle name="Normal 2 4 3" xfId="16845"/>
    <cellStyle name="Normal 2 4 4" xfId="16846"/>
    <cellStyle name="Normal 2 5" xfId="16847"/>
    <cellStyle name="Normal 2 5 2" xfId="16848"/>
    <cellStyle name="Normal 2 5 3" xfId="16849"/>
    <cellStyle name="Normal 2 6" xfId="16850"/>
    <cellStyle name="Normal 2 6 2" xfId="16851"/>
    <cellStyle name="Normal 2 6 3" xfId="16852"/>
    <cellStyle name="Normal 2 7" xfId="16853"/>
    <cellStyle name="Normal 2 7 2" xfId="16854"/>
    <cellStyle name="Normal 2 7 2 2" xfId="16855"/>
    <cellStyle name="Normal 2 7 2 2 2" xfId="16856"/>
    <cellStyle name="Normal 2 7 2 2 3" xfId="16857"/>
    <cellStyle name="Normal 2 7 2 2 4" xfId="16858"/>
    <cellStyle name="Normal 2 7 2 2 4 2" xfId="16859"/>
    <cellStyle name="Normal 2 7 2 2 5" xfId="16860"/>
    <cellStyle name="Normal 2 7 2 2 5 2" xfId="16861"/>
    <cellStyle name="Normal 2 7 2 3" xfId="16862"/>
    <cellStyle name="Normal 2 7 2 3 2" xfId="16863"/>
    <cellStyle name="Normal 2 7 2 3 3" xfId="16864"/>
    <cellStyle name="Normal 2 7 2 3 4" xfId="16865"/>
    <cellStyle name="Normal 2 7 2 3 5" xfId="16866"/>
    <cellStyle name="Normal 2 7 2 4" xfId="16867"/>
    <cellStyle name="Normal 2 7 2 4 2" xfId="16868"/>
    <cellStyle name="Normal 2 7 2 4 3" xfId="16869"/>
    <cellStyle name="Normal 2 7 2 5" xfId="16870"/>
    <cellStyle name="Normal 2 7 2 5 2" xfId="16871"/>
    <cellStyle name="Normal 2 7 2 6" xfId="16872"/>
    <cellStyle name="Normal 2 7 2 7" xfId="16873"/>
    <cellStyle name="Normal 2 7 2 8" xfId="16874"/>
    <cellStyle name="Normal 2 7 2 9" xfId="16875"/>
    <cellStyle name="Normal 2 7 3" xfId="16876"/>
    <cellStyle name="Normal 2 7 3 2" xfId="16877"/>
    <cellStyle name="Normal 2 7 3 3" xfId="16878"/>
    <cellStyle name="Normal 2 7 4" xfId="16879"/>
    <cellStyle name="Normal 2 7 4 2" xfId="16880"/>
    <cellStyle name="Normal 2 7 4 3" xfId="16881"/>
    <cellStyle name="Normal 2 7 5" xfId="16882"/>
    <cellStyle name="Normal 2 7 5 2" xfId="16883"/>
    <cellStyle name="Normal 2 7 5 3" xfId="16884"/>
    <cellStyle name="Normal 2 7 6" xfId="16885"/>
    <cellStyle name="Normal 2 7 7" xfId="16886"/>
    <cellStyle name="Normal 2 7 8" xfId="16887"/>
    <cellStyle name="Normal 2 8" xfId="16888"/>
    <cellStyle name="Normal 2 8 2" xfId="16889"/>
    <cellStyle name="Normal 2 8 2 2" xfId="16890"/>
    <cellStyle name="Normal 2 8 2 2 2" xfId="16891"/>
    <cellStyle name="Normal 2 8 2 3" xfId="16892"/>
    <cellStyle name="Normal 2 8 2 3 2" xfId="16893"/>
    <cellStyle name="Normal 2 8 2 3 3" xfId="16894"/>
    <cellStyle name="Normal 2 8 2 3 4" xfId="16895"/>
    <cellStyle name="Normal 2 8 2 4" xfId="16896"/>
    <cellStyle name="Normal 2 8 2 5" xfId="16897"/>
    <cellStyle name="Normal 2 8 2 6" xfId="16898"/>
    <cellStyle name="Normal 2 8 3" xfId="16899"/>
    <cellStyle name="Normal 2 8 4" xfId="16900"/>
    <cellStyle name="Normal 2 9" xfId="16901"/>
    <cellStyle name="Normal 2 9 2" xfId="16902"/>
    <cellStyle name="Normal 2 9 2 2" xfId="16903"/>
    <cellStyle name="Normal 2 9 2 3" xfId="16904"/>
    <cellStyle name="Normal 2 9 2 4" xfId="16905"/>
    <cellStyle name="Normal 2 9 3" xfId="16906"/>
    <cellStyle name="Normal 2 9 3 2" xfId="16907"/>
    <cellStyle name="Normal 2 9 3 3" xfId="16908"/>
    <cellStyle name="Normal 2 9 3 3 2" xfId="16909"/>
    <cellStyle name="Normal 2 9 3 3 3" xfId="16910"/>
    <cellStyle name="Normal 2 9 3 4" xfId="16911"/>
    <cellStyle name="Normal 2 9 3 5" xfId="16912"/>
    <cellStyle name="Normal 2 9 3 6" xfId="16913"/>
    <cellStyle name="Normal 2 9 4" xfId="16914"/>
    <cellStyle name="Normal 2 9 5" xfId="16915"/>
    <cellStyle name="Normal 2_C03" xfId="16916"/>
    <cellStyle name="Normal 20" xfId="16917"/>
    <cellStyle name="Normal 20 2" xfId="16918"/>
    <cellStyle name="Normal 20 2 2" xfId="16919"/>
    <cellStyle name="Normal 20 2 3" xfId="16920"/>
    <cellStyle name="Normal 20 3" xfId="16921"/>
    <cellStyle name="Normal 20 4" xfId="16922"/>
    <cellStyle name="Normal 21" xfId="16923"/>
    <cellStyle name="Normal 21 2" xfId="16924"/>
    <cellStyle name="Normal 21 2 2" xfId="16925"/>
    <cellStyle name="Normal 21 2 3" xfId="16926"/>
    <cellStyle name="Normal 21 3" xfId="16927"/>
    <cellStyle name="Normal 21 3 2" xfId="16928"/>
    <cellStyle name="Normal 21 3 3" xfId="16929"/>
    <cellStyle name="Normal 21 4" xfId="16930"/>
    <cellStyle name="Normal 21 4 2" xfId="16931"/>
    <cellStyle name="Normal 21 4 3" xfId="16932"/>
    <cellStyle name="Normal 21 4 4" xfId="16933"/>
    <cellStyle name="Normal 21 4 5" xfId="16934"/>
    <cellStyle name="Normal 21 5" xfId="16935"/>
    <cellStyle name="Normal 22" xfId="16936"/>
    <cellStyle name="Normal 22 2" xfId="16937"/>
    <cellStyle name="Normal 22 2 2" xfId="16938"/>
    <cellStyle name="Normal 22 2 3" xfId="16939"/>
    <cellStyle name="Normal 22 3" xfId="16940"/>
    <cellStyle name="Normal 22 3 2" xfId="16941"/>
    <cellStyle name="Normal 22 3 3" xfId="16942"/>
    <cellStyle name="Normal 22 4" xfId="16943"/>
    <cellStyle name="Normal 22 4 2" xfId="16944"/>
    <cellStyle name="Normal 22 4 3" xfId="16945"/>
    <cellStyle name="Normal 22 4 4" xfId="16946"/>
    <cellStyle name="Normal 22 4 5" xfId="16947"/>
    <cellStyle name="Normal 22 5" xfId="16948"/>
    <cellStyle name="Normal 23" xfId="16949"/>
    <cellStyle name="Normal 23 2" xfId="16950"/>
    <cellStyle name="Normal 23 2 2" xfId="16951"/>
    <cellStyle name="Normal 23 2 3" xfId="16952"/>
    <cellStyle name="Normal 23 3" xfId="16953"/>
    <cellStyle name="Normal 23 4" xfId="16954"/>
    <cellStyle name="Normal 23 4 2" xfId="16955"/>
    <cellStyle name="Normal 23 4 3" xfId="16956"/>
    <cellStyle name="Normal 23 4 4" xfId="16957"/>
    <cellStyle name="Normal 23 5" xfId="16958"/>
    <cellStyle name="Normal 24" xfId="16959"/>
    <cellStyle name="Normal 24 2" xfId="16960"/>
    <cellStyle name="Normal 24 3" xfId="16961"/>
    <cellStyle name="Normal 25" xfId="16962"/>
    <cellStyle name="Normal 25 2" xfId="16963"/>
    <cellStyle name="Normal 25 3" xfId="16964"/>
    <cellStyle name="Normal 26" xfId="16965"/>
    <cellStyle name="Normal 26 2" xfId="16966"/>
    <cellStyle name="Normal 26 3" xfId="16967"/>
    <cellStyle name="Normal 27" xfId="16968"/>
    <cellStyle name="Normal 27 2" xfId="16969"/>
    <cellStyle name="Normal 27 3" xfId="16970"/>
    <cellStyle name="Normal 28" xfId="16971"/>
    <cellStyle name="Normal 28 2" xfId="16972"/>
    <cellStyle name="Normal 28 3" xfId="16973"/>
    <cellStyle name="Normal 29" xfId="16974"/>
    <cellStyle name="Normal 29 2" xfId="16975"/>
    <cellStyle name="Normal 29 3" xfId="16976"/>
    <cellStyle name="Normal 3" xfId="16977"/>
    <cellStyle name="Normal 3 10" xfId="16978"/>
    <cellStyle name="Normal 3 10 2" xfId="16979"/>
    <cellStyle name="Normal 3 10 3" xfId="16980"/>
    <cellStyle name="Normal 3 11" xfId="16981"/>
    <cellStyle name="Normal 3 11 2" xfId="16982"/>
    <cellStyle name="Normal 3 11 3" xfId="16983"/>
    <cellStyle name="Normal 3 12" xfId="16984"/>
    <cellStyle name="Normal 3 13" xfId="16985"/>
    <cellStyle name="Normal 3 2" xfId="16986"/>
    <cellStyle name="Normal 3 2 2" xfId="16987"/>
    <cellStyle name="Normal 3 2 2 2" xfId="16988"/>
    <cellStyle name="Normal 3 2 2 2 2" xfId="16989"/>
    <cellStyle name="Normal 3 2 2 2 3" xfId="16990"/>
    <cellStyle name="Normal 3 2 2 3" xfId="16991"/>
    <cellStyle name="Normal 3 2 2 3 2" xfId="16992"/>
    <cellStyle name="Normal 3 2 2 3 2 2" xfId="16993"/>
    <cellStyle name="Normal 3 2 2 3 3" xfId="16994"/>
    <cellStyle name="Normal 3 2 2 3 3 2" xfId="16995"/>
    <cellStyle name="Normal 3 2 2 3 3 2 2" xfId="16996"/>
    <cellStyle name="Normal 3 2 2 3 3 3" xfId="16997"/>
    <cellStyle name="Normal 3 2 2 3 3 4" xfId="16998"/>
    <cellStyle name="Normal 3 2 2 3 4" xfId="16999"/>
    <cellStyle name="Normal 3 2 2 3 4 2" xfId="17000"/>
    <cellStyle name="Normal 3 2 2 3 5" xfId="17001"/>
    <cellStyle name="Normal 3 2 2 3 6" xfId="17002"/>
    <cellStyle name="Normal 3 2 2 3 7" xfId="17003"/>
    <cellStyle name="Normal 3 2 2 4" xfId="17004"/>
    <cellStyle name="Normal 3 2 2 5" xfId="17005"/>
    <cellStyle name="Normal 3 2 2_CPI" xfId="17006"/>
    <cellStyle name="Normal 3 2 3" xfId="17007"/>
    <cellStyle name="Normal 3 2 3 2" xfId="17008"/>
    <cellStyle name="Normal 3 2 3 2 2" xfId="17009"/>
    <cellStyle name="Normal 3 2 3 2 3" xfId="17010"/>
    <cellStyle name="Normal 3 2 3 3" xfId="17011"/>
    <cellStyle name="Normal 3 2 3 3 2" xfId="17012"/>
    <cellStyle name="Normal 3 2 3 3 3" xfId="17013"/>
    <cellStyle name="Normal 3 2 3 4" xfId="17014"/>
    <cellStyle name="Normal 3 2 3 5" xfId="17015"/>
    <cellStyle name="Normal 3 2 3 5 2" xfId="17016"/>
    <cellStyle name="Normal 3 2 3 6" xfId="17017"/>
    <cellStyle name="Normal 3 2 3 7" xfId="17018"/>
    <cellStyle name="Normal 3 2 4" xfId="17019"/>
    <cellStyle name="Normal 3 2 4 2" xfId="17020"/>
    <cellStyle name="Normal 3 2 4 3" xfId="17021"/>
    <cellStyle name="Normal 3 2 5" xfId="17022"/>
    <cellStyle name="Normal 3 2 6" xfId="17023"/>
    <cellStyle name="Normal 3 2 7" xfId="17024"/>
    <cellStyle name="Normal 3 3" xfId="17025"/>
    <cellStyle name="Normal 3 3 2" xfId="17026"/>
    <cellStyle name="Normal 3 3 2 2" xfId="17027"/>
    <cellStyle name="Normal 3 3 2 3" xfId="17028"/>
    <cellStyle name="Normal 3 3 2 4" xfId="17029"/>
    <cellStyle name="Normal 3 3 3" xfId="17030"/>
    <cellStyle name="Normal 3 3 3 2" xfId="17031"/>
    <cellStyle name="Normal 3 3 3 2 2" xfId="17032"/>
    <cellStyle name="Normal 3 3 3 2 3" xfId="17033"/>
    <cellStyle name="Normal 3 3 3 2 3 2" xfId="17034"/>
    <cellStyle name="Normal 3 3 3 2 3 3" xfId="17035"/>
    <cellStyle name="Normal 3 3 3 2 4" xfId="17036"/>
    <cellStyle name="Normal 3 3 3 2 5" xfId="17037"/>
    <cellStyle name="Normal 3 3 3 2 6" xfId="17038"/>
    <cellStyle name="Normal 3 3 3 3" xfId="17039"/>
    <cellStyle name="Normal 3 3 3 4" xfId="17040"/>
    <cellStyle name="Normal 3 3 4" xfId="17041"/>
    <cellStyle name="Normal 3 3 4 2" xfId="17042"/>
    <cellStyle name="Normal 3 3 4 3" xfId="17043"/>
    <cellStyle name="Normal 3 3 5" xfId="17044"/>
    <cellStyle name="Normal 3 3 5 2" xfId="17045"/>
    <cellStyle name="Normal 3 3 5 3" xfId="17046"/>
    <cellStyle name="Normal 3 3 5 3 2" xfId="17047"/>
    <cellStyle name="Normal 3 3 5 4" xfId="17048"/>
    <cellStyle name="Normal 3 3 5 4 2" xfId="17049"/>
    <cellStyle name="Normal 3 3 6" xfId="17050"/>
    <cellStyle name="Normal 3 3 6 2" xfId="17051"/>
    <cellStyle name="Normal 3 3 7" xfId="17052"/>
    <cellStyle name="Normal 3 3_CPI" xfId="17053"/>
    <cellStyle name="Normal 3 4" xfId="17054"/>
    <cellStyle name="Normal 3 4 2" xfId="17055"/>
    <cellStyle name="Normal 3 4 2 2" xfId="17056"/>
    <cellStyle name="Normal 3 4 2 3" xfId="17057"/>
    <cellStyle name="Normal 3 4 2 3 2" xfId="17058"/>
    <cellStyle name="Normal 3 4 2 4" xfId="17059"/>
    <cellStyle name="Normal 3 4 2 4 2" xfId="17060"/>
    <cellStyle name="Normal 3 4 3" xfId="17061"/>
    <cellStyle name="Normal 3 5" xfId="17062"/>
    <cellStyle name="Normal 3 5 2" xfId="17063"/>
    <cellStyle name="Normal 3 5 2 2" xfId="17064"/>
    <cellStyle name="Normal 3 5 2 3" xfId="17065"/>
    <cellStyle name="Normal 3 5 3" xfId="17066"/>
    <cellStyle name="Normal 3 5 3 2" xfId="17067"/>
    <cellStyle name="Normal 3 5 3 2 2" xfId="17068"/>
    <cellStyle name="Normal 3 5 3 3" xfId="17069"/>
    <cellStyle name="Normal 3 5 3 3 2" xfId="17070"/>
    <cellStyle name="Normal 3 5 3 3 2 2" xfId="17071"/>
    <cellStyle name="Normal 3 5 3 3 3" xfId="17072"/>
    <cellStyle name="Normal 3 5 3 3 4" xfId="17073"/>
    <cellStyle name="Normal 3 5 3 4" xfId="17074"/>
    <cellStyle name="Normal 3 5 3 4 2" xfId="17075"/>
    <cellStyle name="Normal 3 5 3 5" xfId="17076"/>
    <cellStyle name="Normal 3 5 3 6" xfId="17077"/>
    <cellStyle name="Normal 3 5 3 7" xfId="17078"/>
    <cellStyle name="Normal 3 5 4" xfId="17079"/>
    <cellStyle name="Normal 3 5 5" xfId="17080"/>
    <cellStyle name="Normal 3 5 6" xfId="17081"/>
    <cellStyle name="Normal 3 6" xfId="17082"/>
    <cellStyle name="Normal 3 6 2" xfId="17083"/>
    <cellStyle name="Normal 3 6 2 2" xfId="17084"/>
    <cellStyle name="Normal 3 6 2 3" xfId="17085"/>
    <cellStyle name="Normal 3 6 3" xfId="17086"/>
    <cellStyle name="Normal 3 6 3 2" xfId="17087"/>
    <cellStyle name="Normal 3 6 3 2 2" xfId="17088"/>
    <cellStyle name="Normal 3 6 3 2 3" xfId="17089"/>
    <cellStyle name="Normal 3 6 3 3" xfId="17090"/>
    <cellStyle name="Normal 3 6 3 4" xfId="17091"/>
    <cellStyle name="Normal 3 6 4" xfId="17092"/>
    <cellStyle name="Normal 3 6 5" xfId="17093"/>
    <cellStyle name="Normal 3 7" xfId="17094"/>
    <cellStyle name="Normal 3 7 2" xfId="17095"/>
    <cellStyle name="Normal 3 7 2 2" xfId="17096"/>
    <cellStyle name="Normal 3 7 2 3" xfId="17097"/>
    <cellStyle name="Normal 3 7 3" xfId="17098"/>
    <cellStyle name="Normal 3 7 3 2" xfId="17099"/>
    <cellStyle name="Normal 3 7 3 3" xfId="17100"/>
    <cellStyle name="Normal 3 7 4" xfId="17101"/>
    <cellStyle name="Normal 3 7 5" xfId="17102"/>
    <cellStyle name="Normal 3 8" xfId="17103"/>
    <cellStyle name="Normal 3 8 2" xfId="17104"/>
    <cellStyle name="Normal 3 8 3" xfId="17105"/>
    <cellStyle name="Normal 3 9" xfId="17106"/>
    <cellStyle name="Normal 3 9 2" xfId="17107"/>
    <cellStyle name="Normal 3 9 3" xfId="17108"/>
    <cellStyle name="Normal 3_CPI 2009" xfId="17109"/>
    <cellStyle name="Normal 30" xfId="17110"/>
    <cellStyle name="Normal 30 2" xfId="17111"/>
    <cellStyle name="Normal 30 3" xfId="17112"/>
    <cellStyle name="Normal 31" xfId="17113"/>
    <cellStyle name="Normal 31 2" xfId="17114"/>
    <cellStyle name="Normal 31 3" xfId="17115"/>
    <cellStyle name="Normal 32" xfId="17116"/>
    <cellStyle name="Normal 32 2" xfId="17117"/>
    <cellStyle name="Normal 32 3" xfId="17118"/>
    <cellStyle name="Normal 33" xfId="17119"/>
    <cellStyle name="Normal 33 2" xfId="17120"/>
    <cellStyle name="Normal 33 3" xfId="17121"/>
    <cellStyle name="Normal 34" xfId="17122"/>
    <cellStyle name="Normal 34 2" xfId="17123"/>
    <cellStyle name="Normal 34 3" xfId="17124"/>
    <cellStyle name="Normal 35" xfId="17125"/>
    <cellStyle name="Normal 35 2" xfId="17126"/>
    <cellStyle name="Normal 35 3" xfId="17127"/>
    <cellStyle name="Normal 36" xfId="17128"/>
    <cellStyle name="Normal 36 2" xfId="17129"/>
    <cellStyle name="Normal 36 3" xfId="17130"/>
    <cellStyle name="Normal 37" xfId="17131"/>
    <cellStyle name="Normal 37 2" xfId="17132"/>
    <cellStyle name="Normal 37 3" xfId="17133"/>
    <cellStyle name="Normal 38" xfId="17134"/>
    <cellStyle name="Normal 38 2" xfId="17135"/>
    <cellStyle name="Normal 38 3" xfId="17136"/>
    <cellStyle name="Normal 39" xfId="17137"/>
    <cellStyle name="Normal 39 2" xfId="17138"/>
    <cellStyle name="Normal 39 3" xfId="17139"/>
    <cellStyle name="Normal 39 3 2" xfId="17140"/>
    <cellStyle name="Normal 39 3 3" xfId="17141"/>
    <cellStyle name="Normal 39 4" xfId="17142"/>
    <cellStyle name="Normal 39 4 2" xfId="17143"/>
    <cellStyle name="Normal 39 5" xfId="17144"/>
    <cellStyle name="Normal 4" xfId="17145"/>
    <cellStyle name="Normal 4 10" xfId="17146"/>
    <cellStyle name="Normal 4 10 2" xfId="17147"/>
    <cellStyle name="Normal 4 10 2 2" xfId="17148"/>
    <cellStyle name="Normal 4 10 2 3" xfId="17149"/>
    <cellStyle name="Normal 4 10 3" xfId="17150"/>
    <cellStyle name="Normal 4 10 4" xfId="17151"/>
    <cellStyle name="Normal 4 11" xfId="17152"/>
    <cellStyle name="Normal 4 11 2" xfId="17153"/>
    <cellStyle name="Normal 4 11 3" xfId="17154"/>
    <cellStyle name="Normal 4 11 4" xfId="17155"/>
    <cellStyle name="Normal 4 11 4 2" xfId="17156"/>
    <cellStyle name="Normal 4 11 5" xfId="17157"/>
    <cellStyle name="Normal 4 11 5 2" xfId="17158"/>
    <cellStyle name="Normal 4 12" xfId="17159"/>
    <cellStyle name="Normal 4 13" xfId="17160"/>
    <cellStyle name="Normal 4 14" xfId="17161"/>
    <cellStyle name="Normal 4 14 2" xfId="17162"/>
    <cellStyle name="Normal 4 15" xfId="17163"/>
    <cellStyle name="Normal 4 2" xfId="17164"/>
    <cellStyle name="Normal 4 2 10" xfId="17165"/>
    <cellStyle name="Normal 4 2 2" xfId="17166"/>
    <cellStyle name="Normal 4 2 2 2" xfId="17167"/>
    <cellStyle name="Normal 4 2 2 2 2" xfId="17168"/>
    <cellStyle name="Normal 4 2 2 2 2 2" xfId="17169"/>
    <cellStyle name="Normal 4 2 2 2 2 3" xfId="17170"/>
    <cellStyle name="Normal 4 2 2 2 3" xfId="17171"/>
    <cellStyle name="Normal 4 2 2 2 3 2" xfId="17172"/>
    <cellStyle name="Normal 4 2 2 2 3 3" xfId="17173"/>
    <cellStyle name="Normal 4 2 2 2 4" xfId="17174"/>
    <cellStyle name="Normal 4 2 2 2 4 2" xfId="17175"/>
    <cellStyle name="Normal 4 2 2 2 4 3" xfId="17176"/>
    <cellStyle name="Normal 4 2 2 2 5" xfId="17177"/>
    <cellStyle name="Normal 4 2 2 2 6" xfId="17178"/>
    <cellStyle name="Normal 4 2 2 3" xfId="17179"/>
    <cellStyle name="Normal 4 2 2 3 2" xfId="17180"/>
    <cellStyle name="Normal 4 2 2 3 3" xfId="17181"/>
    <cellStyle name="Normal 4 2 2 4" xfId="17182"/>
    <cellStyle name="Normal 4 2 2 4 2" xfId="17183"/>
    <cellStyle name="Normal 4 2 2 4 3" xfId="17184"/>
    <cellStyle name="Normal 4 2 2 5" xfId="17185"/>
    <cellStyle name="Normal 4 2 2 5 2" xfId="17186"/>
    <cellStyle name="Normal 4 2 2 5 3" xfId="17187"/>
    <cellStyle name="Normal 4 2 2 6" xfId="17188"/>
    <cellStyle name="Normal 4 2 2 7" xfId="17189"/>
    <cellStyle name="Normal 4 2 3" xfId="17190"/>
    <cellStyle name="Normal 4 2 3 2" xfId="17191"/>
    <cellStyle name="Normal 4 2 3 2 2" xfId="17192"/>
    <cellStyle name="Normal 4 2 3 2 2 2" xfId="17193"/>
    <cellStyle name="Normal 4 2 3 2 3" xfId="17194"/>
    <cellStyle name="Normal 4 2 3 2 3 2" xfId="17195"/>
    <cellStyle name="Normal 4 2 3 2 3 3" xfId="17196"/>
    <cellStyle name="Normal 4 2 3 2 3 4" xfId="17197"/>
    <cellStyle name="Normal 4 2 3 2 4" xfId="17198"/>
    <cellStyle name="Normal 4 2 3 2 5" xfId="17199"/>
    <cellStyle name="Normal 4 2 3 2 6" xfId="17200"/>
    <cellStyle name="Normal 4 2 3 3" xfId="17201"/>
    <cellStyle name="Normal 4 2 3 4" xfId="17202"/>
    <cellStyle name="Normal 4 2 4" xfId="17203"/>
    <cellStyle name="Normal 4 2 4 2" xfId="17204"/>
    <cellStyle name="Normal 4 2 4 2 2" xfId="17205"/>
    <cellStyle name="Normal 4 2 4 2 3" xfId="17206"/>
    <cellStyle name="Normal 4 2 4 3" xfId="17207"/>
    <cellStyle name="Normal 4 2 4 4" xfId="17208"/>
    <cellStyle name="Normal 4 2 5" xfId="17209"/>
    <cellStyle name="Normal 4 2 5 2" xfId="17210"/>
    <cellStyle name="Normal 4 2 5 3" xfId="17211"/>
    <cellStyle name="Normal 4 2 6" xfId="17212"/>
    <cellStyle name="Normal 4 2 6 2" xfId="17213"/>
    <cellStyle name="Normal 4 2 6 3" xfId="17214"/>
    <cellStyle name="Normal 4 2 6 4" xfId="17215"/>
    <cellStyle name="Normal 4 2 6 4 2" xfId="17216"/>
    <cellStyle name="Normal 4 2 6 5" xfId="17217"/>
    <cellStyle name="Normal 4 2 6 5 2" xfId="17218"/>
    <cellStyle name="Normal 4 2 7" xfId="17219"/>
    <cellStyle name="Normal 4 2 7 2" xfId="17220"/>
    <cellStyle name="Normal 4 2 7 3" xfId="17221"/>
    <cellStyle name="Normal 4 2 8" xfId="17222"/>
    <cellStyle name="Normal 4 2 8 2" xfId="17223"/>
    <cellStyle name="Normal 4 2 8 3" xfId="17224"/>
    <cellStyle name="Normal 4 2 9" xfId="17225"/>
    <cellStyle name="Normal 4 2_output data 08 to 10" xfId="17226"/>
    <cellStyle name="Normal 4 3" xfId="17227"/>
    <cellStyle name="Normal 4 3 2" xfId="17228"/>
    <cellStyle name="Normal 4 3 2 2" xfId="17229"/>
    <cellStyle name="Normal 4 3 2 2 2" xfId="17230"/>
    <cellStyle name="Normal 4 3 2 2 2 2" xfId="17231"/>
    <cellStyle name="Normal 4 3 2 2 3" xfId="17232"/>
    <cellStyle name="Normal 4 3 2 2 3 2" xfId="17233"/>
    <cellStyle name="Normal 4 3 2 2 4" xfId="17234"/>
    <cellStyle name="Normal 4 3 2 3" xfId="17235"/>
    <cellStyle name="Normal 4 3 2 4" xfId="17236"/>
    <cellStyle name="Normal 4 3 3" xfId="17237"/>
    <cellStyle name="Normal 4 3 3 2" xfId="17238"/>
    <cellStyle name="Normal 4 3 4" xfId="17239"/>
    <cellStyle name="Normal 4 3 4 2" xfId="17240"/>
    <cellStyle name="Normal 4 3 5" xfId="17241"/>
    <cellStyle name="Normal 4 3 6" xfId="17242"/>
    <cellStyle name="Normal 4 3 6 2" xfId="17243"/>
    <cellStyle name="Normal 4 3 7" xfId="17244"/>
    <cellStyle name="Normal 4 4" xfId="17245"/>
    <cellStyle name="Normal 4 4 2" xfId="17246"/>
    <cellStyle name="Normal 4 4 3" xfId="17247"/>
    <cellStyle name="Normal 4 4 3 2" xfId="17248"/>
    <cellStyle name="Normal 4 4 3 3" xfId="17249"/>
    <cellStyle name="Normal 4 5" xfId="17250"/>
    <cellStyle name="Normal 4 5 2" xfId="17251"/>
    <cellStyle name="Normal 4 5 2 2" xfId="17252"/>
    <cellStyle name="Normal 4 5 2 3" xfId="17253"/>
    <cellStyle name="Normal 4 5 3" xfId="17254"/>
    <cellStyle name="Normal 4 5 4" xfId="17255"/>
    <cellStyle name="Normal 4 6" xfId="17256"/>
    <cellStyle name="Normal 4 6 2" xfId="17257"/>
    <cellStyle name="Normal 4 6 2 2" xfId="17258"/>
    <cellStyle name="Normal 4 6 2 3" xfId="17259"/>
    <cellStyle name="Normal 4 6 3" xfId="17260"/>
    <cellStyle name="Normal 4 6 4" xfId="17261"/>
    <cellStyle name="Normal 4 7" xfId="17262"/>
    <cellStyle name="Normal 4 7 2" xfId="17263"/>
    <cellStyle name="Normal 4 7 2 2" xfId="17264"/>
    <cellStyle name="Normal 4 7 2 2 2" xfId="17265"/>
    <cellStyle name="Normal 4 7 2 2 3" xfId="17266"/>
    <cellStyle name="Normal 4 7 2 3" xfId="17267"/>
    <cellStyle name="Normal 4 7 2 3 2" xfId="17268"/>
    <cellStyle name="Normal 4 7 2 3 3" xfId="17269"/>
    <cellStyle name="Normal 4 7 2 4" xfId="17270"/>
    <cellStyle name="Normal 4 7 2 4 2" xfId="17271"/>
    <cellStyle name="Normal 4 7 2 4 3" xfId="17272"/>
    <cellStyle name="Normal 4 7 2 5" xfId="17273"/>
    <cellStyle name="Normal 4 7 2 6" xfId="17274"/>
    <cellStyle name="Normal 4 7 3" xfId="17275"/>
    <cellStyle name="Normal 4 7 3 2" xfId="17276"/>
    <cellStyle name="Normal 4 7 3 3" xfId="17277"/>
    <cellStyle name="Normal 4 7 4" xfId="17278"/>
    <cellStyle name="Normal 4 7 4 2" xfId="17279"/>
    <cellStyle name="Normal 4 7 4 3" xfId="17280"/>
    <cellStyle name="Normal 4 7 5" xfId="17281"/>
    <cellStyle name="Normal 4 7 5 2" xfId="17282"/>
    <cellStyle name="Normal 4 7 5 3" xfId="17283"/>
    <cellStyle name="Normal 4 7 6" xfId="17284"/>
    <cellStyle name="Normal 4 7 7" xfId="17285"/>
    <cellStyle name="Normal 4 8" xfId="17286"/>
    <cellStyle name="Normal 4 8 2" xfId="17287"/>
    <cellStyle name="Normal 4 8 2 2" xfId="17288"/>
    <cellStyle name="Normal 4 8 2 3" xfId="17289"/>
    <cellStyle name="Normal 4 8 3" xfId="17290"/>
    <cellStyle name="Normal 4 8 4" xfId="17291"/>
    <cellStyle name="Normal 4 9" xfId="17292"/>
    <cellStyle name="Normal 4 9 2" xfId="17293"/>
    <cellStyle name="Normal 4 9 2 2" xfId="17294"/>
    <cellStyle name="Normal 4 9 2 3" xfId="17295"/>
    <cellStyle name="Normal 4 9 3" xfId="17296"/>
    <cellStyle name="Normal 4 9 4" xfId="17297"/>
    <cellStyle name="Normal 4_CPI 2009" xfId="17298"/>
    <cellStyle name="Normal 40" xfId="17299"/>
    <cellStyle name="Normal 40 2" xfId="17300"/>
    <cellStyle name="Normal 40 3" xfId="17301"/>
    <cellStyle name="Normal 40 4" xfId="17302"/>
    <cellStyle name="Normal 40 5" xfId="17303"/>
    <cellStyle name="Normal 41" xfId="17304"/>
    <cellStyle name="Normal 41 2" xfId="17305"/>
    <cellStyle name="Normal 41 3" xfId="17306"/>
    <cellStyle name="Normal 41 4" xfId="17307"/>
    <cellStyle name="Normal 41 5" xfId="17308"/>
    <cellStyle name="Normal 42" xfId="17309"/>
    <cellStyle name="Normal 42 2" xfId="17310"/>
    <cellStyle name="Normal 42 3" xfId="17311"/>
    <cellStyle name="Normal 42 4" xfId="17312"/>
    <cellStyle name="Normal 42 5" xfId="17313"/>
    <cellStyle name="Normal 43" xfId="17314"/>
    <cellStyle name="Normal 43 2" xfId="17315"/>
    <cellStyle name="Normal 43 3" xfId="17316"/>
    <cellStyle name="Normal 44" xfId="17317"/>
    <cellStyle name="Normal 44 2" xfId="17318"/>
    <cellStyle name="Normal 45" xfId="17319"/>
    <cellStyle name="Normal 45 2" xfId="17320"/>
    <cellStyle name="Normal 46" xfId="17321"/>
    <cellStyle name="Normal 46 2" xfId="17322"/>
    <cellStyle name="Normal 47" xfId="17323"/>
    <cellStyle name="Normal 47 2" xfId="17324"/>
    <cellStyle name="Normal 48" xfId="17325"/>
    <cellStyle name="Normal 48 2" xfId="17326"/>
    <cellStyle name="Normal 49" xfId="17327"/>
    <cellStyle name="Normal 49 2" xfId="17328"/>
    <cellStyle name="Normal 5" xfId="17329"/>
    <cellStyle name="Normal 5 2" xfId="17330"/>
    <cellStyle name="Normal 5 2 2" xfId="17331"/>
    <cellStyle name="Normal 5 2 2 2" xfId="17332"/>
    <cellStyle name="Normal 5 2 2 3" xfId="17333"/>
    <cellStyle name="Normal 5 2 3" xfId="17334"/>
    <cellStyle name="Normal 5 2 3 2" xfId="17335"/>
    <cellStyle name="Normal 5 2 4" xfId="17336"/>
    <cellStyle name="Normal 5 2 5" xfId="17337"/>
    <cellStyle name="Normal 5 3" xfId="17338"/>
    <cellStyle name="Normal 5 3 2" xfId="17339"/>
    <cellStyle name="Normal 5 3 2 2" xfId="17340"/>
    <cellStyle name="Normal 5 3 2 2 2" xfId="17341"/>
    <cellStyle name="Normal 5 3 2 2 3" xfId="17342"/>
    <cellStyle name="Normal 5 3 2 3" xfId="17343"/>
    <cellStyle name="Normal 5 3 2 4" xfId="17344"/>
    <cellStyle name="Normal 5 3 3" xfId="17345"/>
    <cellStyle name="Normal 5 3 4" xfId="17346"/>
    <cellStyle name="Normal 5 3 4 2" xfId="17347"/>
    <cellStyle name="Normal 5 3 4 3" xfId="17348"/>
    <cellStyle name="Normal 5 3 5" xfId="17349"/>
    <cellStyle name="Normal 5 3 6" xfId="17350"/>
    <cellStyle name="Normal 5 3 6 2" xfId="17351"/>
    <cellStyle name="Normal 5 3 7" xfId="17352"/>
    <cellStyle name="Normal 5 4" xfId="17353"/>
    <cellStyle name="Normal 5 4 2" xfId="17354"/>
    <cellStyle name="Normal 5 4 3" xfId="17355"/>
    <cellStyle name="Normal 5 4 3 2" xfId="17356"/>
    <cellStyle name="Normal 5 4 3 2 2" xfId="17357"/>
    <cellStyle name="Normal 5 4 3 2 3" xfId="17358"/>
    <cellStyle name="Normal 5 4 3 3" xfId="17359"/>
    <cellStyle name="Normal 5 4 3 3 2" xfId="17360"/>
    <cellStyle name="Normal 5 4 3 3 3" xfId="17361"/>
    <cellStyle name="Normal 5 4 3 3 4" xfId="17362"/>
    <cellStyle name="Normal 5 4 3 4" xfId="17363"/>
    <cellStyle name="Normal 5 4 3 5" xfId="17364"/>
    <cellStyle name="Normal 5 4 3 6" xfId="17365"/>
    <cellStyle name="Normal 5 5" xfId="17366"/>
    <cellStyle name="Normal 5 5 2" xfId="17367"/>
    <cellStyle name="Normal 5 5 3" xfId="17368"/>
    <cellStyle name="Normal 5 6" xfId="17369"/>
    <cellStyle name="Normal 5 6 2" xfId="17370"/>
    <cellStyle name="Normal 5 6 3" xfId="17371"/>
    <cellStyle name="Normal 5 6 4" xfId="17372"/>
    <cellStyle name="Normal 5 6 5" xfId="17373"/>
    <cellStyle name="Normal 5 7" xfId="17374"/>
    <cellStyle name="Normal 5 7 2" xfId="17375"/>
    <cellStyle name="Normal 5 7 3" xfId="17376"/>
    <cellStyle name="Normal 5 8" xfId="17377"/>
    <cellStyle name="Normal 5 9" xfId="17378"/>
    <cellStyle name="Normal 5_CPI 2009" xfId="17379"/>
    <cellStyle name="Normal 50" xfId="17380"/>
    <cellStyle name="Normal 50 2" xfId="17381"/>
    <cellStyle name="Normal 51" xfId="17382"/>
    <cellStyle name="Normal 51 2" xfId="17383"/>
    <cellStyle name="Normal 51 2 2" xfId="17384"/>
    <cellStyle name="Normal 51 3" xfId="17385"/>
    <cellStyle name="Normal 51 4" xfId="17386"/>
    <cellStyle name="Normal 52" xfId="17387"/>
    <cellStyle name="Normal 52 2" xfId="17388"/>
    <cellStyle name="Normal 52 2 2" xfId="17389"/>
    <cellStyle name="Normal 52 3" xfId="17390"/>
    <cellStyle name="Normal 52 4" xfId="17391"/>
    <cellStyle name="Normal 53" xfId="17392"/>
    <cellStyle name="Normal 53 2" xfId="17393"/>
    <cellStyle name="Normal 54" xfId="17394"/>
    <cellStyle name="Normal 54 2" xfId="17395"/>
    <cellStyle name="Normal 55" xfId="17396"/>
    <cellStyle name="Normal 55 2" xfId="17397"/>
    <cellStyle name="Normal 55 3" xfId="17398"/>
    <cellStyle name="Normal 56" xfId="17399"/>
    <cellStyle name="Normal 56 2" xfId="17400"/>
    <cellStyle name="Normal 56 3" xfId="17401"/>
    <cellStyle name="Normal 57" xfId="17402"/>
    <cellStyle name="Normal 57 2" xfId="17403"/>
    <cellStyle name="Normal 58" xfId="17404"/>
    <cellStyle name="Normal 58 2" xfId="17405"/>
    <cellStyle name="Normal 59" xfId="17406"/>
    <cellStyle name="Normal 59 2" xfId="17407"/>
    <cellStyle name="Normal 6" xfId="17408"/>
    <cellStyle name="Normal 6 2" xfId="17409"/>
    <cellStyle name="Normal 6 2 2" xfId="17410"/>
    <cellStyle name="Normal 6 2 2 2" xfId="17411"/>
    <cellStyle name="Normal 6 2 2 2 2" xfId="17412"/>
    <cellStyle name="Normal 6 2 2 2 3" xfId="17413"/>
    <cellStyle name="Normal 6 2 2 2 3 2" xfId="17414"/>
    <cellStyle name="Normal 6 2 2 2 3 3" xfId="17415"/>
    <cellStyle name="Normal 6 2 2 2 4" xfId="17416"/>
    <cellStyle name="Normal 6 2 2 2 5" xfId="17417"/>
    <cellStyle name="Normal 6 2 2 2 6" xfId="17418"/>
    <cellStyle name="Normal 6 2 2 3" xfId="17419"/>
    <cellStyle name="Normal 6 2 2 4" xfId="17420"/>
    <cellStyle name="Normal 6 2 3" xfId="17421"/>
    <cellStyle name="Normal 6 2 3 2" xfId="17422"/>
    <cellStyle name="Normal 6 2 3 2 2" xfId="17423"/>
    <cellStyle name="Normal 6 2 3 2 3" xfId="17424"/>
    <cellStyle name="Normal 6 2 3 3" xfId="17425"/>
    <cellStyle name="Normal 6 2 3 4" xfId="17426"/>
    <cellStyle name="Normal 6 2 4" xfId="17427"/>
    <cellStyle name="Normal 6 2 4 2" xfId="17428"/>
    <cellStyle name="Normal 6 2 4 3" xfId="17429"/>
    <cellStyle name="Normal 6 2 4 3 2" xfId="17430"/>
    <cellStyle name="Normal 6 2 4 4" xfId="17431"/>
    <cellStyle name="Normal 6 2 4 4 2" xfId="17432"/>
    <cellStyle name="Normal 6 2 5" xfId="17433"/>
    <cellStyle name="Normal 6 2 6" xfId="17434"/>
    <cellStyle name="Normal 6 3" xfId="17435"/>
    <cellStyle name="Normal 6 3 2" xfId="17436"/>
    <cellStyle name="Normal 6 3 2 2" xfId="17437"/>
    <cellStyle name="Normal 6 3 2 2 2" xfId="17438"/>
    <cellStyle name="Normal 6 3 2 2 3" xfId="17439"/>
    <cellStyle name="Normal 6 3 2 3" xfId="17440"/>
    <cellStyle name="Normal 6 3 2 3 2" xfId="17441"/>
    <cellStyle name="Normal 6 3 2 3 3" xfId="17442"/>
    <cellStyle name="Normal 6 3 2 3 4" xfId="17443"/>
    <cellStyle name="Normal 6 3 2 4" xfId="17444"/>
    <cellStyle name="Normal 6 3 2 5" xfId="17445"/>
    <cellStyle name="Normal 6 3 2 6" xfId="17446"/>
    <cellStyle name="Normal 6 3 3" xfId="17447"/>
    <cellStyle name="Normal 6 3 4" xfId="17448"/>
    <cellStyle name="Normal 6 4" xfId="17449"/>
    <cellStyle name="Normal 6 4 2" xfId="17450"/>
    <cellStyle name="Normal 6 4 2 2" xfId="17451"/>
    <cellStyle name="Normal 6 4 2 3" xfId="17452"/>
    <cellStyle name="Normal 6 4 3" xfId="17453"/>
    <cellStyle name="Normal 6 4 3 2" xfId="17454"/>
    <cellStyle name="Normal 6 4 3 3" xfId="17455"/>
    <cellStyle name="Normal 6 4 4" xfId="17456"/>
    <cellStyle name="Normal 6 4 5" xfId="17457"/>
    <cellStyle name="Normal 6 5" xfId="17458"/>
    <cellStyle name="Normal 6 5 2" xfId="17459"/>
    <cellStyle name="Normal 6 5 3" xfId="17460"/>
    <cellStyle name="Normal 6 5 4" xfId="17461"/>
    <cellStyle name="Normal 6 5 4 2" xfId="17462"/>
    <cellStyle name="Normal 6 5 5" xfId="17463"/>
    <cellStyle name="Normal 6 5 5 2" xfId="17464"/>
    <cellStyle name="Normal 6 6" xfId="17465"/>
    <cellStyle name="Normal 6 6 2" xfId="17466"/>
    <cellStyle name="Normal 6 6 3" xfId="17467"/>
    <cellStyle name="Normal 6 7" xfId="17468"/>
    <cellStyle name="Normal 6 7 2" xfId="17469"/>
    <cellStyle name="Normal 6 7 3" xfId="17470"/>
    <cellStyle name="Normal 6 8" xfId="17471"/>
    <cellStyle name="Normal 6 9" xfId="17472"/>
    <cellStyle name="Normal 6_CPI 2009" xfId="17473"/>
    <cellStyle name="Normal 60" xfId="17474"/>
    <cellStyle name="Normal 60 2" xfId="17475"/>
    <cellStyle name="Normal 61" xfId="17476"/>
    <cellStyle name="Normal 61 2" xfId="17477"/>
    <cellStyle name="Normal 62" xfId="17478"/>
    <cellStyle name="Normal 62 2" xfId="17479"/>
    <cellStyle name="Normal 63" xfId="17480"/>
    <cellStyle name="Normal 63 2" xfId="17481"/>
    <cellStyle name="Normal 64" xfId="17482"/>
    <cellStyle name="Normal 64 2" xfId="17483"/>
    <cellStyle name="Normal 65" xfId="17484"/>
    <cellStyle name="Normal 65 2" xfId="17485"/>
    <cellStyle name="Normal 66" xfId="17486"/>
    <cellStyle name="Normal 67" xfId="17487"/>
    <cellStyle name="Normal 68" xfId="17488"/>
    <cellStyle name="Normal 69" xfId="4"/>
    <cellStyle name="Normal 7" xfId="17489"/>
    <cellStyle name="Normal 7 2" xfId="17490"/>
    <cellStyle name="Normal 7 2 2" xfId="17491"/>
    <cellStyle name="Normal 7 2 2 2" xfId="17492"/>
    <cellStyle name="Normal 7 2 2 2 2" xfId="17493"/>
    <cellStyle name="Normal 7 2 2 2 3" xfId="17494"/>
    <cellStyle name="Normal 7 2 2 2 3 2" xfId="17495"/>
    <cellStyle name="Normal 7 2 2 2 3 3" xfId="17496"/>
    <cellStyle name="Normal 7 2 2 2 4" xfId="17497"/>
    <cellStyle name="Normal 7 2 2 2 5" xfId="17498"/>
    <cellStyle name="Normal 7 2 2 2 6" xfId="17499"/>
    <cellStyle name="Normal 7 2 2 3" xfId="17500"/>
    <cellStyle name="Normal 7 2 2 4" xfId="17501"/>
    <cellStyle name="Normal 7 2 3" xfId="17502"/>
    <cellStyle name="Normal 7 2 3 2" xfId="17503"/>
    <cellStyle name="Normal 7 2 3 2 2" xfId="17504"/>
    <cellStyle name="Normal 7 2 3 2 3" xfId="17505"/>
    <cellStyle name="Normal 7 2 3 3" xfId="17506"/>
    <cellStyle name="Normal 7 2 3 4" xfId="17507"/>
    <cellStyle name="Normal 7 2 4" xfId="17508"/>
    <cellStyle name="Normal 7 2 4 2" xfId="17509"/>
    <cellStyle name="Normal 7 2 4 3" xfId="17510"/>
    <cellStyle name="Normal 7 2 4 4" xfId="17511"/>
    <cellStyle name="Normal 7 2 5" xfId="17512"/>
    <cellStyle name="Normal 7 3" xfId="17513"/>
    <cellStyle name="Normal 7 3 2" xfId="17514"/>
    <cellStyle name="Normal 7 3 2 2" xfId="17515"/>
    <cellStyle name="Normal 7 3 2 2 2" xfId="17516"/>
    <cellStyle name="Normal 7 3 2 2 3" xfId="17517"/>
    <cellStyle name="Normal 7 3 2 2 3 2" xfId="17518"/>
    <cellStyle name="Normal 7 3 2 2 3 3" xfId="17519"/>
    <cellStyle name="Normal 7 3 2 2 4" xfId="17520"/>
    <cellStyle name="Normal 7 3 2 2 5" xfId="17521"/>
    <cellStyle name="Normal 7 3 2 2 6" xfId="17522"/>
    <cellStyle name="Normal 7 3 2 3" xfId="17523"/>
    <cellStyle name="Normal 7 3 2 4" xfId="17524"/>
    <cellStyle name="Normal 7 3 3" xfId="17525"/>
    <cellStyle name="Normal 7 3 3 2" xfId="17526"/>
    <cellStyle name="Normal 7 3 3 2 2" xfId="17527"/>
    <cellStyle name="Normal 7 3 3 2 3" xfId="17528"/>
    <cellStyle name="Normal 7 3 3 3" xfId="17529"/>
    <cellStyle name="Normal 7 3 3 4" xfId="17530"/>
    <cellStyle name="Normal 7 3 4" xfId="17531"/>
    <cellStyle name="Normal 7 3 5" xfId="17532"/>
    <cellStyle name="Normal 7 4" xfId="17533"/>
    <cellStyle name="Normal 7 4 2" xfId="17534"/>
    <cellStyle name="Normal 7 4 2 2" xfId="17535"/>
    <cellStyle name="Normal 7 4 2 3" xfId="17536"/>
    <cellStyle name="Normal 7 4 3" xfId="17537"/>
    <cellStyle name="Normal 7 4 4" xfId="17538"/>
    <cellStyle name="Normal 7 5" xfId="17539"/>
    <cellStyle name="Normal 7 5 2" xfId="17540"/>
    <cellStyle name="Normal 7 5 2 2" xfId="17541"/>
    <cellStyle name="Normal 7 5 2 2 2" xfId="17542"/>
    <cellStyle name="Normal 7 5 2 2 3" xfId="17543"/>
    <cellStyle name="Normal 7 5 2 3" xfId="17544"/>
    <cellStyle name="Normal 7 5 2 3 2" xfId="17545"/>
    <cellStyle name="Normal 7 5 2 3 3" xfId="17546"/>
    <cellStyle name="Normal 7 5 2 3 4" xfId="17547"/>
    <cellStyle name="Normal 7 5 2 4" xfId="17548"/>
    <cellStyle name="Normal 7 5 2 5" xfId="17549"/>
    <cellStyle name="Normal 7 5 2 6" xfId="17550"/>
    <cellStyle name="Normal 7 5 3" xfId="17551"/>
    <cellStyle name="Normal 7 5 4" xfId="17552"/>
    <cellStyle name="Normal 7 6" xfId="17553"/>
    <cellStyle name="Normal 7 6 2" xfId="17554"/>
    <cellStyle name="Normal 7 6 2 2" xfId="17555"/>
    <cellStyle name="Normal 7 6 2 3" xfId="17556"/>
    <cellStyle name="Normal 7 6 3" xfId="17557"/>
    <cellStyle name="Normal 7 6 4" xfId="17558"/>
    <cellStyle name="Normal 7 6 5" xfId="17559"/>
    <cellStyle name="Normal 7 7" xfId="17560"/>
    <cellStyle name="Normal 7 7 2" xfId="17561"/>
    <cellStyle name="Normal 7 7 3" xfId="17562"/>
    <cellStyle name="Normal 7 8" xfId="17563"/>
    <cellStyle name="Normal 7 9" xfId="17564"/>
    <cellStyle name="Normal 7_CPI 2009" xfId="17565"/>
    <cellStyle name="Normal 70" xfId="17566"/>
    <cellStyle name="Normal 71" xfId="17567"/>
    <cellStyle name="Normal 8" xfId="17568"/>
    <cellStyle name="Normal 8 2" xfId="17569"/>
    <cellStyle name="Normal 8 2 2" xfId="17570"/>
    <cellStyle name="Normal 8 2 2 2" xfId="17571"/>
    <cellStyle name="Normal 8 2 2 2 2" xfId="17572"/>
    <cellStyle name="Normal 8 2 2 2 2 2" xfId="17573"/>
    <cellStyle name="Normal 8 2 2 2 3" xfId="17574"/>
    <cellStyle name="Normal 8 2 2 2 3 2" xfId="17575"/>
    <cellStyle name="Normal 8 2 2 2 4" xfId="17576"/>
    <cellStyle name="Normal 8 2 2 3" xfId="17577"/>
    <cellStyle name="Normal 8 2 2 3 2" xfId="17578"/>
    <cellStyle name="Normal 8 2 2 3 3" xfId="17579"/>
    <cellStyle name="Normal 8 2 2 3 4" xfId="17580"/>
    <cellStyle name="Normal 8 2 2 4" xfId="17581"/>
    <cellStyle name="Normal 8 2 2 5" xfId="17582"/>
    <cellStyle name="Normal 8 2 2 6" xfId="17583"/>
    <cellStyle name="Normal 8 2 3" xfId="17584"/>
    <cellStyle name="Normal 8 2 4" xfId="17585"/>
    <cellStyle name="Normal 8 3" xfId="17586"/>
    <cellStyle name="Normal 8 3 2" xfId="17587"/>
    <cellStyle name="Normal 8 3 2 2" xfId="17588"/>
    <cellStyle name="Normal 8 3 2 2 2" xfId="17589"/>
    <cellStyle name="Normal 8 3 2 2 3" xfId="17590"/>
    <cellStyle name="Normal 8 3 2 3" xfId="17591"/>
    <cellStyle name="Normal 8 3 2 4" xfId="17592"/>
    <cellStyle name="Normal 8 3 3" xfId="17593"/>
    <cellStyle name="Normal 8 3 3 2" xfId="17594"/>
    <cellStyle name="Normal 8 3 3 3" xfId="17595"/>
    <cellStyle name="Normal 8 3 4" xfId="17596"/>
    <cellStyle name="Normal 8 3 4 2" xfId="17597"/>
    <cellStyle name="Normal 8 3 4 3" xfId="17598"/>
    <cellStyle name="Normal 8 3 4 3 2" xfId="17599"/>
    <cellStyle name="Normal 8 3 4 3 3" xfId="17600"/>
    <cellStyle name="Normal 8 3 4 4" xfId="17601"/>
    <cellStyle name="Normal 8 3 4 4 2" xfId="17602"/>
    <cellStyle name="Normal 8 3 4 5" xfId="17603"/>
    <cellStyle name="Normal 8 3 5" xfId="17604"/>
    <cellStyle name="Normal 8 3 5 2" xfId="17605"/>
    <cellStyle name="Normal 8 3 5 3" xfId="17606"/>
    <cellStyle name="Normal 8 3 6" xfId="17607"/>
    <cellStyle name="Normal 8 3 6 2" xfId="17608"/>
    <cellStyle name="Normal 8 3 6 3" xfId="17609"/>
    <cellStyle name="Normal 8 3 7" xfId="17610"/>
    <cellStyle name="Normal 8 3 8" xfId="17611"/>
    <cellStyle name="Normal 8 4" xfId="17612"/>
    <cellStyle name="Normal 8 4 2" xfId="17613"/>
    <cellStyle name="Normal 8 4 2 2" xfId="17614"/>
    <cellStyle name="Normal 8 4 2 3" xfId="17615"/>
    <cellStyle name="Normal 8 4 3" xfId="17616"/>
    <cellStyle name="Normal 8 4 3 2" xfId="17617"/>
    <cellStyle name="Normal 8 4 3 3" xfId="17618"/>
    <cellStyle name="Normal 8 4 4" xfId="17619"/>
    <cellStyle name="Normal 8 4 5" xfId="17620"/>
    <cellStyle name="Normal 8 5" xfId="17621"/>
    <cellStyle name="Normal 8 5 2" xfId="17622"/>
    <cellStyle name="Normal 8 5 2 2" xfId="17623"/>
    <cellStyle name="Normal 8 5 2 3" xfId="17624"/>
    <cellStyle name="Normal 8 5 3" xfId="17625"/>
    <cellStyle name="Normal 8 5 4" xfId="17626"/>
    <cellStyle name="Normal 8 6" xfId="17627"/>
    <cellStyle name="Normal 8 6 2" xfId="17628"/>
    <cellStyle name="Normal 8 6 3" xfId="17629"/>
    <cellStyle name="Normal 8 6 4" xfId="17630"/>
    <cellStyle name="Normal 8 6 5" xfId="17631"/>
    <cellStyle name="Normal 8 7" xfId="17632"/>
    <cellStyle name="Normal 8 7 2" xfId="17633"/>
    <cellStyle name="Normal 8 7 3" xfId="17634"/>
    <cellStyle name="Normal 8 8" xfId="17635"/>
    <cellStyle name="Normal 8 9" xfId="17636"/>
    <cellStyle name="Normal 8_CPI 2009" xfId="17637"/>
    <cellStyle name="Normal 9" xfId="17638"/>
    <cellStyle name="Normal 9 10" xfId="17639"/>
    <cellStyle name="Normal 9 2" xfId="17640"/>
    <cellStyle name="Normal 9 2 2" xfId="17641"/>
    <cellStyle name="Normal 9 2 3" xfId="17642"/>
    <cellStyle name="Normal 9 2 4" xfId="17643"/>
    <cellStyle name="Normal 9 2 5" xfId="17644"/>
    <cellStyle name="Normal 9 2 5 2" xfId="17645"/>
    <cellStyle name="Normal 9 2 6" xfId="17646"/>
    <cellStyle name="Normal 9 2 6 2" xfId="17647"/>
    <cellStyle name="Normal 9 2 7" xfId="17648"/>
    <cellStyle name="Normal 9 3" xfId="17649"/>
    <cellStyle name="Normal 9 3 2" xfId="17650"/>
    <cellStyle name="Normal 9 3 3" xfId="17651"/>
    <cellStyle name="Normal 9 3 4" xfId="17652"/>
    <cellStyle name="Normal 9 3 5" xfId="17653"/>
    <cellStyle name="Normal 9 3 5 2" xfId="17654"/>
    <cellStyle name="Normal 9 3 6" xfId="17655"/>
    <cellStyle name="Normal 9 3 6 2" xfId="17656"/>
    <cellStyle name="Normal 9 3 7" xfId="17657"/>
    <cellStyle name="Normal 9 3 8" xfId="17658"/>
    <cellStyle name="Normal 9 4" xfId="17659"/>
    <cellStyle name="Normal 9 4 2" xfId="17660"/>
    <cellStyle name="Normal 9 4 3" xfId="17661"/>
    <cellStyle name="Normal 9 4 4" xfId="17662"/>
    <cellStyle name="Normal 9 5" xfId="17663"/>
    <cellStyle name="Normal 9 5 2" xfId="17664"/>
    <cellStyle name="Normal 9 5 3" xfId="17665"/>
    <cellStyle name="Normal 9 5 4" xfId="17666"/>
    <cellStyle name="Normal 9 5 5" xfId="17667"/>
    <cellStyle name="Normal 9 6" xfId="17668"/>
    <cellStyle name="Normal 9 6 2" xfId="17669"/>
    <cellStyle name="Normal 9 6 3" xfId="17670"/>
    <cellStyle name="Normal 9 7" xfId="17671"/>
    <cellStyle name="Normal 9 7 2" xfId="17672"/>
    <cellStyle name="Normal 9 7 3" xfId="17673"/>
    <cellStyle name="Normal 9 8" xfId="17674"/>
    <cellStyle name="Normal 9 9" xfId="17675"/>
    <cellStyle name="Normal 9_CPI" xfId="17676"/>
    <cellStyle name="Note" xfId="24" builtinId="10" hidden="1"/>
    <cellStyle name="Note 10" xfId="17677"/>
    <cellStyle name="Note 10 2" xfId="17678"/>
    <cellStyle name="Note 10 3" xfId="17679"/>
    <cellStyle name="Note 10 4" xfId="17680"/>
    <cellStyle name="Note 10 5" xfId="17681"/>
    <cellStyle name="Note 10 6" xfId="17682"/>
    <cellStyle name="Note 10 7" xfId="17683"/>
    <cellStyle name="Note 10 8" xfId="17684"/>
    <cellStyle name="Note 11" xfId="17685"/>
    <cellStyle name="Note 11 2" xfId="17686"/>
    <cellStyle name="Note 11 3" xfId="17687"/>
    <cellStyle name="Note 11 4" xfId="17688"/>
    <cellStyle name="Note 11 5" xfId="17689"/>
    <cellStyle name="Note 11 6" xfId="17690"/>
    <cellStyle name="Note 11 7" xfId="17691"/>
    <cellStyle name="Note 11 8" xfId="17692"/>
    <cellStyle name="Note 12" xfId="17693"/>
    <cellStyle name="Note 12 2" xfId="17694"/>
    <cellStyle name="Note 12 3" xfId="17695"/>
    <cellStyle name="Note 12 4" xfId="17696"/>
    <cellStyle name="Note 12 5" xfId="17697"/>
    <cellStyle name="Note 12 6" xfId="17698"/>
    <cellStyle name="Note 12 7" xfId="17699"/>
    <cellStyle name="Note 12 8" xfId="17700"/>
    <cellStyle name="Note 13" xfId="17701"/>
    <cellStyle name="Note 13 2" xfId="17702"/>
    <cellStyle name="Note 13 3" xfId="17703"/>
    <cellStyle name="Note 13 4" xfId="17704"/>
    <cellStyle name="Note 13 5" xfId="17705"/>
    <cellStyle name="Note 13 6" xfId="17706"/>
    <cellStyle name="Note 13 7" xfId="17707"/>
    <cellStyle name="Note 13 8" xfId="17708"/>
    <cellStyle name="Note 14" xfId="17709"/>
    <cellStyle name="Note 15" xfId="17710"/>
    <cellStyle name="Note 16" xfId="17711"/>
    <cellStyle name="Note 17" xfId="17712"/>
    <cellStyle name="Note 18" xfId="17713"/>
    <cellStyle name="Note 19" xfId="17714"/>
    <cellStyle name="Note 2" xfId="17715"/>
    <cellStyle name="Note 2 10" xfId="17716"/>
    <cellStyle name="Note 2 10 2" xfId="17717"/>
    <cellStyle name="Note 2 10 2 2" xfId="17718"/>
    <cellStyle name="Note 2 10 2 3" xfId="17719"/>
    <cellStyle name="Note 2 10 3" xfId="17720"/>
    <cellStyle name="Note 2 10 3 2" xfId="17721"/>
    <cellStyle name="Note 2 10 3 3" xfId="17722"/>
    <cellStyle name="Note 2 10 4" xfId="17723"/>
    <cellStyle name="Note 2 10 4 2" xfId="17724"/>
    <cellStyle name="Note 2 10 4 3" xfId="17725"/>
    <cellStyle name="Note 2 10 5" xfId="17726"/>
    <cellStyle name="Note 2 10 5 2" xfId="17727"/>
    <cellStyle name="Note 2 10 5 3" xfId="17728"/>
    <cellStyle name="Note 2 10 6" xfId="17729"/>
    <cellStyle name="Note 2 10 7" xfId="17730"/>
    <cellStyle name="Note 2 11" xfId="17731"/>
    <cellStyle name="Note 2 11 2" xfId="17732"/>
    <cellStyle name="Note 2 11 3" xfId="17733"/>
    <cellStyle name="Note 2 12" xfId="17734"/>
    <cellStyle name="Note 2 12 2" xfId="17735"/>
    <cellStyle name="Note 2 12 3" xfId="17736"/>
    <cellStyle name="Note 2 13" xfId="17737"/>
    <cellStyle name="Note 2 13 2" xfId="17738"/>
    <cellStyle name="Note 2 13 3" xfId="17739"/>
    <cellStyle name="Note 2 14" xfId="17740"/>
    <cellStyle name="Note 2 14 2" xfId="17741"/>
    <cellStyle name="Note 2 14 3" xfId="17742"/>
    <cellStyle name="Note 2 15" xfId="17743"/>
    <cellStyle name="Note 2 16" xfId="17744"/>
    <cellStyle name="Note 2 2" xfId="17745"/>
    <cellStyle name="Note 2 2 10" xfId="17746"/>
    <cellStyle name="Note 2 2 10 2" xfId="17747"/>
    <cellStyle name="Note 2 2 10 3" xfId="17748"/>
    <cellStyle name="Note 2 2 11" xfId="17749"/>
    <cellStyle name="Note 2 2 11 2" xfId="17750"/>
    <cellStyle name="Note 2 2 11 3" xfId="17751"/>
    <cellStyle name="Note 2 2 12" xfId="17752"/>
    <cellStyle name="Note 2 2 12 2" xfId="17753"/>
    <cellStyle name="Note 2 2 12 3" xfId="17754"/>
    <cellStyle name="Note 2 2 13" xfId="17755"/>
    <cellStyle name="Note 2 2 14" xfId="17756"/>
    <cellStyle name="Note 2 2 2" xfId="17757"/>
    <cellStyle name="Note 2 2 2 10" xfId="17758"/>
    <cellStyle name="Note 2 2 2 10 2" xfId="17759"/>
    <cellStyle name="Note 2 2 2 10 3" xfId="17760"/>
    <cellStyle name="Note 2 2 2 11" xfId="17761"/>
    <cellStyle name="Note 2 2 2 11 2" xfId="17762"/>
    <cellStyle name="Note 2 2 2 11 3" xfId="17763"/>
    <cellStyle name="Note 2 2 2 12" xfId="17764"/>
    <cellStyle name="Note 2 2 2 13" xfId="17765"/>
    <cellStyle name="Note 2 2 2 2" xfId="17766"/>
    <cellStyle name="Note 2 2 2 2 10" xfId="17767"/>
    <cellStyle name="Note 2 2 2 2 10 2" xfId="17768"/>
    <cellStyle name="Note 2 2 2 2 10 3" xfId="17769"/>
    <cellStyle name="Note 2 2 2 2 11" xfId="17770"/>
    <cellStyle name="Note 2 2 2 2 11 2" xfId="17771"/>
    <cellStyle name="Note 2 2 2 2 11 3" xfId="17772"/>
    <cellStyle name="Note 2 2 2 2 12" xfId="17773"/>
    <cellStyle name="Note 2 2 2 2 12 2" xfId="17774"/>
    <cellStyle name="Note 2 2 2 2 12 3" xfId="17775"/>
    <cellStyle name="Note 2 2 2 2 13" xfId="17776"/>
    <cellStyle name="Note 2 2 2 2 13 2" xfId="17777"/>
    <cellStyle name="Note 2 2 2 2 13 3" xfId="17778"/>
    <cellStyle name="Note 2 2 2 2 14" xfId="17779"/>
    <cellStyle name="Note 2 2 2 2 15" xfId="17780"/>
    <cellStyle name="Note 2 2 2 2 2" xfId="17781"/>
    <cellStyle name="Note 2 2 2 2 2 10" xfId="17782"/>
    <cellStyle name="Note 2 2 2 2 2 2" xfId="17783"/>
    <cellStyle name="Note 2 2 2 2 2 2 2" xfId="17784"/>
    <cellStyle name="Note 2 2 2 2 2 2 2 2" xfId="17785"/>
    <cellStyle name="Note 2 2 2 2 2 2 2 2 2" xfId="17786"/>
    <cellStyle name="Note 2 2 2 2 2 2 2 2 2 2" xfId="17787"/>
    <cellStyle name="Note 2 2 2 2 2 2 2 2 2 3" xfId="17788"/>
    <cellStyle name="Note 2 2 2 2 2 2 2 2 3" xfId="17789"/>
    <cellStyle name="Note 2 2 2 2 2 2 2 2 3 2" xfId="17790"/>
    <cellStyle name="Note 2 2 2 2 2 2 2 2 3 3" xfId="17791"/>
    <cellStyle name="Note 2 2 2 2 2 2 2 2 4" xfId="17792"/>
    <cellStyle name="Note 2 2 2 2 2 2 2 2 4 2" xfId="17793"/>
    <cellStyle name="Note 2 2 2 2 2 2 2 2 4 3" xfId="17794"/>
    <cellStyle name="Note 2 2 2 2 2 2 2 2 5" xfId="17795"/>
    <cellStyle name="Note 2 2 2 2 2 2 2 2 5 2" xfId="17796"/>
    <cellStyle name="Note 2 2 2 2 2 2 2 2 5 3" xfId="17797"/>
    <cellStyle name="Note 2 2 2 2 2 2 2 2 6" xfId="17798"/>
    <cellStyle name="Note 2 2 2 2 2 2 2 2 7" xfId="17799"/>
    <cellStyle name="Note 2 2 2 2 2 2 2 3" xfId="17800"/>
    <cellStyle name="Note 2 2 2 2 2 2 2 3 2" xfId="17801"/>
    <cellStyle name="Note 2 2 2 2 2 2 2 3 3" xfId="17802"/>
    <cellStyle name="Note 2 2 2 2 2 2 2 4" xfId="17803"/>
    <cellStyle name="Note 2 2 2 2 2 2 2 4 2" xfId="17804"/>
    <cellStyle name="Note 2 2 2 2 2 2 2 4 3" xfId="17805"/>
    <cellStyle name="Note 2 2 2 2 2 2 2 5" xfId="17806"/>
    <cellStyle name="Note 2 2 2 2 2 2 2 5 2" xfId="17807"/>
    <cellStyle name="Note 2 2 2 2 2 2 2 5 3" xfId="17808"/>
    <cellStyle name="Note 2 2 2 2 2 2 2 6" xfId="17809"/>
    <cellStyle name="Note 2 2 2 2 2 2 2 6 2" xfId="17810"/>
    <cellStyle name="Note 2 2 2 2 2 2 2 6 3" xfId="17811"/>
    <cellStyle name="Note 2 2 2 2 2 2 2 7" xfId="17812"/>
    <cellStyle name="Note 2 2 2 2 2 2 2 8" xfId="17813"/>
    <cellStyle name="Note 2 2 2 2 2 2 3" xfId="17814"/>
    <cellStyle name="Note 2 2 2 2 2 2 3 2" xfId="17815"/>
    <cellStyle name="Note 2 2 2 2 2 2 3 2 2" xfId="17816"/>
    <cellStyle name="Note 2 2 2 2 2 2 3 2 3" xfId="17817"/>
    <cellStyle name="Note 2 2 2 2 2 2 3 3" xfId="17818"/>
    <cellStyle name="Note 2 2 2 2 2 2 3 3 2" xfId="17819"/>
    <cellStyle name="Note 2 2 2 2 2 2 3 3 3" xfId="17820"/>
    <cellStyle name="Note 2 2 2 2 2 2 3 4" xfId="17821"/>
    <cellStyle name="Note 2 2 2 2 2 2 3 4 2" xfId="17822"/>
    <cellStyle name="Note 2 2 2 2 2 2 3 4 3" xfId="17823"/>
    <cellStyle name="Note 2 2 2 2 2 2 3 5" xfId="17824"/>
    <cellStyle name="Note 2 2 2 2 2 2 3 5 2" xfId="17825"/>
    <cellStyle name="Note 2 2 2 2 2 2 3 5 3" xfId="17826"/>
    <cellStyle name="Note 2 2 2 2 2 2 3 6" xfId="17827"/>
    <cellStyle name="Note 2 2 2 2 2 2 3 7" xfId="17828"/>
    <cellStyle name="Note 2 2 2 2 2 2 4" xfId="17829"/>
    <cellStyle name="Note 2 2 2 2 2 2 4 2" xfId="17830"/>
    <cellStyle name="Note 2 2 2 2 2 2 4 3" xfId="17831"/>
    <cellStyle name="Note 2 2 2 2 2 2 5" xfId="17832"/>
    <cellStyle name="Note 2 2 2 2 2 2 5 2" xfId="17833"/>
    <cellStyle name="Note 2 2 2 2 2 2 5 3" xfId="17834"/>
    <cellStyle name="Note 2 2 2 2 2 2 6" xfId="17835"/>
    <cellStyle name="Note 2 2 2 2 2 2 6 2" xfId="17836"/>
    <cellStyle name="Note 2 2 2 2 2 2 6 3" xfId="17837"/>
    <cellStyle name="Note 2 2 2 2 2 2 7" xfId="17838"/>
    <cellStyle name="Note 2 2 2 2 2 2 7 2" xfId="17839"/>
    <cellStyle name="Note 2 2 2 2 2 2 7 3" xfId="17840"/>
    <cellStyle name="Note 2 2 2 2 2 2 8" xfId="17841"/>
    <cellStyle name="Note 2 2 2 2 2 2 9" xfId="17842"/>
    <cellStyle name="Note 2 2 2 2 2 3" xfId="17843"/>
    <cellStyle name="Note 2 2 2 2 2 3 2" xfId="17844"/>
    <cellStyle name="Note 2 2 2 2 2 3 2 2" xfId="17845"/>
    <cellStyle name="Note 2 2 2 2 2 3 2 2 2" xfId="17846"/>
    <cellStyle name="Note 2 2 2 2 2 3 2 2 3" xfId="17847"/>
    <cellStyle name="Note 2 2 2 2 2 3 2 3" xfId="17848"/>
    <cellStyle name="Note 2 2 2 2 2 3 2 3 2" xfId="17849"/>
    <cellStyle name="Note 2 2 2 2 2 3 2 3 3" xfId="17850"/>
    <cellStyle name="Note 2 2 2 2 2 3 2 4" xfId="17851"/>
    <cellStyle name="Note 2 2 2 2 2 3 2 4 2" xfId="17852"/>
    <cellStyle name="Note 2 2 2 2 2 3 2 4 3" xfId="17853"/>
    <cellStyle name="Note 2 2 2 2 2 3 2 5" xfId="17854"/>
    <cellStyle name="Note 2 2 2 2 2 3 2 5 2" xfId="17855"/>
    <cellStyle name="Note 2 2 2 2 2 3 2 5 3" xfId="17856"/>
    <cellStyle name="Note 2 2 2 2 2 3 2 6" xfId="17857"/>
    <cellStyle name="Note 2 2 2 2 2 3 2 7" xfId="17858"/>
    <cellStyle name="Note 2 2 2 2 2 3 3" xfId="17859"/>
    <cellStyle name="Note 2 2 2 2 2 3 3 2" xfId="17860"/>
    <cellStyle name="Note 2 2 2 2 2 3 3 3" xfId="17861"/>
    <cellStyle name="Note 2 2 2 2 2 3 4" xfId="17862"/>
    <cellStyle name="Note 2 2 2 2 2 3 4 2" xfId="17863"/>
    <cellStyle name="Note 2 2 2 2 2 3 4 3" xfId="17864"/>
    <cellStyle name="Note 2 2 2 2 2 3 5" xfId="17865"/>
    <cellStyle name="Note 2 2 2 2 2 3 5 2" xfId="17866"/>
    <cellStyle name="Note 2 2 2 2 2 3 5 3" xfId="17867"/>
    <cellStyle name="Note 2 2 2 2 2 3 6" xfId="17868"/>
    <cellStyle name="Note 2 2 2 2 2 3 6 2" xfId="17869"/>
    <cellStyle name="Note 2 2 2 2 2 3 6 3" xfId="17870"/>
    <cellStyle name="Note 2 2 2 2 2 3 7" xfId="17871"/>
    <cellStyle name="Note 2 2 2 2 2 3 8" xfId="17872"/>
    <cellStyle name="Note 2 2 2 2 2 4" xfId="17873"/>
    <cellStyle name="Note 2 2 2 2 2 4 2" xfId="17874"/>
    <cellStyle name="Note 2 2 2 2 2 4 2 2" xfId="17875"/>
    <cellStyle name="Note 2 2 2 2 2 4 2 3" xfId="17876"/>
    <cellStyle name="Note 2 2 2 2 2 4 3" xfId="17877"/>
    <cellStyle name="Note 2 2 2 2 2 4 3 2" xfId="17878"/>
    <cellStyle name="Note 2 2 2 2 2 4 3 3" xfId="17879"/>
    <cellStyle name="Note 2 2 2 2 2 4 4" xfId="17880"/>
    <cellStyle name="Note 2 2 2 2 2 4 4 2" xfId="17881"/>
    <cellStyle name="Note 2 2 2 2 2 4 4 3" xfId="17882"/>
    <cellStyle name="Note 2 2 2 2 2 4 5" xfId="17883"/>
    <cellStyle name="Note 2 2 2 2 2 4 5 2" xfId="17884"/>
    <cellStyle name="Note 2 2 2 2 2 4 5 3" xfId="17885"/>
    <cellStyle name="Note 2 2 2 2 2 4 6" xfId="17886"/>
    <cellStyle name="Note 2 2 2 2 2 4 7" xfId="17887"/>
    <cellStyle name="Note 2 2 2 2 2 5" xfId="17888"/>
    <cellStyle name="Note 2 2 2 2 2 5 2" xfId="17889"/>
    <cellStyle name="Note 2 2 2 2 2 5 3" xfId="17890"/>
    <cellStyle name="Note 2 2 2 2 2 6" xfId="17891"/>
    <cellStyle name="Note 2 2 2 2 2 6 2" xfId="17892"/>
    <cellStyle name="Note 2 2 2 2 2 6 3" xfId="17893"/>
    <cellStyle name="Note 2 2 2 2 2 7" xfId="17894"/>
    <cellStyle name="Note 2 2 2 2 2 7 2" xfId="17895"/>
    <cellStyle name="Note 2 2 2 2 2 7 3" xfId="17896"/>
    <cellStyle name="Note 2 2 2 2 2 8" xfId="17897"/>
    <cellStyle name="Note 2 2 2 2 2 8 2" xfId="17898"/>
    <cellStyle name="Note 2 2 2 2 2 8 3" xfId="17899"/>
    <cellStyle name="Note 2 2 2 2 2 9" xfId="17900"/>
    <cellStyle name="Note 2 2 2 2 3" xfId="17901"/>
    <cellStyle name="Note 2 2 2 2 3 10" xfId="17902"/>
    <cellStyle name="Note 2 2 2 2 3 10 2" xfId="17903"/>
    <cellStyle name="Note 2 2 2 2 3 10 3" xfId="17904"/>
    <cellStyle name="Note 2 2 2 2 3 11" xfId="17905"/>
    <cellStyle name="Note 2 2 2 2 3 12" xfId="17906"/>
    <cellStyle name="Note 2 2 2 2 3 2" xfId="17907"/>
    <cellStyle name="Note 2 2 2 2 3 2 2" xfId="17908"/>
    <cellStyle name="Note 2 2 2 2 3 2 2 2" xfId="17909"/>
    <cellStyle name="Note 2 2 2 2 3 2 2 2 2" xfId="17910"/>
    <cellStyle name="Note 2 2 2 2 3 2 2 2 2 2" xfId="17911"/>
    <cellStyle name="Note 2 2 2 2 3 2 2 2 2 3" xfId="17912"/>
    <cellStyle name="Note 2 2 2 2 3 2 2 2 3" xfId="17913"/>
    <cellStyle name="Note 2 2 2 2 3 2 2 2 3 2" xfId="17914"/>
    <cellStyle name="Note 2 2 2 2 3 2 2 2 3 3" xfId="17915"/>
    <cellStyle name="Note 2 2 2 2 3 2 2 2 4" xfId="17916"/>
    <cellStyle name="Note 2 2 2 2 3 2 2 2 4 2" xfId="17917"/>
    <cellStyle name="Note 2 2 2 2 3 2 2 2 4 3" xfId="17918"/>
    <cellStyle name="Note 2 2 2 2 3 2 2 2 5" xfId="17919"/>
    <cellStyle name="Note 2 2 2 2 3 2 2 2 5 2" xfId="17920"/>
    <cellStyle name="Note 2 2 2 2 3 2 2 2 5 3" xfId="17921"/>
    <cellStyle name="Note 2 2 2 2 3 2 2 2 6" xfId="17922"/>
    <cellStyle name="Note 2 2 2 2 3 2 2 2 7" xfId="17923"/>
    <cellStyle name="Note 2 2 2 2 3 2 2 3" xfId="17924"/>
    <cellStyle name="Note 2 2 2 2 3 2 2 3 2" xfId="17925"/>
    <cellStyle name="Note 2 2 2 2 3 2 2 3 3" xfId="17926"/>
    <cellStyle name="Note 2 2 2 2 3 2 2 4" xfId="17927"/>
    <cellStyle name="Note 2 2 2 2 3 2 2 4 2" xfId="17928"/>
    <cellStyle name="Note 2 2 2 2 3 2 2 4 3" xfId="17929"/>
    <cellStyle name="Note 2 2 2 2 3 2 2 5" xfId="17930"/>
    <cellStyle name="Note 2 2 2 2 3 2 2 5 2" xfId="17931"/>
    <cellStyle name="Note 2 2 2 2 3 2 2 5 3" xfId="17932"/>
    <cellStyle name="Note 2 2 2 2 3 2 2 6" xfId="17933"/>
    <cellStyle name="Note 2 2 2 2 3 2 2 6 2" xfId="17934"/>
    <cellStyle name="Note 2 2 2 2 3 2 2 6 3" xfId="17935"/>
    <cellStyle name="Note 2 2 2 2 3 2 2 7" xfId="17936"/>
    <cellStyle name="Note 2 2 2 2 3 2 2 8" xfId="17937"/>
    <cellStyle name="Note 2 2 2 2 3 2 3" xfId="17938"/>
    <cellStyle name="Note 2 2 2 2 3 2 3 2" xfId="17939"/>
    <cellStyle name="Note 2 2 2 2 3 2 3 2 2" xfId="17940"/>
    <cellStyle name="Note 2 2 2 2 3 2 3 2 3" xfId="17941"/>
    <cellStyle name="Note 2 2 2 2 3 2 3 3" xfId="17942"/>
    <cellStyle name="Note 2 2 2 2 3 2 3 3 2" xfId="17943"/>
    <cellStyle name="Note 2 2 2 2 3 2 3 3 3" xfId="17944"/>
    <cellStyle name="Note 2 2 2 2 3 2 3 4" xfId="17945"/>
    <cellStyle name="Note 2 2 2 2 3 2 3 4 2" xfId="17946"/>
    <cellStyle name="Note 2 2 2 2 3 2 3 4 3" xfId="17947"/>
    <cellStyle name="Note 2 2 2 2 3 2 3 5" xfId="17948"/>
    <cellStyle name="Note 2 2 2 2 3 2 3 5 2" xfId="17949"/>
    <cellStyle name="Note 2 2 2 2 3 2 3 5 3" xfId="17950"/>
    <cellStyle name="Note 2 2 2 2 3 2 3 6" xfId="17951"/>
    <cellStyle name="Note 2 2 2 2 3 2 3 7" xfId="17952"/>
    <cellStyle name="Note 2 2 2 2 3 2 4" xfId="17953"/>
    <cellStyle name="Note 2 2 2 2 3 2 4 2" xfId="17954"/>
    <cellStyle name="Note 2 2 2 2 3 2 4 3" xfId="17955"/>
    <cellStyle name="Note 2 2 2 2 3 2 5" xfId="17956"/>
    <cellStyle name="Note 2 2 2 2 3 2 5 2" xfId="17957"/>
    <cellStyle name="Note 2 2 2 2 3 2 5 3" xfId="17958"/>
    <cellStyle name="Note 2 2 2 2 3 2 6" xfId="17959"/>
    <cellStyle name="Note 2 2 2 2 3 2 6 2" xfId="17960"/>
    <cellStyle name="Note 2 2 2 2 3 2 6 3" xfId="17961"/>
    <cellStyle name="Note 2 2 2 2 3 2 7" xfId="17962"/>
    <cellStyle name="Note 2 2 2 2 3 2 7 2" xfId="17963"/>
    <cellStyle name="Note 2 2 2 2 3 2 7 3" xfId="17964"/>
    <cellStyle name="Note 2 2 2 2 3 2 8" xfId="17965"/>
    <cellStyle name="Note 2 2 2 2 3 2 9" xfId="17966"/>
    <cellStyle name="Note 2 2 2 2 3 3" xfId="17967"/>
    <cellStyle name="Note 2 2 2 2 3 3 2" xfId="17968"/>
    <cellStyle name="Note 2 2 2 2 3 3 2 2" xfId="17969"/>
    <cellStyle name="Note 2 2 2 2 3 3 2 2 2" xfId="17970"/>
    <cellStyle name="Note 2 2 2 2 3 3 2 2 2 2" xfId="17971"/>
    <cellStyle name="Note 2 2 2 2 3 3 2 2 2 3" xfId="17972"/>
    <cellStyle name="Note 2 2 2 2 3 3 2 2 3" xfId="17973"/>
    <cellStyle name="Note 2 2 2 2 3 3 2 2 3 2" xfId="17974"/>
    <cellStyle name="Note 2 2 2 2 3 3 2 2 3 3" xfId="17975"/>
    <cellStyle name="Note 2 2 2 2 3 3 2 2 4" xfId="17976"/>
    <cellStyle name="Note 2 2 2 2 3 3 2 2 4 2" xfId="17977"/>
    <cellStyle name="Note 2 2 2 2 3 3 2 2 4 3" xfId="17978"/>
    <cellStyle name="Note 2 2 2 2 3 3 2 2 5" xfId="17979"/>
    <cellStyle name="Note 2 2 2 2 3 3 2 2 5 2" xfId="17980"/>
    <cellStyle name="Note 2 2 2 2 3 3 2 2 5 3" xfId="17981"/>
    <cellStyle name="Note 2 2 2 2 3 3 2 2 6" xfId="17982"/>
    <cellStyle name="Note 2 2 2 2 3 3 2 2 7" xfId="17983"/>
    <cellStyle name="Note 2 2 2 2 3 3 2 3" xfId="17984"/>
    <cellStyle name="Note 2 2 2 2 3 3 2 3 2" xfId="17985"/>
    <cellStyle name="Note 2 2 2 2 3 3 2 3 3" xfId="17986"/>
    <cellStyle name="Note 2 2 2 2 3 3 2 4" xfId="17987"/>
    <cellStyle name="Note 2 2 2 2 3 3 2 4 2" xfId="17988"/>
    <cellStyle name="Note 2 2 2 2 3 3 2 4 3" xfId="17989"/>
    <cellStyle name="Note 2 2 2 2 3 3 2 5" xfId="17990"/>
    <cellStyle name="Note 2 2 2 2 3 3 2 5 2" xfId="17991"/>
    <cellStyle name="Note 2 2 2 2 3 3 2 5 3" xfId="17992"/>
    <cellStyle name="Note 2 2 2 2 3 3 2 6" xfId="17993"/>
    <cellStyle name="Note 2 2 2 2 3 3 2 6 2" xfId="17994"/>
    <cellStyle name="Note 2 2 2 2 3 3 2 6 3" xfId="17995"/>
    <cellStyle name="Note 2 2 2 2 3 3 2 7" xfId="17996"/>
    <cellStyle name="Note 2 2 2 2 3 3 2 8" xfId="17997"/>
    <cellStyle name="Note 2 2 2 2 3 3 3" xfId="17998"/>
    <cellStyle name="Note 2 2 2 2 3 3 3 2" xfId="17999"/>
    <cellStyle name="Note 2 2 2 2 3 3 3 2 2" xfId="18000"/>
    <cellStyle name="Note 2 2 2 2 3 3 3 2 3" xfId="18001"/>
    <cellStyle name="Note 2 2 2 2 3 3 3 3" xfId="18002"/>
    <cellStyle name="Note 2 2 2 2 3 3 3 3 2" xfId="18003"/>
    <cellStyle name="Note 2 2 2 2 3 3 3 3 3" xfId="18004"/>
    <cellStyle name="Note 2 2 2 2 3 3 3 4" xfId="18005"/>
    <cellStyle name="Note 2 2 2 2 3 3 3 4 2" xfId="18006"/>
    <cellStyle name="Note 2 2 2 2 3 3 3 4 3" xfId="18007"/>
    <cellStyle name="Note 2 2 2 2 3 3 3 5" xfId="18008"/>
    <cellStyle name="Note 2 2 2 2 3 3 3 5 2" xfId="18009"/>
    <cellStyle name="Note 2 2 2 2 3 3 3 5 3" xfId="18010"/>
    <cellStyle name="Note 2 2 2 2 3 3 3 6" xfId="18011"/>
    <cellStyle name="Note 2 2 2 2 3 3 3 7" xfId="18012"/>
    <cellStyle name="Note 2 2 2 2 3 3 4" xfId="18013"/>
    <cellStyle name="Note 2 2 2 2 3 3 4 2" xfId="18014"/>
    <cellStyle name="Note 2 2 2 2 3 3 4 3" xfId="18015"/>
    <cellStyle name="Note 2 2 2 2 3 3 5" xfId="18016"/>
    <cellStyle name="Note 2 2 2 2 3 3 5 2" xfId="18017"/>
    <cellStyle name="Note 2 2 2 2 3 3 5 3" xfId="18018"/>
    <cellStyle name="Note 2 2 2 2 3 3 6" xfId="18019"/>
    <cellStyle name="Note 2 2 2 2 3 3 6 2" xfId="18020"/>
    <cellStyle name="Note 2 2 2 2 3 3 6 3" xfId="18021"/>
    <cellStyle name="Note 2 2 2 2 3 3 7" xfId="18022"/>
    <cellStyle name="Note 2 2 2 2 3 3 7 2" xfId="18023"/>
    <cellStyle name="Note 2 2 2 2 3 3 7 3" xfId="18024"/>
    <cellStyle name="Note 2 2 2 2 3 3 8" xfId="18025"/>
    <cellStyle name="Note 2 2 2 2 3 3 9" xfId="18026"/>
    <cellStyle name="Note 2 2 2 2 3 4" xfId="18027"/>
    <cellStyle name="Note 2 2 2 2 3 4 2" xfId="18028"/>
    <cellStyle name="Note 2 2 2 2 3 4 2 2" xfId="18029"/>
    <cellStyle name="Note 2 2 2 2 3 4 2 2 2" xfId="18030"/>
    <cellStyle name="Note 2 2 2 2 3 4 2 2 2 2" xfId="18031"/>
    <cellStyle name="Note 2 2 2 2 3 4 2 2 2 3" xfId="18032"/>
    <cellStyle name="Note 2 2 2 2 3 4 2 2 3" xfId="18033"/>
    <cellStyle name="Note 2 2 2 2 3 4 2 2 3 2" xfId="18034"/>
    <cellStyle name="Note 2 2 2 2 3 4 2 2 3 3" xfId="18035"/>
    <cellStyle name="Note 2 2 2 2 3 4 2 2 4" xfId="18036"/>
    <cellStyle name="Note 2 2 2 2 3 4 2 2 4 2" xfId="18037"/>
    <cellStyle name="Note 2 2 2 2 3 4 2 2 4 3" xfId="18038"/>
    <cellStyle name="Note 2 2 2 2 3 4 2 2 5" xfId="18039"/>
    <cellStyle name="Note 2 2 2 2 3 4 2 2 5 2" xfId="18040"/>
    <cellStyle name="Note 2 2 2 2 3 4 2 2 5 3" xfId="18041"/>
    <cellStyle name="Note 2 2 2 2 3 4 2 2 6" xfId="18042"/>
    <cellStyle name="Note 2 2 2 2 3 4 2 2 7" xfId="18043"/>
    <cellStyle name="Note 2 2 2 2 3 4 2 3" xfId="18044"/>
    <cellStyle name="Note 2 2 2 2 3 4 2 3 2" xfId="18045"/>
    <cellStyle name="Note 2 2 2 2 3 4 2 3 3" xfId="18046"/>
    <cellStyle name="Note 2 2 2 2 3 4 2 4" xfId="18047"/>
    <cellStyle name="Note 2 2 2 2 3 4 2 4 2" xfId="18048"/>
    <cellStyle name="Note 2 2 2 2 3 4 2 4 3" xfId="18049"/>
    <cellStyle name="Note 2 2 2 2 3 4 2 5" xfId="18050"/>
    <cellStyle name="Note 2 2 2 2 3 4 2 5 2" xfId="18051"/>
    <cellStyle name="Note 2 2 2 2 3 4 2 5 3" xfId="18052"/>
    <cellStyle name="Note 2 2 2 2 3 4 2 6" xfId="18053"/>
    <cellStyle name="Note 2 2 2 2 3 4 2 6 2" xfId="18054"/>
    <cellStyle name="Note 2 2 2 2 3 4 2 6 3" xfId="18055"/>
    <cellStyle name="Note 2 2 2 2 3 4 2 7" xfId="18056"/>
    <cellStyle name="Note 2 2 2 2 3 4 2 8" xfId="18057"/>
    <cellStyle name="Note 2 2 2 2 3 4 3" xfId="18058"/>
    <cellStyle name="Note 2 2 2 2 3 4 3 2" xfId="18059"/>
    <cellStyle name="Note 2 2 2 2 3 4 3 2 2" xfId="18060"/>
    <cellStyle name="Note 2 2 2 2 3 4 3 2 3" xfId="18061"/>
    <cellStyle name="Note 2 2 2 2 3 4 3 3" xfId="18062"/>
    <cellStyle name="Note 2 2 2 2 3 4 3 3 2" xfId="18063"/>
    <cellStyle name="Note 2 2 2 2 3 4 3 3 3" xfId="18064"/>
    <cellStyle name="Note 2 2 2 2 3 4 3 4" xfId="18065"/>
    <cellStyle name="Note 2 2 2 2 3 4 3 4 2" xfId="18066"/>
    <cellStyle name="Note 2 2 2 2 3 4 3 4 3" xfId="18067"/>
    <cellStyle name="Note 2 2 2 2 3 4 3 5" xfId="18068"/>
    <cellStyle name="Note 2 2 2 2 3 4 3 5 2" xfId="18069"/>
    <cellStyle name="Note 2 2 2 2 3 4 3 5 3" xfId="18070"/>
    <cellStyle name="Note 2 2 2 2 3 4 3 6" xfId="18071"/>
    <cellStyle name="Note 2 2 2 2 3 4 3 7" xfId="18072"/>
    <cellStyle name="Note 2 2 2 2 3 4 4" xfId="18073"/>
    <cellStyle name="Note 2 2 2 2 3 4 4 2" xfId="18074"/>
    <cellStyle name="Note 2 2 2 2 3 4 4 3" xfId="18075"/>
    <cellStyle name="Note 2 2 2 2 3 4 5" xfId="18076"/>
    <cellStyle name="Note 2 2 2 2 3 4 5 2" xfId="18077"/>
    <cellStyle name="Note 2 2 2 2 3 4 5 3" xfId="18078"/>
    <cellStyle name="Note 2 2 2 2 3 4 6" xfId="18079"/>
    <cellStyle name="Note 2 2 2 2 3 4 6 2" xfId="18080"/>
    <cellStyle name="Note 2 2 2 2 3 4 6 3" xfId="18081"/>
    <cellStyle name="Note 2 2 2 2 3 4 7" xfId="18082"/>
    <cellStyle name="Note 2 2 2 2 3 4 7 2" xfId="18083"/>
    <cellStyle name="Note 2 2 2 2 3 4 7 3" xfId="18084"/>
    <cellStyle name="Note 2 2 2 2 3 4 8" xfId="18085"/>
    <cellStyle name="Note 2 2 2 2 3 4 9" xfId="18086"/>
    <cellStyle name="Note 2 2 2 2 3 5" xfId="18087"/>
    <cellStyle name="Note 2 2 2 2 3 5 2" xfId="18088"/>
    <cellStyle name="Note 2 2 2 2 3 5 2 2" xfId="18089"/>
    <cellStyle name="Note 2 2 2 2 3 5 2 2 2" xfId="18090"/>
    <cellStyle name="Note 2 2 2 2 3 5 2 2 3" xfId="18091"/>
    <cellStyle name="Note 2 2 2 2 3 5 2 3" xfId="18092"/>
    <cellStyle name="Note 2 2 2 2 3 5 2 3 2" xfId="18093"/>
    <cellStyle name="Note 2 2 2 2 3 5 2 3 3" xfId="18094"/>
    <cellStyle name="Note 2 2 2 2 3 5 2 4" xfId="18095"/>
    <cellStyle name="Note 2 2 2 2 3 5 2 4 2" xfId="18096"/>
    <cellStyle name="Note 2 2 2 2 3 5 2 4 3" xfId="18097"/>
    <cellStyle name="Note 2 2 2 2 3 5 2 5" xfId="18098"/>
    <cellStyle name="Note 2 2 2 2 3 5 2 5 2" xfId="18099"/>
    <cellStyle name="Note 2 2 2 2 3 5 2 5 3" xfId="18100"/>
    <cellStyle name="Note 2 2 2 2 3 5 2 6" xfId="18101"/>
    <cellStyle name="Note 2 2 2 2 3 5 2 7" xfId="18102"/>
    <cellStyle name="Note 2 2 2 2 3 5 3" xfId="18103"/>
    <cellStyle name="Note 2 2 2 2 3 5 3 2" xfId="18104"/>
    <cellStyle name="Note 2 2 2 2 3 5 3 3" xfId="18105"/>
    <cellStyle name="Note 2 2 2 2 3 5 4" xfId="18106"/>
    <cellStyle name="Note 2 2 2 2 3 5 4 2" xfId="18107"/>
    <cellStyle name="Note 2 2 2 2 3 5 4 3" xfId="18108"/>
    <cellStyle name="Note 2 2 2 2 3 5 5" xfId="18109"/>
    <cellStyle name="Note 2 2 2 2 3 5 5 2" xfId="18110"/>
    <cellStyle name="Note 2 2 2 2 3 5 5 3" xfId="18111"/>
    <cellStyle name="Note 2 2 2 2 3 5 6" xfId="18112"/>
    <cellStyle name="Note 2 2 2 2 3 5 6 2" xfId="18113"/>
    <cellStyle name="Note 2 2 2 2 3 5 6 3" xfId="18114"/>
    <cellStyle name="Note 2 2 2 2 3 5 7" xfId="18115"/>
    <cellStyle name="Note 2 2 2 2 3 5 8" xfId="18116"/>
    <cellStyle name="Note 2 2 2 2 3 6" xfId="18117"/>
    <cellStyle name="Note 2 2 2 2 3 6 2" xfId="18118"/>
    <cellStyle name="Note 2 2 2 2 3 6 2 2" xfId="18119"/>
    <cellStyle name="Note 2 2 2 2 3 6 2 3" xfId="18120"/>
    <cellStyle name="Note 2 2 2 2 3 6 3" xfId="18121"/>
    <cellStyle name="Note 2 2 2 2 3 6 3 2" xfId="18122"/>
    <cellStyle name="Note 2 2 2 2 3 6 3 3" xfId="18123"/>
    <cellStyle name="Note 2 2 2 2 3 6 4" xfId="18124"/>
    <cellStyle name="Note 2 2 2 2 3 6 4 2" xfId="18125"/>
    <cellStyle name="Note 2 2 2 2 3 6 4 3" xfId="18126"/>
    <cellStyle name="Note 2 2 2 2 3 6 5" xfId="18127"/>
    <cellStyle name="Note 2 2 2 2 3 6 5 2" xfId="18128"/>
    <cellStyle name="Note 2 2 2 2 3 6 5 3" xfId="18129"/>
    <cellStyle name="Note 2 2 2 2 3 6 6" xfId="18130"/>
    <cellStyle name="Note 2 2 2 2 3 6 7" xfId="18131"/>
    <cellStyle name="Note 2 2 2 2 3 7" xfId="18132"/>
    <cellStyle name="Note 2 2 2 2 3 7 2" xfId="18133"/>
    <cellStyle name="Note 2 2 2 2 3 7 3" xfId="18134"/>
    <cellStyle name="Note 2 2 2 2 3 8" xfId="18135"/>
    <cellStyle name="Note 2 2 2 2 3 8 2" xfId="18136"/>
    <cellStyle name="Note 2 2 2 2 3 8 3" xfId="18137"/>
    <cellStyle name="Note 2 2 2 2 3 9" xfId="18138"/>
    <cellStyle name="Note 2 2 2 2 3 9 2" xfId="18139"/>
    <cellStyle name="Note 2 2 2 2 3 9 3" xfId="18140"/>
    <cellStyle name="Note 2 2 2 2 4" xfId="18141"/>
    <cellStyle name="Note 2 2 2 2 4 2" xfId="18142"/>
    <cellStyle name="Note 2 2 2 2 4 2 2" xfId="18143"/>
    <cellStyle name="Note 2 2 2 2 4 2 2 2" xfId="18144"/>
    <cellStyle name="Note 2 2 2 2 4 2 2 2 2" xfId="18145"/>
    <cellStyle name="Note 2 2 2 2 4 2 2 2 3" xfId="18146"/>
    <cellStyle name="Note 2 2 2 2 4 2 2 3" xfId="18147"/>
    <cellStyle name="Note 2 2 2 2 4 2 2 3 2" xfId="18148"/>
    <cellStyle name="Note 2 2 2 2 4 2 2 3 3" xfId="18149"/>
    <cellStyle name="Note 2 2 2 2 4 2 2 4" xfId="18150"/>
    <cellStyle name="Note 2 2 2 2 4 2 2 4 2" xfId="18151"/>
    <cellStyle name="Note 2 2 2 2 4 2 2 4 3" xfId="18152"/>
    <cellStyle name="Note 2 2 2 2 4 2 2 5" xfId="18153"/>
    <cellStyle name="Note 2 2 2 2 4 2 2 5 2" xfId="18154"/>
    <cellStyle name="Note 2 2 2 2 4 2 2 5 3" xfId="18155"/>
    <cellStyle name="Note 2 2 2 2 4 2 2 6" xfId="18156"/>
    <cellStyle name="Note 2 2 2 2 4 2 2 7" xfId="18157"/>
    <cellStyle name="Note 2 2 2 2 4 2 3" xfId="18158"/>
    <cellStyle name="Note 2 2 2 2 4 2 3 2" xfId="18159"/>
    <cellStyle name="Note 2 2 2 2 4 2 3 3" xfId="18160"/>
    <cellStyle name="Note 2 2 2 2 4 2 4" xfId="18161"/>
    <cellStyle name="Note 2 2 2 2 4 2 4 2" xfId="18162"/>
    <cellStyle name="Note 2 2 2 2 4 2 4 3" xfId="18163"/>
    <cellStyle name="Note 2 2 2 2 4 2 5" xfId="18164"/>
    <cellStyle name="Note 2 2 2 2 4 2 5 2" xfId="18165"/>
    <cellStyle name="Note 2 2 2 2 4 2 5 3" xfId="18166"/>
    <cellStyle name="Note 2 2 2 2 4 2 6" xfId="18167"/>
    <cellStyle name="Note 2 2 2 2 4 2 6 2" xfId="18168"/>
    <cellStyle name="Note 2 2 2 2 4 2 6 3" xfId="18169"/>
    <cellStyle name="Note 2 2 2 2 4 2 7" xfId="18170"/>
    <cellStyle name="Note 2 2 2 2 4 2 8" xfId="18171"/>
    <cellStyle name="Note 2 2 2 2 4 3" xfId="18172"/>
    <cellStyle name="Note 2 2 2 2 4 3 2" xfId="18173"/>
    <cellStyle name="Note 2 2 2 2 4 3 2 2" xfId="18174"/>
    <cellStyle name="Note 2 2 2 2 4 3 2 3" xfId="18175"/>
    <cellStyle name="Note 2 2 2 2 4 3 3" xfId="18176"/>
    <cellStyle name="Note 2 2 2 2 4 3 3 2" xfId="18177"/>
    <cellStyle name="Note 2 2 2 2 4 3 3 3" xfId="18178"/>
    <cellStyle name="Note 2 2 2 2 4 3 4" xfId="18179"/>
    <cellStyle name="Note 2 2 2 2 4 3 4 2" xfId="18180"/>
    <cellStyle name="Note 2 2 2 2 4 3 4 3" xfId="18181"/>
    <cellStyle name="Note 2 2 2 2 4 3 5" xfId="18182"/>
    <cellStyle name="Note 2 2 2 2 4 3 5 2" xfId="18183"/>
    <cellStyle name="Note 2 2 2 2 4 3 5 3" xfId="18184"/>
    <cellStyle name="Note 2 2 2 2 4 3 6" xfId="18185"/>
    <cellStyle name="Note 2 2 2 2 4 3 7" xfId="18186"/>
    <cellStyle name="Note 2 2 2 2 4 4" xfId="18187"/>
    <cellStyle name="Note 2 2 2 2 4 4 2" xfId="18188"/>
    <cellStyle name="Note 2 2 2 2 4 4 3" xfId="18189"/>
    <cellStyle name="Note 2 2 2 2 4 5" xfId="18190"/>
    <cellStyle name="Note 2 2 2 2 4 5 2" xfId="18191"/>
    <cellStyle name="Note 2 2 2 2 4 5 3" xfId="18192"/>
    <cellStyle name="Note 2 2 2 2 4 6" xfId="18193"/>
    <cellStyle name="Note 2 2 2 2 4 6 2" xfId="18194"/>
    <cellStyle name="Note 2 2 2 2 4 6 3" xfId="18195"/>
    <cellStyle name="Note 2 2 2 2 4 7" xfId="18196"/>
    <cellStyle name="Note 2 2 2 2 4 7 2" xfId="18197"/>
    <cellStyle name="Note 2 2 2 2 4 7 3" xfId="18198"/>
    <cellStyle name="Note 2 2 2 2 4 8" xfId="18199"/>
    <cellStyle name="Note 2 2 2 2 4 9" xfId="18200"/>
    <cellStyle name="Note 2 2 2 2 5" xfId="18201"/>
    <cellStyle name="Note 2 2 2 2 5 2" xfId="18202"/>
    <cellStyle name="Note 2 2 2 2 5 2 2" xfId="18203"/>
    <cellStyle name="Note 2 2 2 2 5 2 2 2" xfId="18204"/>
    <cellStyle name="Note 2 2 2 2 5 2 2 2 2" xfId="18205"/>
    <cellStyle name="Note 2 2 2 2 5 2 2 2 3" xfId="18206"/>
    <cellStyle name="Note 2 2 2 2 5 2 2 3" xfId="18207"/>
    <cellStyle name="Note 2 2 2 2 5 2 2 3 2" xfId="18208"/>
    <cellStyle name="Note 2 2 2 2 5 2 2 3 3" xfId="18209"/>
    <cellStyle name="Note 2 2 2 2 5 2 2 4" xfId="18210"/>
    <cellStyle name="Note 2 2 2 2 5 2 2 4 2" xfId="18211"/>
    <cellStyle name="Note 2 2 2 2 5 2 2 4 3" xfId="18212"/>
    <cellStyle name="Note 2 2 2 2 5 2 2 5" xfId="18213"/>
    <cellStyle name="Note 2 2 2 2 5 2 2 5 2" xfId="18214"/>
    <cellStyle name="Note 2 2 2 2 5 2 2 5 3" xfId="18215"/>
    <cellStyle name="Note 2 2 2 2 5 2 2 6" xfId="18216"/>
    <cellStyle name="Note 2 2 2 2 5 2 2 7" xfId="18217"/>
    <cellStyle name="Note 2 2 2 2 5 2 3" xfId="18218"/>
    <cellStyle name="Note 2 2 2 2 5 2 3 2" xfId="18219"/>
    <cellStyle name="Note 2 2 2 2 5 2 3 3" xfId="18220"/>
    <cellStyle name="Note 2 2 2 2 5 2 4" xfId="18221"/>
    <cellStyle name="Note 2 2 2 2 5 2 4 2" xfId="18222"/>
    <cellStyle name="Note 2 2 2 2 5 2 4 3" xfId="18223"/>
    <cellStyle name="Note 2 2 2 2 5 2 5" xfId="18224"/>
    <cellStyle name="Note 2 2 2 2 5 2 5 2" xfId="18225"/>
    <cellStyle name="Note 2 2 2 2 5 2 5 3" xfId="18226"/>
    <cellStyle name="Note 2 2 2 2 5 2 6" xfId="18227"/>
    <cellStyle name="Note 2 2 2 2 5 2 6 2" xfId="18228"/>
    <cellStyle name="Note 2 2 2 2 5 2 6 3" xfId="18229"/>
    <cellStyle name="Note 2 2 2 2 5 2 7" xfId="18230"/>
    <cellStyle name="Note 2 2 2 2 5 2 8" xfId="18231"/>
    <cellStyle name="Note 2 2 2 2 5 3" xfId="18232"/>
    <cellStyle name="Note 2 2 2 2 5 3 2" xfId="18233"/>
    <cellStyle name="Note 2 2 2 2 5 3 2 2" xfId="18234"/>
    <cellStyle name="Note 2 2 2 2 5 3 2 3" xfId="18235"/>
    <cellStyle name="Note 2 2 2 2 5 3 3" xfId="18236"/>
    <cellStyle name="Note 2 2 2 2 5 3 3 2" xfId="18237"/>
    <cellStyle name="Note 2 2 2 2 5 3 3 3" xfId="18238"/>
    <cellStyle name="Note 2 2 2 2 5 3 4" xfId="18239"/>
    <cellStyle name="Note 2 2 2 2 5 3 4 2" xfId="18240"/>
    <cellStyle name="Note 2 2 2 2 5 3 4 3" xfId="18241"/>
    <cellStyle name="Note 2 2 2 2 5 3 5" xfId="18242"/>
    <cellStyle name="Note 2 2 2 2 5 3 5 2" xfId="18243"/>
    <cellStyle name="Note 2 2 2 2 5 3 5 3" xfId="18244"/>
    <cellStyle name="Note 2 2 2 2 5 3 6" xfId="18245"/>
    <cellStyle name="Note 2 2 2 2 5 3 7" xfId="18246"/>
    <cellStyle name="Note 2 2 2 2 5 4" xfId="18247"/>
    <cellStyle name="Note 2 2 2 2 5 4 2" xfId="18248"/>
    <cellStyle name="Note 2 2 2 2 5 4 3" xfId="18249"/>
    <cellStyle name="Note 2 2 2 2 5 5" xfId="18250"/>
    <cellStyle name="Note 2 2 2 2 5 5 2" xfId="18251"/>
    <cellStyle name="Note 2 2 2 2 5 5 3" xfId="18252"/>
    <cellStyle name="Note 2 2 2 2 5 6" xfId="18253"/>
    <cellStyle name="Note 2 2 2 2 5 6 2" xfId="18254"/>
    <cellStyle name="Note 2 2 2 2 5 6 3" xfId="18255"/>
    <cellStyle name="Note 2 2 2 2 5 7" xfId="18256"/>
    <cellStyle name="Note 2 2 2 2 5 7 2" xfId="18257"/>
    <cellStyle name="Note 2 2 2 2 5 7 3" xfId="18258"/>
    <cellStyle name="Note 2 2 2 2 5 8" xfId="18259"/>
    <cellStyle name="Note 2 2 2 2 5 9" xfId="18260"/>
    <cellStyle name="Note 2 2 2 2 6" xfId="18261"/>
    <cellStyle name="Note 2 2 2 2 6 2" xfId="18262"/>
    <cellStyle name="Note 2 2 2 2 6 2 2" xfId="18263"/>
    <cellStyle name="Note 2 2 2 2 6 2 2 2" xfId="18264"/>
    <cellStyle name="Note 2 2 2 2 6 2 2 2 2" xfId="18265"/>
    <cellStyle name="Note 2 2 2 2 6 2 2 2 3" xfId="18266"/>
    <cellStyle name="Note 2 2 2 2 6 2 2 3" xfId="18267"/>
    <cellStyle name="Note 2 2 2 2 6 2 2 3 2" xfId="18268"/>
    <cellStyle name="Note 2 2 2 2 6 2 2 3 3" xfId="18269"/>
    <cellStyle name="Note 2 2 2 2 6 2 2 4" xfId="18270"/>
    <cellStyle name="Note 2 2 2 2 6 2 2 4 2" xfId="18271"/>
    <cellStyle name="Note 2 2 2 2 6 2 2 4 3" xfId="18272"/>
    <cellStyle name="Note 2 2 2 2 6 2 2 5" xfId="18273"/>
    <cellStyle name="Note 2 2 2 2 6 2 2 5 2" xfId="18274"/>
    <cellStyle name="Note 2 2 2 2 6 2 2 5 3" xfId="18275"/>
    <cellStyle name="Note 2 2 2 2 6 2 2 6" xfId="18276"/>
    <cellStyle name="Note 2 2 2 2 6 2 2 7" xfId="18277"/>
    <cellStyle name="Note 2 2 2 2 6 2 3" xfId="18278"/>
    <cellStyle name="Note 2 2 2 2 6 2 3 2" xfId="18279"/>
    <cellStyle name="Note 2 2 2 2 6 2 3 3" xfId="18280"/>
    <cellStyle name="Note 2 2 2 2 6 2 4" xfId="18281"/>
    <cellStyle name="Note 2 2 2 2 6 2 4 2" xfId="18282"/>
    <cellStyle name="Note 2 2 2 2 6 2 4 3" xfId="18283"/>
    <cellStyle name="Note 2 2 2 2 6 2 5" xfId="18284"/>
    <cellStyle name="Note 2 2 2 2 6 2 5 2" xfId="18285"/>
    <cellStyle name="Note 2 2 2 2 6 2 5 3" xfId="18286"/>
    <cellStyle name="Note 2 2 2 2 6 2 6" xfId="18287"/>
    <cellStyle name="Note 2 2 2 2 6 2 6 2" xfId="18288"/>
    <cellStyle name="Note 2 2 2 2 6 2 6 3" xfId="18289"/>
    <cellStyle name="Note 2 2 2 2 6 2 7" xfId="18290"/>
    <cellStyle name="Note 2 2 2 2 6 2 8" xfId="18291"/>
    <cellStyle name="Note 2 2 2 2 6 3" xfId="18292"/>
    <cellStyle name="Note 2 2 2 2 6 3 2" xfId="18293"/>
    <cellStyle name="Note 2 2 2 2 6 3 2 2" xfId="18294"/>
    <cellStyle name="Note 2 2 2 2 6 3 2 3" xfId="18295"/>
    <cellStyle name="Note 2 2 2 2 6 3 3" xfId="18296"/>
    <cellStyle name="Note 2 2 2 2 6 3 3 2" xfId="18297"/>
    <cellStyle name="Note 2 2 2 2 6 3 3 3" xfId="18298"/>
    <cellStyle name="Note 2 2 2 2 6 3 4" xfId="18299"/>
    <cellStyle name="Note 2 2 2 2 6 3 4 2" xfId="18300"/>
    <cellStyle name="Note 2 2 2 2 6 3 4 3" xfId="18301"/>
    <cellStyle name="Note 2 2 2 2 6 3 5" xfId="18302"/>
    <cellStyle name="Note 2 2 2 2 6 3 5 2" xfId="18303"/>
    <cellStyle name="Note 2 2 2 2 6 3 5 3" xfId="18304"/>
    <cellStyle name="Note 2 2 2 2 6 3 6" xfId="18305"/>
    <cellStyle name="Note 2 2 2 2 6 3 7" xfId="18306"/>
    <cellStyle name="Note 2 2 2 2 6 4" xfId="18307"/>
    <cellStyle name="Note 2 2 2 2 6 4 2" xfId="18308"/>
    <cellStyle name="Note 2 2 2 2 6 4 3" xfId="18309"/>
    <cellStyle name="Note 2 2 2 2 6 5" xfId="18310"/>
    <cellStyle name="Note 2 2 2 2 6 5 2" xfId="18311"/>
    <cellStyle name="Note 2 2 2 2 6 5 3" xfId="18312"/>
    <cellStyle name="Note 2 2 2 2 6 6" xfId="18313"/>
    <cellStyle name="Note 2 2 2 2 6 6 2" xfId="18314"/>
    <cellStyle name="Note 2 2 2 2 6 6 3" xfId="18315"/>
    <cellStyle name="Note 2 2 2 2 6 7" xfId="18316"/>
    <cellStyle name="Note 2 2 2 2 6 7 2" xfId="18317"/>
    <cellStyle name="Note 2 2 2 2 6 7 3" xfId="18318"/>
    <cellStyle name="Note 2 2 2 2 6 8" xfId="18319"/>
    <cellStyle name="Note 2 2 2 2 6 9" xfId="18320"/>
    <cellStyle name="Note 2 2 2 2 7" xfId="18321"/>
    <cellStyle name="Note 2 2 2 2 7 2" xfId="18322"/>
    <cellStyle name="Note 2 2 2 2 7 2 2" xfId="18323"/>
    <cellStyle name="Note 2 2 2 2 7 2 2 2" xfId="18324"/>
    <cellStyle name="Note 2 2 2 2 7 2 2 2 2" xfId="18325"/>
    <cellStyle name="Note 2 2 2 2 7 2 2 2 3" xfId="18326"/>
    <cellStyle name="Note 2 2 2 2 7 2 2 3" xfId="18327"/>
    <cellStyle name="Note 2 2 2 2 7 2 2 3 2" xfId="18328"/>
    <cellStyle name="Note 2 2 2 2 7 2 2 3 3" xfId="18329"/>
    <cellStyle name="Note 2 2 2 2 7 2 2 4" xfId="18330"/>
    <cellStyle name="Note 2 2 2 2 7 2 2 4 2" xfId="18331"/>
    <cellStyle name="Note 2 2 2 2 7 2 2 4 3" xfId="18332"/>
    <cellStyle name="Note 2 2 2 2 7 2 2 5" xfId="18333"/>
    <cellStyle name="Note 2 2 2 2 7 2 2 5 2" xfId="18334"/>
    <cellStyle name="Note 2 2 2 2 7 2 2 5 3" xfId="18335"/>
    <cellStyle name="Note 2 2 2 2 7 2 2 6" xfId="18336"/>
    <cellStyle name="Note 2 2 2 2 7 2 2 7" xfId="18337"/>
    <cellStyle name="Note 2 2 2 2 7 2 3" xfId="18338"/>
    <cellStyle name="Note 2 2 2 2 7 2 3 2" xfId="18339"/>
    <cellStyle name="Note 2 2 2 2 7 2 3 3" xfId="18340"/>
    <cellStyle name="Note 2 2 2 2 7 2 4" xfId="18341"/>
    <cellStyle name="Note 2 2 2 2 7 2 4 2" xfId="18342"/>
    <cellStyle name="Note 2 2 2 2 7 2 4 3" xfId="18343"/>
    <cellStyle name="Note 2 2 2 2 7 2 5" xfId="18344"/>
    <cellStyle name="Note 2 2 2 2 7 2 5 2" xfId="18345"/>
    <cellStyle name="Note 2 2 2 2 7 2 5 3" xfId="18346"/>
    <cellStyle name="Note 2 2 2 2 7 2 6" xfId="18347"/>
    <cellStyle name="Note 2 2 2 2 7 2 6 2" xfId="18348"/>
    <cellStyle name="Note 2 2 2 2 7 2 6 3" xfId="18349"/>
    <cellStyle name="Note 2 2 2 2 7 2 7" xfId="18350"/>
    <cellStyle name="Note 2 2 2 2 7 2 8" xfId="18351"/>
    <cellStyle name="Note 2 2 2 2 7 3" xfId="18352"/>
    <cellStyle name="Note 2 2 2 2 7 3 2" xfId="18353"/>
    <cellStyle name="Note 2 2 2 2 7 3 2 2" xfId="18354"/>
    <cellStyle name="Note 2 2 2 2 7 3 2 3" xfId="18355"/>
    <cellStyle name="Note 2 2 2 2 7 3 3" xfId="18356"/>
    <cellStyle name="Note 2 2 2 2 7 3 3 2" xfId="18357"/>
    <cellStyle name="Note 2 2 2 2 7 3 3 3" xfId="18358"/>
    <cellStyle name="Note 2 2 2 2 7 3 4" xfId="18359"/>
    <cellStyle name="Note 2 2 2 2 7 3 4 2" xfId="18360"/>
    <cellStyle name="Note 2 2 2 2 7 3 4 3" xfId="18361"/>
    <cellStyle name="Note 2 2 2 2 7 3 5" xfId="18362"/>
    <cellStyle name="Note 2 2 2 2 7 3 5 2" xfId="18363"/>
    <cellStyle name="Note 2 2 2 2 7 3 5 3" xfId="18364"/>
    <cellStyle name="Note 2 2 2 2 7 3 6" xfId="18365"/>
    <cellStyle name="Note 2 2 2 2 7 3 7" xfId="18366"/>
    <cellStyle name="Note 2 2 2 2 7 4" xfId="18367"/>
    <cellStyle name="Note 2 2 2 2 7 4 2" xfId="18368"/>
    <cellStyle name="Note 2 2 2 2 7 4 3" xfId="18369"/>
    <cellStyle name="Note 2 2 2 2 7 5" xfId="18370"/>
    <cellStyle name="Note 2 2 2 2 7 5 2" xfId="18371"/>
    <cellStyle name="Note 2 2 2 2 7 5 3" xfId="18372"/>
    <cellStyle name="Note 2 2 2 2 7 6" xfId="18373"/>
    <cellStyle name="Note 2 2 2 2 7 6 2" xfId="18374"/>
    <cellStyle name="Note 2 2 2 2 7 6 3" xfId="18375"/>
    <cellStyle name="Note 2 2 2 2 7 7" xfId="18376"/>
    <cellStyle name="Note 2 2 2 2 7 7 2" xfId="18377"/>
    <cellStyle name="Note 2 2 2 2 7 7 3" xfId="18378"/>
    <cellStyle name="Note 2 2 2 2 7 8" xfId="18379"/>
    <cellStyle name="Note 2 2 2 2 7 9" xfId="18380"/>
    <cellStyle name="Note 2 2 2 2 8" xfId="18381"/>
    <cellStyle name="Note 2 2 2 2 8 2" xfId="18382"/>
    <cellStyle name="Note 2 2 2 2 8 2 2" xfId="18383"/>
    <cellStyle name="Note 2 2 2 2 8 2 2 2" xfId="18384"/>
    <cellStyle name="Note 2 2 2 2 8 2 2 3" xfId="18385"/>
    <cellStyle name="Note 2 2 2 2 8 2 3" xfId="18386"/>
    <cellStyle name="Note 2 2 2 2 8 2 3 2" xfId="18387"/>
    <cellStyle name="Note 2 2 2 2 8 2 3 3" xfId="18388"/>
    <cellStyle name="Note 2 2 2 2 8 2 4" xfId="18389"/>
    <cellStyle name="Note 2 2 2 2 8 2 4 2" xfId="18390"/>
    <cellStyle name="Note 2 2 2 2 8 2 4 3" xfId="18391"/>
    <cellStyle name="Note 2 2 2 2 8 2 5" xfId="18392"/>
    <cellStyle name="Note 2 2 2 2 8 2 5 2" xfId="18393"/>
    <cellStyle name="Note 2 2 2 2 8 2 5 3" xfId="18394"/>
    <cellStyle name="Note 2 2 2 2 8 2 6" xfId="18395"/>
    <cellStyle name="Note 2 2 2 2 8 2 7" xfId="18396"/>
    <cellStyle name="Note 2 2 2 2 8 3" xfId="18397"/>
    <cellStyle name="Note 2 2 2 2 8 3 2" xfId="18398"/>
    <cellStyle name="Note 2 2 2 2 8 3 3" xfId="18399"/>
    <cellStyle name="Note 2 2 2 2 8 4" xfId="18400"/>
    <cellStyle name="Note 2 2 2 2 8 4 2" xfId="18401"/>
    <cellStyle name="Note 2 2 2 2 8 4 3" xfId="18402"/>
    <cellStyle name="Note 2 2 2 2 8 5" xfId="18403"/>
    <cellStyle name="Note 2 2 2 2 8 5 2" xfId="18404"/>
    <cellStyle name="Note 2 2 2 2 8 5 3" xfId="18405"/>
    <cellStyle name="Note 2 2 2 2 8 6" xfId="18406"/>
    <cellStyle name="Note 2 2 2 2 8 6 2" xfId="18407"/>
    <cellStyle name="Note 2 2 2 2 8 6 3" xfId="18408"/>
    <cellStyle name="Note 2 2 2 2 8 7" xfId="18409"/>
    <cellStyle name="Note 2 2 2 2 8 8" xfId="18410"/>
    <cellStyle name="Note 2 2 2 2 9" xfId="18411"/>
    <cellStyle name="Note 2 2 2 2 9 2" xfId="18412"/>
    <cellStyle name="Note 2 2 2 2 9 2 2" xfId="18413"/>
    <cellStyle name="Note 2 2 2 2 9 2 3" xfId="18414"/>
    <cellStyle name="Note 2 2 2 2 9 3" xfId="18415"/>
    <cellStyle name="Note 2 2 2 2 9 3 2" xfId="18416"/>
    <cellStyle name="Note 2 2 2 2 9 3 3" xfId="18417"/>
    <cellStyle name="Note 2 2 2 2 9 4" xfId="18418"/>
    <cellStyle name="Note 2 2 2 2 9 4 2" xfId="18419"/>
    <cellStyle name="Note 2 2 2 2 9 4 3" xfId="18420"/>
    <cellStyle name="Note 2 2 2 2 9 5" xfId="18421"/>
    <cellStyle name="Note 2 2 2 2 9 5 2" xfId="18422"/>
    <cellStyle name="Note 2 2 2 2 9 5 3" xfId="18423"/>
    <cellStyle name="Note 2 2 2 2 9 6" xfId="18424"/>
    <cellStyle name="Note 2 2 2 2 9 7" xfId="18425"/>
    <cellStyle name="Note 2 2 2 3" xfId="18426"/>
    <cellStyle name="Note 2 2 2 3 10" xfId="18427"/>
    <cellStyle name="Note 2 2 2 3 11" xfId="18428"/>
    <cellStyle name="Note 2 2 2 3 2" xfId="18429"/>
    <cellStyle name="Note 2 2 2 3 2 2" xfId="18430"/>
    <cellStyle name="Note 2 2 2 3 2 2 2" xfId="18431"/>
    <cellStyle name="Note 2 2 2 3 2 2 2 2" xfId="18432"/>
    <cellStyle name="Note 2 2 2 3 2 2 2 2 2" xfId="18433"/>
    <cellStyle name="Note 2 2 2 3 2 2 2 2 3" xfId="18434"/>
    <cellStyle name="Note 2 2 2 3 2 2 2 3" xfId="18435"/>
    <cellStyle name="Note 2 2 2 3 2 2 2 3 2" xfId="18436"/>
    <cellStyle name="Note 2 2 2 3 2 2 2 3 3" xfId="18437"/>
    <cellStyle name="Note 2 2 2 3 2 2 2 4" xfId="18438"/>
    <cellStyle name="Note 2 2 2 3 2 2 2 4 2" xfId="18439"/>
    <cellStyle name="Note 2 2 2 3 2 2 2 4 3" xfId="18440"/>
    <cellStyle name="Note 2 2 2 3 2 2 2 5" xfId="18441"/>
    <cellStyle name="Note 2 2 2 3 2 2 2 5 2" xfId="18442"/>
    <cellStyle name="Note 2 2 2 3 2 2 2 5 3" xfId="18443"/>
    <cellStyle name="Note 2 2 2 3 2 2 2 6" xfId="18444"/>
    <cellStyle name="Note 2 2 2 3 2 2 2 7" xfId="18445"/>
    <cellStyle name="Note 2 2 2 3 2 2 3" xfId="18446"/>
    <cellStyle name="Note 2 2 2 3 2 2 3 2" xfId="18447"/>
    <cellStyle name="Note 2 2 2 3 2 2 3 3" xfId="18448"/>
    <cellStyle name="Note 2 2 2 3 2 2 4" xfId="18449"/>
    <cellStyle name="Note 2 2 2 3 2 2 4 2" xfId="18450"/>
    <cellStyle name="Note 2 2 2 3 2 2 4 3" xfId="18451"/>
    <cellStyle name="Note 2 2 2 3 2 2 5" xfId="18452"/>
    <cellStyle name="Note 2 2 2 3 2 2 5 2" xfId="18453"/>
    <cellStyle name="Note 2 2 2 3 2 2 5 3" xfId="18454"/>
    <cellStyle name="Note 2 2 2 3 2 2 6" xfId="18455"/>
    <cellStyle name="Note 2 2 2 3 2 2 6 2" xfId="18456"/>
    <cellStyle name="Note 2 2 2 3 2 2 6 3" xfId="18457"/>
    <cellStyle name="Note 2 2 2 3 2 2 7" xfId="18458"/>
    <cellStyle name="Note 2 2 2 3 2 2 8" xfId="18459"/>
    <cellStyle name="Note 2 2 2 3 2 3" xfId="18460"/>
    <cellStyle name="Note 2 2 2 3 2 3 2" xfId="18461"/>
    <cellStyle name="Note 2 2 2 3 2 3 2 2" xfId="18462"/>
    <cellStyle name="Note 2 2 2 3 2 3 2 3" xfId="18463"/>
    <cellStyle name="Note 2 2 2 3 2 3 3" xfId="18464"/>
    <cellStyle name="Note 2 2 2 3 2 3 3 2" xfId="18465"/>
    <cellStyle name="Note 2 2 2 3 2 3 3 3" xfId="18466"/>
    <cellStyle name="Note 2 2 2 3 2 3 4" xfId="18467"/>
    <cellStyle name="Note 2 2 2 3 2 3 4 2" xfId="18468"/>
    <cellStyle name="Note 2 2 2 3 2 3 4 3" xfId="18469"/>
    <cellStyle name="Note 2 2 2 3 2 3 5" xfId="18470"/>
    <cellStyle name="Note 2 2 2 3 2 3 5 2" xfId="18471"/>
    <cellStyle name="Note 2 2 2 3 2 3 5 3" xfId="18472"/>
    <cellStyle name="Note 2 2 2 3 2 3 6" xfId="18473"/>
    <cellStyle name="Note 2 2 2 3 2 3 7" xfId="18474"/>
    <cellStyle name="Note 2 2 2 3 2 4" xfId="18475"/>
    <cellStyle name="Note 2 2 2 3 2 4 2" xfId="18476"/>
    <cellStyle name="Note 2 2 2 3 2 4 3" xfId="18477"/>
    <cellStyle name="Note 2 2 2 3 2 5" xfId="18478"/>
    <cellStyle name="Note 2 2 2 3 2 5 2" xfId="18479"/>
    <cellStyle name="Note 2 2 2 3 2 5 3" xfId="18480"/>
    <cellStyle name="Note 2 2 2 3 2 6" xfId="18481"/>
    <cellStyle name="Note 2 2 2 3 2 6 2" xfId="18482"/>
    <cellStyle name="Note 2 2 2 3 2 6 3" xfId="18483"/>
    <cellStyle name="Note 2 2 2 3 2 7" xfId="18484"/>
    <cellStyle name="Note 2 2 2 3 2 7 2" xfId="18485"/>
    <cellStyle name="Note 2 2 2 3 2 7 3" xfId="18486"/>
    <cellStyle name="Note 2 2 2 3 2 8" xfId="18487"/>
    <cellStyle name="Note 2 2 2 3 2 9" xfId="18488"/>
    <cellStyle name="Note 2 2 2 3 3" xfId="18489"/>
    <cellStyle name="Note 2 2 2 3 3 2" xfId="18490"/>
    <cellStyle name="Note 2 2 2 3 3 2 2" xfId="18491"/>
    <cellStyle name="Note 2 2 2 3 3 2 2 2" xfId="18492"/>
    <cellStyle name="Note 2 2 2 3 3 2 2 2 2" xfId="18493"/>
    <cellStyle name="Note 2 2 2 3 3 2 2 2 3" xfId="18494"/>
    <cellStyle name="Note 2 2 2 3 3 2 2 3" xfId="18495"/>
    <cellStyle name="Note 2 2 2 3 3 2 2 3 2" xfId="18496"/>
    <cellStyle name="Note 2 2 2 3 3 2 2 3 3" xfId="18497"/>
    <cellStyle name="Note 2 2 2 3 3 2 2 4" xfId="18498"/>
    <cellStyle name="Note 2 2 2 3 3 2 2 4 2" xfId="18499"/>
    <cellStyle name="Note 2 2 2 3 3 2 2 4 3" xfId="18500"/>
    <cellStyle name="Note 2 2 2 3 3 2 2 5" xfId="18501"/>
    <cellStyle name="Note 2 2 2 3 3 2 2 5 2" xfId="18502"/>
    <cellStyle name="Note 2 2 2 3 3 2 2 5 3" xfId="18503"/>
    <cellStyle name="Note 2 2 2 3 3 2 2 6" xfId="18504"/>
    <cellStyle name="Note 2 2 2 3 3 2 2 7" xfId="18505"/>
    <cellStyle name="Note 2 2 2 3 3 2 3" xfId="18506"/>
    <cellStyle name="Note 2 2 2 3 3 2 3 2" xfId="18507"/>
    <cellStyle name="Note 2 2 2 3 3 2 3 3" xfId="18508"/>
    <cellStyle name="Note 2 2 2 3 3 2 4" xfId="18509"/>
    <cellStyle name="Note 2 2 2 3 3 2 4 2" xfId="18510"/>
    <cellStyle name="Note 2 2 2 3 3 2 4 3" xfId="18511"/>
    <cellStyle name="Note 2 2 2 3 3 2 5" xfId="18512"/>
    <cellStyle name="Note 2 2 2 3 3 2 5 2" xfId="18513"/>
    <cellStyle name="Note 2 2 2 3 3 2 5 3" xfId="18514"/>
    <cellStyle name="Note 2 2 2 3 3 2 6" xfId="18515"/>
    <cellStyle name="Note 2 2 2 3 3 2 6 2" xfId="18516"/>
    <cellStyle name="Note 2 2 2 3 3 2 6 3" xfId="18517"/>
    <cellStyle name="Note 2 2 2 3 3 2 7" xfId="18518"/>
    <cellStyle name="Note 2 2 2 3 3 2 8" xfId="18519"/>
    <cellStyle name="Note 2 2 2 3 3 3" xfId="18520"/>
    <cellStyle name="Note 2 2 2 3 3 3 2" xfId="18521"/>
    <cellStyle name="Note 2 2 2 3 3 3 2 2" xfId="18522"/>
    <cellStyle name="Note 2 2 2 3 3 3 2 3" xfId="18523"/>
    <cellStyle name="Note 2 2 2 3 3 3 3" xfId="18524"/>
    <cellStyle name="Note 2 2 2 3 3 3 3 2" xfId="18525"/>
    <cellStyle name="Note 2 2 2 3 3 3 3 3" xfId="18526"/>
    <cellStyle name="Note 2 2 2 3 3 3 4" xfId="18527"/>
    <cellStyle name="Note 2 2 2 3 3 3 4 2" xfId="18528"/>
    <cellStyle name="Note 2 2 2 3 3 3 4 3" xfId="18529"/>
    <cellStyle name="Note 2 2 2 3 3 3 5" xfId="18530"/>
    <cellStyle name="Note 2 2 2 3 3 3 5 2" xfId="18531"/>
    <cellStyle name="Note 2 2 2 3 3 3 5 3" xfId="18532"/>
    <cellStyle name="Note 2 2 2 3 3 3 6" xfId="18533"/>
    <cellStyle name="Note 2 2 2 3 3 3 7" xfId="18534"/>
    <cellStyle name="Note 2 2 2 3 3 4" xfId="18535"/>
    <cellStyle name="Note 2 2 2 3 3 4 2" xfId="18536"/>
    <cellStyle name="Note 2 2 2 3 3 4 3" xfId="18537"/>
    <cellStyle name="Note 2 2 2 3 3 5" xfId="18538"/>
    <cellStyle name="Note 2 2 2 3 3 5 2" xfId="18539"/>
    <cellStyle name="Note 2 2 2 3 3 5 3" xfId="18540"/>
    <cellStyle name="Note 2 2 2 3 3 6" xfId="18541"/>
    <cellStyle name="Note 2 2 2 3 3 6 2" xfId="18542"/>
    <cellStyle name="Note 2 2 2 3 3 6 3" xfId="18543"/>
    <cellStyle name="Note 2 2 2 3 3 7" xfId="18544"/>
    <cellStyle name="Note 2 2 2 3 3 7 2" xfId="18545"/>
    <cellStyle name="Note 2 2 2 3 3 7 3" xfId="18546"/>
    <cellStyle name="Note 2 2 2 3 3 8" xfId="18547"/>
    <cellStyle name="Note 2 2 2 3 3 9" xfId="18548"/>
    <cellStyle name="Note 2 2 2 3 4" xfId="18549"/>
    <cellStyle name="Note 2 2 2 3 4 2" xfId="18550"/>
    <cellStyle name="Note 2 2 2 3 4 2 2" xfId="18551"/>
    <cellStyle name="Note 2 2 2 3 4 2 2 2" xfId="18552"/>
    <cellStyle name="Note 2 2 2 3 4 2 2 3" xfId="18553"/>
    <cellStyle name="Note 2 2 2 3 4 2 3" xfId="18554"/>
    <cellStyle name="Note 2 2 2 3 4 2 3 2" xfId="18555"/>
    <cellStyle name="Note 2 2 2 3 4 2 3 3" xfId="18556"/>
    <cellStyle name="Note 2 2 2 3 4 2 4" xfId="18557"/>
    <cellStyle name="Note 2 2 2 3 4 2 4 2" xfId="18558"/>
    <cellStyle name="Note 2 2 2 3 4 2 4 3" xfId="18559"/>
    <cellStyle name="Note 2 2 2 3 4 2 5" xfId="18560"/>
    <cellStyle name="Note 2 2 2 3 4 2 5 2" xfId="18561"/>
    <cellStyle name="Note 2 2 2 3 4 2 5 3" xfId="18562"/>
    <cellStyle name="Note 2 2 2 3 4 2 6" xfId="18563"/>
    <cellStyle name="Note 2 2 2 3 4 2 7" xfId="18564"/>
    <cellStyle name="Note 2 2 2 3 4 3" xfId="18565"/>
    <cellStyle name="Note 2 2 2 3 4 3 2" xfId="18566"/>
    <cellStyle name="Note 2 2 2 3 4 3 3" xfId="18567"/>
    <cellStyle name="Note 2 2 2 3 4 4" xfId="18568"/>
    <cellStyle name="Note 2 2 2 3 4 4 2" xfId="18569"/>
    <cellStyle name="Note 2 2 2 3 4 4 3" xfId="18570"/>
    <cellStyle name="Note 2 2 2 3 4 5" xfId="18571"/>
    <cellStyle name="Note 2 2 2 3 4 5 2" xfId="18572"/>
    <cellStyle name="Note 2 2 2 3 4 5 3" xfId="18573"/>
    <cellStyle name="Note 2 2 2 3 4 6" xfId="18574"/>
    <cellStyle name="Note 2 2 2 3 4 6 2" xfId="18575"/>
    <cellStyle name="Note 2 2 2 3 4 6 3" xfId="18576"/>
    <cellStyle name="Note 2 2 2 3 4 7" xfId="18577"/>
    <cellStyle name="Note 2 2 2 3 4 8" xfId="18578"/>
    <cellStyle name="Note 2 2 2 3 5" xfId="18579"/>
    <cellStyle name="Note 2 2 2 3 5 2" xfId="18580"/>
    <cellStyle name="Note 2 2 2 3 5 2 2" xfId="18581"/>
    <cellStyle name="Note 2 2 2 3 5 2 3" xfId="18582"/>
    <cellStyle name="Note 2 2 2 3 5 3" xfId="18583"/>
    <cellStyle name="Note 2 2 2 3 5 3 2" xfId="18584"/>
    <cellStyle name="Note 2 2 2 3 5 3 3" xfId="18585"/>
    <cellStyle name="Note 2 2 2 3 5 4" xfId="18586"/>
    <cellStyle name="Note 2 2 2 3 5 4 2" xfId="18587"/>
    <cellStyle name="Note 2 2 2 3 5 4 3" xfId="18588"/>
    <cellStyle name="Note 2 2 2 3 5 5" xfId="18589"/>
    <cellStyle name="Note 2 2 2 3 5 5 2" xfId="18590"/>
    <cellStyle name="Note 2 2 2 3 5 5 3" xfId="18591"/>
    <cellStyle name="Note 2 2 2 3 5 6" xfId="18592"/>
    <cellStyle name="Note 2 2 2 3 5 7" xfId="18593"/>
    <cellStyle name="Note 2 2 2 3 6" xfId="18594"/>
    <cellStyle name="Note 2 2 2 3 6 2" xfId="18595"/>
    <cellStyle name="Note 2 2 2 3 6 3" xfId="18596"/>
    <cellStyle name="Note 2 2 2 3 7" xfId="18597"/>
    <cellStyle name="Note 2 2 2 3 7 2" xfId="18598"/>
    <cellStyle name="Note 2 2 2 3 7 3" xfId="18599"/>
    <cellStyle name="Note 2 2 2 3 8" xfId="18600"/>
    <cellStyle name="Note 2 2 2 3 8 2" xfId="18601"/>
    <cellStyle name="Note 2 2 2 3 8 3" xfId="18602"/>
    <cellStyle name="Note 2 2 2 3 9" xfId="18603"/>
    <cellStyle name="Note 2 2 2 3 9 2" xfId="18604"/>
    <cellStyle name="Note 2 2 2 3 9 3" xfId="18605"/>
    <cellStyle name="Note 2 2 2 4" xfId="18606"/>
    <cellStyle name="Note 2 2 2 4 2" xfId="18607"/>
    <cellStyle name="Note 2 2 2 4 2 2" xfId="18608"/>
    <cellStyle name="Note 2 2 2 4 2 2 2" xfId="18609"/>
    <cellStyle name="Note 2 2 2 4 2 2 2 2" xfId="18610"/>
    <cellStyle name="Note 2 2 2 4 2 2 2 3" xfId="18611"/>
    <cellStyle name="Note 2 2 2 4 2 2 3" xfId="18612"/>
    <cellStyle name="Note 2 2 2 4 2 2 3 2" xfId="18613"/>
    <cellStyle name="Note 2 2 2 4 2 2 3 3" xfId="18614"/>
    <cellStyle name="Note 2 2 2 4 2 2 4" xfId="18615"/>
    <cellStyle name="Note 2 2 2 4 2 2 4 2" xfId="18616"/>
    <cellStyle name="Note 2 2 2 4 2 2 4 3" xfId="18617"/>
    <cellStyle name="Note 2 2 2 4 2 2 5" xfId="18618"/>
    <cellStyle name="Note 2 2 2 4 2 2 5 2" xfId="18619"/>
    <cellStyle name="Note 2 2 2 4 2 2 5 3" xfId="18620"/>
    <cellStyle name="Note 2 2 2 4 2 2 6" xfId="18621"/>
    <cellStyle name="Note 2 2 2 4 2 2 7" xfId="18622"/>
    <cellStyle name="Note 2 2 2 4 2 3" xfId="18623"/>
    <cellStyle name="Note 2 2 2 4 2 3 2" xfId="18624"/>
    <cellStyle name="Note 2 2 2 4 2 3 3" xfId="18625"/>
    <cellStyle name="Note 2 2 2 4 2 4" xfId="18626"/>
    <cellStyle name="Note 2 2 2 4 2 4 2" xfId="18627"/>
    <cellStyle name="Note 2 2 2 4 2 4 3" xfId="18628"/>
    <cellStyle name="Note 2 2 2 4 2 5" xfId="18629"/>
    <cellStyle name="Note 2 2 2 4 2 5 2" xfId="18630"/>
    <cellStyle name="Note 2 2 2 4 2 5 3" xfId="18631"/>
    <cellStyle name="Note 2 2 2 4 2 6" xfId="18632"/>
    <cellStyle name="Note 2 2 2 4 2 6 2" xfId="18633"/>
    <cellStyle name="Note 2 2 2 4 2 6 3" xfId="18634"/>
    <cellStyle name="Note 2 2 2 4 2 7" xfId="18635"/>
    <cellStyle name="Note 2 2 2 4 2 8" xfId="18636"/>
    <cellStyle name="Note 2 2 2 4 3" xfId="18637"/>
    <cellStyle name="Note 2 2 2 4 3 2" xfId="18638"/>
    <cellStyle name="Note 2 2 2 4 3 2 2" xfId="18639"/>
    <cellStyle name="Note 2 2 2 4 3 2 3" xfId="18640"/>
    <cellStyle name="Note 2 2 2 4 3 3" xfId="18641"/>
    <cellStyle name="Note 2 2 2 4 3 3 2" xfId="18642"/>
    <cellStyle name="Note 2 2 2 4 3 3 3" xfId="18643"/>
    <cellStyle name="Note 2 2 2 4 3 4" xfId="18644"/>
    <cellStyle name="Note 2 2 2 4 3 4 2" xfId="18645"/>
    <cellStyle name="Note 2 2 2 4 3 4 3" xfId="18646"/>
    <cellStyle name="Note 2 2 2 4 3 5" xfId="18647"/>
    <cellStyle name="Note 2 2 2 4 3 5 2" xfId="18648"/>
    <cellStyle name="Note 2 2 2 4 3 5 3" xfId="18649"/>
    <cellStyle name="Note 2 2 2 4 3 6" xfId="18650"/>
    <cellStyle name="Note 2 2 2 4 3 7" xfId="18651"/>
    <cellStyle name="Note 2 2 2 4 4" xfId="18652"/>
    <cellStyle name="Note 2 2 2 4 4 2" xfId="18653"/>
    <cellStyle name="Note 2 2 2 4 4 3" xfId="18654"/>
    <cellStyle name="Note 2 2 2 4 5" xfId="18655"/>
    <cellStyle name="Note 2 2 2 4 5 2" xfId="18656"/>
    <cellStyle name="Note 2 2 2 4 5 3" xfId="18657"/>
    <cellStyle name="Note 2 2 2 4 6" xfId="18658"/>
    <cellStyle name="Note 2 2 2 4 6 2" xfId="18659"/>
    <cellStyle name="Note 2 2 2 4 6 3" xfId="18660"/>
    <cellStyle name="Note 2 2 2 4 7" xfId="18661"/>
    <cellStyle name="Note 2 2 2 4 7 2" xfId="18662"/>
    <cellStyle name="Note 2 2 2 4 7 3" xfId="18663"/>
    <cellStyle name="Note 2 2 2 4 8" xfId="18664"/>
    <cellStyle name="Note 2 2 2 4 9" xfId="18665"/>
    <cellStyle name="Note 2 2 2 5" xfId="18666"/>
    <cellStyle name="Note 2 2 2 5 2" xfId="18667"/>
    <cellStyle name="Note 2 2 2 5 2 2" xfId="18668"/>
    <cellStyle name="Note 2 2 2 5 2 2 2" xfId="18669"/>
    <cellStyle name="Note 2 2 2 5 2 2 2 2" xfId="18670"/>
    <cellStyle name="Note 2 2 2 5 2 2 2 3" xfId="18671"/>
    <cellStyle name="Note 2 2 2 5 2 2 3" xfId="18672"/>
    <cellStyle name="Note 2 2 2 5 2 2 3 2" xfId="18673"/>
    <cellStyle name="Note 2 2 2 5 2 2 3 3" xfId="18674"/>
    <cellStyle name="Note 2 2 2 5 2 2 4" xfId="18675"/>
    <cellStyle name="Note 2 2 2 5 2 2 4 2" xfId="18676"/>
    <cellStyle name="Note 2 2 2 5 2 2 4 3" xfId="18677"/>
    <cellStyle name="Note 2 2 2 5 2 2 5" xfId="18678"/>
    <cellStyle name="Note 2 2 2 5 2 2 5 2" xfId="18679"/>
    <cellStyle name="Note 2 2 2 5 2 2 5 3" xfId="18680"/>
    <cellStyle name="Note 2 2 2 5 2 2 6" xfId="18681"/>
    <cellStyle name="Note 2 2 2 5 2 2 7" xfId="18682"/>
    <cellStyle name="Note 2 2 2 5 2 3" xfId="18683"/>
    <cellStyle name="Note 2 2 2 5 2 3 2" xfId="18684"/>
    <cellStyle name="Note 2 2 2 5 2 3 3" xfId="18685"/>
    <cellStyle name="Note 2 2 2 5 2 4" xfId="18686"/>
    <cellStyle name="Note 2 2 2 5 2 4 2" xfId="18687"/>
    <cellStyle name="Note 2 2 2 5 2 4 3" xfId="18688"/>
    <cellStyle name="Note 2 2 2 5 2 5" xfId="18689"/>
    <cellStyle name="Note 2 2 2 5 2 5 2" xfId="18690"/>
    <cellStyle name="Note 2 2 2 5 2 5 3" xfId="18691"/>
    <cellStyle name="Note 2 2 2 5 2 6" xfId="18692"/>
    <cellStyle name="Note 2 2 2 5 2 6 2" xfId="18693"/>
    <cellStyle name="Note 2 2 2 5 2 6 3" xfId="18694"/>
    <cellStyle name="Note 2 2 2 5 2 7" xfId="18695"/>
    <cellStyle name="Note 2 2 2 5 2 8" xfId="18696"/>
    <cellStyle name="Note 2 2 2 5 3" xfId="18697"/>
    <cellStyle name="Note 2 2 2 5 3 2" xfId="18698"/>
    <cellStyle name="Note 2 2 2 5 3 2 2" xfId="18699"/>
    <cellStyle name="Note 2 2 2 5 3 2 3" xfId="18700"/>
    <cellStyle name="Note 2 2 2 5 3 3" xfId="18701"/>
    <cellStyle name="Note 2 2 2 5 3 3 2" xfId="18702"/>
    <cellStyle name="Note 2 2 2 5 3 3 3" xfId="18703"/>
    <cellStyle name="Note 2 2 2 5 3 4" xfId="18704"/>
    <cellStyle name="Note 2 2 2 5 3 4 2" xfId="18705"/>
    <cellStyle name="Note 2 2 2 5 3 4 3" xfId="18706"/>
    <cellStyle name="Note 2 2 2 5 3 5" xfId="18707"/>
    <cellStyle name="Note 2 2 2 5 3 5 2" xfId="18708"/>
    <cellStyle name="Note 2 2 2 5 3 5 3" xfId="18709"/>
    <cellStyle name="Note 2 2 2 5 3 6" xfId="18710"/>
    <cellStyle name="Note 2 2 2 5 3 7" xfId="18711"/>
    <cellStyle name="Note 2 2 2 5 4" xfId="18712"/>
    <cellStyle name="Note 2 2 2 5 4 2" xfId="18713"/>
    <cellStyle name="Note 2 2 2 5 4 3" xfId="18714"/>
    <cellStyle name="Note 2 2 2 5 5" xfId="18715"/>
    <cellStyle name="Note 2 2 2 5 5 2" xfId="18716"/>
    <cellStyle name="Note 2 2 2 5 5 3" xfId="18717"/>
    <cellStyle name="Note 2 2 2 5 6" xfId="18718"/>
    <cellStyle name="Note 2 2 2 5 6 2" xfId="18719"/>
    <cellStyle name="Note 2 2 2 5 6 3" xfId="18720"/>
    <cellStyle name="Note 2 2 2 5 7" xfId="18721"/>
    <cellStyle name="Note 2 2 2 5 7 2" xfId="18722"/>
    <cellStyle name="Note 2 2 2 5 7 3" xfId="18723"/>
    <cellStyle name="Note 2 2 2 5 8" xfId="18724"/>
    <cellStyle name="Note 2 2 2 5 9" xfId="18725"/>
    <cellStyle name="Note 2 2 2 6" xfId="18726"/>
    <cellStyle name="Note 2 2 2 6 2" xfId="18727"/>
    <cellStyle name="Note 2 2 2 6 2 2" xfId="18728"/>
    <cellStyle name="Note 2 2 2 6 2 2 2" xfId="18729"/>
    <cellStyle name="Note 2 2 2 6 2 2 3" xfId="18730"/>
    <cellStyle name="Note 2 2 2 6 2 3" xfId="18731"/>
    <cellStyle name="Note 2 2 2 6 2 3 2" xfId="18732"/>
    <cellStyle name="Note 2 2 2 6 2 3 3" xfId="18733"/>
    <cellStyle name="Note 2 2 2 6 2 4" xfId="18734"/>
    <cellStyle name="Note 2 2 2 6 2 4 2" xfId="18735"/>
    <cellStyle name="Note 2 2 2 6 2 4 3" xfId="18736"/>
    <cellStyle name="Note 2 2 2 6 2 5" xfId="18737"/>
    <cellStyle name="Note 2 2 2 6 2 5 2" xfId="18738"/>
    <cellStyle name="Note 2 2 2 6 2 5 3" xfId="18739"/>
    <cellStyle name="Note 2 2 2 6 2 6" xfId="18740"/>
    <cellStyle name="Note 2 2 2 6 2 7" xfId="18741"/>
    <cellStyle name="Note 2 2 2 6 3" xfId="18742"/>
    <cellStyle name="Note 2 2 2 6 3 2" xfId="18743"/>
    <cellStyle name="Note 2 2 2 6 3 3" xfId="18744"/>
    <cellStyle name="Note 2 2 2 6 4" xfId="18745"/>
    <cellStyle name="Note 2 2 2 6 4 2" xfId="18746"/>
    <cellStyle name="Note 2 2 2 6 4 3" xfId="18747"/>
    <cellStyle name="Note 2 2 2 6 5" xfId="18748"/>
    <cellStyle name="Note 2 2 2 6 5 2" xfId="18749"/>
    <cellStyle name="Note 2 2 2 6 5 3" xfId="18750"/>
    <cellStyle name="Note 2 2 2 6 6" xfId="18751"/>
    <cellStyle name="Note 2 2 2 6 6 2" xfId="18752"/>
    <cellStyle name="Note 2 2 2 6 6 3" xfId="18753"/>
    <cellStyle name="Note 2 2 2 6 7" xfId="18754"/>
    <cellStyle name="Note 2 2 2 6 8" xfId="18755"/>
    <cellStyle name="Note 2 2 2 7" xfId="18756"/>
    <cellStyle name="Note 2 2 2 7 2" xfId="18757"/>
    <cellStyle name="Note 2 2 2 7 2 2" xfId="18758"/>
    <cellStyle name="Note 2 2 2 7 2 3" xfId="18759"/>
    <cellStyle name="Note 2 2 2 7 3" xfId="18760"/>
    <cellStyle name="Note 2 2 2 7 3 2" xfId="18761"/>
    <cellStyle name="Note 2 2 2 7 3 3" xfId="18762"/>
    <cellStyle name="Note 2 2 2 7 4" xfId="18763"/>
    <cellStyle name="Note 2 2 2 7 4 2" xfId="18764"/>
    <cellStyle name="Note 2 2 2 7 4 3" xfId="18765"/>
    <cellStyle name="Note 2 2 2 7 5" xfId="18766"/>
    <cellStyle name="Note 2 2 2 7 5 2" xfId="18767"/>
    <cellStyle name="Note 2 2 2 7 5 3" xfId="18768"/>
    <cellStyle name="Note 2 2 2 7 6" xfId="18769"/>
    <cellStyle name="Note 2 2 2 7 7" xfId="18770"/>
    <cellStyle name="Note 2 2 2 8" xfId="18771"/>
    <cellStyle name="Note 2 2 2 8 2" xfId="18772"/>
    <cellStyle name="Note 2 2 2 8 3" xfId="18773"/>
    <cellStyle name="Note 2 2 2 9" xfId="18774"/>
    <cellStyle name="Note 2 2 2 9 2" xfId="18775"/>
    <cellStyle name="Note 2 2 2 9 3" xfId="18776"/>
    <cellStyle name="Note 2 2 3" xfId="18777"/>
    <cellStyle name="Note 2 2 3 10" xfId="18778"/>
    <cellStyle name="Note 2 2 3 10 2" xfId="18779"/>
    <cellStyle name="Note 2 2 3 10 3" xfId="18780"/>
    <cellStyle name="Note 2 2 3 11" xfId="18781"/>
    <cellStyle name="Note 2 2 3 11 2" xfId="18782"/>
    <cellStyle name="Note 2 2 3 11 3" xfId="18783"/>
    <cellStyle name="Note 2 2 3 12" xfId="18784"/>
    <cellStyle name="Note 2 2 3 12 2" xfId="18785"/>
    <cellStyle name="Note 2 2 3 12 3" xfId="18786"/>
    <cellStyle name="Note 2 2 3 13" xfId="18787"/>
    <cellStyle name="Note 2 2 3 13 2" xfId="18788"/>
    <cellStyle name="Note 2 2 3 13 3" xfId="18789"/>
    <cellStyle name="Note 2 2 3 14" xfId="18790"/>
    <cellStyle name="Note 2 2 3 15" xfId="18791"/>
    <cellStyle name="Note 2 2 3 2" xfId="18792"/>
    <cellStyle name="Note 2 2 3 2 10" xfId="18793"/>
    <cellStyle name="Note 2 2 3 2 2" xfId="18794"/>
    <cellStyle name="Note 2 2 3 2 2 2" xfId="18795"/>
    <cellStyle name="Note 2 2 3 2 2 2 2" xfId="18796"/>
    <cellStyle name="Note 2 2 3 2 2 2 2 2" xfId="18797"/>
    <cellStyle name="Note 2 2 3 2 2 2 2 2 2" xfId="18798"/>
    <cellStyle name="Note 2 2 3 2 2 2 2 2 3" xfId="18799"/>
    <cellStyle name="Note 2 2 3 2 2 2 2 3" xfId="18800"/>
    <cellStyle name="Note 2 2 3 2 2 2 2 3 2" xfId="18801"/>
    <cellStyle name="Note 2 2 3 2 2 2 2 3 3" xfId="18802"/>
    <cellStyle name="Note 2 2 3 2 2 2 2 4" xfId="18803"/>
    <cellStyle name="Note 2 2 3 2 2 2 2 4 2" xfId="18804"/>
    <cellStyle name="Note 2 2 3 2 2 2 2 4 3" xfId="18805"/>
    <cellStyle name="Note 2 2 3 2 2 2 2 5" xfId="18806"/>
    <cellStyle name="Note 2 2 3 2 2 2 2 5 2" xfId="18807"/>
    <cellStyle name="Note 2 2 3 2 2 2 2 5 3" xfId="18808"/>
    <cellStyle name="Note 2 2 3 2 2 2 2 6" xfId="18809"/>
    <cellStyle name="Note 2 2 3 2 2 2 2 7" xfId="18810"/>
    <cellStyle name="Note 2 2 3 2 2 2 3" xfId="18811"/>
    <cellStyle name="Note 2 2 3 2 2 2 3 2" xfId="18812"/>
    <cellStyle name="Note 2 2 3 2 2 2 3 3" xfId="18813"/>
    <cellStyle name="Note 2 2 3 2 2 2 4" xfId="18814"/>
    <cellStyle name="Note 2 2 3 2 2 2 4 2" xfId="18815"/>
    <cellStyle name="Note 2 2 3 2 2 2 4 3" xfId="18816"/>
    <cellStyle name="Note 2 2 3 2 2 2 5" xfId="18817"/>
    <cellStyle name="Note 2 2 3 2 2 2 5 2" xfId="18818"/>
    <cellStyle name="Note 2 2 3 2 2 2 5 3" xfId="18819"/>
    <cellStyle name="Note 2 2 3 2 2 2 6" xfId="18820"/>
    <cellStyle name="Note 2 2 3 2 2 2 6 2" xfId="18821"/>
    <cellStyle name="Note 2 2 3 2 2 2 6 3" xfId="18822"/>
    <cellStyle name="Note 2 2 3 2 2 2 7" xfId="18823"/>
    <cellStyle name="Note 2 2 3 2 2 2 8" xfId="18824"/>
    <cellStyle name="Note 2 2 3 2 2 3" xfId="18825"/>
    <cellStyle name="Note 2 2 3 2 2 3 2" xfId="18826"/>
    <cellStyle name="Note 2 2 3 2 2 3 2 2" xfId="18827"/>
    <cellStyle name="Note 2 2 3 2 2 3 2 3" xfId="18828"/>
    <cellStyle name="Note 2 2 3 2 2 3 3" xfId="18829"/>
    <cellStyle name="Note 2 2 3 2 2 3 3 2" xfId="18830"/>
    <cellStyle name="Note 2 2 3 2 2 3 3 3" xfId="18831"/>
    <cellStyle name="Note 2 2 3 2 2 3 4" xfId="18832"/>
    <cellStyle name="Note 2 2 3 2 2 3 4 2" xfId="18833"/>
    <cellStyle name="Note 2 2 3 2 2 3 4 3" xfId="18834"/>
    <cellStyle name="Note 2 2 3 2 2 3 5" xfId="18835"/>
    <cellStyle name="Note 2 2 3 2 2 3 5 2" xfId="18836"/>
    <cellStyle name="Note 2 2 3 2 2 3 5 3" xfId="18837"/>
    <cellStyle name="Note 2 2 3 2 2 3 6" xfId="18838"/>
    <cellStyle name="Note 2 2 3 2 2 3 7" xfId="18839"/>
    <cellStyle name="Note 2 2 3 2 2 4" xfId="18840"/>
    <cellStyle name="Note 2 2 3 2 2 4 2" xfId="18841"/>
    <cellStyle name="Note 2 2 3 2 2 4 3" xfId="18842"/>
    <cellStyle name="Note 2 2 3 2 2 5" xfId="18843"/>
    <cellStyle name="Note 2 2 3 2 2 5 2" xfId="18844"/>
    <cellStyle name="Note 2 2 3 2 2 5 3" xfId="18845"/>
    <cellStyle name="Note 2 2 3 2 2 6" xfId="18846"/>
    <cellStyle name="Note 2 2 3 2 2 6 2" xfId="18847"/>
    <cellStyle name="Note 2 2 3 2 2 6 3" xfId="18848"/>
    <cellStyle name="Note 2 2 3 2 2 7" xfId="18849"/>
    <cellStyle name="Note 2 2 3 2 2 7 2" xfId="18850"/>
    <cellStyle name="Note 2 2 3 2 2 7 3" xfId="18851"/>
    <cellStyle name="Note 2 2 3 2 2 8" xfId="18852"/>
    <cellStyle name="Note 2 2 3 2 2 9" xfId="18853"/>
    <cellStyle name="Note 2 2 3 2 3" xfId="18854"/>
    <cellStyle name="Note 2 2 3 2 3 2" xfId="18855"/>
    <cellStyle name="Note 2 2 3 2 3 2 2" xfId="18856"/>
    <cellStyle name="Note 2 2 3 2 3 2 2 2" xfId="18857"/>
    <cellStyle name="Note 2 2 3 2 3 2 2 3" xfId="18858"/>
    <cellStyle name="Note 2 2 3 2 3 2 3" xfId="18859"/>
    <cellStyle name="Note 2 2 3 2 3 2 3 2" xfId="18860"/>
    <cellStyle name="Note 2 2 3 2 3 2 3 3" xfId="18861"/>
    <cellStyle name="Note 2 2 3 2 3 2 4" xfId="18862"/>
    <cellStyle name="Note 2 2 3 2 3 2 4 2" xfId="18863"/>
    <cellStyle name="Note 2 2 3 2 3 2 4 3" xfId="18864"/>
    <cellStyle name="Note 2 2 3 2 3 2 5" xfId="18865"/>
    <cellStyle name="Note 2 2 3 2 3 2 5 2" xfId="18866"/>
    <cellStyle name="Note 2 2 3 2 3 2 5 3" xfId="18867"/>
    <cellStyle name="Note 2 2 3 2 3 2 6" xfId="18868"/>
    <cellStyle name="Note 2 2 3 2 3 2 7" xfId="18869"/>
    <cellStyle name="Note 2 2 3 2 3 3" xfId="18870"/>
    <cellStyle name="Note 2 2 3 2 3 3 2" xfId="18871"/>
    <cellStyle name="Note 2 2 3 2 3 3 3" xfId="18872"/>
    <cellStyle name="Note 2 2 3 2 3 4" xfId="18873"/>
    <cellStyle name="Note 2 2 3 2 3 4 2" xfId="18874"/>
    <cellStyle name="Note 2 2 3 2 3 4 3" xfId="18875"/>
    <cellStyle name="Note 2 2 3 2 3 5" xfId="18876"/>
    <cellStyle name="Note 2 2 3 2 3 5 2" xfId="18877"/>
    <cellStyle name="Note 2 2 3 2 3 5 3" xfId="18878"/>
    <cellStyle name="Note 2 2 3 2 3 6" xfId="18879"/>
    <cellStyle name="Note 2 2 3 2 3 6 2" xfId="18880"/>
    <cellStyle name="Note 2 2 3 2 3 6 3" xfId="18881"/>
    <cellStyle name="Note 2 2 3 2 3 7" xfId="18882"/>
    <cellStyle name="Note 2 2 3 2 3 8" xfId="18883"/>
    <cellStyle name="Note 2 2 3 2 4" xfId="18884"/>
    <cellStyle name="Note 2 2 3 2 4 2" xfId="18885"/>
    <cellStyle name="Note 2 2 3 2 4 2 2" xfId="18886"/>
    <cellStyle name="Note 2 2 3 2 4 2 3" xfId="18887"/>
    <cellStyle name="Note 2 2 3 2 4 3" xfId="18888"/>
    <cellStyle name="Note 2 2 3 2 4 3 2" xfId="18889"/>
    <cellStyle name="Note 2 2 3 2 4 3 3" xfId="18890"/>
    <cellStyle name="Note 2 2 3 2 4 4" xfId="18891"/>
    <cellStyle name="Note 2 2 3 2 4 4 2" xfId="18892"/>
    <cellStyle name="Note 2 2 3 2 4 4 3" xfId="18893"/>
    <cellStyle name="Note 2 2 3 2 4 5" xfId="18894"/>
    <cellStyle name="Note 2 2 3 2 4 5 2" xfId="18895"/>
    <cellStyle name="Note 2 2 3 2 4 5 3" xfId="18896"/>
    <cellStyle name="Note 2 2 3 2 4 6" xfId="18897"/>
    <cellStyle name="Note 2 2 3 2 4 7" xfId="18898"/>
    <cellStyle name="Note 2 2 3 2 5" xfId="18899"/>
    <cellStyle name="Note 2 2 3 2 5 2" xfId="18900"/>
    <cellStyle name="Note 2 2 3 2 5 3" xfId="18901"/>
    <cellStyle name="Note 2 2 3 2 6" xfId="18902"/>
    <cellStyle name="Note 2 2 3 2 6 2" xfId="18903"/>
    <cellStyle name="Note 2 2 3 2 6 3" xfId="18904"/>
    <cellStyle name="Note 2 2 3 2 7" xfId="18905"/>
    <cellStyle name="Note 2 2 3 2 7 2" xfId="18906"/>
    <cellStyle name="Note 2 2 3 2 7 3" xfId="18907"/>
    <cellStyle name="Note 2 2 3 2 8" xfId="18908"/>
    <cellStyle name="Note 2 2 3 2 8 2" xfId="18909"/>
    <cellStyle name="Note 2 2 3 2 8 3" xfId="18910"/>
    <cellStyle name="Note 2 2 3 2 9" xfId="18911"/>
    <cellStyle name="Note 2 2 3 3" xfId="18912"/>
    <cellStyle name="Note 2 2 3 3 10" xfId="18913"/>
    <cellStyle name="Note 2 2 3 3 10 2" xfId="18914"/>
    <cellStyle name="Note 2 2 3 3 10 3" xfId="18915"/>
    <cellStyle name="Note 2 2 3 3 11" xfId="18916"/>
    <cellStyle name="Note 2 2 3 3 12" xfId="18917"/>
    <cellStyle name="Note 2 2 3 3 2" xfId="18918"/>
    <cellStyle name="Note 2 2 3 3 2 2" xfId="18919"/>
    <cellStyle name="Note 2 2 3 3 2 2 2" xfId="18920"/>
    <cellStyle name="Note 2 2 3 3 2 2 2 2" xfId="18921"/>
    <cellStyle name="Note 2 2 3 3 2 2 2 2 2" xfId="18922"/>
    <cellStyle name="Note 2 2 3 3 2 2 2 2 3" xfId="18923"/>
    <cellStyle name="Note 2 2 3 3 2 2 2 3" xfId="18924"/>
    <cellStyle name="Note 2 2 3 3 2 2 2 3 2" xfId="18925"/>
    <cellStyle name="Note 2 2 3 3 2 2 2 3 3" xfId="18926"/>
    <cellStyle name="Note 2 2 3 3 2 2 2 4" xfId="18927"/>
    <cellStyle name="Note 2 2 3 3 2 2 2 4 2" xfId="18928"/>
    <cellStyle name="Note 2 2 3 3 2 2 2 4 3" xfId="18929"/>
    <cellStyle name="Note 2 2 3 3 2 2 2 5" xfId="18930"/>
    <cellStyle name="Note 2 2 3 3 2 2 2 5 2" xfId="18931"/>
    <cellStyle name="Note 2 2 3 3 2 2 2 5 3" xfId="18932"/>
    <cellStyle name="Note 2 2 3 3 2 2 2 6" xfId="18933"/>
    <cellStyle name="Note 2 2 3 3 2 2 2 7" xfId="18934"/>
    <cellStyle name="Note 2 2 3 3 2 2 3" xfId="18935"/>
    <cellStyle name="Note 2 2 3 3 2 2 3 2" xfId="18936"/>
    <cellStyle name="Note 2 2 3 3 2 2 3 3" xfId="18937"/>
    <cellStyle name="Note 2 2 3 3 2 2 4" xfId="18938"/>
    <cellStyle name="Note 2 2 3 3 2 2 4 2" xfId="18939"/>
    <cellStyle name="Note 2 2 3 3 2 2 4 3" xfId="18940"/>
    <cellStyle name="Note 2 2 3 3 2 2 5" xfId="18941"/>
    <cellStyle name="Note 2 2 3 3 2 2 5 2" xfId="18942"/>
    <cellStyle name="Note 2 2 3 3 2 2 5 3" xfId="18943"/>
    <cellStyle name="Note 2 2 3 3 2 2 6" xfId="18944"/>
    <cellStyle name="Note 2 2 3 3 2 2 6 2" xfId="18945"/>
    <cellStyle name="Note 2 2 3 3 2 2 6 3" xfId="18946"/>
    <cellStyle name="Note 2 2 3 3 2 2 7" xfId="18947"/>
    <cellStyle name="Note 2 2 3 3 2 2 8" xfId="18948"/>
    <cellStyle name="Note 2 2 3 3 2 3" xfId="18949"/>
    <cellStyle name="Note 2 2 3 3 2 3 2" xfId="18950"/>
    <cellStyle name="Note 2 2 3 3 2 3 2 2" xfId="18951"/>
    <cellStyle name="Note 2 2 3 3 2 3 2 3" xfId="18952"/>
    <cellStyle name="Note 2 2 3 3 2 3 3" xfId="18953"/>
    <cellStyle name="Note 2 2 3 3 2 3 3 2" xfId="18954"/>
    <cellStyle name="Note 2 2 3 3 2 3 3 3" xfId="18955"/>
    <cellStyle name="Note 2 2 3 3 2 3 4" xfId="18956"/>
    <cellStyle name="Note 2 2 3 3 2 3 4 2" xfId="18957"/>
    <cellStyle name="Note 2 2 3 3 2 3 4 3" xfId="18958"/>
    <cellStyle name="Note 2 2 3 3 2 3 5" xfId="18959"/>
    <cellStyle name="Note 2 2 3 3 2 3 5 2" xfId="18960"/>
    <cellStyle name="Note 2 2 3 3 2 3 5 3" xfId="18961"/>
    <cellStyle name="Note 2 2 3 3 2 3 6" xfId="18962"/>
    <cellStyle name="Note 2 2 3 3 2 3 7" xfId="18963"/>
    <cellStyle name="Note 2 2 3 3 2 4" xfId="18964"/>
    <cellStyle name="Note 2 2 3 3 2 4 2" xfId="18965"/>
    <cellStyle name="Note 2 2 3 3 2 4 3" xfId="18966"/>
    <cellStyle name="Note 2 2 3 3 2 5" xfId="18967"/>
    <cellStyle name="Note 2 2 3 3 2 5 2" xfId="18968"/>
    <cellStyle name="Note 2 2 3 3 2 5 3" xfId="18969"/>
    <cellStyle name="Note 2 2 3 3 2 6" xfId="18970"/>
    <cellStyle name="Note 2 2 3 3 2 6 2" xfId="18971"/>
    <cellStyle name="Note 2 2 3 3 2 6 3" xfId="18972"/>
    <cellStyle name="Note 2 2 3 3 2 7" xfId="18973"/>
    <cellStyle name="Note 2 2 3 3 2 7 2" xfId="18974"/>
    <cellStyle name="Note 2 2 3 3 2 7 3" xfId="18975"/>
    <cellStyle name="Note 2 2 3 3 2 8" xfId="18976"/>
    <cellStyle name="Note 2 2 3 3 2 9" xfId="18977"/>
    <cellStyle name="Note 2 2 3 3 3" xfId="18978"/>
    <cellStyle name="Note 2 2 3 3 3 2" xfId="18979"/>
    <cellStyle name="Note 2 2 3 3 3 2 2" xfId="18980"/>
    <cellStyle name="Note 2 2 3 3 3 2 2 2" xfId="18981"/>
    <cellStyle name="Note 2 2 3 3 3 2 2 2 2" xfId="18982"/>
    <cellStyle name="Note 2 2 3 3 3 2 2 2 3" xfId="18983"/>
    <cellStyle name="Note 2 2 3 3 3 2 2 3" xfId="18984"/>
    <cellStyle name="Note 2 2 3 3 3 2 2 3 2" xfId="18985"/>
    <cellStyle name="Note 2 2 3 3 3 2 2 3 3" xfId="18986"/>
    <cellStyle name="Note 2 2 3 3 3 2 2 4" xfId="18987"/>
    <cellStyle name="Note 2 2 3 3 3 2 2 4 2" xfId="18988"/>
    <cellStyle name="Note 2 2 3 3 3 2 2 4 3" xfId="18989"/>
    <cellStyle name="Note 2 2 3 3 3 2 2 5" xfId="18990"/>
    <cellStyle name="Note 2 2 3 3 3 2 2 5 2" xfId="18991"/>
    <cellStyle name="Note 2 2 3 3 3 2 2 5 3" xfId="18992"/>
    <cellStyle name="Note 2 2 3 3 3 2 2 6" xfId="18993"/>
    <cellStyle name="Note 2 2 3 3 3 2 2 7" xfId="18994"/>
    <cellStyle name="Note 2 2 3 3 3 2 3" xfId="18995"/>
    <cellStyle name="Note 2 2 3 3 3 2 3 2" xfId="18996"/>
    <cellStyle name="Note 2 2 3 3 3 2 3 3" xfId="18997"/>
    <cellStyle name="Note 2 2 3 3 3 2 4" xfId="18998"/>
    <cellStyle name="Note 2 2 3 3 3 2 4 2" xfId="18999"/>
    <cellStyle name="Note 2 2 3 3 3 2 4 3" xfId="19000"/>
    <cellStyle name="Note 2 2 3 3 3 2 5" xfId="19001"/>
    <cellStyle name="Note 2 2 3 3 3 2 5 2" xfId="19002"/>
    <cellStyle name="Note 2 2 3 3 3 2 5 3" xfId="19003"/>
    <cellStyle name="Note 2 2 3 3 3 2 6" xfId="19004"/>
    <cellStyle name="Note 2 2 3 3 3 2 6 2" xfId="19005"/>
    <cellStyle name="Note 2 2 3 3 3 2 6 3" xfId="19006"/>
    <cellStyle name="Note 2 2 3 3 3 2 7" xfId="19007"/>
    <cellStyle name="Note 2 2 3 3 3 2 8" xfId="19008"/>
    <cellStyle name="Note 2 2 3 3 3 3" xfId="19009"/>
    <cellStyle name="Note 2 2 3 3 3 3 2" xfId="19010"/>
    <cellStyle name="Note 2 2 3 3 3 3 2 2" xfId="19011"/>
    <cellStyle name="Note 2 2 3 3 3 3 2 3" xfId="19012"/>
    <cellStyle name="Note 2 2 3 3 3 3 3" xfId="19013"/>
    <cellStyle name="Note 2 2 3 3 3 3 3 2" xfId="19014"/>
    <cellStyle name="Note 2 2 3 3 3 3 3 3" xfId="19015"/>
    <cellStyle name="Note 2 2 3 3 3 3 4" xfId="19016"/>
    <cellStyle name="Note 2 2 3 3 3 3 4 2" xfId="19017"/>
    <cellStyle name="Note 2 2 3 3 3 3 4 3" xfId="19018"/>
    <cellStyle name="Note 2 2 3 3 3 3 5" xfId="19019"/>
    <cellStyle name="Note 2 2 3 3 3 3 5 2" xfId="19020"/>
    <cellStyle name="Note 2 2 3 3 3 3 5 3" xfId="19021"/>
    <cellStyle name="Note 2 2 3 3 3 3 6" xfId="19022"/>
    <cellStyle name="Note 2 2 3 3 3 3 7" xfId="19023"/>
    <cellStyle name="Note 2 2 3 3 3 4" xfId="19024"/>
    <cellStyle name="Note 2 2 3 3 3 4 2" xfId="19025"/>
    <cellStyle name="Note 2 2 3 3 3 4 3" xfId="19026"/>
    <cellStyle name="Note 2 2 3 3 3 5" xfId="19027"/>
    <cellStyle name="Note 2 2 3 3 3 5 2" xfId="19028"/>
    <cellStyle name="Note 2 2 3 3 3 5 3" xfId="19029"/>
    <cellStyle name="Note 2 2 3 3 3 6" xfId="19030"/>
    <cellStyle name="Note 2 2 3 3 3 6 2" xfId="19031"/>
    <cellStyle name="Note 2 2 3 3 3 6 3" xfId="19032"/>
    <cellStyle name="Note 2 2 3 3 3 7" xfId="19033"/>
    <cellStyle name="Note 2 2 3 3 3 7 2" xfId="19034"/>
    <cellStyle name="Note 2 2 3 3 3 7 3" xfId="19035"/>
    <cellStyle name="Note 2 2 3 3 3 8" xfId="19036"/>
    <cellStyle name="Note 2 2 3 3 3 9" xfId="19037"/>
    <cellStyle name="Note 2 2 3 3 4" xfId="19038"/>
    <cellStyle name="Note 2 2 3 3 4 2" xfId="19039"/>
    <cellStyle name="Note 2 2 3 3 4 2 2" xfId="19040"/>
    <cellStyle name="Note 2 2 3 3 4 2 2 2" xfId="19041"/>
    <cellStyle name="Note 2 2 3 3 4 2 2 2 2" xfId="19042"/>
    <cellStyle name="Note 2 2 3 3 4 2 2 2 3" xfId="19043"/>
    <cellStyle name="Note 2 2 3 3 4 2 2 3" xfId="19044"/>
    <cellStyle name="Note 2 2 3 3 4 2 2 3 2" xfId="19045"/>
    <cellStyle name="Note 2 2 3 3 4 2 2 3 3" xfId="19046"/>
    <cellStyle name="Note 2 2 3 3 4 2 2 4" xfId="19047"/>
    <cellStyle name="Note 2 2 3 3 4 2 2 4 2" xfId="19048"/>
    <cellStyle name="Note 2 2 3 3 4 2 2 4 3" xfId="19049"/>
    <cellStyle name="Note 2 2 3 3 4 2 2 5" xfId="19050"/>
    <cellStyle name="Note 2 2 3 3 4 2 2 5 2" xfId="19051"/>
    <cellStyle name="Note 2 2 3 3 4 2 2 5 3" xfId="19052"/>
    <cellStyle name="Note 2 2 3 3 4 2 2 6" xfId="19053"/>
    <cellStyle name="Note 2 2 3 3 4 2 2 7" xfId="19054"/>
    <cellStyle name="Note 2 2 3 3 4 2 3" xfId="19055"/>
    <cellStyle name="Note 2 2 3 3 4 2 3 2" xfId="19056"/>
    <cellStyle name="Note 2 2 3 3 4 2 3 3" xfId="19057"/>
    <cellStyle name="Note 2 2 3 3 4 2 4" xfId="19058"/>
    <cellStyle name="Note 2 2 3 3 4 2 4 2" xfId="19059"/>
    <cellStyle name="Note 2 2 3 3 4 2 4 3" xfId="19060"/>
    <cellStyle name="Note 2 2 3 3 4 2 5" xfId="19061"/>
    <cellStyle name="Note 2 2 3 3 4 2 5 2" xfId="19062"/>
    <cellStyle name="Note 2 2 3 3 4 2 5 3" xfId="19063"/>
    <cellStyle name="Note 2 2 3 3 4 2 6" xfId="19064"/>
    <cellStyle name="Note 2 2 3 3 4 2 6 2" xfId="19065"/>
    <cellStyle name="Note 2 2 3 3 4 2 6 3" xfId="19066"/>
    <cellStyle name="Note 2 2 3 3 4 2 7" xfId="19067"/>
    <cellStyle name="Note 2 2 3 3 4 2 8" xfId="19068"/>
    <cellStyle name="Note 2 2 3 3 4 3" xfId="19069"/>
    <cellStyle name="Note 2 2 3 3 4 3 2" xfId="19070"/>
    <cellStyle name="Note 2 2 3 3 4 3 2 2" xfId="19071"/>
    <cellStyle name="Note 2 2 3 3 4 3 2 3" xfId="19072"/>
    <cellStyle name="Note 2 2 3 3 4 3 3" xfId="19073"/>
    <cellStyle name="Note 2 2 3 3 4 3 3 2" xfId="19074"/>
    <cellStyle name="Note 2 2 3 3 4 3 3 3" xfId="19075"/>
    <cellStyle name="Note 2 2 3 3 4 3 4" xfId="19076"/>
    <cellStyle name="Note 2 2 3 3 4 3 4 2" xfId="19077"/>
    <cellStyle name="Note 2 2 3 3 4 3 4 3" xfId="19078"/>
    <cellStyle name="Note 2 2 3 3 4 3 5" xfId="19079"/>
    <cellStyle name="Note 2 2 3 3 4 3 5 2" xfId="19080"/>
    <cellStyle name="Note 2 2 3 3 4 3 5 3" xfId="19081"/>
    <cellStyle name="Note 2 2 3 3 4 3 6" xfId="19082"/>
    <cellStyle name="Note 2 2 3 3 4 3 7" xfId="19083"/>
    <cellStyle name="Note 2 2 3 3 4 4" xfId="19084"/>
    <cellStyle name="Note 2 2 3 3 4 4 2" xfId="19085"/>
    <cellStyle name="Note 2 2 3 3 4 4 3" xfId="19086"/>
    <cellStyle name="Note 2 2 3 3 4 5" xfId="19087"/>
    <cellStyle name="Note 2 2 3 3 4 5 2" xfId="19088"/>
    <cellStyle name="Note 2 2 3 3 4 5 3" xfId="19089"/>
    <cellStyle name="Note 2 2 3 3 4 6" xfId="19090"/>
    <cellStyle name="Note 2 2 3 3 4 6 2" xfId="19091"/>
    <cellStyle name="Note 2 2 3 3 4 6 3" xfId="19092"/>
    <cellStyle name="Note 2 2 3 3 4 7" xfId="19093"/>
    <cellStyle name="Note 2 2 3 3 4 7 2" xfId="19094"/>
    <cellStyle name="Note 2 2 3 3 4 7 3" xfId="19095"/>
    <cellStyle name="Note 2 2 3 3 4 8" xfId="19096"/>
    <cellStyle name="Note 2 2 3 3 4 9" xfId="19097"/>
    <cellStyle name="Note 2 2 3 3 5" xfId="19098"/>
    <cellStyle name="Note 2 2 3 3 5 2" xfId="19099"/>
    <cellStyle name="Note 2 2 3 3 5 2 2" xfId="19100"/>
    <cellStyle name="Note 2 2 3 3 5 2 2 2" xfId="19101"/>
    <cellStyle name="Note 2 2 3 3 5 2 2 3" xfId="19102"/>
    <cellStyle name="Note 2 2 3 3 5 2 3" xfId="19103"/>
    <cellStyle name="Note 2 2 3 3 5 2 3 2" xfId="19104"/>
    <cellStyle name="Note 2 2 3 3 5 2 3 3" xfId="19105"/>
    <cellStyle name="Note 2 2 3 3 5 2 4" xfId="19106"/>
    <cellStyle name="Note 2 2 3 3 5 2 4 2" xfId="19107"/>
    <cellStyle name="Note 2 2 3 3 5 2 4 3" xfId="19108"/>
    <cellStyle name="Note 2 2 3 3 5 2 5" xfId="19109"/>
    <cellStyle name="Note 2 2 3 3 5 2 5 2" xfId="19110"/>
    <cellStyle name="Note 2 2 3 3 5 2 5 3" xfId="19111"/>
    <cellStyle name="Note 2 2 3 3 5 2 6" xfId="19112"/>
    <cellStyle name="Note 2 2 3 3 5 2 7" xfId="19113"/>
    <cellStyle name="Note 2 2 3 3 5 3" xfId="19114"/>
    <cellStyle name="Note 2 2 3 3 5 3 2" xfId="19115"/>
    <cellStyle name="Note 2 2 3 3 5 3 3" xfId="19116"/>
    <cellStyle name="Note 2 2 3 3 5 4" xfId="19117"/>
    <cellStyle name="Note 2 2 3 3 5 4 2" xfId="19118"/>
    <cellStyle name="Note 2 2 3 3 5 4 3" xfId="19119"/>
    <cellStyle name="Note 2 2 3 3 5 5" xfId="19120"/>
    <cellStyle name="Note 2 2 3 3 5 5 2" xfId="19121"/>
    <cellStyle name="Note 2 2 3 3 5 5 3" xfId="19122"/>
    <cellStyle name="Note 2 2 3 3 5 6" xfId="19123"/>
    <cellStyle name="Note 2 2 3 3 5 6 2" xfId="19124"/>
    <cellStyle name="Note 2 2 3 3 5 6 3" xfId="19125"/>
    <cellStyle name="Note 2 2 3 3 5 7" xfId="19126"/>
    <cellStyle name="Note 2 2 3 3 5 8" xfId="19127"/>
    <cellStyle name="Note 2 2 3 3 6" xfId="19128"/>
    <cellStyle name="Note 2 2 3 3 6 2" xfId="19129"/>
    <cellStyle name="Note 2 2 3 3 6 2 2" xfId="19130"/>
    <cellStyle name="Note 2 2 3 3 6 2 3" xfId="19131"/>
    <cellStyle name="Note 2 2 3 3 6 3" xfId="19132"/>
    <cellStyle name="Note 2 2 3 3 6 3 2" xfId="19133"/>
    <cellStyle name="Note 2 2 3 3 6 3 3" xfId="19134"/>
    <cellStyle name="Note 2 2 3 3 6 4" xfId="19135"/>
    <cellStyle name="Note 2 2 3 3 6 4 2" xfId="19136"/>
    <cellStyle name="Note 2 2 3 3 6 4 3" xfId="19137"/>
    <cellStyle name="Note 2 2 3 3 6 5" xfId="19138"/>
    <cellStyle name="Note 2 2 3 3 6 5 2" xfId="19139"/>
    <cellStyle name="Note 2 2 3 3 6 5 3" xfId="19140"/>
    <cellStyle name="Note 2 2 3 3 6 6" xfId="19141"/>
    <cellStyle name="Note 2 2 3 3 6 7" xfId="19142"/>
    <cellStyle name="Note 2 2 3 3 7" xfId="19143"/>
    <cellStyle name="Note 2 2 3 3 7 2" xfId="19144"/>
    <cellStyle name="Note 2 2 3 3 7 3" xfId="19145"/>
    <cellStyle name="Note 2 2 3 3 8" xfId="19146"/>
    <cellStyle name="Note 2 2 3 3 8 2" xfId="19147"/>
    <cellStyle name="Note 2 2 3 3 8 3" xfId="19148"/>
    <cellStyle name="Note 2 2 3 3 9" xfId="19149"/>
    <cellStyle name="Note 2 2 3 3 9 2" xfId="19150"/>
    <cellStyle name="Note 2 2 3 3 9 3" xfId="19151"/>
    <cellStyle name="Note 2 2 3 4" xfId="19152"/>
    <cellStyle name="Note 2 2 3 4 2" xfId="19153"/>
    <cellStyle name="Note 2 2 3 4 2 2" xfId="19154"/>
    <cellStyle name="Note 2 2 3 4 2 2 2" xfId="19155"/>
    <cellStyle name="Note 2 2 3 4 2 2 2 2" xfId="19156"/>
    <cellStyle name="Note 2 2 3 4 2 2 2 3" xfId="19157"/>
    <cellStyle name="Note 2 2 3 4 2 2 3" xfId="19158"/>
    <cellStyle name="Note 2 2 3 4 2 2 3 2" xfId="19159"/>
    <cellStyle name="Note 2 2 3 4 2 2 3 3" xfId="19160"/>
    <cellStyle name="Note 2 2 3 4 2 2 4" xfId="19161"/>
    <cellStyle name="Note 2 2 3 4 2 2 4 2" xfId="19162"/>
    <cellStyle name="Note 2 2 3 4 2 2 4 3" xfId="19163"/>
    <cellStyle name="Note 2 2 3 4 2 2 5" xfId="19164"/>
    <cellStyle name="Note 2 2 3 4 2 2 5 2" xfId="19165"/>
    <cellStyle name="Note 2 2 3 4 2 2 5 3" xfId="19166"/>
    <cellStyle name="Note 2 2 3 4 2 2 6" xfId="19167"/>
    <cellStyle name="Note 2 2 3 4 2 2 7" xfId="19168"/>
    <cellStyle name="Note 2 2 3 4 2 3" xfId="19169"/>
    <cellStyle name="Note 2 2 3 4 2 3 2" xfId="19170"/>
    <cellStyle name="Note 2 2 3 4 2 3 3" xfId="19171"/>
    <cellStyle name="Note 2 2 3 4 2 4" xfId="19172"/>
    <cellStyle name="Note 2 2 3 4 2 4 2" xfId="19173"/>
    <cellStyle name="Note 2 2 3 4 2 4 3" xfId="19174"/>
    <cellStyle name="Note 2 2 3 4 2 5" xfId="19175"/>
    <cellStyle name="Note 2 2 3 4 2 5 2" xfId="19176"/>
    <cellStyle name="Note 2 2 3 4 2 5 3" xfId="19177"/>
    <cellStyle name="Note 2 2 3 4 2 6" xfId="19178"/>
    <cellStyle name="Note 2 2 3 4 2 6 2" xfId="19179"/>
    <cellStyle name="Note 2 2 3 4 2 6 3" xfId="19180"/>
    <cellStyle name="Note 2 2 3 4 2 7" xfId="19181"/>
    <cellStyle name="Note 2 2 3 4 2 8" xfId="19182"/>
    <cellStyle name="Note 2 2 3 4 3" xfId="19183"/>
    <cellStyle name="Note 2 2 3 4 3 2" xfId="19184"/>
    <cellStyle name="Note 2 2 3 4 3 2 2" xfId="19185"/>
    <cellStyle name="Note 2 2 3 4 3 2 3" xfId="19186"/>
    <cellStyle name="Note 2 2 3 4 3 3" xfId="19187"/>
    <cellStyle name="Note 2 2 3 4 3 3 2" xfId="19188"/>
    <cellStyle name="Note 2 2 3 4 3 3 3" xfId="19189"/>
    <cellStyle name="Note 2 2 3 4 3 4" xfId="19190"/>
    <cellStyle name="Note 2 2 3 4 3 4 2" xfId="19191"/>
    <cellStyle name="Note 2 2 3 4 3 4 3" xfId="19192"/>
    <cellStyle name="Note 2 2 3 4 3 5" xfId="19193"/>
    <cellStyle name="Note 2 2 3 4 3 5 2" xfId="19194"/>
    <cellStyle name="Note 2 2 3 4 3 5 3" xfId="19195"/>
    <cellStyle name="Note 2 2 3 4 3 6" xfId="19196"/>
    <cellStyle name="Note 2 2 3 4 3 7" xfId="19197"/>
    <cellStyle name="Note 2 2 3 4 4" xfId="19198"/>
    <cellStyle name="Note 2 2 3 4 4 2" xfId="19199"/>
    <cellStyle name="Note 2 2 3 4 4 3" xfId="19200"/>
    <cellStyle name="Note 2 2 3 4 5" xfId="19201"/>
    <cellStyle name="Note 2 2 3 4 5 2" xfId="19202"/>
    <cellStyle name="Note 2 2 3 4 5 3" xfId="19203"/>
    <cellStyle name="Note 2 2 3 4 6" xfId="19204"/>
    <cellStyle name="Note 2 2 3 4 6 2" xfId="19205"/>
    <cellStyle name="Note 2 2 3 4 6 3" xfId="19206"/>
    <cellStyle name="Note 2 2 3 4 7" xfId="19207"/>
    <cellStyle name="Note 2 2 3 4 7 2" xfId="19208"/>
    <cellStyle name="Note 2 2 3 4 7 3" xfId="19209"/>
    <cellStyle name="Note 2 2 3 4 8" xfId="19210"/>
    <cellStyle name="Note 2 2 3 4 9" xfId="19211"/>
    <cellStyle name="Note 2 2 3 5" xfId="19212"/>
    <cellStyle name="Note 2 2 3 5 2" xfId="19213"/>
    <cellStyle name="Note 2 2 3 5 2 2" xfId="19214"/>
    <cellStyle name="Note 2 2 3 5 2 2 2" xfId="19215"/>
    <cellStyle name="Note 2 2 3 5 2 2 2 2" xfId="19216"/>
    <cellStyle name="Note 2 2 3 5 2 2 2 3" xfId="19217"/>
    <cellStyle name="Note 2 2 3 5 2 2 3" xfId="19218"/>
    <cellStyle name="Note 2 2 3 5 2 2 3 2" xfId="19219"/>
    <cellStyle name="Note 2 2 3 5 2 2 3 3" xfId="19220"/>
    <cellStyle name="Note 2 2 3 5 2 2 4" xfId="19221"/>
    <cellStyle name="Note 2 2 3 5 2 2 4 2" xfId="19222"/>
    <cellStyle name="Note 2 2 3 5 2 2 4 3" xfId="19223"/>
    <cellStyle name="Note 2 2 3 5 2 2 5" xfId="19224"/>
    <cellStyle name="Note 2 2 3 5 2 2 5 2" xfId="19225"/>
    <cellStyle name="Note 2 2 3 5 2 2 5 3" xfId="19226"/>
    <cellStyle name="Note 2 2 3 5 2 2 6" xfId="19227"/>
    <cellStyle name="Note 2 2 3 5 2 2 7" xfId="19228"/>
    <cellStyle name="Note 2 2 3 5 2 3" xfId="19229"/>
    <cellStyle name="Note 2 2 3 5 2 3 2" xfId="19230"/>
    <cellStyle name="Note 2 2 3 5 2 3 3" xfId="19231"/>
    <cellStyle name="Note 2 2 3 5 2 4" xfId="19232"/>
    <cellStyle name="Note 2 2 3 5 2 4 2" xfId="19233"/>
    <cellStyle name="Note 2 2 3 5 2 4 3" xfId="19234"/>
    <cellStyle name="Note 2 2 3 5 2 5" xfId="19235"/>
    <cellStyle name="Note 2 2 3 5 2 5 2" xfId="19236"/>
    <cellStyle name="Note 2 2 3 5 2 5 3" xfId="19237"/>
    <cellStyle name="Note 2 2 3 5 2 6" xfId="19238"/>
    <cellStyle name="Note 2 2 3 5 2 6 2" xfId="19239"/>
    <cellStyle name="Note 2 2 3 5 2 6 3" xfId="19240"/>
    <cellStyle name="Note 2 2 3 5 2 7" xfId="19241"/>
    <cellStyle name="Note 2 2 3 5 2 8" xfId="19242"/>
    <cellStyle name="Note 2 2 3 5 3" xfId="19243"/>
    <cellStyle name="Note 2 2 3 5 3 2" xfId="19244"/>
    <cellStyle name="Note 2 2 3 5 3 2 2" xfId="19245"/>
    <cellStyle name="Note 2 2 3 5 3 2 3" xfId="19246"/>
    <cellStyle name="Note 2 2 3 5 3 3" xfId="19247"/>
    <cellStyle name="Note 2 2 3 5 3 3 2" xfId="19248"/>
    <cellStyle name="Note 2 2 3 5 3 3 3" xfId="19249"/>
    <cellStyle name="Note 2 2 3 5 3 4" xfId="19250"/>
    <cellStyle name="Note 2 2 3 5 3 4 2" xfId="19251"/>
    <cellStyle name="Note 2 2 3 5 3 4 3" xfId="19252"/>
    <cellStyle name="Note 2 2 3 5 3 5" xfId="19253"/>
    <cellStyle name="Note 2 2 3 5 3 5 2" xfId="19254"/>
    <cellStyle name="Note 2 2 3 5 3 5 3" xfId="19255"/>
    <cellStyle name="Note 2 2 3 5 3 6" xfId="19256"/>
    <cellStyle name="Note 2 2 3 5 3 7" xfId="19257"/>
    <cellStyle name="Note 2 2 3 5 4" xfId="19258"/>
    <cellStyle name="Note 2 2 3 5 4 2" xfId="19259"/>
    <cellStyle name="Note 2 2 3 5 4 3" xfId="19260"/>
    <cellStyle name="Note 2 2 3 5 5" xfId="19261"/>
    <cellStyle name="Note 2 2 3 5 5 2" xfId="19262"/>
    <cellStyle name="Note 2 2 3 5 5 3" xfId="19263"/>
    <cellStyle name="Note 2 2 3 5 6" xfId="19264"/>
    <cellStyle name="Note 2 2 3 5 6 2" xfId="19265"/>
    <cellStyle name="Note 2 2 3 5 6 3" xfId="19266"/>
    <cellStyle name="Note 2 2 3 5 7" xfId="19267"/>
    <cellStyle name="Note 2 2 3 5 7 2" xfId="19268"/>
    <cellStyle name="Note 2 2 3 5 7 3" xfId="19269"/>
    <cellStyle name="Note 2 2 3 5 8" xfId="19270"/>
    <cellStyle name="Note 2 2 3 5 9" xfId="19271"/>
    <cellStyle name="Note 2 2 3 6" xfId="19272"/>
    <cellStyle name="Note 2 2 3 6 2" xfId="19273"/>
    <cellStyle name="Note 2 2 3 6 2 2" xfId="19274"/>
    <cellStyle name="Note 2 2 3 6 2 2 2" xfId="19275"/>
    <cellStyle name="Note 2 2 3 6 2 2 2 2" xfId="19276"/>
    <cellStyle name="Note 2 2 3 6 2 2 2 3" xfId="19277"/>
    <cellStyle name="Note 2 2 3 6 2 2 3" xfId="19278"/>
    <cellStyle name="Note 2 2 3 6 2 2 3 2" xfId="19279"/>
    <cellStyle name="Note 2 2 3 6 2 2 3 3" xfId="19280"/>
    <cellStyle name="Note 2 2 3 6 2 2 4" xfId="19281"/>
    <cellStyle name="Note 2 2 3 6 2 2 4 2" xfId="19282"/>
    <cellStyle name="Note 2 2 3 6 2 2 4 3" xfId="19283"/>
    <cellStyle name="Note 2 2 3 6 2 2 5" xfId="19284"/>
    <cellStyle name="Note 2 2 3 6 2 2 5 2" xfId="19285"/>
    <cellStyle name="Note 2 2 3 6 2 2 5 3" xfId="19286"/>
    <cellStyle name="Note 2 2 3 6 2 2 6" xfId="19287"/>
    <cellStyle name="Note 2 2 3 6 2 2 7" xfId="19288"/>
    <cellStyle name="Note 2 2 3 6 2 3" xfId="19289"/>
    <cellStyle name="Note 2 2 3 6 2 3 2" xfId="19290"/>
    <cellStyle name="Note 2 2 3 6 2 3 3" xfId="19291"/>
    <cellStyle name="Note 2 2 3 6 2 4" xfId="19292"/>
    <cellStyle name="Note 2 2 3 6 2 4 2" xfId="19293"/>
    <cellStyle name="Note 2 2 3 6 2 4 3" xfId="19294"/>
    <cellStyle name="Note 2 2 3 6 2 5" xfId="19295"/>
    <cellStyle name="Note 2 2 3 6 2 5 2" xfId="19296"/>
    <cellStyle name="Note 2 2 3 6 2 5 3" xfId="19297"/>
    <cellStyle name="Note 2 2 3 6 2 6" xfId="19298"/>
    <cellStyle name="Note 2 2 3 6 2 6 2" xfId="19299"/>
    <cellStyle name="Note 2 2 3 6 2 6 3" xfId="19300"/>
    <cellStyle name="Note 2 2 3 6 2 7" xfId="19301"/>
    <cellStyle name="Note 2 2 3 6 2 8" xfId="19302"/>
    <cellStyle name="Note 2 2 3 6 3" xfId="19303"/>
    <cellStyle name="Note 2 2 3 6 3 2" xfId="19304"/>
    <cellStyle name="Note 2 2 3 6 3 2 2" xfId="19305"/>
    <cellStyle name="Note 2 2 3 6 3 2 3" xfId="19306"/>
    <cellStyle name="Note 2 2 3 6 3 3" xfId="19307"/>
    <cellStyle name="Note 2 2 3 6 3 3 2" xfId="19308"/>
    <cellStyle name="Note 2 2 3 6 3 3 3" xfId="19309"/>
    <cellStyle name="Note 2 2 3 6 3 4" xfId="19310"/>
    <cellStyle name="Note 2 2 3 6 3 4 2" xfId="19311"/>
    <cellStyle name="Note 2 2 3 6 3 4 3" xfId="19312"/>
    <cellStyle name="Note 2 2 3 6 3 5" xfId="19313"/>
    <cellStyle name="Note 2 2 3 6 3 5 2" xfId="19314"/>
    <cellStyle name="Note 2 2 3 6 3 5 3" xfId="19315"/>
    <cellStyle name="Note 2 2 3 6 3 6" xfId="19316"/>
    <cellStyle name="Note 2 2 3 6 3 7" xfId="19317"/>
    <cellStyle name="Note 2 2 3 6 4" xfId="19318"/>
    <cellStyle name="Note 2 2 3 6 4 2" xfId="19319"/>
    <cellStyle name="Note 2 2 3 6 4 3" xfId="19320"/>
    <cellStyle name="Note 2 2 3 6 5" xfId="19321"/>
    <cellStyle name="Note 2 2 3 6 5 2" xfId="19322"/>
    <cellStyle name="Note 2 2 3 6 5 3" xfId="19323"/>
    <cellStyle name="Note 2 2 3 6 6" xfId="19324"/>
    <cellStyle name="Note 2 2 3 6 6 2" xfId="19325"/>
    <cellStyle name="Note 2 2 3 6 6 3" xfId="19326"/>
    <cellStyle name="Note 2 2 3 6 7" xfId="19327"/>
    <cellStyle name="Note 2 2 3 6 7 2" xfId="19328"/>
    <cellStyle name="Note 2 2 3 6 7 3" xfId="19329"/>
    <cellStyle name="Note 2 2 3 6 8" xfId="19330"/>
    <cellStyle name="Note 2 2 3 6 9" xfId="19331"/>
    <cellStyle name="Note 2 2 3 7" xfId="19332"/>
    <cellStyle name="Note 2 2 3 7 2" xfId="19333"/>
    <cellStyle name="Note 2 2 3 7 2 2" xfId="19334"/>
    <cellStyle name="Note 2 2 3 7 2 2 2" xfId="19335"/>
    <cellStyle name="Note 2 2 3 7 2 2 2 2" xfId="19336"/>
    <cellStyle name="Note 2 2 3 7 2 2 2 3" xfId="19337"/>
    <cellStyle name="Note 2 2 3 7 2 2 3" xfId="19338"/>
    <cellStyle name="Note 2 2 3 7 2 2 3 2" xfId="19339"/>
    <cellStyle name="Note 2 2 3 7 2 2 3 3" xfId="19340"/>
    <cellStyle name="Note 2 2 3 7 2 2 4" xfId="19341"/>
    <cellStyle name="Note 2 2 3 7 2 2 4 2" xfId="19342"/>
    <cellStyle name="Note 2 2 3 7 2 2 4 3" xfId="19343"/>
    <cellStyle name="Note 2 2 3 7 2 2 5" xfId="19344"/>
    <cellStyle name="Note 2 2 3 7 2 2 5 2" xfId="19345"/>
    <cellStyle name="Note 2 2 3 7 2 2 5 3" xfId="19346"/>
    <cellStyle name="Note 2 2 3 7 2 2 6" xfId="19347"/>
    <cellStyle name="Note 2 2 3 7 2 2 7" xfId="19348"/>
    <cellStyle name="Note 2 2 3 7 2 3" xfId="19349"/>
    <cellStyle name="Note 2 2 3 7 2 3 2" xfId="19350"/>
    <cellStyle name="Note 2 2 3 7 2 3 3" xfId="19351"/>
    <cellStyle name="Note 2 2 3 7 2 4" xfId="19352"/>
    <cellStyle name="Note 2 2 3 7 2 4 2" xfId="19353"/>
    <cellStyle name="Note 2 2 3 7 2 4 3" xfId="19354"/>
    <cellStyle name="Note 2 2 3 7 2 5" xfId="19355"/>
    <cellStyle name="Note 2 2 3 7 2 5 2" xfId="19356"/>
    <cellStyle name="Note 2 2 3 7 2 5 3" xfId="19357"/>
    <cellStyle name="Note 2 2 3 7 2 6" xfId="19358"/>
    <cellStyle name="Note 2 2 3 7 2 6 2" xfId="19359"/>
    <cellStyle name="Note 2 2 3 7 2 6 3" xfId="19360"/>
    <cellStyle name="Note 2 2 3 7 2 7" xfId="19361"/>
    <cellStyle name="Note 2 2 3 7 2 8" xfId="19362"/>
    <cellStyle name="Note 2 2 3 7 3" xfId="19363"/>
    <cellStyle name="Note 2 2 3 7 3 2" xfId="19364"/>
    <cellStyle name="Note 2 2 3 7 3 2 2" xfId="19365"/>
    <cellStyle name="Note 2 2 3 7 3 2 3" xfId="19366"/>
    <cellStyle name="Note 2 2 3 7 3 3" xfId="19367"/>
    <cellStyle name="Note 2 2 3 7 3 3 2" xfId="19368"/>
    <cellStyle name="Note 2 2 3 7 3 3 3" xfId="19369"/>
    <cellStyle name="Note 2 2 3 7 3 4" xfId="19370"/>
    <cellStyle name="Note 2 2 3 7 3 4 2" xfId="19371"/>
    <cellStyle name="Note 2 2 3 7 3 4 3" xfId="19372"/>
    <cellStyle name="Note 2 2 3 7 3 5" xfId="19373"/>
    <cellStyle name="Note 2 2 3 7 3 5 2" xfId="19374"/>
    <cellStyle name="Note 2 2 3 7 3 5 3" xfId="19375"/>
    <cellStyle name="Note 2 2 3 7 3 6" xfId="19376"/>
    <cellStyle name="Note 2 2 3 7 3 7" xfId="19377"/>
    <cellStyle name="Note 2 2 3 7 4" xfId="19378"/>
    <cellStyle name="Note 2 2 3 7 4 2" xfId="19379"/>
    <cellStyle name="Note 2 2 3 7 4 3" xfId="19380"/>
    <cellStyle name="Note 2 2 3 7 5" xfId="19381"/>
    <cellStyle name="Note 2 2 3 7 5 2" xfId="19382"/>
    <cellStyle name="Note 2 2 3 7 5 3" xfId="19383"/>
    <cellStyle name="Note 2 2 3 7 6" xfId="19384"/>
    <cellStyle name="Note 2 2 3 7 6 2" xfId="19385"/>
    <cellStyle name="Note 2 2 3 7 6 3" xfId="19386"/>
    <cellStyle name="Note 2 2 3 7 7" xfId="19387"/>
    <cellStyle name="Note 2 2 3 7 7 2" xfId="19388"/>
    <cellStyle name="Note 2 2 3 7 7 3" xfId="19389"/>
    <cellStyle name="Note 2 2 3 7 8" xfId="19390"/>
    <cellStyle name="Note 2 2 3 7 9" xfId="19391"/>
    <cellStyle name="Note 2 2 3 8" xfId="19392"/>
    <cellStyle name="Note 2 2 3 8 2" xfId="19393"/>
    <cellStyle name="Note 2 2 3 8 2 2" xfId="19394"/>
    <cellStyle name="Note 2 2 3 8 2 2 2" xfId="19395"/>
    <cellStyle name="Note 2 2 3 8 2 2 3" xfId="19396"/>
    <cellStyle name="Note 2 2 3 8 2 3" xfId="19397"/>
    <cellStyle name="Note 2 2 3 8 2 3 2" xfId="19398"/>
    <cellStyle name="Note 2 2 3 8 2 3 3" xfId="19399"/>
    <cellStyle name="Note 2 2 3 8 2 4" xfId="19400"/>
    <cellStyle name="Note 2 2 3 8 2 4 2" xfId="19401"/>
    <cellStyle name="Note 2 2 3 8 2 4 3" xfId="19402"/>
    <cellStyle name="Note 2 2 3 8 2 5" xfId="19403"/>
    <cellStyle name="Note 2 2 3 8 2 5 2" xfId="19404"/>
    <cellStyle name="Note 2 2 3 8 2 5 3" xfId="19405"/>
    <cellStyle name="Note 2 2 3 8 2 6" xfId="19406"/>
    <cellStyle name="Note 2 2 3 8 2 7" xfId="19407"/>
    <cellStyle name="Note 2 2 3 8 3" xfId="19408"/>
    <cellStyle name="Note 2 2 3 8 3 2" xfId="19409"/>
    <cellStyle name="Note 2 2 3 8 3 3" xfId="19410"/>
    <cellStyle name="Note 2 2 3 8 4" xfId="19411"/>
    <cellStyle name="Note 2 2 3 8 4 2" xfId="19412"/>
    <cellStyle name="Note 2 2 3 8 4 3" xfId="19413"/>
    <cellStyle name="Note 2 2 3 8 5" xfId="19414"/>
    <cellStyle name="Note 2 2 3 8 5 2" xfId="19415"/>
    <cellStyle name="Note 2 2 3 8 5 3" xfId="19416"/>
    <cellStyle name="Note 2 2 3 8 6" xfId="19417"/>
    <cellStyle name="Note 2 2 3 8 6 2" xfId="19418"/>
    <cellStyle name="Note 2 2 3 8 6 3" xfId="19419"/>
    <cellStyle name="Note 2 2 3 8 7" xfId="19420"/>
    <cellStyle name="Note 2 2 3 8 8" xfId="19421"/>
    <cellStyle name="Note 2 2 3 9" xfId="19422"/>
    <cellStyle name="Note 2 2 3 9 2" xfId="19423"/>
    <cellStyle name="Note 2 2 3 9 2 2" xfId="19424"/>
    <cellStyle name="Note 2 2 3 9 2 3" xfId="19425"/>
    <cellStyle name="Note 2 2 3 9 3" xfId="19426"/>
    <cellStyle name="Note 2 2 3 9 3 2" xfId="19427"/>
    <cellStyle name="Note 2 2 3 9 3 3" xfId="19428"/>
    <cellStyle name="Note 2 2 3 9 4" xfId="19429"/>
    <cellStyle name="Note 2 2 3 9 4 2" xfId="19430"/>
    <cellStyle name="Note 2 2 3 9 4 3" xfId="19431"/>
    <cellStyle name="Note 2 2 3 9 5" xfId="19432"/>
    <cellStyle name="Note 2 2 3 9 5 2" xfId="19433"/>
    <cellStyle name="Note 2 2 3 9 5 3" xfId="19434"/>
    <cellStyle name="Note 2 2 3 9 6" xfId="19435"/>
    <cellStyle name="Note 2 2 3 9 7" xfId="19436"/>
    <cellStyle name="Note 2 2 4" xfId="19437"/>
    <cellStyle name="Note 2 2 4 10" xfId="19438"/>
    <cellStyle name="Note 2 2 4 11" xfId="19439"/>
    <cellStyle name="Note 2 2 4 2" xfId="19440"/>
    <cellStyle name="Note 2 2 4 2 2" xfId="19441"/>
    <cellStyle name="Note 2 2 4 2 2 2" xfId="19442"/>
    <cellStyle name="Note 2 2 4 2 2 2 2" xfId="19443"/>
    <cellStyle name="Note 2 2 4 2 2 2 2 2" xfId="19444"/>
    <cellStyle name="Note 2 2 4 2 2 2 2 3" xfId="19445"/>
    <cellStyle name="Note 2 2 4 2 2 2 3" xfId="19446"/>
    <cellStyle name="Note 2 2 4 2 2 2 3 2" xfId="19447"/>
    <cellStyle name="Note 2 2 4 2 2 2 3 3" xfId="19448"/>
    <cellStyle name="Note 2 2 4 2 2 2 4" xfId="19449"/>
    <cellStyle name="Note 2 2 4 2 2 2 4 2" xfId="19450"/>
    <cellStyle name="Note 2 2 4 2 2 2 4 3" xfId="19451"/>
    <cellStyle name="Note 2 2 4 2 2 2 5" xfId="19452"/>
    <cellStyle name="Note 2 2 4 2 2 2 5 2" xfId="19453"/>
    <cellStyle name="Note 2 2 4 2 2 2 5 3" xfId="19454"/>
    <cellStyle name="Note 2 2 4 2 2 2 6" xfId="19455"/>
    <cellStyle name="Note 2 2 4 2 2 2 7" xfId="19456"/>
    <cellStyle name="Note 2 2 4 2 2 3" xfId="19457"/>
    <cellStyle name="Note 2 2 4 2 2 3 2" xfId="19458"/>
    <cellStyle name="Note 2 2 4 2 2 3 3" xfId="19459"/>
    <cellStyle name="Note 2 2 4 2 2 4" xfId="19460"/>
    <cellStyle name="Note 2 2 4 2 2 4 2" xfId="19461"/>
    <cellStyle name="Note 2 2 4 2 2 4 3" xfId="19462"/>
    <cellStyle name="Note 2 2 4 2 2 5" xfId="19463"/>
    <cellStyle name="Note 2 2 4 2 2 5 2" xfId="19464"/>
    <cellStyle name="Note 2 2 4 2 2 5 3" xfId="19465"/>
    <cellStyle name="Note 2 2 4 2 2 6" xfId="19466"/>
    <cellStyle name="Note 2 2 4 2 2 6 2" xfId="19467"/>
    <cellStyle name="Note 2 2 4 2 2 6 3" xfId="19468"/>
    <cellStyle name="Note 2 2 4 2 2 7" xfId="19469"/>
    <cellStyle name="Note 2 2 4 2 2 8" xfId="19470"/>
    <cellStyle name="Note 2 2 4 2 3" xfId="19471"/>
    <cellStyle name="Note 2 2 4 2 3 2" xfId="19472"/>
    <cellStyle name="Note 2 2 4 2 3 2 2" xfId="19473"/>
    <cellStyle name="Note 2 2 4 2 3 2 3" xfId="19474"/>
    <cellStyle name="Note 2 2 4 2 3 3" xfId="19475"/>
    <cellStyle name="Note 2 2 4 2 3 3 2" xfId="19476"/>
    <cellStyle name="Note 2 2 4 2 3 3 3" xfId="19477"/>
    <cellStyle name="Note 2 2 4 2 3 4" xfId="19478"/>
    <cellStyle name="Note 2 2 4 2 3 4 2" xfId="19479"/>
    <cellStyle name="Note 2 2 4 2 3 4 3" xfId="19480"/>
    <cellStyle name="Note 2 2 4 2 3 5" xfId="19481"/>
    <cellStyle name="Note 2 2 4 2 3 5 2" xfId="19482"/>
    <cellStyle name="Note 2 2 4 2 3 5 3" xfId="19483"/>
    <cellStyle name="Note 2 2 4 2 3 6" xfId="19484"/>
    <cellStyle name="Note 2 2 4 2 3 7" xfId="19485"/>
    <cellStyle name="Note 2 2 4 2 4" xfId="19486"/>
    <cellStyle name="Note 2 2 4 2 4 2" xfId="19487"/>
    <cellStyle name="Note 2 2 4 2 4 3" xfId="19488"/>
    <cellStyle name="Note 2 2 4 2 5" xfId="19489"/>
    <cellStyle name="Note 2 2 4 2 5 2" xfId="19490"/>
    <cellStyle name="Note 2 2 4 2 5 3" xfId="19491"/>
    <cellStyle name="Note 2 2 4 2 6" xfId="19492"/>
    <cellStyle name="Note 2 2 4 2 6 2" xfId="19493"/>
    <cellStyle name="Note 2 2 4 2 6 3" xfId="19494"/>
    <cellStyle name="Note 2 2 4 2 7" xfId="19495"/>
    <cellStyle name="Note 2 2 4 2 7 2" xfId="19496"/>
    <cellStyle name="Note 2 2 4 2 7 3" xfId="19497"/>
    <cellStyle name="Note 2 2 4 2 8" xfId="19498"/>
    <cellStyle name="Note 2 2 4 2 9" xfId="19499"/>
    <cellStyle name="Note 2 2 4 3" xfId="19500"/>
    <cellStyle name="Note 2 2 4 3 2" xfId="19501"/>
    <cellStyle name="Note 2 2 4 3 2 2" xfId="19502"/>
    <cellStyle name="Note 2 2 4 3 2 2 2" xfId="19503"/>
    <cellStyle name="Note 2 2 4 3 2 2 2 2" xfId="19504"/>
    <cellStyle name="Note 2 2 4 3 2 2 2 3" xfId="19505"/>
    <cellStyle name="Note 2 2 4 3 2 2 3" xfId="19506"/>
    <cellStyle name="Note 2 2 4 3 2 2 3 2" xfId="19507"/>
    <cellStyle name="Note 2 2 4 3 2 2 3 3" xfId="19508"/>
    <cellStyle name="Note 2 2 4 3 2 2 4" xfId="19509"/>
    <cellStyle name="Note 2 2 4 3 2 2 4 2" xfId="19510"/>
    <cellStyle name="Note 2 2 4 3 2 2 4 3" xfId="19511"/>
    <cellStyle name="Note 2 2 4 3 2 2 5" xfId="19512"/>
    <cellStyle name="Note 2 2 4 3 2 2 5 2" xfId="19513"/>
    <cellStyle name="Note 2 2 4 3 2 2 5 3" xfId="19514"/>
    <cellStyle name="Note 2 2 4 3 2 2 6" xfId="19515"/>
    <cellStyle name="Note 2 2 4 3 2 2 7" xfId="19516"/>
    <cellStyle name="Note 2 2 4 3 2 3" xfId="19517"/>
    <cellStyle name="Note 2 2 4 3 2 3 2" xfId="19518"/>
    <cellStyle name="Note 2 2 4 3 2 3 3" xfId="19519"/>
    <cellStyle name="Note 2 2 4 3 2 4" xfId="19520"/>
    <cellStyle name="Note 2 2 4 3 2 4 2" xfId="19521"/>
    <cellStyle name="Note 2 2 4 3 2 4 3" xfId="19522"/>
    <cellStyle name="Note 2 2 4 3 2 5" xfId="19523"/>
    <cellStyle name="Note 2 2 4 3 2 5 2" xfId="19524"/>
    <cellStyle name="Note 2 2 4 3 2 5 3" xfId="19525"/>
    <cellStyle name="Note 2 2 4 3 2 6" xfId="19526"/>
    <cellStyle name="Note 2 2 4 3 2 6 2" xfId="19527"/>
    <cellStyle name="Note 2 2 4 3 2 6 3" xfId="19528"/>
    <cellStyle name="Note 2 2 4 3 2 7" xfId="19529"/>
    <cellStyle name="Note 2 2 4 3 2 8" xfId="19530"/>
    <cellStyle name="Note 2 2 4 3 3" xfId="19531"/>
    <cellStyle name="Note 2 2 4 3 3 2" xfId="19532"/>
    <cellStyle name="Note 2 2 4 3 3 2 2" xfId="19533"/>
    <cellStyle name="Note 2 2 4 3 3 2 3" xfId="19534"/>
    <cellStyle name="Note 2 2 4 3 3 3" xfId="19535"/>
    <cellStyle name="Note 2 2 4 3 3 3 2" xfId="19536"/>
    <cellStyle name="Note 2 2 4 3 3 3 3" xfId="19537"/>
    <cellStyle name="Note 2 2 4 3 3 4" xfId="19538"/>
    <cellStyle name="Note 2 2 4 3 3 4 2" xfId="19539"/>
    <cellStyle name="Note 2 2 4 3 3 4 3" xfId="19540"/>
    <cellStyle name="Note 2 2 4 3 3 5" xfId="19541"/>
    <cellStyle name="Note 2 2 4 3 3 5 2" xfId="19542"/>
    <cellStyle name="Note 2 2 4 3 3 5 3" xfId="19543"/>
    <cellStyle name="Note 2 2 4 3 3 6" xfId="19544"/>
    <cellStyle name="Note 2 2 4 3 3 7" xfId="19545"/>
    <cellStyle name="Note 2 2 4 3 4" xfId="19546"/>
    <cellStyle name="Note 2 2 4 3 4 2" xfId="19547"/>
    <cellStyle name="Note 2 2 4 3 4 3" xfId="19548"/>
    <cellStyle name="Note 2 2 4 3 5" xfId="19549"/>
    <cellStyle name="Note 2 2 4 3 5 2" xfId="19550"/>
    <cellStyle name="Note 2 2 4 3 5 3" xfId="19551"/>
    <cellStyle name="Note 2 2 4 3 6" xfId="19552"/>
    <cellStyle name="Note 2 2 4 3 6 2" xfId="19553"/>
    <cellStyle name="Note 2 2 4 3 6 3" xfId="19554"/>
    <cellStyle name="Note 2 2 4 3 7" xfId="19555"/>
    <cellStyle name="Note 2 2 4 3 7 2" xfId="19556"/>
    <cellStyle name="Note 2 2 4 3 7 3" xfId="19557"/>
    <cellStyle name="Note 2 2 4 3 8" xfId="19558"/>
    <cellStyle name="Note 2 2 4 3 9" xfId="19559"/>
    <cellStyle name="Note 2 2 4 4" xfId="19560"/>
    <cellStyle name="Note 2 2 4 4 2" xfId="19561"/>
    <cellStyle name="Note 2 2 4 4 2 2" xfId="19562"/>
    <cellStyle name="Note 2 2 4 4 2 2 2" xfId="19563"/>
    <cellStyle name="Note 2 2 4 4 2 2 3" xfId="19564"/>
    <cellStyle name="Note 2 2 4 4 2 3" xfId="19565"/>
    <cellStyle name="Note 2 2 4 4 2 3 2" xfId="19566"/>
    <cellStyle name="Note 2 2 4 4 2 3 3" xfId="19567"/>
    <cellStyle name="Note 2 2 4 4 2 4" xfId="19568"/>
    <cellStyle name="Note 2 2 4 4 2 4 2" xfId="19569"/>
    <cellStyle name="Note 2 2 4 4 2 4 3" xfId="19570"/>
    <cellStyle name="Note 2 2 4 4 2 5" xfId="19571"/>
    <cellStyle name="Note 2 2 4 4 2 5 2" xfId="19572"/>
    <cellStyle name="Note 2 2 4 4 2 5 3" xfId="19573"/>
    <cellStyle name="Note 2 2 4 4 2 6" xfId="19574"/>
    <cellStyle name="Note 2 2 4 4 2 7" xfId="19575"/>
    <cellStyle name="Note 2 2 4 4 3" xfId="19576"/>
    <cellStyle name="Note 2 2 4 4 3 2" xfId="19577"/>
    <cellStyle name="Note 2 2 4 4 3 3" xfId="19578"/>
    <cellStyle name="Note 2 2 4 4 4" xfId="19579"/>
    <cellStyle name="Note 2 2 4 4 4 2" xfId="19580"/>
    <cellStyle name="Note 2 2 4 4 4 3" xfId="19581"/>
    <cellStyle name="Note 2 2 4 4 5" xfId="19582"/>
    <cellStyle name="Note 2 2 4 4 5 2" xfId="19583"/>
    <cellStyle name="Note 2 2 4 4 5 3" xfId="19584"/>
    <cellStyle name="Note 2 2 4 4 6" xfId="19585"/>
    <cellStyle name="Note 2 2 4 4 6 2" xfId="19586"/>
    <cellStyle name="Note 2 2 4 4 6 3" xfId="19587"/>
    <cellStyle name="Note 2 2 4 4 7" xfId="19588"/>
    <cellStyle name="Note 2 2 4 4 8" xfId="19589"/>
    <cellStyle name="Note 2 2 4 5" xfId="19590"/>
    <cellStyle name="Note 2 2 4 5 2" xfId="19591"/>
    <cellStyle name="Note 2 2 4 5 2 2" xfId="19592"/>
    <cellStyle name="Note 2 2 4 5 2 3" xfId="19593"/>
    <cellStyle name="Note 2 2 4 5 3" xfId="19594"/>
    <cellStyle name="Note 2 2 4 5 3 2" xfId="19595"/>
    <cellStyle name="Note 2 2 4 5 3 3" xfId="19596"/>
    <cellStyle name="Note 2 2 4 5 4" xfId="19597"/>
    <cellStyle name="Note 2 2 4 5 4 2" xfId="19598"/>
    <cellStyle name="Note 2 2 4 5 4 3" xfId="19599"/>
    <cellStyle name="Note 2 2 4 5 5" xfId="19600"/>
    <cellStyle name="Note 2 2 4 5 5 2" xfId="19601"/>
    <cellStyle name="Note 2 2 4 5 5 3" xfId="19602"/>
    <cellStyle name="Note 2 2 4 5 6" xfId="19603"/>
    <cellStyle name="Note 2 2 4 5 7" xfId="19604"/>
    <cellStyle name="Note 2 2 4 6" xfId="19605"/>
    <cellStyle name="Note 2 2 4 6 2" xfId="19606"/>
    <cellStyle name="Note 2 2 4 6 3" xfId="19607"/>
    <cellStyle name="Note 2 2 4 7" xfId="19608"/>
    <cellStyle name="Note 2 2 4 7 2" xfId="19609"/>
    <cellStyle name="Note 2 2 4 7 3" xfId="19610"/>
    <cellStyle name="Note 2 2 4 8" xfId="19611"/>
    <cellStyle name="Note 2 2 4 8 2" xfId="19612"/>
    <cellStyle name="Note 2 2 4 8 3" xfId="19613"/>
    <cellStyle name="Note 2 2 4 9" xfId="19614"/>
    <cellStyle name="Note 2 2 4 9 2" xfId="19615"/>
    <cellStyle name="Note 2 2 4 9 3" xfId="19616"/>
    <cellStyle name="Note 2 2 5" xfId="19617"/>
    <cellStyle name="Note 2 2 5 2" xfId="19618"/>
    <cellStyle name="Note 2 2 5 2 2" xfId="19619"/>
    <cellStyle name="Note 2 2 5 2 2 2" xfId="19620"/>
    <cellStyle name="Note 2 2 5 2 2 2 2" xfId="19621"/>
    <cellStyle name="Note 2 2 5 2 2 2 3" xfId="19622"/>
    <cellStyle name="Note 2 2 5 2 2 3" xfId="19623"/>
    <cellStyle name="Note 2 2 5 2 2 3 2" xfId="19624"/>
    <cellStyle name="Note 2 2 5 2 2 3 3" xfId="19625"/>
    <cellStyle name="Note 2 2 5 2 2 4" xfId="19626"/>
    <cellStyle name="Note 2 2 5 2 2 4 2" xfId="19627"/>
    <cellStyle name="Note 2 2 5 2 2 4 3" xfId="19628"/>
    <cellStyle name="Note 2 2 5 2 2 5" xfId="19629"/>
    <cellStyle name="Note 2 2 5 2 2 5 2" xfId="19630"/>
    <cellStyle name="Note 2 2 5 2 2 5 3" xfId="19631"/>
    <cellStyle name="Note 2 2 5 2 2 6" xfId="19632"/>
    <cellStyle name="Note 2 2 5 2 2 7" xfId="19633"/>
    <cellStyle name="Note 2 2 5 2 3" xfId="19634"/>
    <cellStyle name="Note 2 2 5 2 3 2" xfId="19635"/>
    <cellStyle name="Note 2 2 5 2 3 3" xfId="19636"/>
    <cellStyle name="Note 2 2 5 2 4" xfId="19637"/>
    <cellStyle name="Note 2 2 5 2 4 2" xfId="19638"/>
    <cellStyle name="Note 2 2 5 2 4 3" xfId="19639"/>
    <cellStyle name="Note 2 2 5 2 5" xfId="19640"/>
    <cellStyle name="Note 2 2 5 2 5 2" xfId="19641"/>
    <cellStyle name="Note 2 2 5 2 5 3" xfId="19642"/>
    <cellStyle name="Note 2 2 5 2 6" xfId="19643"/>
    <cellStyle name="Note 2 2 5 2 6 2" xfId="19644"/>
    <cellStyle name="Note 2 2 5 2 6 3" xfId="19645"/>
    <cellStyle name="Note 2 2 5 2 7" xfId="19646"/>
    <cellStyle name="Note 2 2 5 2 8" xfId="19647"/>
    <cellStyle name="Note 2 2 5 3" xfId="19648"/>
    <cellStyle name="Note 2 2 5 3 2" xfId="19649"/>
    <cellStyle name="Note 2 2 5 3 2 2" xfId="19650"/>
    <cellStyle name="Note 2 2 5 3 2 3" xfId="19651"/>
    <cellStyle name="Note 2 2 5 3 3" xfId="19652"/>
    <cellStyle name="Note 2 2 5 3 3 2" xfId="19653"/>
    <cellStyle name="Note 2 2 5 3 3 3" xfId="19654"/>
    <cellStyle name="Note 2 2 5 3 4" xfId="19655"/>
    <cellStyle name="Note 2 2 5 3 4 2" xfId="19656"/>
    <cellStyle name="Note 2 2 5 3 4 3" xfId="19657"/>
    <cellStyle name="Note 2 2 5 3 5" xfId="19658"/>
    <cellStyle name="Note 2 2 5 3 5 2" xfId="19659"/>
    <cellStyle name="Note 2 2 5 3 5 3" xfId="19660"/>
    <cellStyle name="Note 2 2 5 3 6" xfId="19661"/>
    <cellStyle name="Note 2 2 5 3 7" xfId="19662"/>
    <cellStyle name="Note 2 2 5 4" xfId="19663"/>
    <cellStyle name="Note 2 2 5 4 2" xfId="19664"/>
    <cellStyle name="Note 2 2 5 4 3" xfId="19665"/>
    <cellStyle name="Note 2 2 5 5" xfId="19666"/>
    <cellStyle name="Note 2 2 5 5 2" xfId="19667"/>
    <cellStyle name="Note 2 2 5 5 3" xfId="19668"/>
    <cellStyle name="Note 2 2 5 6" xfId="19669"/>
    <cellStyle name="Note 2 2 5 6 2" xfId="19670"/>
    <cellStyle name="Note 2 2 5 6 3" xfId="19671"/>
    <cellStyle name="Note 2 2 5 7" xfId="19672"/>
    <cellStyle name="Note 2 2 5 7 2" xfId="19673"/>
    <cellStyle name="Note 2 2 5 7 3" xfId="19674"/>
    <cellStyle name="Note 2 2 5 8" xfId="19675"/>
    <cellStyle name="Note 2 2 5 9" xfId="19676"/>
    <cellStyle name="Note 2 2 6" xfId="19677"/>
    <cellStyle name="Note 2 2 6 2" xfId="19678"/>
    <cellStyle name="Note 2 2 6 2 2" xfId="19679"/>
    <cellStyle name="Note 2 2 6 2 2 2" xfId="19680"/>
    <cellStyle name="Note 2 2 6 2 2 2 2" xfId="19681"/>
    <cellStyle name="Note 2 2 6 2 2 2 3" xfId="19682"/>
    <cellStyle name="Note 2 2 6 2 2 3" xfId="19683"/>
    <cellStyle name="Note 2 2 6 2 2 3 2" xfId="19684"/>
    <cellStyle name="Note 2 2 6 2 2 3 3" xfId="19685"/>
    <cellStyle name="Note 2 2 6 2 2 4" xfId="19686"/>
    <cellStyle name="Note 2 2 6 2 2 4 2" xfId="19687"/>
    <cellStyle name="Note 2 2 6 2 2 4 3" xfId="19688"/>
    <cellStyle name="Note 2 2 6 2 2 5" xfId="19689"/>
    <cellStyle name="Note 2 2 6 2 2 5 2" xfId="19690"/>
    <cellStyle name="Note 2 2 6 2 2 5 3" xfId="19691"/>
    <cellStyle name="Note 2 2 6 2 2 6" xfId="19692"/>
    <cellStyle name="Note 2 2 6 2 2 7" xfId="19693"/>
    <cellStyle name="Note 2 2 6 2 3" xfId="19694"/>
    <cellStyle name="Note 2 2 6 2 3 2" xfId="19695"/>
    <cellStyle name="Note 2 2 6 2 3 3" xfId="19696"/>
    <cellStyle name="Note 2 2 6 2 4" xfId="19697"/>
    <cellStyle name="Note 2 2 6 2 4 2" xfId="19698"/>
    <cellStyle name="Note 2 2 6 2 4 3" xfId="19699"/>
    <cellStyle name="Note 2 2 6 2 5" xfId="19700"/>
    <cellStyle name="Note 2 2 6 2 5 2" xfId="19701"/>
    <cellStyle name="Note 2 2 6 2 5 3" xfId="19702"/>
    <cellStyle name="Note 2 2 6 2 6" xfId="19703"/>
    <cellStyle name="Note 2 2 6 2 6 2" xfId="19704"/>
    <cellStyle name="Note 2 2 6 2 6 3" xfId="19705"/>
    <cellStyle name="Note 2 2 6 2 7" xfId="19706"/>
    <cellStyle name="Note 2 2 6 2 8" xfId="19707"/>
    <cellStyle name="Note 2 2 6 3" xfId="19708"/>
    <cellStyle name="Note 2 2 6 3 2" xfId="19709"/>
    <cellStyle name="Note 2 2 6 3 2 2" xfId="19710"/>
    <cellStyle name="Note 2 2 6 3 2 3" xfId="19711"/>
    <cellStyle name="Note 2 2 6 3 3" xfId="19712"/>
    <cellStyle name="Note 2 2 6 3 3 2" xfId="19713"/>
    <cellStyle name="Note 2 2 6 3 3 3" xfId="19714"/>
    <cellStyle name="Note 2 2 6 3 4" xfId="19715"/>
    <cellStyle name="Note 2 2 6 3 4 2" xfId="19716"/>
    <cellStyle name="Note 2 2 6 3 4 3" xfId="19717"/>
    <cellStyle name="Note 2 2 6 3 5" xfId="19718"/>
    <cellStyle name="Note 2 2 6 3 5 2" xfId="19719"/>
    <cellStyle name="Note 2 2 6 3 5 3" xfId="19720"/>
    <cellStyle name="Note 2 2 6 3 6" xfId="19721"/>
    <cellStyle name="Note 2 2 6 3 7" xfId="19722"/>
    <cellStyle name="Note 2 2 6 4" xfId="19723"/>
    <cellStyle name="Note 2 2 6 4 2" xfId="19724"/>
    <cellStyle name="Note 2 2 6 4 3" xfId="19725"/>
    <cellStyle name="Note 2 2 6 5" xfId="19726"/>
    <cellStyle name="Note 2 2 6 5 2" xfId="19727"/>
    <cellStyle name="Note 2 2 6 5 3" xfId="19728"/>
    <cellStyle name="Note 2 2 6 6" xfId="19729"/>
    <cellStyle name="Note 2 2 6 6 2" xfId="19730"/>
    <cellStyle name="Note 2 2 6 6 3" xfId="19731"/>
    <cellStyle name="Note 2 2 6 7" xfId="19732"/>
    <cellStyle name="Note 2 2 6 7 2" xfId="19733"/>
    <cellStyle name="Note 2 2 6 7 3" xfId="19734"/>
    <cellStyle name="Note 2 2 6 8" xfId="19735"/>
    <cellStyle name="Note 2 2 6 9" xfId="19736"/>
    <cellStyle name="Note 2 2 7" xfId="19737"/>
    <cellStyle name="Note 2 2 7 2" xfId="19738"/>
    <cellStyle name="Note 2 2 7 2 2" xfId="19739"/>
    <cellStyle name="Note 2 2 7 2 2 2" xfId="19740"/>
    <cellStyle name="Note 2 2 7 2 2 3" xfId="19741"/>
    <cellStyle name="Note 2 2 7 2 3" xfId="19742"/>
    <cellStyle name="Note 2 2 7 2 3 2" xfId="19743"/>
    <cellStyle name="Note 2 2 7 2 3 3" xfId="19744"/>
    <cellStyle name="Note 2 2 7 2 4" xfId="19745"/>
    <cellStyle name="Note 2 2 7 2 4 2" xfId="19746"/>
    <cellStyle name="Note 2 2 7 2 4 3" xfId="19747"/>
    <cellStyle name="Note 2 2 7 2 5" xfId="19748"/>
    <cellStyle name="Note 2 2 7 2 5 2" xfId="19749"/>
    <cellStyle name="Note 2 2 7 2 5 3" xfId="19750"/>
    <cellStyle name="Note 2 2 7 2 6" xfId="19751"/>
    <cellStyle name="Note 2 2 7 2 7" xfId="19752"/>
    <cellStyle name="Note 2 2 7 3" xfId="19753"/>
    <cellStyle name="Note 2 2 7 3 2" xfId="19754"/>
    <cellStyle name="Note 2 2 7 3 3" xfId="19755"/>
    <cellStyle name="Note 2 2 7 4" xfId="19756"/>
    <cellStyle name="Note 2 2 7 4 2" xfId="19757"/>
    <cellStyle name="Note 2 2 7 4 3" xfId="19758"/>
    <cellStyle name="Note 2 2 7 5" xfId="19759"/>
    <cellStyle name="Note 2 2 7 5 2" xfId="19760"/>
    <cellStyle name="Note 2 2 7 5 3" xfId="19761"/>
    <cellStyle name="Note 2 2 7 6" xfId="19762"/>
    <cellStyle name="Note 2 2 7 6 2" xfId="19763"/>
    <cellStyle name="Note 2 2 7 6 3" xfId="19764"/>
    <cellStyle name="Note 2 2 7 7" xfId="19765"/>
    <cellStyle name="Note 2 2 7 8" xfId="19766"/>
    <cellStyle name="Note 2 2 8" xfId="19767"/>
    <cellStyle name="Note 2 2 8 2" xfId="19768"/>
    <cellStyle name="Note 2 2 8 2 2" xfId="19769"/>
    <cellStyle name="Note 2 2 8 2 3" xfId="19770"/>
    <cellStyle name="Note 2 2 8 3" xfId="19771"/>
    <cellStyle name="Note 2 2 8 3 2" xfId="19772"/>
    <cellStyle name="Note 2 2 8 3 3" xfId="19773"/>
    <cellStyle name="Note 2 2 8 4" xfId="19774"/>
    <cellStyle name="Note 2 2 8 4 2" xfId="19775"/>
    <cellStyle name="Note 2 2 8 4 3" xfId="19776"/>
    <cellStyle name="Note 2 2 8 5" xfId="19777"/>
    <cellStyle name="Note 2 2 8 5 2" xfId="19778"/>
    <cellStyle name="Note 2 2 8 5 3" xfId="19779"/>
    <cellStyle name="Note 2 2 8 6" xfId="19780"/>
    <cellStyle name="Note 2 2 8 7" xfId="19781"/>
    <cellStyle name="Note 2 2 9" xfId="19782"/>
    <cellStyle name="Note 2 2 9 2" xfId="19783"/>
    <cellStyle name="Note 2 2 9 3" xfId="19784"/>
    <cellStyle name="Note 2 3" xfId="19785"/>
    <cellStyle name="Note 2 3 10" xfId="19786"/>
    <cellStyle name="Note 2 3 10 2" xfId="19787"/>
    <cellStyle name="Note 2 3 10 3" xfId="19788"/>
    <cellStyle name="Note 2 3 11" xfId="19789"/>
    <cellStyle name="Note 2 3 11 2" xfId="19790"/>
    <cellStyle name="Note 2 3 11 3" xfId="19791"/>
    <cellStyle name="Note 2 3 12" xfId="19792"/>
    <cellStyle name="Note 2 3 12 2" xfId="19793"/>
    <cellStyle name="Note 2 3 12 3" xfId="19794"/>
    <cellStyle name="Note 2 3 13" xfId="19795"/>
    <cellStyle name="Note 2 3 13 2" xfId="19796"/>
    <cellStyle name="Note 2 3 13 3" xfId="19797"/>
    <cellStyle name="Note 2 3 14" xfId="19798"/>
    <cellStyle name="Note 2 3 15" xfId="19799"/>
    <cellStyle name="Note 2 3 2" xfId="19800"/>
    <cellStyle name="Note 2 3 2 10" xfId="19801"/>
    <cellStyle name="Note 2 3 2 10 2" xfId="19802"/>
    <cellStyle name="Note 2 3 2 10 3" xfId="19803"/>
    <cellStyle name="Note 2 3 2 11" xfId="19804"/>
    <cellStyle name="Note 2 3 2 12" xfId="19805"/>
    <cellStyle name="Note 2 3 2 2" xfId="19806"/>
    <cellStyle name="Note 2 3 2 2 10" xfId="19807"/>
    <cellStyle name="Note 2 3 2 2 11" xfId="19808"/>
    <cellStyle name="Note 2 3 2 2 2" xfId="19809"/>
    <cellStyle name="Note 2 3 2 2 2 2" xfId="19810"/>
    <cellStyle name="Note 2 3 2 2 2 2 2" xfId="19811"/>
    <cellStyle name="Note 2 3 2 2 2 2 2 2" xfId="19812"/>
    <cellStyle name="Note 2 3 2 2 2 2 2 2 2" xfId="19813"/>
    <cellStyle name="Note 2 3 2 2 2 2 2 2 3" xfId="19814"/>
    <cellStyle name="Note 2 3 2 2 2 2 2 3" xfId="19815"/>
    <cellStyle name="Note 2 3 2 2 2 2 2 3 2" xfId="19816"/>
    <cellStyle name="Note 2 3 2 2 2 2 2 3 3" xfId="19817"/>
    <cellStyle name="Note 2 3 2 2 2 2 2 4" xfId="19818"/>
    <cellStyle name="Note 2 3 2 2 2 2 2 4 2" xfId="19819"/>
    <cellStyle name="Note 2 3 2 2 2 2 2 4 3" xfId="19820"/>
    <cellStyle name="Note 2 3 2 2 2 2 2 5" xfId="19821"/>
    <cellStyle name="Note 2 3 2 2 2 2 2 5 2" xfId="19822"/>
    <cellStyle name="Note 2 3 2 2 2 2 2 5 3" xfId="19823"/>
    <cellStyle name="Note 2 3 2 2 2 2 2 6" xfId="19824"/>
    <cellStyle name="Note 2 3 2 2 2 2 2 7" xfId="19825"/>
    <cellStyle name="Note 2 3 2 2 2 2 3" xfId="19826"/>
    <cellStyle name="Note 2 3 2 2 2 2 3 2" xfId="19827"/>
    <cellStyle name="Note 2 3 2 2 2 2 3 3" xfId="19828"/>
    <cellStyle name="Note 2 3 2 2 2 2 4" xfId="19829"/>
    <cellStyle name="Note 2 3 2 2 2 2 4 2" xfId="19830"/>
    <cellStyle name="Note 2 3 2 2 2 2 4 3" xfId="19831"/>
    <cellStyle name="Note 2 3 2 2 2 2 5" xfId="19832"/>
    <cellStyle name="Note 2 3 2 2 2 2 5 2" xfId="19833"/>
    <cellStyle name="Note 2 3 2 2 2 2 5 3" xfId="19834"/>
    <cellStyle name="Note 2 3 2 2 2 2 6" xfId="19835"/>
    <cellStyle name="Note 2 3 2 2 2 2 6 2" xfId="19836"/>
    <cellStyle name="Note 2 3 2 2 2 2 6 3" xfId="19837"/>
    <cellStyle name="Note 2 3 2 2 2 2 7" xfId="19838"/>
    <cellStyle name="Note 2 3 2 2 2 2 8" xfId="19839"/>
    <cellStyle name="Note 2 3 2 2 2 3" xfId="19840"/>
    <cellStyle name="Note 2 3 2 2 2 3 2" xfId="19841"/>
    <cellStyle name="Note 2 3 2 2 2 3 2 2" xfId="19842"/>
    <cellStyle name="Note 2 3 2 2 2 3 2 3" xfId="19843"/>
    <cellStyle name="Note 2 3 2 2 2 3 3" xfId="19844"/>
    <cellStyle name="Note 2 3 2 2 2 3 3 2" xfId="19845"/>
    <cellStyle name="Note 2 3 2 2 2 3 3 3" xfId="19846"/>
    <cellStyle name="Note 2 3 2 2 2 3 4" xfId="19847"/>
    <cellStyle name="Note 2 3 2 2 2 3 4 2" xfId="19848"/>
    <cellStyle name="Note 2 3 2 2 2 3 4 3" xfId="19849"/>
    <cellStyle name="Note 2 3 2 2 2 3 5" xfId="19850"/>
    <cellStyle name="Note 2 3 2 2 2 3 5 2" xfId="19851"/>
    <cellStyle name="Note 2 3 2 2 2 3 5 3" xfId="19852"/>
    <cellStyle name="Note 2 3 2 2 2 3 6" xfId="19853"/>
    <cellStyle name="Note 2 3 2 2 2 3 7" xfId="19854"/>
    <cellStyle name="Note 2 3 2 2 2 4" xfId="19855"/>
    <cellStyle name="Note 2 3 2 2 2 4 2" xfId="19856"/>
    <cellStyle name="Note 2 3 2 2 2 4 3" xfId="19857"/>
    <cellStyle name="Note 2 3 2 2 2 5" xfId="19858"/>
    <cellStyle name="Note 2 3 2 2 2 5 2" xfId="19859"/>
    <cellStyle name="Note 2 3 2 2 2 5 3" xfId="19860"/>
    <cellStyle name="Note 2 3 2 2 2 6" xfId="19861"/>
    <cellStyle name="Note 2 3 2 2 2 6 2" xfId="19862"/>
    <cellStyle name="Note 2 3 2 2 2 6 3" xfId="19863"/>
    <cellStyle name="Note 2 3 2 2 2 7" xfId="19864"/>
    <cellStyle name="Note 2 3 2 2 2 7 2" xfId="19865"/>
    <cellStyle name="Note 2 3 2 2 2 7 3" xfId="19866"/>
    <cellStyle name="Note 2 3 2 2 2 8" xfId="19867"/>
    <cellStyle name="Note 2 3 2 2 2 9" xfId="19868"/>
    <cellStyle name="Note 2 3 2 2 3" xfId="19869"/>
    <cellStyle name="Note 2 3 2 2 3 2" xfId="19870"/>
    <cellStyle name="Note 2 3 2 2 3 2 2" xfId="19871"/>
    <cellStyle name="Note 2 3 2 2 3 2 2 2" xfId="19872"/>
    <cellStyle name="Note 2 3 2 2 3 2 2 2 2" xfId="19873"/>
    <cellStyle name="Note 2 3 2 2 3 2 2 2 3" xfId="19874"/>
    <cellStyle name="Note 2 3 2 2 3 2 2 3" xfId="19875"/>
    <cellStyle name="Note 2 3 2 2 3 2 2 3 2" xfId="19876"/>
    <cellStyle name="Note 2 3 2 2 3 2 2 3 3" xfId="19877"/>
    <cellStyle name="Note 2 3 2 2 3 2 2 4" xfId="19878"/>
    <cellStyle name="Note 2 3 2 2 3 2 2 4 2" xfId="19879"/>
    <cellStyle name="Note 2 3 2 2 3 2 2 4 3" xfId="19880"/>
    <cellStyle name="Note 2 3 2 2 3 2 2 5" xfId="19881"/>
    <cellStyle name="Note 2 3 2 2 3 2 2 5 2" xfId="19882"/>
    <cellStyle name="Note 2 3 2 2 3 2 2 5 3" xfId="19883"/>
    <cellStyle name="Note 2 3 2 2 3 2 2 6" xfId="19884"/>
    <cellStyle name="Note 2 3 2 2 3 2 2 7" xfId="19885"/>
    <cellStyle name="Note 2 3 2 2 3 2 3" xfId="19886"/>
    <cellStyle name="Note 2 3 2 2 3 2 3 2" xfId="19887"/>
    <cellStyle name="Note 2 3 2 2 3 2 3 3" xfId="19888"/>
    <cellStyle name="Note 2 3 2 2 3 2 4" xfId="19889"/>
    <cellStyle name="Note 2 3 2 2 3 2 4 2" xfId="19890"/>
    <cellStyle name="Note 2 3 2 2 3 2 4 3" xfId="19891"/>
    <cellStyle name="Note 2 3 2 2 3 2 5" xfId="19892"/>
    <cellStyle name="Note 2 3 2 2 3 2 5 2" xfId="19893"/>
    <cellStyle name="Note 2 3 2 2 3 2 5 3" xfId="19894"/>
    <cellStyle name="Note 2 3 2 2 3 2 6" xfId="19895"/>
    <cellStyle name="Note 2 3 2 2 3 2 6 2" xfId="19896"/>
    <cellStyle name="Note 2 3 2 2 3 2 6 3" xfId="19897"/>
    <cellStyle name="Note 2 3 2 2 3 2 7" xfId="19898"/>
    <cellStyle name="Note 2 3 2 2 3 2 8" xfId="19899"/>
    <cellStyle name="Note 2 3 2 2 3 3" xfId="19900"/>
    <cellStyle name="Note 2 3 2 2 3 3 2" xfId="19901"/>
    <cellStyle name="Note 2 3 2 2 3 3 2 2" xfId="19902"/>
    <cellStyle name="Note 2 3 2 2 3 3 2 3" xfId="19903"/>
    <cellStyle name="Note 2 3 2 2 3 3 3" xfId="19904"/>
    <cellStyle name="Note 2 3 2 2 3 3 3 2" xfId="19905"/>
    <cellStyle name="Note 2 3 2 2 3 3 3 3" xfId="19906"/>
    <cellStyle name="Note 2 3 2 2 3 3 4" xfId="19907"/>
    <cellStyle name="Note 2 3 2 2 3 3 4 2" xfId="19908"/>
    <cellStyle name="Note 2 3 2 2 3 3 4 3" xfId="19909"/>
    <cellStyle name="Note 2 3 2 2 3 3 5" xfId="19910"/>
    <cellStyle name="Note 2 3 2 2 3 3 5 2" xfId="19911"/>
    <cellStyle name="Note 2 3 2 2 3 3 5 3" xfId="19912"/>
    <cellStyle name="Note 2 3 2 2 3 3 6" xfId="19913"/>
    <cellStyle name="Note 2 3 2 2 3 3 7" xfId="19914"/>
    <cellStyle name="Note 2 3 2 2 3 4" xfId="19915"/>
    <cellStyle name="Note 2 3 2 2 3 4 2" xfId="19916"/>
    <cellStyle name="Note 2 3 2 2 3 4 3" xfId="19917"/>
    <cellStyle name="Note 2 3 2 2 3 5" xfId="19918"/>
    <cellStyle name="Note 2 3 2 2 3 5 2" xfId="19919"/>
    <cellStyle name="Note 2 3 2 2 3 5 3" xfId="19920"/>
    <cellStyle name="Note 2 3 2 2 3 6" xfId="19921"/>
    <cellStyle name="Note 2 3 2 2 3 6 2" xfId="19922"/>
    <cellStyle name="Note 2 3 2 2 3 6 3" xfId="19923"/>
    <cellStyle name="Note 2 3 2 2 3 7" xfId="19924"/>
    <cellStyle name="Note 2 3 2 2 3 7 2" xfId="19925"/>
    <cellStyle name="Note 2 3 2 2 3 7 3" xfId="19926"/>
    <cellStyle name="Note 2 3 2 2 3 8" xfId="19927"/>
    <cellStyle name="Note 2 3 2 2 3 9" xfId="19928"/>
    <cellStyle name="Note 2 3 2 2 4" xfId="19929"/>
    <cellStyle name="Note 2 3 2 2 4 2" xfId="19930"/>
    <cellStyle name="Note 2 3 2 2 4 2 2" xfId="19931"/>
    <cellStyle name="Note 2 3 2 2 4 2 2 2" xfId="19932"/>
    <cellStyle name="Note 2 3 2 2 4 2 2 3" xfId="19933"/>
    <cellStyle name="Note 2 3 2 2 4 2 3" xfId="19934"/>
    <cellStyle name="Note 2 3 2 2 4 2 3 2" xfId="19935"/>
    <cellStyle name="Note 2 3 2 2 4 2 3 3" xfId="19936"/>
    <cellStyle name="Note 2 3 2 2 4 2 4" xfId="19937"/>
    <cellStyle name="Note 2 3 2 2 4 2 4 2" xfId="19938"/>
    <cellStyle name="Note 2 3 2 2 4 2 4 3" xfId="19939"/>
    <cellStyle name="Note 2 3 2 2 4 2 5" xfId="19940"/>
    <cellStyle name="Note 2 3 2 2 4 2 5 2" xfId="19941"/>
    <cellStyle name="Note 2 3 2 2 4 2 5 3" xfId="19942"/>
    <cellStyle name="Note 2 3 2 2 4 2 6" xfId="19943"/>
    <cellStyle name="Note 2 3 2 2 4 2 7" xfId="19944"/>
    <cellStyle name="Note 2 3 2 2 4 3" xfId="19945"/>
    <cellStyle name="Note 2 3 2 2 4 3 2" xfId="19946"/>
    <cellStyle name="Note 2 3 2 2 4 3 3" xfId="19947"/>
    <cellStyle name="Note 2 3 2 2 4 4" xfId="19948"/>
    <cellStyle name="Note 2 3 2 2 4 4 2" xfId="19949"/>
    <cellStyle name="Note 2 3 2 2 4 4 3" xfId="19950"/>
    <cellStyle name="Note 2 3 2 2 4 5" xfId="19951"/>
    <cellStyle name="Note 2 3 2 2 4 5 2" xfId="19952"/>
    <cellStyle name="Note 2 3 2 2 4 5 3" xfId="19953"/>
    <cellStyle name="Note 2 3 2 2 4 6" xfId="19954"/>
    <cellStyle name="Note 2 3 2 2 4 6 2" xfId="19955"/>
    <cellStyle name="Note 2 3 2 2 4 6 3" xfId="19956"/>
    <cellStyle name="Note 2 3 2 2 4 7" xfId="19957"/>
    <cellStyle name="Note 2 3 2 2 4 8" xfId="19958"/>
    <cellStyle name="Note 2 3 2 2 5" xfId="19959"/>
    <cellStyle name="Note 2 3 2 2 5 2" xfId="19960"/>
    <cellStyle name="Note 2 3 2 2 5 2 2" xfId="19961"/>
    <cellStyle name="Note 2 3 2 2 5 2 3" xfId="19962"/>
    <cellStyle name="Note 2 3 2 2 5 3" xfId="19963"/>
    <cellStyle name="Note 2 3 2 2 5 3 2" xfId="19964"/>
    <cellStyle name="Note 2 3 2 2 5 3 3" xfId="19965"/>
    <cellStyle name="Note 2 3 2 2 5 4" xfId="19966"/>
    <cellStyle name="Note 2 3 2 2 5 4 2" xfId="19967"/>
    <cellStyle name="Note 2 3 2 2 5 4 3" xfId="19968"/>
    <cellStyle name="Note 2 3 2 2 5 5" xfId="19969"/>
    <cellStyle name="Note 2 3 2 2 5 5 2" xfId="19970"/>
    <cellStyle name="Note 2 3 2 2 5 5 3" xfId="19971"/>
    <cellStyle name="Note 2 3 2 2 5 6" xfId="19972"/>
    <cellStyle name="Note 2 3 2 2 5 7" xfId="19973"/>
    <cellStyle name="Note 2 3 2 2 6" xfId="19974"/>
    <cellStyle name="Note 2 3 2 2 6 2" xfId="19975"/>
    <cellStyle name="Note 2 3 2 2 6 3" xfId="19976"/>
    <cellStyle name="Note 2 3 2 2 7" xfId="19977"/>
    <cellStyle name="Note 2 3 2 2 7 2" xfId="19978"/>
    <cellStyle name="Note 2 3 2 2 7 3" xfId="19979"/>
    <cellStyle name="Note 2 3 2 2 8" xfId="19980"/>
    <cellStyle name="Note 2 3 2 2 8 2" xfId="19981"/>
    <cellStyle name="Note 2 3 2 2 8 3" xfId="19982"/>
    <cellStyle name="Note 2 3 2 2 9" xfId="19983"/>
    <cellStyle name="Note 2 3 2 2 9 2" xfId="19984"/>
    <cellStyle name="Note 2 3 2 2 9 3" xfId="19985"/>
    <cellStyle name="Note 2 3 2 3" xfId="19986"/>
    <cellStyle name="Note 2 3 2 3 2" xfId="19987"/>
    <cellStyle name="Note 2 3 2 3 2 2" xfId="19988"/>
    <cellStyle name="Note 2 3 2 3 2 2 2" xfId="19989"/>
    <cellStyle name="Note 2 3 2 3 2 2 2 2" xfId="19990"/>
    <cellStyle name="Note 2 3 2 3 2 2 2 3" xfId="19991"/>
    <cellStyle name="Note 2 3 2 3 2 2 3" xfId="19992"/>
    <cellStyle name="Note 2 3 2 3 2 2 3 2" xfId="19993"/>
    <cellStyle name="Note 2 3 2 3 2 2 3 3" xfId="19994"/>
    <cellStyle name="Note 2 3 2 3 2 2 4" xfId="19995"/>
    <cellStyle name="Note 2 3 2 3 2 2 4 2" xfId="19996"/>
    <cellStyle name="Note 2 3 2 3 2 2 4 3" xfId="19997"/>
    <cellStyle name="Note 2 3 2 3 2 2 5" xfId="19998"/>
    <cellStyle name="Note 2 3 2 3 2 2 5 2" xfId="19999"/>
    <cellStyle name="Note 2 3 2 3 2 2 5 3" xfId="20000"/>
    <cellStyle name="Note 2 3 2 3 2 2 6" xfId="20001"/>
    <cellStyle name="Note 2 3 2 3 2 2 7" xfId="20002"/>
    <cellStyle name="Note 2 3 2 3 2 3" xfId="20003"/>
    <cellStyle name="Note 2 3 2 3 2 3 2" xfId="20004"/>
    <cellStyle name="Note 2 3 2 3 2 3 3" xfId="20005"/>
    <cellStyle name="Note 2 3 2 3 2 4" xfId="20006"/>
    <cellStyle name="Note 2 3 2 3 2 4 2" xfId="20007"/>
    <cellStyle name="Note 2 3 2 3 2 4 3" xfId="20008"/>
    <cellStyle name="Note 2 3 2 3 2 5" xfId="20009"/>
    <cellStyle name="Note 2 3 2 3 2 5 2" xfId="20010"/>
    <cellStyle name="Note 2 3 2 3 2 5 3" xfId="20011"/>
    <cellStyle name="Note 2 3 2 3 2 6" xfId="20012"/>
    <cellStyle name="Note 2 3 2 3 2 6 2" xfId="20013"/>
    <cellStyle name="Note 2 3 2 3 2 6 3" xfId="20014"/>
    <cellStyle name="Note 2 3 2 3 2 7" xfId="20015"/>
    <cellStyle name="Note 2 3 2 3 2 8" xfId="20016"/>
    <cellStyle name="Note 2 3 2 3 3" xfId="20017"/>
    <cellStyle name="Note 2 3 2 3 3 2" xfId="20018"/>
    <cellStyle name="Note 2 3 2 3 3 2 2" xfId="20019"/>
    <cellStyle name="Note 2 3 2 3 3 2 3" xfId="20020"/>
    <cellStyle name="Note 2 3 2 3 3 3" xfId="20021"/>
    <cellStyle name="Note 2 3 2 3 3 3 2" xfId="20022"/>
    <cellStyle name="Note 2 3 2 3 3 3 3" xfId="20023"/>
    <cellStyle name="Note 2 3 2 3 3 4" xfId="20024"/>
    <cellStyle name="Note 2 3 2 3 3 4 2" xfId="20025"/>
    <cellStyle name="Note 2 3 2 3 3 4 3" xfId="20026"/>
    <cellStyle name="Note 2 3 2 3 3 5" xfId="20027"/>
    <cellStyle name="Note 2 3 2 3 3 5 2" xfId="20028"/>
    <cellStyle name="Note 2 3 2 3 3 5 3" xfId="20029"/>
    <cellStyle name="Note 2 3 2 3 3 6" xfId="20030"/>
    <cellStyle name="Note 2 3 2 3 3 7" xfId="20031"/>
    <cellStyle name="Note 2 3 2 3 4" xfId="20032"/>
    <cellStyle name="Note 2 3 2 3 4 2" xfId="20033"/>
    <cellStyle name="Note 2 3 2 3 4 3" xfId="20034"/>
    <cellStyle name="Note 2 3 2 3 5" xfId="20035"/>
    <cellStyle name="Note 2 3 2 3 5 2" xfId="20036"/>
    <cellStyle name="Note 2 3 2 3 5 3" xfId="20037"/>
    <cellStyle name="Note 2 3 2 3 6" xfId="20038"/>
    <cellStyle name="Note 2 3 2 3 6 2" xfId="20039"/>
    <cellStyle name="Note 2 3 2 3 6 3" xfId="20040"/>
    <cellStyle name="Note 2 3 2 3 7" xfId="20041"/>
    <cellStyle name="Note 2 3 2 3 7 2" xfId="20042"/>
    <cellStyle name="Note 2 3 2 3 7 3" xfId="20043"/>
    <cellStyle name="Note 2 3 2 3 8" xfId="20044"/>
    <cellStyle name="Note 2 3 2 3 9" xfId="20045"/>
    <cellStyle name="Note 2 3 2 4" xfId="20046"/>
    <cellStyle name="Note 2 3 2 4 2" xfId="20047"/>
    <cellStyle name="Note 2 3 2 4 2 2" xfId="20048"/>
    <cellStyle name="Note 2 3 2 4 2 2 2" xfId="20049"/>
    <cellStyle name="Note 2 3 2 4 2 2 2 2" xfId="20050"/>
    <cellStyle name="Note 2 3 2 4 2 2 2 3" xfId="20051"/>
    <cellStyle name="Note 2 3 2 4 2 2 3" xfId="20052"/>
    <cellStyle name="Note 2 3 2 4 2 2 3 2" xfId="20053"/>
    <cellStyle name="Note 2 3 2 4 2 2 3 3" xfId="20054"/>
    <cellStyle name="Note 2 3 2 4 2 2 4" xfId="20055"/>
    <cellStyle name="Note 2 3 2 4 2 2 4 2" xfId="20056"/>
    <cellStyle name="Note 2 3 2 4 2 2 4 3" xfId="20057"/>
    <cellStyle name="Note 2 3 2 4 2 2 5" xfId="20058"/>
    <cellStyle name="Note 2 3 2 4 2 2 5 2" xfId="20059"/>
    <cellStyle name="Note 2 3 2 4 2 2 5 3" xfId="20060"/>
    <cellStyle name="Note 2 3 2 4 2 2 6" xfId="20061"/>
    <cellStyle name="Note 2 3 2 4 2 2 7" xfId="20062"/>
    <cellStyle name="Note 2 3 2 4 2 3" xfId="20063"/>
    <cellStyle name="Note 2 3 2 4 2 3 2" xfId="20064"/>
    <cellStyle name="Note 2 3 2 4 2 3 3" xfId="20065"/>
    <cellStyle name="Note 2 3 2 4 2 4" xfId="20066"/>
    <cellStyle name="Note 2 3 2 4 2 4 2" xfId="20067"/>
    <cellStyle name="Note 2 3 2 4 2 4 3" xfId="20068"/>
    <cellStyle name="Note 2 3 2 4 2 5" xfId="20069"/>
    <cellStyle name="Note 2 3 2 4 2 5 2" xfId="20070"/>
    <cellStyle name="Note 2 3 2 4 2 5 3" xfId="20071"/>
    <cellStyle name="Note 2 3 2 4 2 6" xfId="20072"/>
    <cellStyle name="Note 2 3 2 4 2 6 2" xfId="20073"/>
    <cellStyle name="Note 2 3 2 4 2 6 3" xfId="20074"/>
    <cellStyle name="Note 2 3 2 4 2 7" xfId="20075"/>
    <cellStyle name="Note 2 3 2 4 2 8" xfId="20076"/>
    <cellStyle name="Note 2 3 2 4 3" xfId="20077"/>
    <cellStyle name="Note 2 3 2 4 3 2" xfId="20078"/>
    <cellStyle name="Note 2 3 2 4 3 2 2" xfId="20079"/>
    <cellStyle name="Note 2 3 2 4 3 2 3" xfId="20080"/>
    <cellStyle name="Note 2 3 2 4 3 3" xfId="20081"/>
    <cellStyle name="Note 2 3 2 4 3 3 2" xfId="20082"/>
    <cellStyle name="Note 2 3 2 4 3 3 3" xfId="20083"/>
    <cellStyle name="Note 2 3 2 4 3 4" xfId="20084"/>
    <cellStyle name="Note 2 3 2 4 3 4 2" xfId="20085"/>
    <cellStyle name="Note 2 3 2 4 3 4 3" xfId="20086"/>
    <cellStyle name="Note 2 3 2 4 3 5" xfId="20087"/>
    <cellStyle name="Note 2 3 2 4 3 5 2" xfId="20088"/>
    <cellStyle name="Note 2 3 2 4 3 5 3" xfId="20089"/>
    <cellStyle name="Note 2 3 2 4 3 6" xfId="20090"/>
    <cellStyle name="Note 2 3 2 4 3 7" xfId="20091"/>
    <cellStyle name="Note 2 3 2 4 4" xfId="20092"/>
    <cellStyle name="Note 2 3 2 4 4 2" xfId="20093"/>
    <cellStyle name="Note 2 3 2 4 4 3" xfId="20094"/>
    <cellStyle name="Note 2 3 2 4 5" xfId="20095"/>
    <cellStyle name="Note 2 3 2 4 5 2" xfId="20096"/>
    <cellStyle name="Note 2 3 2 4 5 3" xfId="20097"/>
    <cellStyle name="Note 2 3 2 4 6" xfId="20098"/>
    <cellStyle name="Note 2 3 2 4 6 2" xfId="20099"/>
    <cellStyle name="Note 2 3 2 4 6 3" xfId="20100"/>
    <cellStyle name="Note 2 3 2 4 7" xfId="20101"/>
    <cellStyle name="Note 2 3 2 4 7 2" xfId="20102"/>
    <cellStyle name="Note 2 3 2 4 7 3" xfId="20103"/>
    <cellStyle name="Note 2 3 2 4 8" xfId="20104"/>
    <cellStyle name="Note 2 3 2 4 9" xfId="20105"/>
    <cellStyle name="Note 2 3 2 5" xfId="20106"/>
    <cellStyle name="Note 2 3 2 5 2" xfId="20107"/>
    <cellStyle name="Note 2 3 2 5 2 2" xfId="20108"/>
    <cellStyle name="Note 2 3 2 5 2 2 2" xfId="20109"/>
    <cellStyle name="Note 2 3 2 5 2 2 3" xfId="20110"/>
    <cellStyle name="Note 2 3 2 5 2 3" xfId="20111"/>
    <cellStyle name="Note 2 3 2 5 2 3 2" xfId="20112"/>
    <cellStyle name="Note 2 3 2 5 2 3 3" xfId="20113"/>
    <cellStyle name="Note 2 3 2 5 2 4" xfId="20114"/>
    <cellStyle name="Note 2 3 2 5 2 4 2" xfId="20115"/>
    <cellStyle name="Note 2 3 2 5 2 4 3" xfId="20116"/>
    <cellStyle name="Note 2 3 2 5 2 5" xfId="20117"/>
    <cellStyle name="Note 2 3 2 5 2 5 2" xfId="20118"/>
    <cellStyle name="Note 2 3 2 5 2 5 3" xfId="20119"/>
    <cellStyle name="Note 2 3 2 5 2 6" xfId="20120"/>
    <cellStyle name="Note 2 3 2 5 2 7" xfId="20121"/>
    <cellStyle name="Note 2 3 2 5 3" xfId="20122"/>
    <cellStyle name="Note 2 3 2 5 3 2" xfId="20123"/>
    <cellStyle name="Note 2 3 2 5 3 3" xfId="20124"/>
    <cellStyle name="Note 2 3 2 5 4" xfId="20125"/>
    <cellStyle name="Note 2 3 2 5 4 2" xfId="20126"/>
    <cellStyle name="Note 2 3 2 5 4 3" xfId="20127"/>
    <cellStyle name="Note 2 3 2 5 5" xfId="20128"/>
    <cellStyle name="Note 2 3 2 5 5 2" xfId="20129"/>
    <cellStyle name="Note 2 3 2 5 5 3" xfId="20130"/>
    <cellStyle name="Note 2 3 2 5 6" xfId="20131"/>
    <cellStyle name="Note 2 3 2 5 6 2" xfId="20132"/>
    <cellStyle name="Note 2 3 2 5 6 3" xfId="20133"/>
    <cellStyle name="Note 2 3 2 5 7" xfId="20134"/>
    <cellStyle name="Note 2 3 2 5 8" xfId="20135"/>
    <cellStyle name="Note 2 3 2 6" xfId="20136"/>
    <cellStyle name="Note 2 3 2 6 2" xfId="20137"/>
    <cellStyle name="Note 2 3 2 6 2 2" xfId="20138"/>
    <cellStyle name="Note 2 3 2 6 2 3" xfId="20139"/>
    <cellStyle name="Note 2 3 2 6 3" xfId="20140"/>
    <cellStyle name="Note 2 3 2 6 3 2" xfId="20141"/>
    <cellStyle name="Note 2 3 2 6 3 3" xfId="20142"/>
    <cellStyle name="Note 2 3 2 6 4" xfId="20143"/>
    <cellStyle name="Note 2 3 2 6 4 2" xfId="20144"/>
    <cellStyle name="Note 2 3 2 6 4 3" xfId="20145"/>
    <cellStyle name="Note 2 3 2 6 5" xfId="20146"/>
    <cellStyle name="Note 2 3 2 6 5 2" xfId="20147"/>
    <cellStyle name="Note 2 3 2 6 5 3" xfId="20148"/>
    <cellStyle name="Note 2 3 2 6 6" xfId="20149"/>
    <cellStyle name="Note 2 3 2 6 7" xfId="20150"/>
    <cellStyle name="Note 2 3 2 7" xfId="20151"/>
    <cellStyle name="Note 2 3 2 7 2" xfId="20152"/>
    <cellStyle name="Note 2 3 2 7 3" xfId="20153"/>
    <cellStyle name="Note 2 3 2 8" xfId="20154"/>
    <cellStyle name="Note 2 3 2 8 2" xfId="20155"/>
    <cellStyle name="Note 2 3 2 8 3" xfId="20156"/>
    <cellStyle name="Note 2 3 2 9" xfId="20157"/>
    <cellStyle name="Note 2 3 2 9 2" xfId="20158"/>
    <cellStyle name="Note 2 3 2 9 3" xfId="20159"/>
    <cellStyle name="Note 2 3 3" xfId="20160"/>
    <cellStyle name="Note 2 3 3 10" xfId="20161"/>
    <cellStyle name="Note 2 3 3 10 2" xfId="20162"/>
    <cellStyle name="Note 2 3 3 10 3" xfId="20163"/>
    <cellStyle name="Note 2 3 3 11" xfId="20164"/>
    <cellStyle name="Note 2 3 3 11 2" xfId="20165"/>
    <cellStyle name="Note 2 3 3 11 3" xfId="20166"/>
    <cellStyle name="Note 2 3 3 12" xfId="20167"/>
    <cellStyle name="Note 2 3 3 12 2" xfId="20168"/>
    <cellStyle name="Note 2 3 3 12 3" xfId="20169"/>
    <cellStyle name="Note 2 3 3 13" xfId="20170"/>
    <cellStyle name="Note 2 3 3 13 2" xfId="20171"/>
    <cellStyle name="Note 2 3 3 13 3" xfId="20172"/>
    <cellStyle name="Note 2 3 3 14" xfId="20173"/>
    <cellStyle name="Note 2 3 3 15" xfId="20174"/>
    <cellStyle name="Note 2 3 3 2" xfId="20175"/>
    <cellStyle name="Note 2 3 3 2 10" xfId="20176"/>
    <cellStyle name="Note 2 3 3 2 2" xfId="20177"/>
    <cellStyle name="Note 2 3 3 2 2 2" xfId="20178"/>
    <cellStyle name="Note 2 3 3 2 2 2 2" xfId="20179"/>
    <cellStyle name="Note 2 3 3 2 2 2 2 2" xfId="20180"/>
    <cellStyle name="Note 2 3 3 2 2 2 2 2 2" xfId="20181"/>
    <cellStyle name="Note 2 3 3 2 2 2 2 2 3" xfId="20182"/>
    <cellStyle name="Note 2 3 3 2 2 2 2 3" xfId="20183"/>
    <cellStyle name="Note 2 3 3 2 2 2 2 3 2" xfId="20184"/>
    <cellStyle name="Note 2 3 3 2 2 2 2 3 3" xfId="20185"/>
    <cellStyle name="Note 2 3 3 2 2 2 2 4" xfId="20186"/>
    <cellStyle name="Note 2 3 3 2 2 2 2 4 2" xfId="20187"/>
    <cellStyle name="Note 2 3 3 2 2 2 2 4 3" xfId="20188"/>
    <cellStyle name="Note 2 3 3 2 2 2 2 5" xfId="20189"/>
    <cellStyle name="Note 2 3 3 2 2 2 2 5 2" xfId="20190"/>
    <cellStyle name="Note 2 3 3 2 2 2 2 5 3" xfId="20191"/>
    <cellStyle name="Note 2 3 3 2 2 2 2 6" xfId="20192"/>
    <cellStyle name="Note 2 3 3 2 2 2 2 7" xfId="20193"/>
    <cellStyle name="Note 2 3 3 2 2 2 3" xfId="20194"/>
    <cellStyle name="Note 2 3 3 2 2 2 3 2" xfId="20195"/>
    <cellStyle name="Note 2 3 3 2 2 2 3 3" xfId="20196"/>
    <cellStyle name="Note 2 3 3 2 2 2 4" xfId="20197"/>
    <cellStyle name="Note 2 3 3 2 2 2 4 2" xfId="20198"/>
    <cellStyle name="Note 2 3 3 2 2 2 4 3" xfId="20199"/>
    <cellStyle name="Note 2 3 3 2 2 2 5" xfId="20200"/>
    <cellStyle name="Note 2 3 3 2 2 2 5 2" xfId="20201"/>
    <cellStyle name="Note 2 3 3 2 2 2 5 3" xfId="20202"/>
    <cellStyle name="Note 2 3 3 2 2 2 6" xfId="20203"/>
    <cellStyle name="Note 2 3 3 2 2 2 6 2" xfId="20204"/>
    <cellStyle name="Note 2 3 3 2 2 2 6 3" xfId="20205"/>
    <cellStyle name="Note 2 3 3 2 2 2 7" xfId="20206"/>
    <cellStyle name="Note 2 3 3 2 2 2 8" xfId="20207"/>
    <cellStyle name="Note 2 3 3 2 2 3" xfId="20208"/>
    <cellStyle name="Note 2 3 3 2 2 3 2" xfId="20209"/>
    <cellStyle name="Note 2 3 3 2 2 3 2 2" xfId="20210"/>
    <cellStyle name="Note 2 3 3 2 2 3 2 3" xfId="20211"/>
    <cellStyle name="Note 2 3 3 2 2 3 3" xfId="20212"/>
    <cellStyle name="Note 2 3 3 2 2 3 3 2" xfId="20213"/>
    <cellStyle name="Note 2 3 3 2 2 3 3 3" xfId="20214"/>
    <cellStyle name="Note 2 3 3 2 2 3 4" xfId="20215"/>
    <cellStyle name="Note 2 3 3 2 2 3 4 2" xfId="20216"/>
    <cellStyle name="Note 2 3 3 2 2 3 4 3" xfId="20217"/>
    <cellStyle name="Note 2 3 3 2 2 3 5" xfId="20218"/>
    <cellStyle name="Note 2 3 3 2 2 3 5 2" xfId="20219"/>
    <cellStyle name="Note 2 3 3 2 2 3 5 3" xfId="20220"/>
    <cellStyle name="Note 2 3 3 2 2 3 6" xfId="20221"/>
    <cellStyle name="Note 2 3 3 2 2 3 7" xfId="20222"/>
    <cellStyle name="Note 2 3 3 2 2 4" xfId="20223"/>
    <cellStyle name="Note 2 3 3 2 2 4 2" xfId="20224"/>
    <cellStyle name="Note 2 3 3 2 2 4 3" xfId="20225"/>
    <cellStyle name="Note 2 3 3 2 2 5" xfId="20226"/>
    <cellStyle name="Note 2 3 3 2 2 5 2" xfId="20227"/>
    <cellStyle name="Note 2 3 3 2 2 5 3" xfId="20228"/>
    <cellStyle name="Note 2 3 3 2 2 6" xfId="20229"/>
    <cellStyle name="Note 2 3 3 2 2 6 2" xfId="20230"/>
    <cellStyle name="Note 2 3 3 2 2 6 3" xfId="20231"/>
    <cellStyle name="Note 2 3 3 2 2 7" xfId="20232"/>
    <cellStyle name="Note 2 3 3 2 2 7 2" xfId="20233"/>
    <cellStyle name="Note 2 3 3 2 2 7 3" xfId="20234"/>
    <cellStyle name="Note 2 3 3 2 2 8" xfId="20235"/>
    <cellStyle name="Note 2 3 3 2 2 9" xfId="20236"/>
    <cellStyle name="Note 2 3 3 2 3" xfId="20237"/>
    <cellStyle name="Note 2 3 3 2 3 2" xfId="20238"/>
    <cellStyle name="Note 2 3 3 2 3 2 2" xfId="20239"/>
    <cellStyle name="Note 2 3 3 2 3 2 2 2" xfId="20240"/>
    <cellStyle name="Note 2 3 3 2 3 2 2 3" xfId="20241"/>
    <cellStyle name="Note 2 3 3 2 3 2 3" xfId="20242"/>
    <cellStyle name="Note 2 3 3 2 3 2 3 2" xfId="20243"/>
    <cellStyle name="Note 2 3 3 2 3 2 3 3" xfId="20244"/>
    <cellStyle name="Note 2 3 3 2 3 2 4" xfId="20245"/>
    <cellStyle name="Note 2 3 3 2 3 2 4 2" xfId="20246"/>
    <cellStyle name="Note 2 3 3 2 3 2 4 3" xfId="20247"/>
    <cellStyle name="Note 2 3 3 2 3 2 5" xfId="20248"/>
    <cellStyle name="Note 2 3 3 2 3 2 5 2" xfId="20249"/>
    <cellStyle name="Note 2 3 3 2 3 2 5 3" xfId="20250"/>
    <cellStyle name="Note 2 3 3 2 3 2 6" xfId="20251"/>
    <cellStyle name="Note 2 3 3 2 3 2 7" xfId="20252"/>
    <cellStyle name="Note 2 3 3 2 3 3" xfId="20253"/>
    <cellStyle name="Note 2 3 3 2 3 3 2" xfId="20254"/>
    <cellStyle name="Note 2 3 3 2 3 3 3" xfId="20255"/>
    <cellStyle name="Note 2 3 3 2 3 4" xfId="20256"/>
    <cellStyle name="Note 2 3 3 2 3 4 2" xfId="20257"/>
    <cellStyle name="Note 2 3 3 2 3 4 3" xfId="20258"/>
    <cellStyle name="Note 2 3 3 2 3 5" xfId="20259"/>
    <cellStyle name="Note 2 3 3 2 3 5 2" xfId="20260"/>
    <cellStyle name="Note 2 3 3 2 3 5 3" xfId="20261"/>
    <cellStyle name="Note 2 3 3 2 3 6" xfId="20262"/>
    <cellStyle name="Note 2 3 3 2 3 6 2" xfId="20263"/>
    <cellStyle name="Note 2 3 3 2 3 6 3" xfId="20264"/>
    <cellStyle name="Note 2 3 3 2 3 7" xfId="20265"/>
    <cellStyle name="Note 2 3 3 2 3 8" xfId="20266"/>
    <cellStyle name="Note 2 3 3 2 4" xfId="20267"/>
    <cellStyle name="Note 2 3 3 2 4 2" xfId="20268"/>
    <cellStyle name="Note 2 3 3 2 4 2 2" xfId="20269"/>
    <cellStyle name="Note 2 3 3 2 4 2 3" xfId="20270"/>
    <cellStyle name="Note 2 3 3 2 4 3" xfId="20271"/>
    <cellStyle name="Note 2 3 3 2 4 3 2" xfId="20272"/>
    <cellStyle name="Note 2 3 3 2 4 3 3" xfId="20273"/>
    <cellStyle name="Note 2 3 3 2 4 4" xfId="20274"/>
    <cellStyle name="Note 2 3 3 2 4 4 2" xfId="20275"/>
    <cellStyle name="Note 2 3 3 2 4 4 3" xfId="20276"/>
    <cellStyle name="Note 2 3 3 2 4 5" xfId="20277"/>
    <cellStyle name="Note 2 3 3 2 4 5 2" xfId="20278"/>
    <cellStyle name="Note 2 3 3 2 4 5 3" xfId="20279"/>
    <cellStyle name="Note 2 3 3 2 4 6" xfId="20280"/>
    <cellStyle name="Note 2 3 3 2 4 7" xfId="20281"/>
    <cellStyle name="Note 2 3 3 2 5" xfId="20282"/>
    <cellStyle name="Note 2 3 3 2 5 2" xfId="20283"/>
    <cellStyle name="Note 2 3 3 2 5 3" xfId="20284"/>
    <cellStyle name="Note 2 3 3 2 6" xfId="20285"/>
    <cellStyle name="Note 2 3 3 2 6 2" xfId="20286"/>
    <cellStyle name="Note 2 3 3 2 6 3" xfId="20287"/>
    <cellStyle name="Note 2 3 3 2 7" xfId="20288"/>
    <cellStyle name="Note 2 3 3 2 7 2" xfId="20289"/>
    <cellStyle name="Note 2 3 3 2 7 3" xfId="20290"/>
    <cellStyle name="Note 2 3 3 2 8" xfId="20291"/>
    <cellStyle name="Note 2 3 3 2 8 2" xfId="20292"/>
    <cellStyle name="Note 2 3 3 2 8 3" xfId="20293"/>
    <cellStyle name="Note 2 3 3 2 9" xfId="20294"/>
    <cellStyle name="Note 2 3 3 3" xfId="20295"/>
    <cellStyle name="Note 2 3 3 3 10" xfId="20296"/>
    <cellStyle name="Note 2 3 3 3 10 2" xfId="20297"/>
    <cellStyle name="Note 2 3 3 3 10 3" xfId="20298"/>
    <cellStyle name="Note 2 3 3 3 11" xfId="20299"/>
    <cellStyle name="Note 2 3 3 3 12" xfId="20300"/>
    <cellStyle name="Note 2 3 3 3 2" xfId="20301"/>
    <cellStyle name="Note 2 3 3 3 2 2" xfId="20302"/>
    <cellStyle name="Note 2 3 3 3 2 2 2" xfId="20303"/>
    <cellStyle name="Note 2 3 3 3 2 2 2 2" xfId="20304"/>
    <cellStyle name="Note 2 3 3 3 2 2 2 2 2" xfId="20305"/>
    <cellStyle name="Note 2 3 3 3 2 2 2 2 3" xfId="20306"/>
    <cellStyle name="Note 2 3 3 3 2 2 2 3" xfId="20307"/>
    <cellStyle name="Note 2 3 3 3 2 2 2 3 2" xfId="20308"/>
    <cellStyle name="Note 2 3 3 3 2 2 2 3 3" xfId="20309"/>
    <cellStyle name="Note 2 3 3 3 2 2 2 4" xfId="20310"/>
    <cellStyle name="Note 2 3 3 3 2 2 2 4 2" xfId="20311"/>
    <cellStyle name="Note 2 3 3 3 2 2 2 4 3" xfId="20312"/>
    <cellStyle name="Note 2 3 3 3 2 2 2 5" xfId="20313"/>
    <cellStyle name="Note 2 3 3 3 2 2 2 5 2" xfId="20314"/>
    <cellStyle name="Note 2 3 3 3 2 2 2 5 3" xfId="20315"/>
    <cellStyle name="Note 2 3 3 3 2 2 2 6" xfId="20316"/>
    <cellStyle name="Note 2 3 3 3 2 2 2 7" xfId="20317"/>
    <cellStyle name="Note 2 3 3 3 2 2 3" xfId="20318"/>
    <cellStyle name="Note 2 3 3 3 2 2 3 2" xfId="20319"/>
    <cellStyle name="Note 2 3 3 3 2 2 3 3" xfId="20320"/>
    <cellStyle name="Note 2 3 3 3 2 2 4" xfId="20321"/>
    <cellStyle name="Note 2 3 3 3 2 2 4 2" xfId="20322"/>
    <cellStyle name="Note 2 3 3 3 2 2 4 3" xfId="20323"/>
    <cellStyle name="Note 2 3 3 3 2 2 5" xfId="20324"/>
    <cellStyle name="Note 2 3 3 3 2 2 5 2" xfId="20325"/>
    <cellStyle name="Note 2 3 3 3 2 2 5 3" xfId="20326"/>
    <cellStyle name="Note 2 3 3 3 2 2 6" xfId="20327"/>
    <cellStyle name="Note 2 3 3 3 2 2 6 2" xfId="20328"/>
    <cellStyle name="Note 2 3 3 3 2 2 6 3" xfId="20329"/>
    <cellStyle name="Note 2 3 3 3 2 2 7" xfId="20330"/>
    <cellStyle name="Note 2 3 3 3 2 2 8" xfId="20331"/>
    <cellStyle name="Note 2 3 3 3 2 3" xfId="20332"/>
    <cellStyle name="Note 2 3 3 3 2 3 2" xfId="20333"/>
    <cellStyle name="Note 2 3 3 3 2 3 2 2" xfId="20334"/>
    <cellStyle name="Note 2 3 3 3 2 3 2 3" xfId="20335"/>
    <cellStyle name="Note 2 3 3 3 2 3 3" xfId="20336"/>
    <cellStyle name="Note 2 3 3 3 2 3 3 2" xfId="20337"/>
    <cellStyle name="Note 2 3 3 3 2 3 3 3" xfId="20338"/>
    <cellStyle name="Note 2 3 3 3 2 3 4" xfId="20339"/>
    <cellStyle name="Note 2 3 3 3 2 3 4 2" xfId="20340"/>
    <cellStyle name="Note 2 3 3 3 2 3 4 3" xfId="20341"/>
    <cellStyle name="Note 2 3 3 3 2 3 5" xfId="20342"/>
    <cellStyle name="Note 2 3 3 3 2 3 5 2" xfId="20343"/>
    <cellStyle name="Note 2 3 3 3 2 3 5 3" xfId="20344"/>
    <cellStyle name="Note 2 3 3 3 2 3 6" xfId="20345"/>
    <cellStyle name="Note 2 3 3 3 2 3 7" xfId="20346"/>
    <cellStyle name="Note 2 3 3 3 2 4" xfId="20347"/>
    <cellStyle name="Note 2 3 3 3 2 4 2" xfId="20348"/>
    <cellStyle name="Note 2 3 3 3 2 4 3" xfId="20349"/>
    <cellStyle name="Note 2 3 3 3 2 5" xfId="20350"/>
    <cellStyle name="Note 2 3 3 3 2 5 2" xfId="20351"/>
    <cellStyle name="Note 2 3 3 3 2 5 3" xfId="20352"/>
    <cellStyle name="Note 2 3 3 3 2 6" xfId="20353"/>
    <cellStyle name="Note 2 3 3 3 2 6 2" xfId="20354"/>
    <cellStyle name="Note 2 3 3 3 2 6 3" xfId="20355"/>
    <cellStyle name="Note 2 3 3 3 2 7" xfId="20356"/>
    <cellStyle name="Note 2 3 3 3 2 7 2" xfId="20357"/>
    <cellStyle name="Note 2 3 3 3 2 7 3" xfId="20358"/>
    <cellStyle name="Note 2 3 3 3 2 8" xfId="20359"/>
    <cellStyle name="Note 2 3 3 3 2 9" xfId="20360"/>
    <cellStyle name="Note 2 3 3 3 3" xfId="20361"/>
    <cellStyle name="Note 2 3 3 3 3 2" xfId="20362"/>
    <cellStyle name="Note 2 3 3 3 3 2 2" xfId="20363"/>
    <cellStyle name="Note 2 3 3 3 3 2 2 2" xfId="20364"/>
    <cellStyle name="Note 2 3 3 3 3 2 2 2 2" xfId="20365"/>
    <cellStyle name="Note 2 3 3 3 3 2 2 2 3" xfId="20366"/>
    <cellStyle name="Note 2 3 3 3 3 2 2 3" xfId="20367"/>
    <cellStyle name="Note 2 3 3 3 3 2 2 3 2" xfId="20368"/>
    <cellStyle name="Note 2 3 3 3 3 2 2 3 3" xfId="20369"/>
    <cellStyle name="Note 2 3 3 3 3 2 2 4" xfId="20370"/>
    <cellStyle name="Note 2 3 3 3 3 2 2 4 2" xfId="20371"/>
    <cellStyle name="Note 2 3 3 3 3 2 2 4 3" xfId="20372"/>
    <cellStyle name="Note 2 3 3 3 3 2 2 5" xfId="20373"/>
    <cellStyle name="Note 2 3 3 3 3 2 2 5 2" xfId="20374"/>
    <cellStyle name="Note 2 3 3 3 3 2 2 5 3" xfId="20375"/>
    <cellStyle name="Note 2 3 3 3 3 2 2 6" xfId="20376"/>
    <cellStyle name="Note 2 3 3 3 3 2 2 7" xfId="20377"/>
    <cellStyle name="Note 2 3 3 3 3 2 3" xfId="20378"/>
    <cellStyle name="Note 2 3 3 3 3 2 3 2" xfId="20379"/>
    <cellStyle name="Note 2 3 3 3 3 2 3 3" xfId="20380"/>
    <cellStyle name="Note 2 3 3 3 3 2 4" xfId="20381"/>
    <cellStyle name="Note 2 3 3 3 3 2 4 2" xfId="20382"/>
    <cellStyle name="Note 2 3 3 3 3 2 4 3" xfId="20383"/>
    <cellStyle name="Note 2 3 3 3 3 2 5" xfId="20384"/>
    <cellStyle name="Note 2 3 3 3 3 2 5 2" xfId="20385"/>
    <cellStyle name="Note 2 3 3 3 3 2 5 3" xfId="20386"/>
    <cellStyle name="Note 2 3 3 3 3 2 6" xfId="20387"/>
    <cellStyle name="Note 2 3 3 3 3 2 6 2" xfId="20388"/>
    <cellStyle name="Note 2 3 3 3 3 2 6 3" xfId="20389"/>
    <cellStyle name="Note 2 3 3 3 3 2 7" xfId="20390"/>
    <cellStyle name="Note 2 3 3 3 3 2 8" xfId="20391"/>
    <cellStyle name="Note 2 3 3 3 3 3" xfId="20392"/>
    <cellStyle name="Note 2 3 3 3 3 3 2" xfId="20393"/>
    <cellStyle name="Note 2 3 3 3 3 3 2 2" xfId="20394"/>
    <cellStyle name="Note 2 3 3 3 3 3 2 3" xfId="20395"/>
    <cellStyle name="Note 2 3 3 3 3 3 3" xfId="20396"/>
    <cellStyle name="Note 2 3 3 3 3 3 3 2" xfId="20397"/>
    <cellStyle name="Note 2 3 3 3 3 3 3 3" xfId="20398"/>
    <cellStyle name="Note 2 3 3 3 3 3 4" xfId="20399"/>
    <cellStyle name="Note 2 3 3 3 3 3 4 2" xfId="20400"/>
    <cellStyle name="Note 2 3 3 3 3 3 4 3" xfId="20401"/>
    <cellStyle name="Note 2 3 3 3 3 3 5" xfId="20402"/>
    <cellStyle name="Note 2 3 3 3 3 3 5 2" xfId="20403"/>
    <cellStyle name="Note 2 3 3 3 3 3 5 3" xfId="20404"/>
    <cellStyle name="Note 2 3 3 3 3 3 6" xfId="20405"/>
    <cellStyle name="Note 2 3 3 3 3 3 7" xfId="20406"/>
    <cellStyle name="Note 2 3 3 3 3 4" xfId="20407"/>
    <cellStyle name="Note 2 3 3 3 3 4 2" xfId="20408"/>
    <cellStyle name="Note 2 3 3 3 3 4 3" xfId="20409"/>
    <cellStyle name="Note 2 3 3 3 3 5" xfId="20410"/>
    <cellStyle name="Note 2 3 3 3 3 5 2" xfId="20411"/>
    <cellStyle name="Note 2 3 3 3 3 5 3" xfId="20412"/>
    <cellStyle name="Note 2 3 3 3 3 6" xfId="20413"/>
    <cellStyle name="Note 2 3 3 3 3 6 2" xfId="20414"/>
    <cellStyle name="Note 2 3 3 3 3 6 3" xfId="20415"/>
    <cellStyle name="Note 2 3 3 3 3 7" xfId="20416"/>
    <cellStyle name="Note 2 3 3 3 3 7 2" xfId="20417"/>
    <cellStyle name="Note 2 3 3 3 3 7 3" xfId="20418"/>
    <cellStyle name="Note 2 3 3 3 3 8" xfId="20419"/>
    <cellStyle name="Note 2 3 3 3 3 9" xfId="20420"/>
    <cellStyle name="Note 2 3 3 3 4" xfId="20421"/>
    <cellStyle name="Note 2 3 3 3 4 2" xfId="20422"/>
    <cellStyle name="Note 2 3 3 3 4 2 2" xfId="20423"/>
    <cellStyle name="Note 2 3 3 3 4 2 2 2" xfId="20424"/>
    <cellStyle name="Note 2 3 3 3 4 2 2 2 2" xfId="20425"/>
    <cellStyle name="Note 2 3 3 3 4 2 2 2 3" xfId="20426"/>
    <cellStyle name="Note 2 3 3 3 4 2 2 3" xfId="20427"/>
    <cellStyle name="Note 2 3 3 3 4 2 2 3 2" xfId="20428"/>
    <cellStyle name="Note 2 3 3 3 4 2 2 3 3" xfId="20429"/>
    <cellStyle name="Note 2 3 3 3 4 2 2 4" xfId="20430"/>
    <cellStyle name="Note 2 3 3 3 4 2 2 4 2" xfId="20431"/>
    <cellStyle name="Note 2 3 3 3 4 2 2 4 3" xfId="20432"/>
    <cellStyle name="Note 2 3 3 3 4 2 2 5" xfId="20433"/>
    <cellStyle name="Note 2 3 3 3 4 2 2 5 2" xfId="20434"/>
    <cellStyle name="Note 2 3 3 3 4 2 2 5 3" xfId="20435"/>
    <cellStyle name="Note 2 3 3 3 4 2 2 6" xfId="20436"/>
    <cellStyle name="Note 2 3 3 3 4 2 2 7" xfId="20437"/>
    <cellStyle name="Note 2 3 3 3 4 2 3" xfId="20438"/>
    <cellStyle name="Note 2 3 3 3 4 2 3 2" xfId="20439"/>
    <cellStyle name="Note 2 3 3 3 4 2 3 3" xfId="20440"/>
    <cellStyle name="Note 2 3 3 3 4 2 4" xfId="20441"/>
    <cellStyle name="Note 2 3 3 3 4 2 4 2" xfId="20442"/>
    <cellStyle name="Note 2 3 3 3 4 2 4 3" xfId="20443"/>
    <cellStyle name="Note 2 3 3 3 4 2 5" xfId="20444"/>
    <cellStyle name="Note 2 3 3 3 4 2 5 2" xfId="20445"/>
    <cellStyle name="Note 2 3 3 3 4 2 5 3" xfId="20446"/>
    <cellStyle name="Note 2 3 3 3 4 2 6" xfId="20447"/>
    <cellStyle name="Note 2 3 3 3 4 2 6 2" xfId="20448"/>
    <cellStyle name="Note 2 3 3 3 4 2 6 3" xfId="20449"/>
    <cellStyle name="Note 2 3 3 3 4 2 7" xfId="20450"/>
    <cellStyle name="Note 2 3 3 3 4 2 8" xfId="20451"/>
    <cellStyle name="Note 2 3 3 3 4 3" xfId="20452"/>
    <cellStyle name="Note 2 3 3 3 4 3 2" xfId="20453"/>
    <cellStyle name="Note 2 3 3 3 4 3 2 2" xfId="20454"/>
    <cellStyle name="Note 2 3 3 3 4 3 2 3" xfId="20455"/>
    <cellStyle name="Note 2 3 3 3 4 3 3" xfId="20456"/>
    <cellStyle name="Note 2 3 3 3 4 3 3 2" xfId="20457"/>
    <cellStyle name="Note 2 3 3 3 4 3 3 3" xfId="20458"/>
    <cellStyle name="Note 2 3 3 3 4 3 4" xfId="20459"/>
    <cellStyle name="Note 2 3 3 3 4 3 4 2" xfId="20460"/>
    <cellStyle name="Note 2 3 3 3 4 3 4 3" xfId="20461"/>
    <cellStyle name="Note 2 3 3 3 4 3 5" xfId="20462"/>
    <cellStyle name="Note 2 3 3 3 4 3 5 2" xfId="20463"/>
    <cellStyle name="Note 2 3 3 3 4 3 5 3" xfId="20464"/>
    <cellStyle name="Note 2 3 3 3 4 3 6" xfId="20465"/>
    <cellStyle name="Note 2 3 3 3 4 3 7" xfId="20466"/>
    <cellStyle name="Note 2 3 3 3 4 4" xfId="20467"/>
    <cellStyle name="Note 2 3 3 3 4 4 2" xfId="20468"/>
    <cellStyle name="Note 2 3 3 3 4 4 3" xfId="20469"/>
    <cellStyle name="Note 2 3 3 3 4 5" xfId="20470"/>
    <cellStyle name="Note 2 3 3 3 4 5 2" xfId="20471"/>
    <cellStyle name="Note 2 3 3 3 4 5 3" xfId="20472"/>
    <cellStyle name="Note 2 3 3 3 4 6" xfId="20473"/>
    <cellStyle name="Note 2 3 3 3 4 6 2" xfId="20474"/>
    <cellStyle name="Note 2 3 3 3 4 6 3" xfId="20475"/>
    <cellStyle name="Note 2 3 3 3 4 7" xfId="20476"/>
    <cellStyle name="Note 2 3 3 3 4 7 2" xfId="20477"/>
    <cellStyle name="Note 2 3 3 3 4 7 3" xfId="20478"/>
    <cellStyle name="Note 2 3 3 3 4 8" xfId="20479"/>
    <cellStyle name="Note 2 3 3 3 4 9" xfId="20480"/>
    <cellStyle name="Note 2 3 3 3 5" xfId="20481"/>
    <cellStyle name="Note 2 3 3 3 5 2" xfId="20482"/>
    <cellStyle name="Note 2 3 3 3 5 2 2" xfId="20483"/>
    <cellStyle name="Note 2 3 3 3 5 2 2 2" xfId="20484"/>
    <cellStyle name="Note 2 3 3 3 5 2 2 3" xfId="20485"/>
    <cellStyle name="Note 2 3 3 3 5 2 3" xfId="20486"/>
    <cellStyle name="Note 2 3 3 3 5 2 3 2" xfId="20487"/>
    <cellStyle name="Note 2 3 3 3 5 2 3 3" xfId="20488"/>
    <cellStyle name="Note 2 3 3 3 5 2 4" xfId="20489"/>
    <cellStyle name="Note 2 3 3 3 5 2 4 2" xfId="20490"/>
    <cellStyle name="Note 2 3 3 3 5 2 4 3" xfId="20491"/>
    <cellStyle name="Note 2 3 3 3 5 2 5" xfId="20492"/>
    <cellStyle name="Note 2 3 3 3 5 2 5 2" xfId="20493"/>
    <cellStyle name="Note 2 3 3 3 5 2 5 3" xfId="20494"/>
    <cellStyle name="Note 2 3 3 3 5 2 6" xfId="20495"/>
    <cellStyle name="Note 2 3 3 3 5 2 7" xfId="20496"/>
    <cellStyle name="Note 2 3 3 3 5 3" xfId="20497"/>
    <cellStyle name="Note 2 3 3 3 5 3 2" xfId="20498"/>
    <cellStyle name="Note 2 3 3 3 5 3 3" xfId="20499"/>
    <cellStyle name="Note 2 3 3 3 5 4" xfId="20500"/>
    <cellStyle name="Note 2 3 3 3 5 4 2" xfId="20501"/>
    <cellStyle name="Note 2 3 3 3 5 4 3" xfId="20502"/>
    <cellStyle name="Note 2 3 3 3 5 5" xfId="20503"/>
    <cellStyle name="Note 2 3 3 3 5 5 2" xfId="20504"/>
    <cellStyle name="Note 2 3 3 3 5 5 3" xfId="20505"/>
    <cellStyle name="Note 2 3 3 3 5 6" xfId="20506"/>
    <cellStyle name="Note 2 3 3 3 5 6 2" xfId="20507"/>
    <cellStyle name="Note 2 3 3 3 5 6 3" xfId="20508"/>
    <cellStyle name="Note 2 3 3 3 5 7" xfId="20509"/>
    <cellStyle name="Note 2 3 3 3 5 8" xfId="20510"/>
    <cellStyle name="Note 2 3 3 3 6" xfId="20511"/>
    <cellStyle name="Note 2 3 3 3 6 2" xfId="20512"/>
    <cellStyle name="Note 2 3 3 3 6 2 2" xfId="20513"/>
    <cellStyle name="Note 2 3 3 3 6 2 3" xfId="20514"/>
    <cellStyle name="Note 2 3 3 3 6 3" xfId="20515"/>
    <cellStyle name="Note 2 3 3 3 6 3 2" xfId="20516"/>
    <cellStyle name="Note 2 3 3 3 6 3 3" xfId="20517"/>
    <cellStyle name="Note 2 3 3 3 6 4" xfId="20518"/>
    <cellStyle name="Note 2 3 3 3 6 4 2" xfId="20519"/>
    <cellStyle name="Note 2 3 3 3 6 4 3" xfId="20520"/>
    <cellStyle name="Note 2 3 3 3 6 5" xfId="20521"/>
    <cellStyle name="Note 2 3 3 3 6 5 2" xfId="20522"/>
    <cellStyle name="Note 2 3 3 3 6 5 3" xfId="20523"/>
    <cellStyle name="Note 2 3 3 3 6 6" xfId="20524"/>
    <cellStyle name="Note 2 3 3 3 6 7" xfId="20525"/>
    <cellStyle name="Note 2 3 3 3 7" xfId="20526"/>
    <cellStyle name="Note 2 3 3 3 7 2" xfId="20527"/>
    <cellStyle name="Note 2 3 3 3 7 3" xfId="20528"/>
    <cellStyle name="Note 2 3 3 3 8" xfId="20529"/>
    <cellStyle name="Note 2 3 3 3 8 2" xfId="20530"/>
    <cellStyle name="Note 2 3 3 3 8 3" xfId="20531"/>
    <cellStyle name="Note 2 3 3 3 9" xfId="20532"/>
    <cellStyle name="Note 2 3 3 3 9 2" xfId="20533"/>
    <cellStyle name="Note 2 3 3 3 9 3" xfId="20534"/>
    <cellStyle name="Note 2 3 3 4" xfId="20535"/>
    <cellStyle name="Note 2 3 3 4 2" xfId="20536"/>
    <cellStyle name="Note 2 3 3 4 2 2" xfId="20537"/>
    <cellStyle name="Note 2 3 3 4 2 2 2" xfId="20538"/>
    <cellStyle name="Note 2 3 3 4 2 2 2 2" xfId="20539"/>
    <cellStyle name="Note 2 3 3 4 2 2 2 3" xfId="20540"/>
    <cellStyle name="Note 2 3 3 4 2 2 3" xfId="20541"/>
    <cellStyle name="Note 2 3 3 4 2 2 3 2" xfId="20542"/>
    <cellStyle name="Note 2 3 3 4 2 2 3 3" xfId="20543"/>
    <cellStyle name="Note 2 3 3 4 2 2 4" xfId="20544"/>
    <cellStyle name="Note 2 3 3 4 2 2 4 2" xfId="20545"/>
    <cellStyle name="Note 2 3 3 4 2 2 4 3" xfId="20546"/>
    <cellStyle name="Note 2 3 3 4 2 2 5" xfId="20547"/>
    <cellStyle name="Note 2 3 3 4 2 2 5 2" xfId="20548"/>
    <cellStyle name="Note 2 3 3 4 2 2 5 3" xfId="20549"/>
    <cellStyle name="Note 2 3 3 4 2 2 6" xfId="20550"/>
    <cellStyle name="Note 2 3 3 4 2 2 7" xfId="20551"/>
    <cellStyle name="Note 2 3 3 4 2 3" xfId="20552"/>
    <cellStyle name="Note 2 3 3 4 2 3 2" xfId="20553"/>
    <cellStyle name="Note 2 3 3 4 2 3 3" xfId="20554"/>
    <cellStyle name="Note 2 3 3 4 2 4" xfId="20555"/>
    <cellStyle name="Note 2 3 3 4 2 4 2" xfId="20556"/>
    <cellStyle name="Note 2 3 3 4 2 4 3" xfId="20557"/>
    <cellStyle name="Note 2 3 3 4 2 5" xfId="20558"/>
    <cellStyle name="Note 2 3 3 4 2 5 2" xfId="20559"/>
    <cellStyle name="Note 2 3 3 4 2 5 3" xfId="20560"/>
    <cellStyle name="Note 2 3 3 4 2 6" xfId="20561"/>
    <cellStyle name="Note 2 3 3 4 2 6 2" xfId="20562"/>
    <cellStyle name="Note 2 3 3 4 2 6 3" xfId="20563"/>
    <cellStyle name="Note 2 3 3 4 2 7" xfId="20564"/>
    <cellStyle name="Note 2 3 3 4 2 8" xfId="20565"/>
    <cellStyle name="Note 2 3 3 4 3" xfId="20566"/>
    <cellStyle name="Note 2 3 3 4 3 2" xfId="20567"/>
    <cellStyle name="Note 2 3 3 4 3 2 2" xfId="20568"/>
    <cellStyle name="Note 2 3 3 4 3 2 3" xfId="20569"/>
    <cellStyle name="Note 2 3 3 4 3 3" xfId="20570"/>
    <cellStyle name="Note 2 3 3 4 3 3 2" xfId="20571"/>
    <cellStyle name="Note 2 3 3 4 3 3 3" xfId="20572"/>
    <cellStyle name="Note 2 3 3 4 3 4" xfId="20573"/>
    <cellStyle name="Note 2 3 3 4 3 4 2" xfId="20574"/>
    <cellStyle name="Note 2 3 3 4 3 4 3" xfId="20575"/>
    <cellStyle name="Note 2 3 3 4 3 5" xfId="20576"/>
    <cellStyle name="Note 2 3 3 4 3 5 2" xfId="20577"/>
    <cellStyle name="Note 2 3 3 4 3 5 3" xfId="20578"/>
    <cellStyle name="Note 2 3 3 4 3 6" xfId="20579"/>
    <cellStyle name="Note 2 3 3 4 3 7" xfId="20580"/>
    <cellStyle name="Note 2 3 3 4 4" xfId="20581"/>
    <cellStyle name="Note 2 3 3 4 4 2" xfId="20582"/>
    <cellStyle name="Note 2 3 3 4 4 3" xfId="20583"/>
    <cellStyle name="Note 2 3 3 4 5" xfId="20584"/>
    <cellStyle name="Note 2 3 3 4 5 2" xfId="20585"/>
    <cellStyle name="Note 2 3 3 4 5 3" xfId="20586"/>
    <cellStyle name="Note 2 3 3 4 6" xfId="20587"/>
    <cellStyle name="Note 2 3 3 4 6 2" xfId="20588"/>
    <cellStyle name="Note 2 3 3 4 6 3" xfId="20589"/>
    <cellStyle name="Note 2 3 3 4 7" xfId="20590"/>
    <cellStyle name="Note 2 3 3 4 7 2" xfId="20591"/>
    <cellStyle name="Note 2 3 3 4 7 3" xfId="20592"/>
    <cellStyle name="Note 2 3 3 4 8" xfId="20593"/>
    <cellStyle name="Note 2 3 3 4 9" xfId="20594"/>
    <cellStyle name="Note 2 3 3 5" xfId="20595"/>
    <cellStyle name="Note 2 3 3 5 2" xfId="20596"/>
    <cellStyle name="Note 2 3 3 5 2 2" xfId="20597"/>
    <cellStyle name="Note 2 3 3 5 2 2 2" xfId="20598"/>
    <cellStyle name="Note 2 3 3 5 2 2 2 2" xfId="20599"/>
    <cellStyle name="Note 2 3 3 5 2 2 2 3" xfId="20600"/>
    <cellStyle name="Note 2 3 3 5 2 2 3" xfId="20601"/>
    <cellStyle name="Note 2 3 3 5 2 2 3 2" xfId="20602"/>
    <cellStyle name="Note 2 3 3 5 2 2 3 3" xfId="20603"/>
    <cellStyle name="Note 2 3 3 5 2 2 4" xfId="20604"/>
    <cellStyle name="Note 2 3 3 5 2 2 4 2" xfId="20605"/>
    <cellStyle name="Note 2 3 3 5 2 2 4 3" xfId="20606"/>
    <cellStyle name="Note 2 3 3 5 2 2 5" xfId="20607"/>
    <cellStyle name="Note 2 3 3 5 2 2 5 2" xfId="20608"/>
    <cellStyle name="Note 2 3 3 5 2 2 5 3" xfId="20609"/>
    <cellStyle name="Note 2 3 3 5 2 2 6" xfId="20610"/>
    <cellStyle name="Note 2 3 3 5 2 2 7" xfId="20611"/>
    <cellStyle name="Note 2 3 3 5 2 3" xfId="20612"/>
    <cellStyle name="Note 2 3 3 5 2 3 2" xfId="20613"/>
    <cellStyle name="Note 2 3 3 5 2 3 3" xfId="20614"/>
    <cellStyle name="Note 2 3 3 5 2 4" xfId="20615"/>
    <cellStyle name="Note 2 3 3 5 2 4 2" xfId="20616"/>
    <cellStyle name="Note 2 3 3 5 2 4 3" xfId="20617"/>
    <cellStyle name="Note 2 3 3 5 2 5" xfId="20618"/>
    <cellStyle name="Note 2 3 3 5 2 5 2" xfId="20619"/>
    <cellStyle name="Note 2 3 3 5 2 5 3" xfId="20620"/>
    <cellStyle name="Note 2 3 3 5 2 6" xfId="20621"/>
    <cellStyle name="Note 2 3 3 5 2 6 2" xfId="20622"/>
    <cellStyle name="Note 2 3 3 5 2 6 3" xfId="20623"/>
    <cellStyle name="Note 2 3 3 5 2 7" xfId="20624"/>
    <cellStyle name="Note 2 3 3 5 2 8" xfId="20625"/>
    <cellStyle name="Note 2 3 3 5 3" xfId="20626"/>
    <cellStyle name="Note 2 3 3 5 3 2" xfId="20627"/>
    <cellStyle name="Note 2 3 3 5 3 2 2" xfId="20628"/>
    <cellStyle name="Note 2 3 3 5 3 2 3" xfId="20629"/>
    <cellStyle name="Note 2 3 3 5 3 3" xfId="20630"/>
    <cellStyle name="Note 2 3 3 5 3 3 2" xfId="20631"/>
    <cellStyle name="Note 2 3 3 5 3 3 3" xfId="20632"/>
    <cellStyle name="Note 2 3 3 5 3 4" xfId="20633"/>
    <cellStyle name="Note 2 3 3 5 3 4 2" xfId="20634"/>
    <cellStyle name="Note 2 3 3 5 3 4 3" xfId="20635"/>
    <cellStyle name="Note 2 3 3 5 3 5" xfId="20636"/>
    <cellStyle name="Note 2 3 3 5 3 5 2" xfId="20637"/>
    <cellStyle name="Note 2 3 3 5 3 5 3" xfId="20638"/>
    <cellStyle name="Note 2 3 3 5 3 6" xfId="20639"/>
    <cellStyle name="Note 2 3 3 5 3 7" xfId="20640"/>
    <cellStyle name="Note 2 3 3 5 4" xfId="20641"/>
    <cellStyle name="Note 2 3 3 5 4 2" xfId="20642"/>
    <cellStyle name="Note 2 3 3 5 4 3" xfId="20643"/>
    <cellStyle name="Note 2 3 3 5 5" xfId="20644"/>
    <cellStyle name="Note 2 3 3 5 5 2" xfId="20645"/>
    <cellStyle name="Note 2 3 3 5 5 3" xfId="20646"/>
    <cellStyle name="Note 2 3 3 5 6" xfId="20647"/>
    <cellStyle name="Note 2 3 3 5 6 2" xfId="20648"/>
    <cellStyle name="Note 2 3 3 5 6 3" xfId="20649"/>
    <cellStyle name="Note 2 3 3 5 7" xfId="20650"/>
    <cellStyle name="Note 2 3 3 5 7 2" xfId="20651"/>
    <cellStyle name="Note 2 3 3 5 7 3" xfId="20652"/>
    <cellStyle name="Note 2 3 3 5 8" xfId="20653"/>
    <cellStyle name="Note 2 3 3 5 9" xfId="20654"/>
    <cellStyle name="Note 2 3 3 6" xfId="20655"/>
    <cellStyle name="Note 2 3 3 6 2" xfId="20656"/>
    <cellStyle name="Note 2 3 3 6 2 2" xfId="20657"/>
    <cellStyle name="Note 2 3 3 6 2 2 2" xfId="20658"/>
    <cellStyle name="Note 2 3 3 6 2 2 2 2" xfId="20659"/>
    <cellStyle name="Note 2 3 3 6 2 2 2 3" xfId="20660"/>
    <cellStyle name="Note 2 3 3 6 2 2 3" xfId="20661"/>
    <cellStyle name="Note 2 3 3 6 2 2 3 2" xfId="20662"/>
    <cellStyle name="Note 2 3 3 6 2 2 3 3" xfId="20663"/>
    <cellStyle name="Note 2 3 3 6 2 2 4" xfId="20664"/>
    <cellStyle name="Note 2 3 3 6 2 2 4 2" xfId="20665"/>
    <cellStyle name="Note 2 3 3 6 2 2 4 3" xfId="20666"/>
    <cellStyle name="Note 2 3 3 6 2 2 5" xfId="20667"/>
    <cellStyle name="Note 2 3 3 6 2 2 5 2" xfId="20668"/>
    <cellStyle name="Note 2 3 3 6 2 2 5 3" xfId="20669"/>
    <cellStyle name="Note 2 3 3 6 2 2 6" xfId="20670"/>
    <cellStyle name="Note 2 3 3 6 2 2 7" xfId="20671"/>
    <cellStyle name="Note 2 3 3 6 2 3" xfId="20672"/>
    <cellStyle name="Note 2 3 3 6 2 3 2" xfId="20673"/>
    <cellStyle name="Note 2 3 3 6 2 3 3" xfId="20674"/>
    <cellStyle name="Note 2 3 3 6 2 4" xfId="20675"/>
    <cellStyle name="Note 2 3 3 6 2 4 2" xfId="20676"/>
    <cellStyle name="Note 2 3 3 6 2 4 3" xfId="20677"/>
    <cellStyle name="Note 2 3 3 6 2 5" xfId="20678"/>
    <cellStyle name="Note 2 3 3 6 2 5 2" xfId="20679"/>
    <cellStyle name="Note 2 3 3 6 2 5 3" xfId="20680"/>
    <cellStyle name="Note 2 3 3 6 2 6" xfId="20681"/>
    <cellStyle name="Note 2 3 3 6 2 6 2" xfId="20682"/>
    <cellStyle name="Note 2 3 3 6 2 6 3" xfId="20683"/>
    <cellStyle name="Note 2 3 3 6 2 7" xfId="20684"/>
    <cellStyle name="Note 2 3 3 6 2 8" xfId="20685"/>
    <cellStyle name="Note 2 3 3 6 3" xfId="20686"/>
    <cellStyle name="Note 2 3 3 6 3 2" xfId="20687"/>
    <cellStyle name="Note 2 3 3 6 3 2 2" xfId="20688"/>
    <cellStyle name="Note 2 3 3 6 3 2 3" xfId="20689"/>
    <cellStyle name="Note 2 3 3 6 3 3" xfId="20690"/>
    <cellStyle name="Note 2 3 3 6 3 3 2" xfId="20691"/>
    <cellStyle name="Note 2 3 3 6 3 3 3" xfId="20692"/>
    <cellStyle name="Note 2 3 3 6 3 4" xfId="20693"/>
    <cellStyle name="Note 2 3 3 6 3 4 2" xfId="20694"/>
    <cellStyle name="Note 2 3 3 6 3 4 3" xfId="20695"/>
    <cellStyle name="Note 2 3 3 6 3 5" xfId="20696"/>
    <cellStyle name="Note 2 3 3 6 3 5 2" xfId="20697"/>
    <cellStyle name="Note 2 3 3 6 3 5 3" xfId="20698"/>
    <cellStyle name="Note 2 3 3 6 3 6" xfId="20699"/>
    <cellStyle name="Note 2 3 3 6 3 7" xfId="20700"/>
    <cellStyle name="Note 2 3 3 6 4" xfId="20701"/>
    <cellStyle name="Note 2 3 3 6 4 2" xfId="20702"/>
    <cellStyle name="Note 2 3 3 6 4 3" xfId="20703"/>
    <cellStyle name="Note 2 3 3 6 5" xfId="20704"/>
    <cellStyle name="Note 2 3 3 6 5 2" xfId="20705"/>
    <cellStyle name="Note 2 3 3 6 5 3" xfId="20706"/>
    <cellStyle name="Note 2 3 3 6 6" xfId="20707"/>
    <cellStyle name="Note 2 3 3 6 6 2" xfId="20708"/>
    <cellStyle name="Note 2 3 3 6 6 3" xfId="20709"/>
    <cellStyle name="Note 2 3 3 6 7" xfId="20710"/>
    <cellStyle name="Note 2 3 3 6 7 2" xfId="20711"/>
    <cellStyle name="Note 2 3 3 6 7 3" xfId="20712"/>
    <cellStyle name="Note 2 3 3 6 8" xfId="20713"/>
    <cellStyle name="Note 2 3 3 6 9" xfId="20714"/>
    <cellStyle name="Note 2 3 3 7" xfId="20715"/>
    <cellStyle name="Note 2 3 3 7 2" xfId="20716"/>
    <cellStyle name="Note 2 3 3 7 2 2" xfId="20717"/>
    <cellStyle name="Note 2 3 3 7 2 2 2" xfId="20718"/>
    <cellStyle name="Note 2 3 3 7 2 2 2 2" xfId="20719"/>
    <cellStyle name="Note 2 3 3 7 2 2 2 3" xfId="20720"/>
    <cellStyle name="Note 2 3 3 7 2 2 3" xfId="20721"/>
    <cellStyle name="Note 2 3 3 7 2 2 3 2" xfId="20722"/>
    <cellStyle name="Note 2 3 3 7 2 2 3 3" xfId="20723"/>
    <cellStyle name="Note 2 3 3 7 2 2 4" xfId="20724"/>
    <cellStyle name="Note 2 3 3 7 2 2 4 2" xfId="20725"/>
    <cellStyle name="Note 2 3 3 7 2 2 4 3" xfId="20726"/>
    <cellStyle name="Note 2 3 3 7 2 2 5" xfId="20727"/>
    <cellStyle name="Note 2 3 3 7 2 2 5 2" xfId="20728"/>
    <cellStyle name="Note 2 3 3 7 2 2 5 3" xfId="20729"/>
    <cellStyle name="Note 2 3 3 7 2 2 6" xfId="20730"/>
    <cellStyle name="Note 2 3 3 7 2 2 7" xfId="20731"/>
    <cellStyle name="Note 2 3 3 7 2 3" xfId="20732"/>
    <cellStyle name="Note 2 3 3 7 2 3 2" xfId="20733"/>
    <cellStyle name="Note 2 3 3 7 2 3 3" xfId="20734"/>
    <cellStyle name="Note 2 3 3 7 2 4" xfId="20735"/>
    <cellStyle name="Note 2 3 3 7 2 4 2" xfId="20736"/>
    <cellStyle name="Note 2 3 3 7 2 4 3" xfId="20737"/>
    <cellStyle name="Note 2 3 3 7 2 5" xfId="20738"/>
    <cellStyle name="Note 2 3 3 7 2 5 2" xfId="20739"/>
    <cellStyle name="Note 2 3 3 7 2 5 3" xfId="20740"/>
    <cellStyle name="Note 2 3 3 7 2 6" xfId="20741"/>
    <cellStyle name="Note 2 3 3 7 2 6 2" xfId="20742"/>
    <cellStyle name="Note 2 3 3 7 2 6 3" xfId="20743"/>
    <cellStyle name="Note 2 3 3 7 2 7" xfId="20744"/>
    <cellStyle name="Note 2 3 3 7 2 8" xfId="20745"/>
    <cellStyle name="Note 2 3 3 7 3" xfId="20746"/>
    <cellStyle name="Note 2 3 3 7 3 2" xfId="20747"/>
    <cellStyle name="Note 2 3 3 7 3 2 2" xfId="20748"/>
    <cellStyle name="Note 2 3 3 7 3 2 3" xfId="20749"/>
    <cellStyle name="Note 2 3 3 7 3 3" xfId="20750"/>
    <cellStyle name="Note 2 3 3 7 3 3 2" xfId="20751"/>
    <cellStyle name="Note 2 3 3 7 3 3 3" xfId="20752"/>
    <cellStyle name="Note 2 3 3 7 3 4" xfId="20753"/>
    <cellStyle name="Note 2 3 3 7 3 4 2" xfId="20754"/>
    <cellStyle name="Note 2 3 3 7 3 4 3" xfId="20755"/>
    <cellStyle name="Note 2 3 3 7 3 5" xfId="20756"/>
    <cellStyle name="Note 2 3 3 7 3 5 2" xfId="20757"/>
    <cellStyle name="Note 2 3 3 7 3 5 3" xfId="20758"/>
    <cellStyle name="Note 2 3 3 7 3 6" xfId="20759"/>
    <cellStyle name="Note 2 3 3 7 3 7" xfId="20760"/>
    <cellStyle name="Note 2 3 3 7 4" xfId="20761"/>
    <cellStyle name="Note 2 3 3 7 4 2" xfId="20762"/>
    <cellStyle name="Note 2 3 3 7 4 3" xfId="20763"/>
    <cellStyle name="Note 2 3 3 7 5" xfId="20764"/>
    <cellStyle name="Note 2 3 3 7 5 2" xfId="20765"/>
    <cellStyle name="Note 2 3 3 7 5 3" xfId="20766"/>
    <cellStyle name="Note 2 3 3 7 6" xfId="20767"/>
    <cellStyle name="Note 2 3 3 7 6 2" xfId="20768"/>
    <cellStyle name="Note 2 3 3 7 6 3" xfId="20769"/>
    <cellStyle name="Note 2 3 3 7 7" xfId="20770"/>
    <cellStyle name="Note 2 3 3 7 7 2" xfId="20771"/>
    <cellStyle name="Note 2 3 3 7 7 3" xfId="20772"/>
    <cellStyle name="Note 2 3 3 7 8" xfId="20773"/>
    <cellStyle name="Note 2 3 3 7 9" xfId="20774"/>
    <cellStyle name="Note 2 3 3 8" xfId="20775"/>
    <cellStyle name="Note 2 3 3 8 2" xfId="20776"/>
    <cellStyle name="Note 2 3 3 8 2 2" xfId="20777"/>
    <cellStyle name="Note 2 3 3 8 2 2 2" xfId="20778"/>
    <cellStyle name="Note 2 3 3 8 2 2 3" xfId="20779"/>
    <cellStyle name="Note 2 3 3 8 2 3" xfId="20780"/>
    <cellStyle name="Note 2 3 3 8 2 3 2" xfId="20781"/>
    <cellStyle name="Note 2 3 3 8 2 3 3" xfId="20782"/>
    <cellStyle name="Note 2 3 3 8 2 4" xfId="20783"/>
    <cellStyle name="Note 2 3 3 8 2 4 2" xfId="20784"/>
    <cellStyle name="Note 2 3 3 8 2 4 3" xfId="20785"/>
    <cellStyle name="Note 2 3 3 8 2 5" xfId="20786"/>
    <cellStyle name="Note 2 3 3 8 2 5 2" xfId="20787"/>
    <cellStyle name="Note 2 3 3 8 2 5 3" xfId="20788"/>
    <cellStyle name="Note 2 3 3 8 2 6" xfId="20789"/>
    <cellStyle name="Note 2 3 3 8 2 7" xfId="20790"/>
    <cellStyle name="Note 2 3 3 8 3" xfId="20791"/>
    <cellStyle name="Note 2 3 3 8 3 2" xfId="20792"/>
    <cellStyle name="Note 2 3 3 8 3 3" xfId="20793"/>
    <cellStyle name="Note 2 3 3 8 4" xfId="20794"/>
    <cellStyle name="Note 2 3 3 8 4 2" xfId="20795"/>
    <cellStyle name="Note 2 3 3 8 4 3" xfId="20796"/>
    <cellStyle name="Note 2 3 3 8 5" xfId="20797"/>
    <cellStyle name="Note 2 3 3 8 5 2" xfId="20798"/>
    <cellStyle name="Note 2 3 3 8 5 3" xfId="20799"/>
    <cellStyle name="Note 2 3 3 8 6" xfId="20800"/>
    <cellStyle name="Note 2 3 3 8 6 2" xfId="20801"/>
    <cellStyle name="Note 2 3 3 8 6 3" xfId="20802"/>
    <cellStyle name="Note 2 3 3 8 7" xfId="20803"/>
    <cellStyle name="Note 2 3 3 8 8" xfId="20804"/>
    <cellStyle name="Note 2 3 3 9" xfId="20805"/>
    <cellStyle name="Note 2 3 3 9 2" xfId="20806"/>
    <cellStyle name="Note 2 3 3 9 2 2" xfId="20807"/>
    <cellStyle name="Note 2 3 3 9 2 3" xfId="20808"/>
    <cellStyle name="Note 2 3 3 9 3" xfId="20809"/>
    <cellStyle name="Note 2 3 3 9 3 2" xfId="20810"/>
    <cellStyle name="Note 2 3 3 9 3 3" xfId="20811"/>
    <cellStyle name="Note 2 3 3 9 4" xfId="20812"/>
    <cellStyle name="Note 2 3 3 9 4 2" xfId="20813"/>
    <cellStyle name="Note 2 3 3 9 4 3" xfId="20814"/>
    <cellStyle name="Note 2 3 3 9 5" xfId="20815"/>
    <cellStyle name="Note 2 3 3 9 5 2" xfId="20816"/>
    <cellStyle name="Note 2 3 3 9 5 3" xfId="20817"/>
    <cellStyle name="Note 2 3 3 9 6" xfId="20818"/>
    <cellStyle name="Note 2 3 3 9 7" xfId="20819"/>
    <cellStyle name="Note 2 3 4" xfId="20820"/>
    <cellStyle name="Note 2 3 4 10" xfId="20821"/>
    <cellStyle name="Note 2 3 4 11" xfId="20822"/>
    <cellStyle name="Note 2 3 4 2" xfId="20823"/>
    <cellStyle name="Note 2 3 4 2 2" xfId="20824"/>
    <cellStyle name="Note 2 3 4 2 2 2" xfId="20825"/>
    <cellStyle name="Note 2 3 4 2 2 2 2" xfId="20826"/>
    <cellStyle name="Note 2 3 4 2 2 2 2 2" xfId="20827"/>
    <cellStyle name="Note 2 3 4 2 2 2 2 3" xfId="20828"/>
    <cellStyle name="Note 2 3 4 2 2 2 3" xfId="20829"/>
    <cellStyle name="Note 2 3 4 2 2 2 3 2" xfId="20830"/>
    <cellStyle name="Note 2 3 4 2 2 2 3 3" xfId="20831"/>
    <cellStyle name="Note 2 3 4 2 2 2 4" xfId="20832"/>
    <cellStyle name="Note 2 3 4 2 2 2 4 2" xfId="20833"/>
    <cellStyle name="Note 2 3 4 2 2 2 4 3" xfId="20834"/>
    <cellStyle name="Note 2 3 4 2 2 2 5" xfId="20835"/>
    <cellStyle name="Note 2 3 4 2 2 2 5 2" xfId="20836"/>
    <cellStyle name="Note 2 3 4 2 2 2 5 3" xfId="20837"/>
    <cellStyle name="Note 2 3 4 2 2 2 6" xfId="20838"/>
    <cellStyle name="Note 2 3 4 2 2 2 7" xfId="20839"/>
    <cellStyle name="Note 2 3 4 2 2 3" xfId="20840"/>
    <cellStyle name="Note 2 3 4 2 2 3 2" xfId="20841"/>
    <cellStyle name="Note 2 3 4 2 2 3 3" xfId="20842"/>
    <cellStyle name="Note 2 3 4 2 2 4" xfId="20843"/>
    <cellStyle name="Note 2 3 4 2 2 4 2" xfId="20844"/>
    <cellStyle name="Note 2 3 4 2 2 4 3" xfId="20845"/>
    <cellStyle name="Note 2 3 4 2 2 5" xfId="20846"/>
    <cellStyle name="Note 2 3 4 2 2 5 2" xfId="20847"/>
    <cellStyle name="Note 2 3 4 2 2 5 3" xfId="20848"/>
    <cellStyle name="Note 2 3 4 2 2 6" xfId="20849"/>
    <cellStyle name="Note 2 3 4 2 2 6 2" xfId="20850"/>
    <cellStyle name="Note 2 3 4 2 2 6 3" xfId="20851"/>
    <cellStyle name="Note 2 3 4 2 2 7" xfId="20852"/>
    <cellStyle name="Note 2 3 4 2 2 8" xfId="20853"/>
    <cellStyle name="Note 2 3 4 2 3" xfId="20854"/>
    <cellStyle name="Note 2 3 4 2 3 2" xfId="20855"/>
    <cellStyle name="Note 2 3 4 2 3 2 2" xfId="20856"/>
    <cellStyle name="Note 2 3 4 2 3 2 3" xfId="20857"/>
    <cellStyle name="Note 2 3 4 2 3 3" xfId="20858"/>
    <cellStyle name="Note 2 3 4 2 3 3 2" xfId="20859"/>
    <cellStyle name="Note 2 3 4 2 3 3 3" xfId="20860"/>
    <cellStyle name="Note 2 3 4 2 3 4" xfId="20861"/>
    <cellStyle name="Note 2 3 4 2 3 4 2" xfId="20862"/>
    <cellStyle name="Note 2 3 4 2 3 4 3" xfId="20863"/>
    <cellStyle name="Note 2 3 4 2 3 5" xfId="20864"/>
    <cellStyle name="Note 2 3 4 2 3 5 2" xfId="20865"/>
    <cellStyle name="Note 2 3 4 2 3 5 3" xfId="20866"/>
    <cellStyle name="Note 2 3 4 2 3 6" xfId="20867"/>
    <cellStyle name="Note 2 3 4 2 3 7" xfId="20868"/>
    <cellStyle name="Note 2 3 4 2 4" xfId="20869"/>
    <cellStyle name="Note 2 3 4 2 4 2" xfId="20870"/>
    <cellStyle name="Note 2 3 4 2 4 3" xfId="20871"/>
    <cellStyle name="Note 2 3 4 2 5" xfId="20872"/>
    <cellStyle name="Note 2 3 4 2 5 2" xfId="20873"/>
    <cellStyle name="Note 2 3 4 2 5 3" xfId="20874"/>
    <cellStyle name="Note 2 3 4 2 6" xfId="20875"/>
    <cellStyle name="Note 2 3 4 2 6 2" xfId="20876"/>
    <cellStyle name="Note 2 3 4 2 6 3" xfId="20877"/>
    <cellStyle name="Note 2 3 4 2 7" xfId="20878"/>
    <cellStyle name="Note 2 3 4 2 7 2" xfId="20879"/>
    <cellStyle name="Note 2 3 4 2 7 3" xfId="20880"/>
    <cellStyle name="Note 2 3 4 2 8" xfId="20881"/>
    <cellStyle name="Note 2 3 4 2 9" xfId="20882"/>
    <cellStyle name="Note 2 3 4 3" xfId="20883"/>
    <cellStyle name="Note 2 3 4 3 2" xfId="20884"/>
    <cellStyle name="Note 2 3 4 3 2 2" xfId="20885"/>
    <cellStyle name="Note 2 3 4 3 2 2 2" xfId="20886"/>
    <cellStyle name="Note 2 3 4 3 2 2 2 2" xfId="20887"/>
    <cellStyle name="Note 2 3 4 3 2 2 2 3" xfId="20888"/>
    <cellStyle name="Note 2 3 4 3 2 2 3" xfId="20889"/>
    <cellStyle name="Note 2 3 4 3 2 2 3 2" xfId="20890"/>
    <cellStyle name="Note 2 3 4 3 2 2 3 3" xfId="20891"/>
    <cellStyle name="Note 2 3 4 3 2 2 4" xfId="20892"/>
    <cellStyle name="Note 2 3 4 3 2 2 4 2" xfId="20893"/>
    <cellStyle name="Note 2 3 4 3 2 2 4 3" xfId="20894"/>
    <cellStyle name="Note 2 3 4 3 2 2 5" xfId="20895"/>
    <cellStyle name="Note 2 3 4 3 2 2 5 2" xfId="20896"/>
    <cellStyle name="Note 2 3 4 3 2 2 5 3" xfId="20897"/>
    <cellStyle name="Note 2 3 4 3 2 2 6" xfId="20898"/>
    <cellStyle name="Note 2 3 4 3 2 2 7" xfId="20899"/>
    <cellStyle name="Note 2 3 4 3 2 3" xfId="20900"/>
    <cellStyle name="Note 2 3 4 3 2 3 2" xfId="20901"/>
    <cellStyle name="Note 2 3 4 3 2 3 3" xfId="20902"/>
    <cellStyle name="Note 2 3 4 3 2 4" xfId="20903"/>
    <cellStyle name="Note 2 3 4 3 2 4 2" xfId="20904"/>
    <cellStyle name="Note 2 3 4 3 2 4 3" xfId="20905"/>
    <cellStyle name="Note 2 3 4 3 2 5" xfId="20906"/>
    <cellStyle name="Note 2 3 4 3 2 5 2" xfId="20907"/>
    <cellStyle name="Note 2 3 4 3 2 5 3" xfId="20908"/>
    <cellStyle name="Note 2 3 4 3 2 6" xfId="20909"/>
    <cellStyle name="Note 2 3 4 3 2 6 2" xfId="20910"/>
    <cellStyle name="Note 2 3 4 3 2 6 3" xfId="20911"/>
    <cellStyle name="Note 2 3 4 3 2 7" xfId="20912"/>
    <cellStyle name="Note 2 3 4 3 2 8" xfId="20913"/>
    <cellStyle name="Note 2 3 4 3 3" xfId="20914"/>
    <cellStyle name="Note 2 3 4 3 3 2" xfId="20915"/>
    <cellStyle name="Note 2 3 4 3 3 2 2" xfId="20916"/>
    <cellStyle name="Note 2 3 4 3 3 2 3" xfId="20917"/>
    <cellStyle name="Note 2 3 4 3 3 3" xfId="20918"/>
    <cellStyle name="Note 2 3 4 3 3 3 2" xfId="20919"/>
    <cellStyle name="Note 2 3 4 3 3 3 3" xfId="20920"/>
    <cellStyle name="Note 2 3 4 3 3 4" xfId="20921"/>
    <cellStyle name="Note 2 3 4 3 3 4 2" xfId="20922"/>
    <cellStyle name="Note 2 3 4 3 3 4 3" xfId="20923"/>
    <cellStyle name="Note 2 3 4 3 3 5" xfId="20924"/>
    <cellStyle name="Note 2 3 4 3 3 5 2" xfId="20925"/>
    <cellStyle name="Note 2 3 4 3 3 5 3" xfId="20926"/>
    <cellStyle name="Note 2 3 4 3 3 6" xfId="20927"/>
    <cellStyle name="Note 2 3 4 3 3 7" xfId="20928"/>
    <cellStyle name="Note 2 3 4 3 4" xfId="20929"/>
    <cellStyle name="Note 2 3 4 3 4 2" xfId="20930"/>
    <cellStyle name="Note 2 3 4 3 4 3" xfId="20931"/>
    <cellStyle name="Note 2 3 4 3 5" xfId="20932"/>
    <cellStyle name="Note 2 3 4 3 5 2" xfId="20933"/>
    <cellStyle name="Note 2 3 4 3 5 3" xfId="20934"/>
    <cellStyle name="Note 2 3 4 3 6" xfId="20935"/>
    <cellStyle name="Note 2 3 4 3 6 2" xfId="20936"/>
    <cellStyle name="Note 2 3 4 3 6 3" xfId="20937"/>
    <cellStyle name="Note 2 3 4 3 7" xfId="20938"/>
    <cellStyle name="Note 2 3 4 3 7 2" xfId="20939"/>
    <cellStyle name="Note 2 3 4 3 7 3" xfId="20940"/>
    <cellStyle name="Note 2 3 4 3 8" xfId="20941"/>
    <cellStyle name="Note 2 3 4 3 9" xfId="20942"/>
    <cellStyle name="Note 2 3 4 4" xfId="20943"/>
    <cellStyle name="Note 2 3 4 4 2" xfId="20944"/>
    <cellStyle name="Note 2 3 4 4 2 2" xfId="20945"/>
    <cellStyle name="Note 2 3 4 4 2 2 2" xfId="20946"/>
    <cellStyle name="Note 2 3 4 4 2 2 3" xfId="20947"/>
    <cellStyle name="Note 2 3 4 4 2 3" xfId="20948"/>
    <cellStyle name="Note 2 3 4 4 2 3 2" xfId="20949"/>
    <cellStyle name="Note 2 3 4 4 2 3 3" xfId="20950"/>
    <cellStyle name="Note 2 3 4 4 2 4" xfId="20951"/>
    <cellStyle name="Note 2 3 4 4 2 4 2" xfId="20952"/>
    <cellStyle name="Note 2 3 4 4 2 4 3" xfId="20953"/>
    <cellStyle name="Note 2 3 4 4 2 5" xfId="20954"/>
    <cellStyle name="Note 2 3 4 4 2 5 2" xfId="20955"/>
    <cellStyle name="Note 2 3 4 4 2 5 3" xfId="20956"/>
    <cellStyle name="Note 2 3 4 4 2 6" xfId="20957"/>
    <cellStyle name="Note 2 3 4 4 2 7" xfId="20958"/>
    <cellStyle name="Note 2 3 4 4 3" xfId="20959"/>
    <cellStyle name="Note 2 3 4 4 3 2" xfId="20960"/>
    <cellStyle name="Note 2 3 4 4 3 3" xfId="20961"/>
    <cellStyle name="Note 2 3 4 4 4" xfId="20962"/>
    <cellStyle name="Note 2 3 4 4 4 2" xfId="20963"/>
    <cellStyle name="Note 2 3 4 4 4 3" xfId="20964"/>
    <cellStyle name="Note 2 3 4 4 5" xfId="20965"/>
    <cellStyle name="Note 2 3 4 4 5 2" xfId="20966"/>
    <cellStyle name="Note 2 3 4 4 5 3" xfId="20967"/>
    <cellStyle name="Note 2 3 4 4 6" xfId="20968"/>
    <cellStyle name="Note 2 3 4 4 6 2" xfId="20969"/>
    <cellStyle name="Note 2 3 4 4 6 3" xfId="20970"/>
    <cellStyle name="Note 2 3 4 4 7" xfId="20971"/>
    <cellStyle name="Note 2 3 4 4 8" xfId="20972"/>
    <cellStyle name="Note 2 3 4 5" xfId="20973"/>
    <cellStyle name="Note 2 3 4 5 2" xfId="20974"/>
    <cellStyle name="Note 2 3 4 5 2 2" xfId="20975"/>
    <cellStyle name="Note 2 3 4 5 2 3" xfId="20976"/>
    <cellStyle name="Note 2 3 4 5 3" xfId="20977"/>
    <cellStyle name="Note 2 3 4 5 3 2" xfId="20978"/>
    <cellStyle name="Note 2 3 4 5 3 3" xfId="20979"/>
    <cellStyle name="Note 2 3 4 5 4" xfId="20980"/>
    <cellStyle name="Note 2 3 4 5 4 2" xfId="20981"/>
    <cellStyle name="Note 2 3 4 5 4 3" xfId="20982"/>
    <cellStyle name="Note 2 3 4 5 5" xfId="20983"/>
    <cellStyle name="Note 2 3 4 5 5 2" xfId="20984"/>
    <cellStyle name="Note 2 3 4 5 5 3" xfId="20985"/>
    <cellStyle name="Note 2 3 4 5 6" xfId="20986"/>
    <cellStyle name="Note 2 3 4 5 7" xfId="20987"/>
    <cellStyle name="Note 2 3 4 6" xfId="20988"/>
    <cellStyle name="Note 2 3 4 6 2" xfId="20989"/>
    <cellStyle name="Note 2 3 4 6 3" xfId="20990"/>
    <cellStyle name="Note 2 3 4 7" xfId="20991"/>
    <cellStyle name="Note 2 3 4 7 2" xfId="20992"/>
    <cellStyle name="Note 2 3 4 7 3" xfId="20993"/>
    <cellStyle name="Note 2 3 4 8" xfId="20994"/>
    <cellStyle name="Note 2 3 4 8 2" xfId="20995"/>
    <cellStyle name="Note 2 3 4 8 3" xfId="20996"/>
    <cellStyle name="Note 2 3 4 9" xfId="20997"/>
    <cellStyle name="Note 2 3 4 9 2" xfId="20998"/>
    <cellStyle name="Note 2 3 4 9 3" xfId="20999"/>
    <cellStyle name="Note 2 3 5" xfId="21000"/>
    <cellStyle name="Note 2 3 5 10" xfId="21001"/>
    <cellStyle name="Note 2 3 5 10 2" xfId="21002"/>
    <cellStyle name="Note 2 3 5 10 3" xfId="21003"/>
    <cellStyle name="Note 2 3 5 11" xfId="21004"/>
    <cellStyle name="Note 2 3 5 12" xfId="21005"/>
    <cellStyle name="Note 2 3 5 2" xfId="21006"/>
    <cellStyle name="Note 2 3 5 2 2" xfId="21007"/>
    <cellStyle name="Note 2 3 5 2 2 2" xfId="21008"/>
    <cellStyle name="Note 2 3 5 2 2 2 2" xfId="21009"/>
    <cellStyle name="Note 2 3 5 2 2 2 2 2" xfId="21010"/>
    <cellStyle name="Note 2 3 5 2 2 2 2 3" xfId="21011"/>
    <cellStyle name="Note 2 3 5 2 2 2 3" xfId="21012"/>
    <cellStyle name="Note 2 3 5 2 2 2 3 2" xfId="21013"/>
    <cellStyle name="Note 2 3 5 2 2 2 3 3" xfId="21014"/>
    <cellStyle name="Note 2 3 5 2 2 2 4" xfId="21015"/>
    <cellStyle name="Note 2 3 5 2 2 2 4 2" xfId="21016"/>
    <cellStyle name="Note 2 3 5 2 2 2 4 3" xfId="21017"/>
    <cellStyle name="Note 2 3 5 2 2 2 5" xfId="21018"/>
    <cellStyle name="Note 2 3 5 2 2 2 5 2" xfId="21019"/>
    <cellStyle name="Note 2 3 5 2 2 2 5 3" xfId="21020"/>
    <cellStyle name="Note 2 3 5 2 2 2 6" xfId="21021"/>
    <cellStyle name="Note 2 3 5 2 2 2 7" xfId="21022"/>
    <cellStyle name="Note 2 3 5 2 2 3" xfId="21023"/>
    <cellStyle name="Note 2 3 5 2 2 3 2" xfId="21024"/>
    <cellStyle name="Note 2 3 5 2 2 3 3" xfId="21025"/>
    <cellStyle name="Note 2 3 5 2 2 4" xfId="21026"/>
    <cellStyle name="Note 2 3 5 2 2 4 2" xfId="21027"/>
    <cellStyle name="Note 2 3 5 2 2 4 3" xfId="21028"/>
    <cellStyle name="Note 2 3 5 2 2 5" xfId="21029"/>
    <cellStyle name="Note 2 3 5 2 2 5 2" xfId="21030"/>
    <cellStyle name="Note 2 3 5 2 2 5 3" xfId="21031"/>
    <cellStyle name="Note 2 3 5 2 2 6" xfId="21032"/>
    <cellStyle name="Note 2 3 5 2 2 6 2" xfId="21033"/>
    <cellStyle name="Note 2 3 5 2 2 6 3" xfId="21034"/>
    <cellStyle name="Note 2 3 5 2 2 7" xfId="21035"/>
    <cellStyle name="Note 2 3 5 2 2 8" xfId="21036"/>
    <cellStyle name="Note 2 3 5 2 3" xfId="21037"/>
    <cellStyle name="Note 2 3 5 2 3 2" xfId="21038"/>
    <cellStyle name="Note 2 3 5 2 3 2 2" xfId="21039"/>
    <cellStyle name="Note 2 3 5 2 3 2 3" xfId="21040"/>
    <cellStyle name="Note 2 3 5 2 3 3" xfId="21041"/>
    <cellStyle name="Note 2 3 5 2 3 3 2" xfId="21042"/>
    <cellStyle name="Note 2 3 5 2 3 3 3" xfId="21043"/>
    <cellStyle name="Note 2 3 5 2 3 4" xfId="21044"/>
    <cellStyle name="Note 2 3 5 2 3 4 2" xfId="21045"/>
    <cellStyle name="Note 2 3 5 2 3 4 3" xfId="21046"/>
    <cellStyle name="Note 2 3 5 2 3 5" xfId="21047"/>
    <cellStyle name="Note 2 3 5 2 3 5 2" xfId="21048"/>
    <cellStyle name="Note 2 3 5 2 3 5 3" xfId="21049"/>
    <cellStyle name="Note 2 3 5 2 3 6" xfId="21050"/>
    <cellStyle name="Note 2 3 5 2 3 7" xfId="21051"/>
    <cellStyle name="Note 2 3 5 2 4" xfId="21052"/>
    <cellStyle name="Note 2 3 5 2 4 2" xfId="21053"/>
    <cellStyle name="Note 2 3 5 2 4 3" xfId="21054"/>
    <cellStyle name="Note 2 3 5 2 5" xfId="21055"/>
    <cellStyle name="Note 2 3 5 2 5 2" xfId="21056"/>
    <cellStyle name="Note 2 3 5 2 5 3" xfId="21057"/>
    <cellStyle name="Note 2 3 5 2 6" xfId="21058"/>
    <cellStyle name="Note 2 3 5 2 6 2" xfId="21059"/>
    <cellStyle name="Note 2 3 5 2 6 3" xfId="21060"/>
    <cellStyle name="Note 2 3 5 2 7" xfId="21061"/>
    <cellStyle name="Note 2 3 5 2 7 2" xfId="21062"/>
    <cellStyle name="Note 2 3 5 2 7 3" xfId="21063"/>
    <cellStyle name="Note 2 3 5 2 8" xfId="21064"/>
    <cellStyle name="Note 2 3 5 2 9" xfId="21065"/>
    <cellStyle name="Note 2 3 5 3" xfId="21066"/>
    <cellStyle name="Note 2 3 5 4" xfId="21067"/>
    <cellStyle name="Note 2 3 5 5" xfId="21068"/>
    <cellStyle name="Note 2 3 5 5 2" xfId="21069"/>
    <cellStyle name="Note 2 3 5 5 2 2" xfId="21070"/>
    <cellStyle name="Note 2 3 5 5 2 2 2" xfId="21071"/>
    <cellStyle name="Note 2 3 5 5 2 2 3" xfId="21072"/>
    <cellStyle name="Note 2 3 5 5 2 3" xfId="21073"/>
    <cellStyle name="Note 2 3 5 5 2 3 2" xfId="21074"/>
    <cellStyle name="Note 2 3 5 5 2 3 3" xfId="21075"/>
    <cellStyle name="Note 2 3 5 5 2 4" xfId="21076"/>
    <cellStyle name="Note 2 3 5 5 2 4 2" xfId="21077"/>
    <cellStyle name="Note 2 3 5 5 2 4 3" xfId="21078"/>
    <cellStyle name="Note 2 3 5 5 2 5" xfId="21079"/>
    <cellStyle name="Note 2 3 5 5 2 5 2" xfId="21080"/>
    <cellStyle name="Note 2 3 5 5 2 5 3" xfId="21081"/>
    <cellStyle name="Note 2 3 5 5 2 6" xfId="21082"/>
    <cellStyle name="Note 2 3 5 5 2 7" xfId="21083"/>
    <cellStyle name="Note 2 3 5 5 3" xfId="21084"/>
    <cellStyle name="Note 2 3 5 5 3 2" xfId="21085"/>
    <cellStyle name="Note 2 3 5 5 3 3" xfId="21086"/>
    <cellStyle name="Note 2 3 5 5 4" xfId="21087"/>
    <cellStyle name="Note 2 3 5 5 4 2" xfId="21088"/>
    <cellStyle name="Note 2 3 5 5 4 3" xfId="21089"/>
    <cellStyle name="Note 2 3 5 5 5" xfId="21090"/>
    <cellStyle name="Note 2 3 5 5 5 2" xfId="21091"/>
    <cellStyle name="Note 2 3 5 5 5 3" xfId="21092"/>
    <cellStyle name="Note 2 3 5 5 6" xfId="21093"/>
    <cellStyle name="Note 2 3 5 5 6 2" xfId="21094"/>
    <cellStyle name="Note 2 3 5 5 6 3" xfId="21095"/>
    <cellStyle name="Note 2 3 5 5 7" xfId="21096"/>
    <cellStyle name="Note 2 3 5 5 8" xfId="21097"/>
    <cellStyle name="Note 2 3 5 6" xfId="21098"/>
    <cellStyle name="Note 2 3 5 6 2" xfId="21099"/>
    <cellStyle name="Note 2 3 5 6 2 2" xfId="21100"/>
    <cellStyle name="Note 2 3 5 6 2 3" xfId="21101"/>
    <cellStyle name="Note 2 3 5 6 3" xfId="21102"/>
    <cellStyle name="Note 2 3 5 6 3 2" xfId="21103"/>
    <cellStyle name="Note 2 3 5 6 3 3" xfId="21104"/>
    <cellStyle name="Note 2 3 5 6 4" xfId="21105"/>
    <cellStyle name="Note 2 3 5 6 4 2" xfId="21106"/>
    <cellStyle name="Note 2 3 5 6 4 3" xfId="21107"/>
    <cellStyle name="Note 2 3 5 6 5" xfId="21108"/>
    <cellStyle name="Note 2 3 5 6 5 2" xfId="21109"/>
    <cellStyle name="Note 2 3 5 6 5 3" xfId="21110"/>
    <cellStyle name="Note 2 3 5 6 6" xfId="21111"/>
    <cellStyle name="Note 2 3 5 6 7" xfId="21112"/>
    <cellStyle name="Note 2 3 5 7" xfId="21113"/>
    <cellStyle name="Note 2 3 5 7 2" xfId="21114"/>
    <cellStyle name="Note 2 3 5 7 3" xfId="21115"/>
    <cellStyle name="Note 2 3 5 8" xfId="21116"/>
    <cellStyle name="Note 2 3 5 8 2" xfId="21117"/>
    <cellStyle name="Note 2 3 5 8 3" xfId="21118"/>
    <cellStyle name="Note 2 3 5 9" xfId="21119"/>
    <cellStyle name="Note 2 3 5 9 2" xfId="21120"/>
    <cellStyle name="Note 2 3 5 9 3" xfId="21121"/>
    <cellStyle name="Note 2 3 6" xfId="21122"/>
    <cellStyle name="Note 2 3 6 10" xfId="21123"/>
    <cellStyle name="Note 2 3 6 11" xfId="21124"/>
    <cellStyle name="Note 2 3 6 2" xfId="21125"/>
    <cellStyle name="Note 2 3 6 2 2" xfId="21126"/>
    <cellStyle name="Note 2 3 6 2 2 2" xfId="21127"/>
    <cellStyle name="Note 2 3 6 2 2 2 2" xfId="21128"/>
    <cellStyle name="Note 2 3 6 2 2 2 2 2" xfId="21129"/>
    <cellStyle name="Note 2 3 6 2 2 2 2 3" xfId="21130"/>
    <cellStyle name="Note 2 3 6 2 2 2 3" xfId="21131"/>
    <cellStyle name="Note 2 3 6 2 2 2 3 2" xfId="21132"/>
    <cellStyle name="Note 2 3 6 2 2 2 3 3" xfId="21133"/>
    <cellStyle name="Note 2 3 6 2 2 2 4" xfId="21134"/>
    <cellStyle name="Note 2 3 6 2 2 2 4 2" xfId="21135"/>
    <cellStyle name="Note 2 3 6 2 2 2 4 3" xfId="21136"/>
    <cellStyle name="Note 2 3 6 2 2 2 5" xfId="21137"/>
    <cellStyle name="Note 2 3 6 2 2 2 5 2" xfId="21138"/>
    <cellStyle name="Note 2 3 6 2 2 2 5 3" xfId="21139"/>
    <cellStyle name="Note 2 3 6 2 2 2 6" xfId="21140"/>
    <cellStyle name="Note 2 3 6 2 2 2 7" xfId="21141"/>
    <cellStyle name="Note 2 3 6 2 2 3" xfId="21142"/>
    <cellStyle name="Note 2 3 6 2 2 3 2" xfId="21143"/>
    <cellStyle name="Note 2 3 6 2 2 3 3" xfId="21144"/>
    <cellStyle name="Note 2 3 6 2 2 4" xfId="21145"/>
    <cellStyle name="Note 2 3 6 2 2 4 2" xfId="21146"/>
    <cellStyle name="Note 2 3 6 2 2 4 3" xfId="21147"/>
    <cellStyle name="Note 2 3 6 2 2 5" xfId="21148"/>
    <cellStyle name="Note 2 3 6 2 2 5 2" xfId="21149"/>
    <cellStyle name="Note 2 3 6 2 2 5 3" xfId="21150"/>
    <cellStyle name="Note 2 3 6 2 2 6" xfId="21151"/>
    <cellStyle name="Note 2 3 6 2 2 6 2" xfId="21152"/>
    <cellStyle name="Note 2 3 6 2 2 6 3" xfId="21153"/>
    <cellStyle name="Note 2 3 6 2 2 7" xfId="21154"/>
    <cellStyle name="Note 2 3 6 2 2 8" xfId="21155"/>
    <cellStyle name="Note 2 3 6 2 3" xfId="21156"/>
    <cellStyle name="Note 2 3 6 2 3 2" xfId="21157"/>
    <cellStyle name="Note 2 3 6 2 3 2 2" xfId="21158"/>
    <cellStyle name="Note 2 3 6 2 3 2 3" xfId="21159"/>
    <cellStyle name="Note 2 3 6 2 3 3" xfId="21160"/>
    <cellStyle name="Note 2 3 6 2 3 3 2" xfId="21161"/>
    <cellStyle name="Note 2 3 6 2 3 3 3" xfId="21162"/>
    <cellStyle name="Note 2 3 6 2 3 4" xfId="21163"/>
    <cellStyle name="Note 2 3 6 2 3 4 2" xfId="21164"/>
    <cellStyle name="Note 2 3 6 2 3 4 3" xfId="21165"/>
    <cellStyle name="Note 2 3 6 2 3 5" xfId="21166"/>
    <cellStyle name="Note 2 3 6 2 3 5 2" xfId="21167"/>
    <cellStyle name="Note 2 3 6 2 3 5 3" xfId="21168"/>
    <cellStyle name="Note 2 3 6 2 3 6" xfId="21169"/>
    <cellStyle name="Note 2 3 6 2 3 7" xfId="21170"/>
    <cellStyle name="Note 2 3 6 2 4" xfId="21171"/>
    <cellStyle name="Note 2 3 6 2 4 2" xfId="21172"/>
    <cellStyle name="Note 2 3 6 2 4 3" xfId="21173"/>
    <cellStyle name="Note 2 3 6 2 5" xfId="21174"/>
    <cellStyle name="Note 2 3 6 2 5 2" xfId="21175"/>
    <cellStyle name="Note 2 3 6 2 5 3" xfId="21176"/>
    <cellStyle name="Note 2 3 6 2 6" xfId="21177"/>
    <cellStyle name="Note 2 3 6 2 6 2" xfId="21178"/>
    <cellStyle name="Note 2 3 6 2 6 3" xfId="21179"/>
    <cellStyle name="Note 2 3 6 2 7" xfId="21180"/>
    <cellStyle name="Note 2 3 6 2 7 2" xfId="21181"/>
    <cellStyle name="Note 2 3 6 2 7 3" xfId="21182"/>
    <cellStyle name="Note 2 3 6 2 8" xfId="21183"/>
    <cellStyle name="Note 2 3 6 2 9" xfId="21184"/>
    <cellStyle name="Note 2 3 6 3" xfId="21185"/>
    <cellStyle name="Note 2 3 6 3 2" xfId="21186"/>
    <cellStyle name="Note 2 3 6 3 2 2" xfId="21187"/>
    <cellStyle name="Note 2 3 6 3 2 2 2" xfId="21188"/>
    <cellStyle name="Note 2 3 6 3 2 2 2 2" xfId="21189"/>
    <cellStyle name="Note 2 3 6 3 2 2 2 3" xfId="21190"/>
    <cellStyle name="Note 2 3 6 3 2 2 3" xfId="21191"/>
    <cellStyle name="Note 2 3 6 3 2 2 3 2" xfId="21192"/>
    <cellStyle name="Note 2 3 6 3 2 2 3 3" xfId="21193"/>
    <cellStyle name="Note 2 3 6 3 2 2 4" xfId="21194"/>
    <cellStyle name="Note 2 3 6 3 2 2 4 2" xfId="21195"/>
    <cellStyle name="Note 2 3 6 3 2 2 4 3" xfId="21196"/>
    <cellStyle name="Note 2 3 6 3 2 2 5" xfId="21197"/>
    <cellStyle name="Note 2 3 6 3 2 2 5 2" xfId="21198"/>
    <cellStyle name="Note 2 3 6 3 2 2 5 3" xfId="21199"/>
    <cellStyle name="Note 2 3 6 3 2 2 6" xfId="21200"/>
    <cellStyle name="Note 2 3 6 3 2 2 7" xfId="21201"/>
    <cellStyle name="Note 2 3 6 3 2 3" xfId="21202"/>
    <cellStyle name="Note 2 3 6 3 2 3 2" xfId="21203"/>
    <cellStyle name="Note 2 3 6 3 2 3 3" xfId="21204"/>
    <cellStyle name="Note 2 3 6 3 2 4" xfId="21205"/>
    <cellStyle name="Note 2 3 6 3 2 4 2" xfId="21206"/>
    <cellStyle name="Note 2 3 6 3 2 4 3" xfId="21207"/>
    <cellStyle name="Note 2 3 6 3 2 5" xfId="21208"/>
    <cellStyle name="Note 2 3 6 3 2 5 2" xfId="21209"/>
    <cellStyle name="Note 2 3 6 3 2 5 3" xfId="21210"/>
    <cellStyle name="Note 2 3 6 3 2 6" xfId="21211"/>
    <cellStyle name="Note 2 3 6 3 2 6 2" xfId="21212"/>
    <cellStyle name="Note 2 3 6 3 2 6 3" xfId="21213"/>
    <cellStyle name="Note 2 3 6 3 2 7" xfId="21214"/>
    <cellStyle name="Note 2 3 6 3 2 8" xfId="21215"/>
    <cellStyle name="Note 2 3 6 3 3" xfId="21216"/>
    <cellStyle name="Note 2 3 6 3 3 2" xfId="21217"/>
    <cellStyle name="Note 2 3 6 3 3 2 2" xfId="21218"/>
    <cellStyle name="Note 2 3 6 3 3 2 3" xfId="21219"/>
    <cellStyle name="Note 2 3 6 3 3 3" xfId="21220"/>
    <cellStyle name="Note 2 3 6 3 3 3 2" xfId="21221"/>
    <cellStyle name="Note 2 3 6 3 3 3 3" xfId="21222"/>
    <cellStyle name="Note 2 3 6 3 3 4" xfId="21223"/>
    <cellStyle name="Note 2 3 6 3 3 4 2" xfId="21224"/>
    <cellStyle name="Note 2 3 6 3 3 4 3" xfId="21225"/>
    <cellStyle name="Note 2 3 6 3 3 5" xfId="21226"/>
    <cellStyle name="Note 2 3 6 3 3 5 2" xfId="21227"/>
    <cellStyle name="Note 2 3 6 3 3 5 3" xfId="21228"/>
    <cellStyle name="Note 2 3 6 3 3 6" xfId="21229"/>
    <cellStyle name="Note 2 3 6 3 3 7" xfId="21230"/>
    <cellStyle name="Note 2 3 6 3 4" xfId="21231"/>
    <cellStyle name="Note 2 3 6 3 4 2" xfId="21232"/>
    <cellStyle name="Note 2 3 6 3 4 3" xfId="21233"/>
    <cellStyle name="Note 2 3 6 3 5" xfId="21234"/>
    <cellStyle name="Note 2 3 6 3 5 2" xfId="21235"/>
    <cellStyle name="Note 2 3 6 3 5 3" xfId="21236"/>
    <cellStyle name="Note 2 3 6 3 6" xfId="21237"/>
    <cellStyle name="Note 2 3 6 3 6 2" xfId="21238"/>
    <cellStyle name="Note 2 3 6 3 6 3" xfId="21239"/>
    <cellStyle name="Note 2 3 6 3 7" xfId="21240"/>
    <cellStyle name="Note 2 3 6 3 7 2" xfId="21241"/>
    <cellStyle name="Note 2 3 6 3 7 3" xfId="21242"/>
    <cellStyle name="Note 2 3 6 3 8" xfId="21243"/>
    <cellStyle name="Note 2 3 6 3 9" xfId="21244"/>
    <cellStyle name="Note 2 3 6 4" xfId="21245"/>
    <cellStyle name="Note 2 3 6 4 2" xfId="21246"/>
    <cellStyle name="Note 2 3 6 4 2 2" xfId="21247"/>
    <cellStyle name="Note 2 3 6 4 2 2 2" xfId="21248"/>
    <cellStyle name="Note 2 3 6 4 2 2 3" xfId="21249"/>
    <cellStyle name="Note 2 3 6 4 2 3" xfId="21250"/>
    <cellStyle name="Note 2 3 6 4 2 3 2" xfId="21251"/>
    <cellStyle name="Note 2 3 6 4 2 3 3" xfId="21252"/>
    <cellStyle name="Note 2 3 6 4 2 4" xfId="21253"/>
    <cellStyle name="Note 2 3 6 4 2 4 2" xfId="21254"/>
    <cellStyle name="Note 2 3 6 4 2 4 3" xfId="21255"/>
    <cellStyle name="Note 2 3 6 4 2 5" xfId="21256"/>
    <cellStyle name="Note 2 3 6 4 2 5 2" xfId="21257"/>
    <cellStyle name="Note 2 3 6 4 2 5 3" xfId="21258"/>
    <cellStyle name="Note 2 3 6 4 2 6" xfId="21259"/>
    <cellStyle name="Note 2 3 6 4 2 7" xfId="21260"/>
    <cellStyle name="Note 2 3 6 4 3" xfId="21261"/>
    <cellStyle name="Note 2 3 6 4 3 2" xfId="21262"/>
    <cellStyle name="Note 2 3 6 4 3 3" xfId="21263"/>
    <cellStyle name="Note 2 3 6 4 4" xfId="21264"/>
    <cellStyle name="Note 2 3 6 4 4 2" xfId="21265"/>
    <cellStyle name="Note 2 3 6 4 4 3" xfId="21266"/>
    <cellStyle name="Note 2 3 6 4 5" xfId="21267"/>
    <cellStyle name="Note 2 3 6 4 5 2" xfId="21268"/>
    <cellStyle name="Note 2 3 6 4 5 3" xfId="21269"/>
    <cellStyle name="Note 2 3 6 4 6" xfId="21270"/>
    <cellStyle name="Note 2 3 6 4 6 2" xfId="21271"/>
    <cellStyle name="Note 2 3 6 4 6 3" xfId="21272"/>
    <cellStyle name="Note 2 3 6 4 7" xfId="21273"/>
    <cellStyle name="Note 2 3 6 4 8" xfId="21274"/>
    <cellStyle name="Note 2 3 6 5" xfId="21275"/>
    <cellStyle name="Note 2 3 6 5 2" xfId="21276"/>
    <cellStyle name="Note 2 3 6 5 2 2" xfId="21277"/>
    <cellStyle name="Note 2 3 6 5 2 3" xfId="21278"/>
    <cellStyle name="Note 2 3 6 5 3" xfId="21279"/>
    <cellStyle name="Note 2 3 6 5 3 2" xfId="21280"/>
    <cellStyle name="Note 2 3 6 5 3 3" xfId="21281"/>
    <cellStyle name="Note 2 3 6 5 4" xfId="21282"/>
    <cellStyle name="Note 2 3 6 5 4 2" xfId="21283"/>
    <cellStyle name="Note 2 3 6 5 4 3" xfId="21284"/>
    <cellStyle name="Note 2 3 6 5 5" xfId="21285"/>
    <cellStyle name="Note 2 3 6 5 5 2" xfId="21286"/>
    <cellStyle name="Note 2 3 6 5 5 3" xfId="21287"/>
    <cellStyle name="Note 2 3 6 5 6" xfId="21288"/>
    <cellStyle name="Note 2 3 6 5 7" xfId="21289"/>
    <cellStyle name="Note 2 3 6 6" xfId="21290"/>
    <cellStyle name="Note 2 3 6 6 2" xfId="21291"/>
    <cellStyle name="Note 2 3 6 6 3" xfId="21292"/>
    <cellStyle name="Note 2 3 6 7" xfId="21293"/>
    <cellStyle name="Note 2 3 6 7 2" xfId="21294"/>
    <cellStyle name="Note 2 3 6 7 3" xfId="21295"/>
    <cellStyle name="Note 2 3 6 8" xfId="21296"/>
    <cellStyle name="Note 2 3 6 8 2" xfId="21297"/>
    <cellStyle name="Note 2 3 6 8 3" xfId="21298"/>
    <cellStyle name="Note 2 3 6 9" xfId="21299"/>
    <cellStyle name="Note 2 3 6 9 2" xfId="21300"/>
    <cellStyle name="Note 2 3 6 9 3" xfId="21301"/>
    <cellStyle name="Note 2 3 7" xfId="21302"/>
    <cellStyle name="Note 2 3 7 2" xfId="21303"/>
    <cellStyle name="Note 2 3 7 2 2" xfId="21304"/>
    <cellStyle name="Note 2 3 7 2 2 2" xfId="21305"/>
    <cellStyle name="Note 2 3 7 2 2 2 2" xfId="21306"/>
    <cellStyle name="Note 2 3 7 2 2 2 3" xfId="21307"/>
    <cellStyle name="Note 2 3 7 2 2 3" xfId="21308"/>
    <cellStyle name="Note 2 3 7 2 2 3 2" xfId="21309"/>
    <cellStyle name="Note 2 3 7 2 2 3 3" xfId="21310"/>
    <cellStyle name="Note 2 3 7 2 2 4" xfId="21311"/>
    <cellStyle name="Note 2 3 7 2 2 4 2" xfId="21312"/>
    <cellStyle name="Note 2 3 7 2 2 4 3" xfId="21313"/>
    <cellStyle name="Note 2 3 7 2 2 5" xfId="21314"/>
    <cellStyle name="Note 2 3 7 2 2 5 2" xfId="21315"/>
    <cellStyle name="Note 2 3 7 2 2 5 3" xfId="21316"/>
    <cellStyle name="Note 2 3 7 2 2 6" xfId="21317"/>
    <cellStyle name="Note 2 3 7 2 2 7" xfId="21318"/>
    <cellStyle name="Note 2 3 7 2 3" xfId="21319"/>
    <cellStyle name="Note 2 3 7 2 3 2" xfId="21320"/>
    <cellStyle name="Note 2 3 7 2 3 3" xfId="21321"/>
    <cellStyle name="Note 2 3 7 2 4" xfId="21322"/>
    <cellStyle name="Note 2 3 7 2 4 2" xfId="21323"/>
    <cellStyle name="Note 2 3 7 2 4 3" xfId="21324"/>
    <cellStyle name="Note 2 3 7 2 5" xfId="21325"/>
    <cellStyle name="Note 2 3 7 2 5 2" xfId="21326"/>
    <cellStyle name="Note 2 3 7 2 5 3" xfId="21327"/>
    <cellStyle name="Note 2 3 7 2 6" xfId="21328"/>
    <cellStyle name="Note 2 3 7 2 6 2" xfId="21329"/>
    <cellStyle name="Note 2 3 7 2 6 3" xfId="21330"/>
    <cellStyle name="Note 2 3 7 2 7" xfId="21331"/>
    <cellStyle name="Note 2 3 7 2 8" xfId="21332"/>
    <cellStyle name="Note 2 3 7 3" xfId="21333"/>
    <cellStyle name="Note 2 3 7 3 2" xfId="21334"/>
    <cellStyle name="Note 2 3 7 3 2 2" xfId="21335"/>
    <cellStyle name="Note 2 3 7 3 2 3" xfId="21336"/>
    <cellStyle name="Note 2 3 7 3 3" xfId="21337"/>
    <cellStyle name="Note 2 3 7 3 3 2" xfId="21338"/>
    <cellStyle name="Note 2 3 7 3 3 3" xfId="21339"/>
    <cellStyle name="Note 2 3 7 3 4" xfId="21340"/>
    <cellStyle name="Note 2 3 7 3 4 2" xfId="21341"/>
    <cellStyle name="Note 2 3 7 3 4 3" xfId="21342"/>
    <cellStyle name="Note 2 3 7 3 5" xfId="21343"/>
    <cellStyle name="Note 2 3 7 3 5 2" xfId="21344"/>
    <cellStyle name="Note 2 3 7 3 5 3" xfId="21345"/>
    <cellStyle name="Note 2 3 7 3 6" xfId="21346"/>
    <cellStyle name="Note 2 3 7 3 7" xfId="21347"/>
    <cellStyle name="Note 2 3 7 4" xfId="21348"/>
    <cellStyle name="Note 2 3 7 4 2" xfId="21349"/>
    <cellStyle name="Note 2 3 7 4 3" xfId="21350"/>
    <cellStyle name="Note 2 3 7 5" xfId="21351"/>
    <cellStyle name="Note 2 3 7 5 2" xfId="21352"/>
    <cellStyle name="Note 2 3 7 5 3" xfId="21353"/>
    <cellStyle name="Note 2 3 7 6" xfId="21354"/>
    <cellStyle name="Note 2 3 7 6 2" xfId="21355"/>
    <cellStyle name="Note 2 3 7 6 3" xfId="21356"/>
    <cellStyle name="Note 2 3 7 7" xfId="21357"/>
    <cellStyle name="Note 2 3 7 7 2" xfId="21358"/>
    <cellStyle name="Note 2 3 7 7 3" xfId="21359"/>
    <cellStyle name="Note 2 3 7 8" xfId="21360"/>
    <cellStyle name="Note 2 3 7 9" xfId="21361"/>
    <cellStyle name="Note 2 3 8" xfId="21362"/>
    <cellStyle name="Note 2 3 8 2" xfId="21363"/>
    <cellStyle name="Note 2 3 8 2 2" xfId="21364"/>
    <cellStyle name="Note 2 3 8 2 2 2" xfId="21365"/>
    <cellStyle name="Note 2 3 8 2 2 3" xfId="21366"/>
    <cellStyle name="Note 2 3 8 2 3" xfId="21367"/>
    <cellStyle name="Note 2 3 8 2 3 2" xfId="21368"/>
    <cellStyle name="Note 2 3 8 2 3 3" xfId="21369"/>
    <cellStyle name="Note 2 3 8 2 4" xfId="21370"/>
    <cellStyle name="Note 2 3 8 2 4 2" xfId="21371"/>
    <cellStyle name="Note 2 3 8 2 4 3" xfId="21372"/>
    <cellStyle name="Note 2 3 8 2 5" xfId="21373"/>
    <cellStyle name="Note 2 3 8 2 5 2" xfId="21374"/>
    <cellStyle name="Note 2 3 8 2 5 3" xfId="21375"/>
    <cellStyle name="Note 2 3 8 2 6" xfId="21376"/>
    <cellStyle name="Note 2 3 8 2 7" xfId="21377"/>
    <cellStyle name="Note 2 3 8 3" xfId="21378"/>
    <cellStyle name="Note 2 3 8 3 2" xfId="21379"/>
    <cellStyle name="Note 2 3 8 3 3" xfId="21380"/>
    <cellStyle name="Note 2 3 8 4" xfId="21381"/>
    <cellStyle name="Note 2 3 8 4 2" xfId="21382"/>
    <cellStyle name="Note 2 3 8 4 3" xfId="21383"/>
    <cellStyle name="Note 2 3 8 5" xfId="21384"/>
    <cellStyle name="Note 2 3 8 5 2" xfId="21385"/>
    <cellStyle name="Note 2 3 8 5 3" xfId="21386"/>
    <cellStyle name="Note 2 3 8 6" xfId="21387"/>
    <cellStyle name="Note 2 3 8 6 2" xfId="21388"/>
    <cellStyle name="Note 2 3 8 6 3" xfId="21389"/>
    <cellStyle name="Note 2 3 8 7" xfId="21390"/>
    <cellStyle name="Note 2 3 8 8" xfId="21391"/>
    <cellStyle name="Note 2 3 9" xfId="21392"/>
    <cellStyle name="Note 2 3 9 2" xfId="21393"/>
    <cellStyle name="Note 2 3 9 2 2" xfId="21394"/>
    <cellStyle name="Note 2 3 9 2 3" xfId="21395"/>
    <cellStyle name="Note 2 3 9 3" xfId="21396"/>
    <cellStyle name="Note 2 3 9 3 2" xfId="21397"/>
    <cellStyle name="Note 2 3 9 3 3" xfId="21398"/>
    <cellStyle name="Note 2 3 9 4" xfId="21399"/>
    <cellStyle name="Note 2 3 9 4 2" xfId="21400"/>
    <cellStyle name="Note 2 3 9 4 3" xfId="21401"/>
    <cellStyle name="Note 2 3 9 5" xfId="21402"/>
    <cellStyle name="Note 2 3 9 5 2" xfId="21403"/>
    <cellStyle name="Note 2 3 9 5 3" xfId="21404"/>
    <cellStyle name="Note 2 3 9 6" xfId="21405"/>
    <cellStyle name="Note 2 3 9 7" xfId="21406"/>
    <cellStyle name="Note 2 4" xfId="21407"/>
    <cellStyle name="Note 2 4 10" xfId="21408"/>
    <cellStyle name="Note 2 4 10 2" xfId="21409"/>
    <cellStyle name="Note 2 4 10 3" xfId="21410"/>
    <cellStyle name="Note 2 4 11" xfId="21411"/>
    <cellStyle name="Note 2 4 11 2" xfId="21412"/>
    <cellStyle name="Note 2 4 11 3" xfId="21413"/>
    <cellStyle name="Note 2 4 12" xfId="21414"/>
    <cellStyle name="Note 2 4 13" xfId="21415"/>
    <cellStyle name="Note 2 4 2" xfId="21416"/>
    <cellStyle name="Note 2 4 2 10" xfId="21417"/>
    <cellStyle name="Note 2 4 2 10 2" xfId="21418"/>
    <cellStyle name="Note 2 4 2 10 3" xfId="21419"/>
    <cellStyle name="Note 2 4 2 11" xfId="21420"/>
    <cellStyle name="Note 2 4 2 12" xfId="21421"/>
    <cellStyle name="Note 2 4 2 2" xfId="21422"/>
    <cellStyle name="Note 2 4 2 2 10" xfId="21423"/>
    <cellStyle name="Note 2 4 2 2 11" xfId="21424"/>
    <cellStyle name="Note 2 4 2 2 2" xfId="21425"/>
    <cellStyle name="Note 2 4 2 2 2 2" xfId="21426"/>
    <cellStyle name="Note 2 4 2 2 2 2 2" xfId="21427"/>
    <cellStyle name="Note 2 4 2 2 2 2 2 2" xfId="21428"/>
    <cellStyle name="Note 2 4 2 2 2 2 2 2 2" xfId="21429"/>
    <cellStyle name="Note 2 4 2 2 2 2 2 2 3" xfId="21430"/>
    <cellStyle name="Note 2 4 2 2 2 2 2 3" xfId="21431"/>
    <cellStyle name="Note 2 4 2 2 2 2 2 3 2" xfId="21432"/>
    <cellStyle name="Note 2 4 2 2 2 2 2 3 3" xfId="21433"/>
    <cellStyle name="Note 2 4 2 2 2 2 2 4" xfId="21434"/>
    <cellStyle name="Note 2 4 2 2 2 2 2 4 2" xfId="21435"/>
    <cellStyle name="Note 2 4 2 2 2 2 2 4 3" xfId="21436"/>
    <cellStyle name="Note 2 4 2 2 2 2 2 5" xfId="21437"/>
    <cellStyle name="Note 2 4 2 2 2 2 2 5 2" xfId="21438"/>
    <cellStyle name="Note 2 4 2 2 2 2 2 5 3" xfId="21439"/>
    <cellStyle name="Note 2 4 2 2 2 2 2 6" xfId="21440"/>
    <cellStyle name="Note 2 4 2 2 2 2 2 7" xfId="21441"/>
    <cellStyle name="Note 2 4 2 2 2 2 3" xfId="21442"/>
    <cellStyle name="Note 2 4 2 2 2 2 3 2" xfId="21443"/>
    <cellStyle name="Note 2 4 2 2 2 2 3 3" xfId="21444"/>
    <cellStyle name="Note 2 4 2 2 2 2 4" xfId="21445"/>
    <cellStyle name="Note 2 4 2 2 2 2 4 2" xfId="21446"/>
    <cellStyle name="Note 2 4 2 2 2 2 4 3" xfId="21447"/>
    <cellStyle name="Note 2 4 2 2 2 2 5" xfId="21448"/>
    <cellStyle name="Note 2 4 2 2 2 2 5 2" xfId="21449"/>
    <cellStyle name="Note 2 4 2 2 2 2 5 3" xfId="21450"/>
    <cellStyle name="Note 2 4 2 2 2 2 6" xfId="21451"/>
    <cellStyle name="Note 2 4 2 2 2 2 6 2" xfId="21452"/>
    <cellStyle name="Note 2 4 2 2 2 2 6 3" xfId="21453"/>
    <cellStyle name="Note 2 4 2 2 2 2 7" xfId="21454"/>
    <cellStyle name="Note 2 4 2 2 2 2 8" xfId="21455"/>
    <cellStyle name="Note 2 4 2 2 2 3" xfId="21456"/>
    <cellStyle name="Note 2 4 2 2 2 3 2" xfId="21457"/>
    <cellStyle name="Note 2 4 2 2 2 3 2 2" xfId="21458"/>
    <cellStyle name="Note 2 4 2 2 2 3 2 3" xfId="21459"/>
    <cellStyle name="Note 2 4 2 2 2 3 3" xfId="21460"/>
    <cellStyle name="Note 2 4 2 2 2 3 3 2" xfId="21461"/>
    <cellStyle name="Note 2 4 2 2 2 3 3 3" xfId="21462"/>
    <cellStyle name="Note 2 4 2 2 2 3 4" xfId="21463"/>
    <cellStyle name="Note 2 4 2 2 2 3 4 2" xfId="21464"/>
    <cellStyle name="Note 2 4 2 2 2 3 4 3" xfId="21465"/>
    <cellStyle name="Note 2 4 2 2 2 3 5" xfId="21466"/>
    <cellStyle name="Note 2 4 2 2 2 3 5 2" xfId="21467"/>
    <cellStyle name="Note 2 4 2 2 2 3 5 3" xfId="21468"/>
    <cellStyle name="Note 2 4 2 2 2 3 6" xfId="21469"/>
    <cellStyle name="Note 2 4 2 2 2 3 7" xfId="21470"/>
    <cellStyle name="Note 2 4 2 2 2 4" xfId="21471"/>
    <cellStyle name="Note 2 4 2 2 2 4 2" xfId="21472"/>
    <cellStyle name="Note 2 4 2 2 2 4 3" xfId="21473"/>
    <cellStyle name="Note 2 4 2 2 2 5" xfId="21474"/>
    <cellStyle name="Note 2 4 2 2 2 5 2" xfId="21475"/>
    <cellStyle name="Note 2 4 2 2 2 5 3" xfId="21476"/>
    <cellStyle name="Note 2 4 2 2 2 6" xfId="21477"/>
    <cellStyle name="Note 2 4 2 2 2 6 2" xfId="21478"/>
    <cellStyle name="Note 2 4 2 2 2 6 3" xfId="21479"/>
    <cellStyle name="Note 2 4 2 2 2 7" xfId="21480"/>
    <cellStyle name="Note 2 4 2 2 2 7 2" xfId="21481"/>
    <cellStyle name="Note 2 4 2 2 2 7 3" xfId="21482"/>
    <cellStyle name="Note 2 4 2 2 2 8" xfId="21483"/>
    <cellStyle name="Note 2 4 2 2 2 9" xfId="21484"/>
    <cellStyle name="Note 2 4 2 2 3" xfId="21485"/>
    <cellStyle name="Note 2 4 2 2 3 2" xfId="21486"/>
    <cellStyle name="Note 2 4 2 2 3 2 2" xfId="21487"/>
    <cellStyle name="Note 2 4 2 2 3 2 2 2" xfId="21488"/>
    <cellStyle name="Note 2 4 2 2 3 2 2 2 2" xfId="21489"/>
    <cellStyle name="Note 2 4 2 2 3 2 2 2 3" xfId="21490"/>
    <cellStyle name="Note 2 4 2 2 3 2 2 3" xfId="21491"/>
    <cellStyle name="Note 2 4 2 2 3 2 2 3 2" xfId="21492"/>
    <cellStyle name="Note 2 4 2 2 3 2 2 3 3" xfId="21493"/>
    <cellStyle name="Note 2 4 2 2 3 2 2 4" xfId="21494"/>
    <cellStyle name="Note 2 4 2 2 3 2 2 4 2" xfId="21495"/>
    <cellStyle name="Note 2 4 2 2 3 2 2 4 3" xfId="21496"/>
    <cellStyle name="Note 2 4 2 2 3 2 2 5" xfId="21497"/>
    <cellStyle name="Note 2 4 2 2 3 2 2 5 2" xfId="21498"/>
    <cellStyle name="Note 2 4 2 2 3 2 2 5 3" xfId="21499"/>
    <cellStyle name="Note 2 4 2 2 3 2 2 6" xfId="21500"/>
    <cellStyle name="Note 2 4 2 2 3 2 2 7" xfId="21501"/>
    <cellStyle name="Note 2 4 2 2 3 2 3" xfId="21502"/>
    <cellStyle name="Note 2 4 2 2 3 2 3 2" xfId="21503"/>
    <cellStyle name="Note 2 4 2 2 3 2 3 3" xfId="21504"/>
    <cellStyle name="Note 2 4 2 2 3 2 4" xfId="21505"/>
    <cellStyle name="Note 2 4 2 2 3 2 4 2" xfId="21506"/>
    <cellStyle name="Note 2 4 2 2 3 2 4 3" xfId="21507"/>
    <cellStyle name="Note 2 4 2 2 3 2 5" xfId="21508"/>
    <cellStyle name="Note 2 4 2 2 3 2 5 2" xfId="21509"/>
    <cellStyle name="Note 2 4 2 2 3 2 5 3" xfId="21510"/>
    <cellStyle name="Note 2 4 2 2 3 2 6" xfId="21511"/>
    <cellStyle name="Note 2 4 2 2 3 2 6 2" xfId="21512"/>
    <cellStyle name="Note 2 4 2 2 3 2 6 3" xfId="21513"/>
    <cellStyle name="Note 2 4 2 2 3 2 7" xfId="21514"/>
    <cellStyle name="Note 2 4 2 2 3 2 8" xfId="21515"/>
    <cellStyle name="Note 2 4 2 2 3 3" xfId="21516"/>
    <cellStyle name="Note 2 4 2 2 3 3 2" xfId="21517"/>
    <cellStyle name="Note 2 4 2 2 3 3 2 2" xfId="21518"/>
    <cellStyle name="Note 2 4 2 2 3 3 2 3" xfId="21519"/>
    <cellStyle name="Note 2 4 2 2 3 3 3" xfId="21520"/>
    <cellStyle name="Note 2 4 2 2 3 3 3 2" xfId="21521"/>
    <cellStyle name="Note 2 4 2 2 3 3 3 3" xfId="21522"/>
    <cellStyle name="Note 2 4 2 2 3 3 4" xfId="21523"/>
    <cellStyle name="Note 2 4 2 2 3 3 4 2" xfId="21524"/>
    <cellStyle name="Note 2 4 2 2 3 3 4 3" xfId="21525"/>
    <cellStyle name="Note 2 4 2 2 3 3 5" xfId="21526"/>
    <cellStyle name="Note 2 4 2 2 3 3 5 2" xfId="21527"/>
    <cellStyle name="Note 2 4 2 2 3 3 5 3" xfId="21528"/>
    <cellStyle name="Note 2 4 2 2 3 3 6" xfId="21529"/>
    <cellStyle name="Note 2 4 2 2 3 3 7" xfId="21530"/>
    <cellStyle name="Note 2 4 2 2 3 4" xfId="21531"/>
    <cellStyle name="Note 2 4 2 2 3 4 2" xfId="21532"/>
    <cellStyle name="Note 2 4 2 2 3 4 3" xfId="21533"/>
    <cellStyle name="Note 2 4 2 2 3 5" xfId="21534"/>
    <cellStyle name="Note 2 4 2 2 3 5 2" xfId="21535"/>
    <cellStyle name="Note 2 4 2 2 3 5 3" xfId="21536"/>
    <cellStyle name="Note 2 4 2 2 3 6" xfId="21537"/>
    <cellStyle name="Note 2 4 2 2 3 6 2" xfId="21538"/>
    <cellStyle name="Note 2 4 2 2 3 6 3" xfId="21539"/>
    <cellStyle name="Note 2 4 2 2 3 7" xfId="21540"/>
    <cellStyle name="Note 2 4 2 2 3 7 2" xfId="21541"/>
    <cellStyle name="Note 2 4 2 2 3 7 3" xfId="21542"/>
    <cellStyle name="Note 2 4 2 2 3 8" xfId="21543"/>
    <cellStyle name="Note 2 4 2 2 3 9" xfId="21544"/>
    <cellStyle name="Note 2 4 2 2 4" xfId="21545"/>
    <cellStyle name="Note 2 4 2 2 4 2" xfId="21546"/>
    <cellStyle name="Note 2 4 2 2 4 2 2" xfId="21547"/>
    <cellStyle name="Note 2 4 2 2 4 2 2 2" xfId="21548"/>
    <cellStyle name="Note 2 4 2 2 4 2 2 3" xfId="21549"/>
    <cellStyle name="Note 2 4 2 2 4 2 3" xfId="21550"/>
    <cellStyle name="Note 2 4 2 2 4 2 3 2" xfId="21551"/>
    <cellStyle name="Note 2 4 2 2 4 2 3 3" xfId="21552"/>
    <cellStyle name="Note 2 4 2 2 4 2 4" xfId="21553"/>
    <cellStyle name="Note 2 4 2 2 4 2 4 2" xfId="21554"/>
    <cellStyle name="Note 2 4 2 2 4 2 4 3" xfId="21555"/>
    <cellStyle name="Note 2 4 2 2 4 2 5" xfId="21556"/>
    <cellStyle name="Note 2 4 2 2 4 2 5 2" xfId="21557"/>
    <cellStyle name="Note 2 4 2 2 4 2 5 3" xfId="21558"/>
    <cellStyle name="Note 2 4 2 2 4 2 6" xfId="21559"/>
    <cellStyle name="Note 2 4 2 2 4 2 7" xfId="21560"/>
    <cellStyle name="Note 2 4 2 2 4 3" xfId="21561"/>
    <cellStyle name="Note 2 4 2 2 4 3 2" xfId="21562"/>
    <cellStyle name="Note 2 4 2 2 4 3 3" xfId="21563"/>
    <cellStyle name="Note 2 4 2 2 4 4" xfId="21564"/>
    <cellStyle name="Note 2 4 2 2 4 4 2" xfId="21565"/>
    <cellStyle name="Note 2 4 2 2 4 4 3" xfId="21566"/>
    <cellStyle name="Note 2 4 2 2 4 5" xfId="21567"/>
    <cellStyle name="Note 2 4 2 2 4 5 2" xfId="21568"/>
    <cellStyle name="Note 2 4 2 2 4 5 3" xfId="21569"/>
    <cellStyle name="Note 2 4 2 2 4 6" xfId="21570"/>
    <cellStyle name="Note 2 4 2 2 4 6 2" xfId="21571"/>
    <cellStyle name="Note 2 4 2 2 4 6 3" xfId="21572"/>
    <cellStyle name="Note 2 4 2 2 4 7" xfId="21573"/>
    <cellStyle name="Note 2 4 2 2 4 8" xfId="21574"/>
    <cellStyle name="Note 2 4 2 2 5" xfId="21575"/>
    <cellStyle name="Note 2 4 2 2 5 2" xfId="21576"/>
    <cellStyle name="Note 2 4 2 2 5 2 2" xfId="21577"/>
    <cellStyle name="Note 2 4 2 2 5 2 3" xfId="21578"/>
    <cellStyle name="Note 2 4 2 2 5 3" xfId="21579"/>
    <cellStyle name="Note 2 4 2 2 5 3 2" xfId="21580"/>
    <cellStyle name="Note 2 4 2 2 5 3 3" xfId="21581"/>
    <cellStyle name="Note 2 4 2 2 5 4" xfId="21582"/>
    <cellStyle name="Note 2 4 2 2 5 4 2" xfId="21583"/>
    <cellStyle name="Note 2 4 2 2 5 4 3" xfId="21584"/>
    <cellStyle name="Note 2 4 2 2 5 5" xfId="21585"/>
    <cellStyle name="Note 2 4 2 2 5 5 2" xfId="21586"/>
    <cellStyle name="Note 2 4 2 2 5 5 3" xfId="21587"/>
    <cellStyle name="Note 2 4 2 2 5 6" xfId="21588"/>
    <cellStyle name="Note 2 4 2 2 5 7" xfId="21589"/>
    <cellStyle name="Note 2 4 2 2 6" xfId="21590"/>
    <cellStyle name="Note 2 4 2 2 6 2" xfId="21591"/>
    <cellStyle name="Note 2 4 2 2 6 3" xfId="21592"/>
    <cellStyle name="Note 2 4 2 2 7" xfId="21593"/>
    <cellStyle name="Note 2 4 2 2 7 2" xfId="21594"/>
    <cellStyle name="Note 2 4 2 2 7 3" xfId="21595"/>
    <cellStyle name="Note 2 4 2 2 8" xfId="21596"/>
    <cellStyle name="Note 2 4 2 2 8 2" xfId="21597"/>
    <cellStyle name="Note 2 4 2 2 8 3" xfId="21598"/>
    <cellStyle name="Note 2 4 2 2 9" xfId="21599"/>
    <cellStyle name="Note 2 4 2 2 9 2" xfId="21600"/>
    <cellStyle name="Note 2 4 2 2 9 3" xfId="21601"/>
    <cellStyle name="Note 2 4 2 3" xfId="21602"/>
    <cellStyle name="Note 2 4 2 3 2" xfId="21603"/>
    <cellStyle name="Note 2 4 2 3 2 2" xfId="21604"/>
    <cellStyle name="Note 2 4 2 3 2 2 2" xfId="21605"/>
    <cellStyle name="Note 2 4 2 3 2 2 2 2" xfId="21606"/>
    <cellStyle name="Note 2 4 2 3 2 2 2 3" xfId="21607"/>
    <cellStyle name="Note 2 4 2 3 2 2 3" xfId="21608"/>
    <cellStyle name="Note 2 4 2 3 2 2 3 2" xfId="21609"/>
    <cellStyle name="Note 2 4 2 3 2 2 3 3" xfId="21610"/>
    <cellStyle name="Note 2 4 2 3 2 2 4" xfId="21611"/>
    <cellStyle name="Note 2 4 2 3 2 2 4 2" xfId="21612"/>
    <cellStyle name="Note 2 4 2 3 2 2 4 3" xfId="21613"/>
    <cellStyle name="Note 2 4 2 3 2 2 5" xfId="21614"/>
    <cellStyle name="Note 2 4 2 3 2 2 5 2" xfId="21615"/>
    <cellStyle name="Note 2 4 2 3 2 2 5 3" xfId="21616"/>
    <cellStyle name="Note 2 4 2 3 2 2 6" xfId="21617"/>
    <cellStyle name="Note 2 4 2 3 2 2 7" xfId="21618"/>
    <cellStyle name="Note 2 4 2 3 2 3" xfId="21619"/>
    <cellStyle name="Note 2 4 2 3 2 3 2" xfId="21620"/>
    <cellStyle name="Note 2 4 2 3 2 3 3" xfId="21621"/>
    <cellStyle name="Note 2 4 2 3 2 4" xfId="21622"/>
    <cellStyle name="Note 2 4 2 3 2 4 2" xfId="21623"/>
    <cellStyle name="Note 2 4 2 3 2 4 3" xfId="21624"/>
    <cellStyle name="Note 2 4 2 3 2 5" xfId="21625"/>
    <cellStyle name="Note 2 4 2 3 2 5 2" xfId="21626"/>
    <cellStyle name="Note 2 4 2 3 2 5 3" xfId="21627"/>
    <cellStyle name="Note 2 4 2 3 2 6" xfId="21628"/>
    <cellStyle name="Note 2 4 2 3 2 6 2" xfId="21629"/>
    <cellStyle name="Note 2 4 2 3 2 6 3" xfId="21630"/>
    <cellStyle name="Note 2 4 2 3 2 7" xfId="21631"/>
    <cellStyle name="Note 2 4 2 3 2 8" xfId="21632"/>
    <cellStyle name="Note 2 4 2 3 3" xfId="21633"/>
    <cellStyle name="Note 2 4 2 3 3 2" xfId="21634"/>
    <cellStyle name="Note 2 4 2 3 3 2 2" xfId="21635"/>
    <cellStyle name="Note 2 4 2 3 3 2 3" xfId="21636"/>
    <cellStyle name="Note 2 4 2 3 3 3" xfId="21637"/>
    <cellStyle name="Note 2 4 2 3 3 3 2" xfId="21638"/>
    <cellStyle name="Note 2 4 2 3 3 3 3" xfId="21639"/>
    <cellStyle name="Note 2 4 2 3 3 4" xfId="21640"/>
    <cellStyle name="Note 2 4 2 3 3 4 2" xfId="21641"/>
    <cellStyle name="Note 2 4 2 3 3 4 3" xfId="21642"/>
    <cellStyle name="Note 2 4 2 3 3 5" xfId="21643"/>
    <cellStyle name="Note 2 4 2 3 3 5 2" xfId="21644"/>
    <cellStyle name="Note 2 4 2 3 3 5 3" xfId="21645"/>
    <cellStyle name="Note 2 4 2 3 3 6" xfId="21646"/>
    <cellStyle name="Note 2 4 2 3 3 7" xfId="21647"/>
    <cellStyle name="Note 2 4 2 3 4" xfId="21648"/>
    <cellStyle name="Note 2 4 2 3 4 2" xfId="21649"/>
    <cellStyle name="Note 2 4 2 3 4 3" xfId="21650"/>
    <cellStyle name="Note 2 4 2 3 5" xfId="21651"/>
    <cellStyle name="Note 2 4 2 3 5 2" xfId="21652"/>
    <cellStyle name="Note 2 4 2 3 5 3" xfId="21653"/>
    <cellStyle name="Note 2 4 2 3 6" xfId="21654"/>
    <cellStyle name="Note 2 4 2 3 6 2" xfId="21655"/>
    <cellStyle name="Note 2 4 2 3 6 3" xfId="21656"/>
    <cellStyle name="Note 2 4 2 3 7" xfId="21657"/>
    <cellStyle name="Note 2 4 2 3 7 2" xfId="21658"/>
    <cellStyle name="Note 2 4 2 3 7 3" xfId="21659"/>
    <cellStyle name="Note 2 4 2 3 8" xfId="21660"/>
    <cellStyle name="Note 2 4 2 3 9" xfId="21661"/>
    <cellStyle name="Note 2 4 2 4" xfId="21662"/>
    <cellStyle name="Note 2 4 2 4 2" xfId="21663"/>
    <cellStyle name="Note 2 4 2 4 2 2" xfId="21664"/>
    <cellStyle name="Note 2 4 2 4 2 2 2" xfId="21665"/>
    <cellStyle name="Note 2 4 2 4 2 2 2 2" xfId="21666"/>
    <cellStyle name="Note 2 4 2 4 2 2 2 3" xfId="21667"/>
    <cellStyle name="Note 2 4 2 4 2 2 3" xfId="21668"/>
    <cellStyle name="Note 2 4 2 4 2 2 3 2" xfId="21669"/>
    <cellStyle name="Note 2 4 2 4 2 2 3 3" xfId="21670"/>
    <cellStyle name="Note 2 4 2 4 2 2 4" xfId="21671"/>
    <cellStyle name="Note 2 4 2 4 2 2 4 2" xfId="21672"/>
    <cellStyle name="Note 2 4 2 4 2 2 4 3" xfId="21673"/>
    <cellStyle name="Note 2 4 2 4 2 2 5" xfId="21674"/>
    <cellStyle name="Note 2 4 2 4 2 2 5 2" xfId="21675"/>
    <cellStyle name="Note 2 4 2 4 2 2 5 3" xfId="21676"/>
    <cellStyle name="Note 2 4 2 4 2 2 6" xfId="21677"/>
    <cellStyle name="Note 2 4 2 4 2 2 7" xfId="21678"/>
    <cellStyle name="Note 2 4 2 4 2 3" xfId="21679"/>
    <cellStyle name="Note 2 4 2 4 2 3 2" xfId="21680"/>
    <cellStyle name="Note 2 4 2 4 2 3 3" xfId="21681"/>
    <cellStyle name="Note 2 4 2 4 2 4" xfId="21682"/>
    <cellStyle name="Note 2 4 2 4 2 4 2" xfId="21683"/>
    <cellStyle name="Note 2 4 2 4 2 4 3" xfId="21684"/>
    <cellStyle name="Note 2 4 2 4 2 5" xfId="21685"/>
    <cellStyle name="Note 2 4 2 4 2 5 2" xfId="21686"/>
    <cellStyle name="Note 2 4 2 4 2 5 3" xfId="21687"/>
    <cellStyle name="Note 2 4 2 4 2 6" xfId="21688"/>
    <cellStyle name="Note 2 4 2 4 2 6 2" xfId="21689"/>
    <cellStyle name="Note 2 4 2 4 2 6 3" xfId="21690"/>
    <cellStyle name="Note 2 4 2 4 2 7" xfId="21691"/>
    <cellStyle name="Note 2 4 2 4 2 8" xfId="21692"/>
    <cellStyle name="Note 2 4 2 4 3" xfId="21693"/>
    <cellStyle name="Note 2 4 2 4 3 2" xfId="21694"/>
    <cellStyle name="Note 2 4 2 4 3 2 2" xfId="21695"/>
    <cellStyle name="Note 2 4 2 4 3 2 3" xfId="21696"/>
    <cellStyle name="Note 2 4 2 4 3 3" xfId="21697"/>
    <cellStyle name="Note 2 4 2 4 3 3 2" xfId="21698"/>
    <cellStyle name="Note 2 4 2 4 3 3 3" xfId="21699"/>
    <cellStyle name="Note 2 4 2 4 3 4" xfId="21700"/>
    <cellStyle name="Note 2 4 2 4 3 4 2" xfId="21701"/>
    <cellStyle name="Note 2 4 2 4 3 4 3" xfId="21702"/>
    <cellStyle name="Note 2 4 2 4 3 5" xfId="21703"/>
    <cellStyle name="Note 2 4 2 4 3 5 2" xfId="21704"/>
    <cellStyle name="Note 2 4 2 4 3 5 3" xfId="21705"/>
    <cellStyle name="Note 2 4 2 4 3 6" xfId="21706"/>
    <cellStyle name="Note 2 4 2 4 3 7" xfId="21707"/>
    <cellStyle name="Note 2 4 2 4 4" xfId="21708"/>
    <cellStyle name="Note 2 4 2 4 4 2" xfId="21709"/>
    <cellStyle name="Note 2 4 2 4 4 3" xfId="21710"/>
    <cellStyle name="Note 2 4 2 4 5" xfId="21711"/>
    <cellStyle name="Note 2 4 2 4 5 2" xfId="21712"/>
    <cellStyle name="Note 2 4 2 4 5 3" xfId="21713"/>
    <cellStyle name="Note 2 4 2 4 6" xfId="21714"/>
    <cellStyle name="Note 2 4 2 4 6 2" xfId="21715"/>
    <cellStyle name="Note 2 4 2 4 6 3" xfId="21716"/>
    <cellStyle name="Note 2 4 2 4 7" xfId="21717"/>
    <cellStyle name="Note 2 4 2 4 7 2" xfId="21718"/>
    <cellStyle name="Note 2 4 2 4 7 3" xfId="21719"/>
    <cellStyle name="Note 2 4 2 4 8" xfId="21720"/>
    <cellStyle name="Note 2 4 2 4 9" xfId="21721"/>
    <cellStyle name="Note 2 4 2 5" xfId="21722"/>
    <cellStyle name="Note 2 4 2 5 2" xfId="21723"/>
    <cellStyle name="Note 2 4 2 5 2 2" xfId="21724"/>
    <cellStyle name="Note 2 4 2 5 2 2 2" xfId="21725"/>
    <cellStyle name="Note 2 4 2 5 2 2 3" xfId="21726"/>
    <cellStyle name="Note 2 4 2 5 2 3" xfId="21727"/>
    <cellStyle name="Note 2 4 2 5 2 3 2" xfId="21728"/>
    <cellStyle name="Note 2 4 2 5 2 3 3" xfId="21729"/>
    <cellStyle name="Note 2 4 2 5 2 4" xfId="21730"/>
    <cellStyle name="Note 2 4 2 5 2 4 2" xfId="21731"/>
    <cellStyle name="Note 2 4 2 5 2 4 3" xfId="21732"/>
    <cellStyle name="Note 2 4 2 5 2 5" xfId="21733"/>
    <cellStyle name="Note 2 4 2 5 2 5 2" xfId="21734"/>
    <cellStyle name="Note 2 4 2 5 2 5 3" xfId="21735"/>
    <cellStyle name="Note 2 4 2 5 2 6" xfId="21736"/>
    <cellStyle name="Note 2 4 2 5 2 7" xfId="21737"/>
    <cellStyle name="Note 2 4 2 5 3" xfId="21738"/>
    <cellStyle name="Note 2 4 2 5 3 2" xfId="21739"/>
    <cellStyle name="Note 2 4 2 5 3 3" xfId="21740"/>
    <cellStyle name="Note 2 4 2 5 4" xfId="21741"/>
    <cellStyle name="Note 2 4 2 5 4 2" xfId="21742"/>
    <cellStyle name="Note 2 4 2 5 4 3" xfId="21743"/>
    <cellStyle name="Note 2 4 2 5 5" xfId="21744"/>
    <cellStyle name="Note 2 4 2 5 5 2" xfId="21745"/>
    <cellStyle name="Note 2 4 2 5 5 3" xfId="21746"/>
    <cellStyle name="Note 2 4 2 5 6" xfId="21747"/>
    <cellStyle name="Note 2 4 2 5 6 2" xfId="21748"/>
    <cellStyle name="Note 2 4 2 5 6 3" xfId="21749"/>
    <cellStyle name="Note 2 4 2 5 7" xfId="21750"/>
    <cellStyle name="Note 2 4 2 5 8" xfId="21751"/>
    <cellStyle name="Note 2 4 2 6" xfId="21752"/>
    <cellStyle name="Note 2 4 2 6 2" xfId="21753"/>
    <cellStyle name="Note 2 4 2 6 2 2" xfId="21754"/>
    <cellStyle name="Note 2 4 2 6 2 3" xfId="21755"/>
    <cellStyle name="Note 2 4 2 6 3" xfId="21756"/>
    <cellStyle name="Note 2 4 2 6 3 2" xfId="21757"/>
    <cellStyle name="Note 2 4 2 6 3 3" xfId="21758"/>
    <cellStyle name="Note 2 4 2 6 4" xfId="21759"/>
    <cellStyle name="Note 2 4 2 6 4 2" xfId="21760"/>
    <cellStyle name="Note 2 4 2 6 4 3" xfId="21761"/>
    <cellStyle name="Note 2 4 2 6 5" xfId="21762"/>
    <cellStyle name="Note 2 4 2 6 5 2" xfId="21763"/>
    <cellStyle name="Note 2 4 2 6 5 3" xfId="21764"/>
    <cellStyle name="Note 2 4 2 6 6" xfId="21765"/>
    <cellStyle name="Note 2 4 2 6 7" xfId="21766"/>
    <cellStyle name="Note 2 4 2 7" xfId="21767"/>
    <cellStyle name="Note 2 4 2 7 2" xfId="21768"/>
    <cellStyle name="Note 2 4 2 7 3" xfId="21769"/>
    <cellStyle name="Note 2 4 2 8" xfId="21770"/>
    <cellStyle name="Note 2 4 2 8 2" xfId="21771"/>
    <cellStyle name="Note 2 4 2 8 3" xfId="21772"/>
    <cellStyle name="Note 2 4 2 9" xfId="21773"/>
    <cellStyle name="Note 2 4 2 9 2" xfId="21774"/>
    <cellStyle name="Note 2 4 2 9 3" xfId="21775"/>
    <cellStyle name="Note 2 4 3" xfId="21776"/>
    <cellStyle name="Note 2 4 3 10" xfId="21777"/>
    <cellStyle name="Note 2 4 3 11" xfId="21778"/>
    <cellStyle name="Note 2 4 3 2" xfId="21779"/>
    <cellStyle name="Note 2 4 3 2 2" xfId="21780"/>
    <cellStyle name="Note 2 4 3 2 2 2" xfId="21781"/>
    <cellStyle name="Note 2 4 3 2 2 2 2" xfId="21782"/>
    <cellStyle name="Note 2 4 3 2 2 2 2 2" xfId="21783"/>
    <cellStyle name="Note 2 4 3 2 2 2 2 3" xfId="21784"/>
    <cellStyle name="Note 2 4 3 2 2 2 3" xfId="21785"/>
    <cellStyle name="Note 2 4 3 2 2 2 3 2" xfId="21786"/>
    <cellStyle name="Note 2 4 3 2 2 2 3 3" xfId="21787"/>
    <cellStyle name="Note 2 4 3 2 2 2 4" xfId="21788"/>
    <cellStyle name="Note 2 4 3 2 2 2 4 2" xfId="21789"/>
    <cellStyle name="Note 2 4 3 2 2 2 4 3" xfId="21790"/>
    <cellStyle name="Note 2 4 3 2 2 2 5" xfId="21791"/>
    <cellStyle name="Note 2 4 3 2 2 2 5 2" xfId="21792"/>
    <cellStyle name="Note 2 4 3 2 2 2 5 3" xfId="21793"/>
    <cellStyle name="Note 2 4 3 2 2 2 6" xfId="21794"/>
    <cellStyle name="Note 2 4 3 2 2 2 7" xfId="21795"/>
    <cellStyle name="Note 2 4 3 2 2 3" xfId="21796"/>
    <cellStyle name="Note 2 4 3 2 2 3 2" xfId="21797"/>
    <cellStyle name="Note 2 4 3 2 2 3 3" xfId="21798"/>
    <cellStyle name="Note 2 4 3 2 2 4" xfId="21799"/>
    <cellStyle name="Note 2 4 3 2 2 4 2" xfId="21800"/>
    <cellStyle name="Note 2 4 3 2 2 4 3" xfId="21801"/>
    <cellStyle name="Note 2 4 3 2 2 5" xfId="21802"/>
    <cellStyle name="Note 2 4 3 2 2 5 2" xfId="21803"/>
    <cellStyle name="Note 2 4 3 2 2 5 3" xfId="21804"/>
    <cellStyle name="Note 2 4 3 2 2 6" xfId="21805"/>
    <cellStyle name="Note 2 4 3 2 2 6 2" xfId="21806"/>
    <cellStyle name="Note 2 4 3 2 2 6 3" xfId="21807"/>
    <cellStyle name="Note 2 4 3 2 2 7" xfId="21808"/>
    <cellStyle name="Note 2 4 3 2 2 8" xfId="21809"/>
    <cellStyle name="Note 2 4 3 2 3" xfId="21810"/>
    <cellStyle name="Note 2 4 3 2 3 2" xfId="21811"/>
    <cellStyle name="Note 2 4 3 2 3 2 2" xfId="21812"/>
    <cellStyle name="Note 2 4 3 2 3 2 3" xfId="21813"/>
    <cellStyle name="Note 2 4 3 2 3 3" xfId="21814"/>
    <cellStyle name="Note 2 4 3 2 3 3 2" xfId="21815"/>
    <cellStyle name="Note 2 4 3 2 3 3 3" xfId="21816"/>
    <cellStyle name="Note 2 4 3 2 3 4" xfId="21817"/>
    <cellStyle name="Note 2 4 3 2 3 4 2" xfId="21818"/>
    <cellStyle name="Note 2 4 3 2 3 4 3" xfId="21819"/>
    <cellStyle name="Note 2 4 3 2 3 5" xfId="21820"/>
    <cellStyle name="Note 2 4 3 2 3 5 2" xfId="21821"/>
    <cellStyle name="Note 2 4 3 2 3 5 3" xfId="21822"/>
    <cellStyle name="Note 2 4 3 2 3 6" xfId="21823"/>
    <cellStyle name="Note 2 4 3 2 3 7" xfId="21824"/>
    <cellStyle name="Note 2 4 3 2 4" xfId="21825"/>
    <cellStyle name="Note 2 4 3 2 4 2" xfId="21826"/>
    <cellStyle name="Note 2 4 3 2 4 3" xfId="21827"/>
    <cellStyle name="Note 2 4 3 2 5" xfId="21828"/>
    <cellStyle name="Note 2 4 3 2 5 2" xfId="21829"/>
    <cellStyle name="Note 2 4 3 2 5 3" xfId="21830"/>
    <cellStyle name="Note 2 4 3 2 6" xfId="21831"/>
    <cellStyle name="Note 2 4 3 2 6 2" xfId="21832"/>
    <cellStyle name="Note 2 4 3 2 6 3" xfId="21833"/>
    <cellStyle name="Note 2 4 3 2 7" xfId="21834"/>
    <cellStyle name="Note 2 4 3 2 7 2" xfId="21835"/>
    <cellStyle name="Note 2 4 3 2 7 3" xfId="21836"/>
    <cellStyle name="Note 2 4 3 2 8" xfId="21837"/>
    <cellStyle name="Note 2 4 3 2 9" xfId="21838"/>
    <cellStyle name="Note 2 4 3 3" xfId="21839"/>
    <cellStyle name="Note 2 4 3 3 2" xfId="21840"/>
    <cellStyle name="Note 2 4 3 3 2 2" xfId="21841"/>
    <cellStyle name="Note 2 4 3 3 2 2 2" xfId="21842"/>
    <cellStyle name="Note 2 4 3 3 2 2 2 2" xfId="21843"/>
    <cellStyle name="Note 2 4 3 3 2 2 2 3" xfId="21844"/>
    <cellStyle name="Note 2 4 3 3 2 2 3" xfId="21845"/>
    <cellStyle name="Note 2 4 3 3 2 2 3 2" xfId="21846"/>
    <cellStyle name="Note 2 4 3 3 2 2 3 3" xfId="21847"/>
    <cellStyle name="Note 2 4 3 3 2 2 4" xfId="21848"/>
    <cellStyle name="Note 2 4 3 3 2 2 4 2" xfId="21849"/>
    <cellStyle name="Note 2 4 3 3 2 2 4 3" xfId="21850"/>
    <cellStyle name="Note 2 4 3 3 2 2 5" xfId="21851"/>
    <cellStyle name="Note 2 4 3 3 2 2 5 2" xfId="21852"/>
    <cellStyle name="Note 2 4 3 3 2 2 5 3" xfId="21853"/>
    <cellStyle name="Note 2 4 3 3 2 2 6" xfId="21854"/>
    <cellStyle name="Note 2 4 3 3 2 2 7" xfId="21855"/>
    <cellStyle name="Note 2 4 3 3 2 3" xfId="21856"/>
    <cellStyle name="Note 2 4 3 3 2 3 2" xfId="21857"/>
    <cellStyle name="Note 2 4 3 3 2 3 3" xfId="21858"/>
    <cellStyle name="Note 2 4 3 3 2 4" xfId="21859"/>
    <cellStyle name="Note 2 4 3 3 2 4 2" xfId="21860"/>
    <cellStyle name="Note 2 4 3 3 2 4 3" xfId="21861"/>
    <cellStyle name="Note 2 4 3 3 2 5" xfId="21862"/>
    <cellStyle name="Note 2 4 3 3 2 5 2" xfId="21863"/>
    <cellStyle name="Note 2 4 3 3 2 5 3" xfId="21864"/>
    <cellStyle name="Note 2 4 3 3 2 6" xfId="21865"/>
    <cellStyle name="Note 2 4 3 3 2 6 2" xfId="21866"/>
    <cellStyle name="Note 2 4 3 3 2 6 3" xfId="21867"/>
    <cellStyle name="Note 2 4 3 3 2 7" xfId="21868"/>
    <cellStyle name="Note 2 4 3 3 2 8" xfId="21869"/>
    <cellStyle name="Note 2 4 3 3 3" xfId="21870"/>
    <cellStyle name="Note 2 4 3 3 3 2" xfId="21871"/>
    <cellStyle name="Note 2 4 3 3 3 2 2" xfId="21872"/>
    <cellStyle name="Note 2 4 3 3 3 2 3" xfId="21873"/>
    <cellStyle name="Note 2 4 3 3 3 3" xfId="21874"/>
    <cellStyle name="Note 2 4 3 3 3 3 2" xfId="21875"/>
    <cellStyle name="Note 2 4 3 3 3 3 3" xfId="21876"/>
    <cellStyle name="Note 2 4 3 3 3 4" xfId="21877"/>
    <cellStyle name="Note 2 4 3 3 3 4 2" xfId="21878"/>
    <cellStyle name="Note 2 4 3 3 3 4 3" xfId="21879"/>
    <cellStyle name="Note 2 4 3 3 3 5" xfId="21880"/>
    <cellStyle name="Note 2 4 3 3 3 5 2" xfId="21881"/>
    <cellStyle name="Note 2 4 3 3 3 5 3" xfId="21882"/>
    <cellStyle name="Note 2 4 3 3 3 6" xfId="21883"/>
    <cellStyle name="Note 2 4 3 3 3 7" xfId="21884"/>
    <cellStyle name="Note 2 4 3 3 4" xfId="21885"/>
    <cellStyle name="Note 2 4 3 3 4 2" xfId="21886"/>
    <cellStyle name="Note 2 4 3 3 4 3" xfId="21887"/>
    <cellStyle name="Note 2 4 3 3 5" xfId="21888"/>
    <cellStyle name="Note 2 4 3 3 5 2" xfId="21889"/>
    <cellStyle name="Note 2 4 3 3 5 3" xfId="21890"/>
    <cellStyle name="Note 2 4 3 3 6" xfId="21891"/>
    <cellStyle name="Note 2 4 3 3 6 2" xfId="21892"/>
    <cellStyle name="Note 2 4 3 3 6 3" xfId="21893"/>
    <cellStyle name="Note 2 4 3 3 7" xfId="21894"/>
    <cellStyle name="Note 2 4 3 3 7 2" xfId="21895"/>
    <cellStyle name="Note 2 4 3 3 7 3" xfId="21896"/>
    <cellStyle name="Note 2 4 3 3 8" xfId="21897"/>
    <cellStyle name="Note 2 4 3 3 9" xfId="21898"/>
    <cellStyle name="Note 2 4 3 4" xfId="21899"/>
    <cellStyle name="Note 2 4 3 4 2" xfId="21900"/>
    <cellStyle name="Note 2 4 3 4 2 2" xfId="21901"/>
    <cellStyle name="Note 2 4 3 4 2 2 2" xfId="21902"/>
    <cellStyle name="Note 2 4 3 4 2 2 3" xfId="21903"/>
    <cellStyle name="Note 2 4 3 4 2 3" xfId="21904"/>
    <cellStyle name="Note 2 4 3 4 2 3 2" xfId="21905"/>
    <cellStyle name="Note 2 4 3 4 2 3 3" xfId="21906"/>
    <cellStyle name="Note 2 4 3 4 2 4" xfId="21907"/>
    <cellStyle name="Note 2 4 3 4 2 4 2" xfId="21908"/>
    <cellStyle name="Note 2 4 3 4 2 4 3" xfId="21909"/>
    <cellStyle name="Note 2 4 3 4 2 5" xfId="21910"/>
    <cellStyle name="Note 2 4 3 4 2 5 2" xfId="21911"/>
    <cellStyle name="Note 2 4 3 4 2 5 3" xfId="21912"/>
    <cellStyle name="Note 2 4 3 4 2 6" xfId="21913"/>
    <cellStyle name="Note 2 4 3 4 2 7" xfId="21914"/>
    <cellStyle name="Note 2 4 3 4 3" xfId="21915"/>
    <cellStyle name="Note 2 4 3 4 3 2" xfId="21916"/>
    <cellStyle name="Note 2 4 3 4 3 3" xfId="21917"/>
    <cellStyle name="Note 2 4 3 4 4" xfId="21918"/>
    <cellStyle name="Note 2 4 3 4 4 2" xfId="21919"/>
    <cellStyle name="Note 2 4 3 4 4 3" xfId="21920"/>
    <cellStyle name="Note 2 4 3 4 5" xfId="21921"/>
    <cellStyle name="Note 2 4 3 4 5 2" xfId="21922"/>
    <cellStyle name="Note 2 4 3 4 5 3" xfId="21923"/>
    <cellStyle name="Note 2 4 3 4 6" xfId="21924"/>
    <cellStyle name="Note 2 4 3 4 6 2" xfId="21925"/>
    <cellStyle name="Note 2 4 3 4 6 3" xfId="21926"/>
    <cellStyle name="Note 2 4 3 4 7" xfId="21927"/>
    <cellStyle name="Note 2 4 3 4 8" xfId="21928"/>
    <cellStyle name="Note 2 4 3 5" xfId="21929"/>
    <cellStyle name="Note 2 4 3 5 2" xfId="21930"/>
    <cellStyle name="Note 2 4 3 5 2 2" xfId="21931"/>
    <cellStyle name="Note 2 4 3 5 2 3" xfId="21932"/>
    <cellStyle name="Note 2 4 3 5 3" xfId="21933"/>
    <cellStyle name="Note 2 4 3 5 3 2" xfId="21934"/>
    <cellStyle name="Note 2 4 3 5 3 3" xfId="21935"/>
    <cellStyle name="Note 2 4 3 5 4" xfId="21936"/>
    <cellStyle name="Note 2 4 3 5 4 2" xfId="21937"/>
    <cellStyle name="Note 2 4 3 5 4 3" xfId="21938"/>
    <cellStyle name="Note 2 4 3 5 5" xfId="21939"/>
    <cellStyle name="Note 2 4 3 5 5 2" xfId="21940"/>
    <cellStyle name="Note 2 4 3 5 5 3" xfId="21941"/>
    <cellStyle name="Note 2 4 3 5 6" xfId="21942"/>
    <cellStyle name="Note 2 4 3 5 7" xfId="21943"/>
    <cellStyle name="Note 2 4 3 6" xfId="21944"/>
    <cellStyle name="Note 2 4 3 6 2" xfId="21945"/>
    <cellStyle name="Note 2 4 3 6 3" xfId="21946"/>
    <cellStyle name="Note 2 4 3 7" xfId="21947"/>
    <cellStyle name="Note 2 4 3 7 2" xfId="21948"/>
    <cellStyle name="Note 2 4 3 7 3" xfId="21949"/>
    <cellStyle name="Note 2 4 3 8" xfId="21950"/>
    <cellStyle name="Note 2 4 3 8 2" xfId="21951"/>
    <cellStyle name="Note 2 4 3 8 3" xfId="21952"/>
    <cellStyle name="Note 2 4 3 9" xfId="21953"/>
    <cellStyle name="Note 2 4 3 9 2" xfId="21954"/>
    <cellStyle name="Note 2 4 3 9 3" xfId="21955"/>
    <cellStyle name="Note 2 4 4" xfId="21956"/>
    <cellStyle name="Note 2 4 4 2" xfId="21957"/>
    <cellStyle name="Note 2 4 4 2 2" xfId="21958"/>
    <cellStyle name="Note 2 4 4 2 2 2" xfId="21959"/>
    <cellStyle name="Note 2 4 4 2 2 2 2" xfId="21960"/>
    <cellStyle name="Note 2 4 4 2 2 2 3" xfId="21961"/>
    <cellStyle name="Note 2 4 4 2 2 3" xfId="21962"/>
    <cellStyle name="Note 2 4 4 2 2 3 2" xfId="21963"/>
    <cellStyle name="Note 2 4 4 2 2 3 3" xfId="21964"/>
    <cellStyle name="Note 2 4 4 2 2 4" xfId="21965"/>
    <cellStyle name="Note 2 4 4 2 2 4 2" xfId="21966"/>
    <cellStyle name="Note 2 4 4 2 2 4 3" xfId="21967"/>
    <cellStyle name="Note 2 4 4 2 2 5" xfId="21968"/>
    <cellStyle name="Note 2 4 4 2 2 5 2" xfId="21969"/>
    <cellStyle name="Note 2 4 4 2 2 5 3" xfId="21970"/>
    <cellStyle name="Note 2 4 4 2 2 6" xfId="21971"/>
    <cellStyle name="Note 2 4 4 2 2 7" xfId="21972"/>
    <cellStyle name="Note 2 4 4 2 3" xfId="21973"/>
    <cellStyle name="Note 2 4 4 2 3 2" xfId="21974"/>
    <cellStyle name="Note 2 4 4 2 3 3" xfId="21975"/>
    <cellStyle name="Note 2 4 4 2 4" xfId="21976"/>
    <cellStyle name="Note 2 4 4 2 4 2" xfId="21977"/>
    <cellStyle name="Note 2 4 4 2 4 3" xfId="21978"/>
    <cellStyle name="Note 2 4 4 2 5" xfId="21979"/>
    <cellStyle name="Note 2 4 4 2 5 2" xfId="21980"/>
    <cellStyle name="Note 2 4 4 2 5 3" xfId="21981"/>
    <cellStyle name="Note 2 4 4 2 6" xfId="21982"/>
    <cellStyle name="Note 2 4 4 2 6 2" xfId="21983"/>
    <cellStyle name="Note 2 4 4 2 6 3" xfId="21984"/>
    <cellStyle name="Note 2 4 4 2 7" xfId="21985"/>
    <cellStyle name="Note 2 4 4 2 8" xfId="21986"/>
    <cellStyle name="Note 2 4 4 3" xfId="21987"/>
    <cellStyle name="Note 2 4 4 3 2" xfId="21988"/>
    <cellStyle name="Note 2 4 4 3 2 2" xfId="21989"/>
    <cellStyle name="Note 2 4 4 3 2 3" xfId="21990"/>
    <cellStyle name="Note 2 4 4 3 3" xfId="21991"/>
    <cellStyle name="Note 2 4 4 3 3 2" xfId="21992"/>
    <cellStyle name="Note 2 4 4 3 3 3" xfId="21993"/>
    <cellStyle name="Note 2 4 4 3 4" xfId="21994"/>
    <cellStyle name="Note 2 4 4 3 4 2" xfId="21995"/>
    <cellStyle name="Note 2 4 4 3 4 3" xfId="21996"/>
    <cellStyle name="Note 2 4 4 3 5" xfId="21997"/>
    <cellStyle name="Note 2 4 4 3 5 2" xfId="21998"/>
    <cellStyle name="Note 2 4 4 3 5 3" xfId="21999"/>
    <cellStyle name="Note 2 4 4 3 6" xfId="22000"/>
    <cellStyle name="Note 2 4 4 3 7" xfId="22001"/>
    <cellStyle name="Note 2 4 4 4" xfId="22002"/>
    <cellStyle name="Note 2 4 4 4 2" xfId="22003"/>
    <cellStyle name="Note 2 4 4 4 3" xfId="22004"/>
    <cellStyle name="Note 2 4 4 5" xfId="22005"/>
    <cellStyle name="Note 2 4 4 5 2" xfId="22006"/>
    <cellStyle name="Note 2 4 4 5 3" xfId="22007"/>
    <cellStyle name="Note 2 4 4 6" xfId="22008"/>
    <cellStyle name="Note 2 4 4 6 2" xfId="22009"/>
    <cellStyle name="Note 2 4 4 6 3" xfId="22010"/>
    <cellStyle name="Note 2 4 4 7" xfId="22011"/>
    <cellStyle name="Note 2 4 4 7 2" xfId="22012"/>
    <cellStyle name="Note 2 4 4 7 3" xfId="22013"/>
    <cellStyle name="Note 2 4 4 8" xfId="22014"/>
    <cellStyle name="Note 2 4 4 9" xfId="22015"/>
    <cellStyle name="Note 2 4 5" xfId="22016"/>
    <cellStyle name="Note 2 4 5 2" xfId="22017"/>
    <cellStyle name="Note 2 4 5 2 2" xfId="22018"/>
    <cellStyle name="Note 2 4 5 2 2 2" xfId="22019"/>
    <cellStyle name="Note 2 4 5 2 2 2 2" xfId="22020"/>
    <cellStyle name="Note 2 4 5 2 2 2 3" xfId="22021"/>
    <cellStyle name="Note 2 4 5 2 2 3" xfId="22022"/>
    <cellStyle name="Note 2 4 5 2 2 3 2" xfId="22023"/>
    <cellStyle name="Note 2 4 5 2 2 3 3" xfId="22024"/>
    <cellStyle name="Note 2 4 5 2 2 4" xfId="22025"/>
    <cellStyle name="Note 2 4 5 2 2 4 2" xfId="22026"/>
    <cellStyle name="Note 2 4 5 2 2 4 3" xfId="22027"/>
    <cellStyle name="Note 2 4 5 2 2 5" xfId="22028"/>
    <cellStyle name="Note 2 4 5 2 2 5 2" xfId="22029"/>
    <cellStyle name="Note 2 4 5 2 2 5 3" xfId="22030"/>
    <cellStyle name="Note 2 4 5 2 2 6" xfId="22031"/>
    <cellStyle name="Note 2 4 5 2 2 7" xfId="22032"/>
    <cellStyle name="Note 2 4 5 2 3" xfId="22033"/>
    <cellStyle name="Note 2 4 5 2 3 2" xfId="22034"/>
    <cellStyle name="Note 2 4 5 2 3 3" xfId="22035"/>
    <cellStyle name="Note 2 4 5 2 4" xfId="22036"/>
    <cellStyle name="Note 2 4 5 2 4 2" xfId="22037"/>
    <cellStyle name="Note 2 4 5 2 4 3" xfId="22038"/>
    <cellStyle name="Note 2 4 5 2 5" xfId="22039"/>
    <cellStyle name="Note 2 4 5 2 5 2" xfId="22040"/>
    <cellStyle name="Note 2 4 5 2 5 3" xfId="22041"/>
    <cellStyle name="Note 2 4 5 2 6" xfId="22042"/>
    <cellStyle name="Note 2 4 5 2 6 2" xfId="22043"/>
    <cellStyle name="Note 2 4 5 2 6 3" xfId="22044"/>
    <cellStyle name="Note 2 4 5 2 7" xfId="22045"/>
    <cellStyle name="Note 2 4 5 2 8" xfId="22046"/>
    <cellStyle name="Note 2 4 5 3" xfId="22047"/>
    <cellStyle name="Note 2 4 5 3 2" xfId="22048"/>
    <cellStyle name="Note 2 4 5 3 2 2" xfId="22049"/>
    <cellStyle name="Note 2 4 5 3 2 3" xfId="22050"/>
    <cellStyle name="Note 2 4 5 3 3" xfId="22051"/>
    <cellStyle name="Note 2 4 5 3 3 2" xfId="22052"/>
    <cellStyle name="Note 2 4 5 3 3 3" xfId="22053"/>
    <cellStyle name="Note 2 4 5 3 4" xfId="22054"/>
    <cellStyle name="Note 2 4 5 3 4 2" xfId="22055"/>
    <cellStyle name="Note 2 4 5 3 4 3" xfId="22056"/>
    <cellStyle name="Note 2 4 5 3 5" xfId="22057"/>
    <cellStyle name="Note 2 4 5 3 5 2" xfId="22058"/>
    <cellStyle name="Note 2 4 5 3 5 3" xfId="22059"/>
    <cellStyle name="Note 2 4 5 3 6" xfId="22060"/>
    <cellStyle name="Note 2 4 5 3 7" xfId="22061"/>
    <cellStyle name="Note 2 4 5 4" xfId="22062"/>
    <cellStyle name="Note 2 4 5 4 2" xfId="22063"/>
    <cellStyle name="Note 2 4 5 4 3" xfId="22064"/>
    <cellStyle name="Note 2 4 5 5" xfId="22065"/>
    <cellStyle name="Note 2 4 5 5 2" xfId="22066"/>
    <cellStyle name="Note 2 4 5 5 3" xfId="22067"/>
    <cellStyle name="Note 2 4 5 6" xfId="22068"/>
    <cellStyle name="Note 2 4 5 6 2" xfId="22069"/>
    <cellStyle name="Note 2 4 5 6 3" xfId="22070"/>
    <cellStyle name="Note 2 4 5 7" xfId="22071"/>
    <cellStyle name="Note 2 4 5 7 2" xfId="22072"/>
    <cellStyle name="Note 2 4 5 7 3" xfId="22073"/>
    <cellStyle name="Note 2 4 5 8" xfId="22074"/>
    <cellStyle name="Note 2 4 5 9" xfId="22075"/>
    <cellStyle name="Note 2 4 6" xfId="22076"/>
    <cellStyle name="Note 2 4 6 2" xfId="22077"/>
    <cellStyle name="Note 2 4 6 2 2" xfId="22078"/>
    <cellStyle name="Note 2 4 6 2 2 2" xfId="22079"/>
    <cellStyle name="Note 2 4 6 2 2 3" xfId="22080"/>
    <cellStyle name="Note 2 4 6 2 3" xfId="22081"/>
    <cellStyle name="Note 2 4 6 2 3 2" xfId="22082"/>
    <cellStyle name="Note 2 4 6 2 3 3" xfId="22083"/>
    <cellStyle name="Note 2 4 6 2 4" xfId="22084"/>
    <cellStyle name="Note 2 4 6 2 4 2" xfId="22085"/>
    <cellStyle name="Note 2 4 6 2 4 3" xfId="22086"/>
    <cellStyle name="Note 2 4 6 2 5" xfId="22087"/>
    <cellStyle name="Note 2 4 6 2 5 2" xfId="22088"/>
    <cellStyle name="Note 2 4 6 2 5 3" xfId="22089"/>
    <cellStyle name="Note 2 4 6 2 6" xfId="22090"/>
    <cellStyle name="Note 2 4 6 2 7" xfId="22091"/>
    <cellStyle name="Note 2 4 6 3" xfId="22092"/>
    <cellStyle name="Note 2 4 6 3 2" xfId="22093"/>
    <cellStyle name="Note 2 4 6 3 3" xfId="22094"/>
    <cellStyle name="Note 2 4 6 4" xfId="22095"/>
    <cellStyle name="Note 2 4 6 4 2" xfId="22096"/>
    <cellStyle name="Note 2 4 6 4 3" xfId="22097"/>
    <cellStyle name="Note 2 4 6 5" xfId="22098"/>
    <cellStyle name="Note 2 4 6 5 2" xfId="22099"/>
    <cellStyle name="Note 2 4 6 5 3" xfId="22100"/>
    <cellStyle name="Note 2 4 6 6" xfId="22101"/>
    <cellStyle name="Note 2 4 6 6 2" xfId="22102"/>
    <cellStyle name="Note 2 4 6 6 3" xfId="22103"/>
    <cellStyle name="Note 2 4 6 7" xfId="22104"/>
    <cellStyle name="Note 2 4 6 8" xfId="22105"/>
    <cellStyle name="Note 2 4 7" xfId="22106"/>
    <cellStyle name="Note 2 4 7 2" xfId="22107"/>
    <cellStyle name="Note 2 4 7 2 2" xfId="22108"/>
    <cellStyle name="Note 2 4 7 2 3" xfId="22109"/>
    <cellStyle name="Note 2 4 7 3" xfId="22110"/>
    <cellStyle name="Note 2 4 7 3 2" xfId="22111"/>
    <cellStyle name="Note 2 4 7 3 3" xfId="22112"/>
    <cellStyle name="Note 2 4 7 4" xfId="22113"/>
    <cellStyle name="Note 2 4 7 4 2" xfId="22114"/>
    <cellStyle name="Note 2 4 7 4 3" xfId="22115"/>
    <cellStyle name="Note 2 4 7 5" xfId="22116"/>
    <cellStyle name="Note 2 4 7 5 2" xfId="22117"/>
    <cellStyle name="Note 2 4 7 5 3" xfId="22118"/>
    <cellStyle name="Note 2 4 7 6" xfId="22119"/>
    <cellStyle name="Note 2 4 7 7" xfId="22120"/>
    <cellStyle name="Note 2 4 8" xfId="22121"/>
    <cellStyle name="Note 2 4 8 2" xfId="22122"/>
    <cellStyle name="Note 2 4 8 3" xfId="22123"/>
    <cellStyle name="Note 2 4 9" xfId="22124"/>
    <cellStyle name="Note 2 4 9 2" xfId="22125"/>
    <cellStyle name="Note 2 4 9 3" xfId="22126"/>
    <cellStyle name="Note 2 5" xfId="22127"/>
    <cellStyle name="Note 2 5 10" xfId="22128"/>
    <cellStyle name="Note 2 5 10 2" xfId="22129"/>
    <cellStyle name="Note 2 5 10 3" xfId="22130"/>
    <cellStyle name="Note 2 5 11" xfId="22131"/>
    <cellStyle name="Note 2 5 12" xfId="22132"/>
    <cellStyle name="Note 2 5 2" xfId="22133"/>
    <cellStyle name="Note 2 5 2 10" xfId="22134"/>
    <cellStyle name="Note 2 5 2 11" xfId="22135"/>
    <cellStyle name="Note 2 5 2 2" xfId="22136"/>
    <cellStyle name="Note 2 5 2 2 2" xfId="22137"/>
    <cellStyle name="Note 2 5 2 2 2 2" xfId="22138"/>
    <cellStyle name="Note 2 5 2 2 2 2 2" xfId="22139"/>
    <cellStyle name="Note 2 5 2 2 2 2 2 2" xfId="22140"/>
    <cellStyle name="Note 2 5 2 2 2 2 2 3" xfId="22141"/>
    <cellStyle name="Note 2 5 2 2 2 2 3" xfId="22142"/>
    <cellStyle name="Note 2 5 2 2 2 2 3 2" xfId="22143"/>
    <cellStyle name="Note 2 5 2 2 2 2 3 3" xfId="22144"/>
    <cellStyle name="Note 2 5 2 2 2 2 4" xfId="22145"/>
    <cellStyle name="Note 2 5 2 2 2 2 4 2" xfId="22146"/>
    <cellStyle name="Note 2 5 2 2 2 2 4 3" xfId="22147"/>
    <cellStyle name="Note 2 5 2 2 2 2 5" xfId="22148"/>
    <cellStyle name="Note 2 5 2 2 2 2 5 2" xfId="22149"/>
    <cellStyle name="Note 2 5 2 2 2 2 5 3" xfId="22150"/>
    <cellStyle name="Note 2 5 2 2 2 2 6" xfId="22151"/>
    <cellStyle name="Note 2 5 2 2 2 2 7" xfId="22152"/>
    <cellStyle name="Note 2 5 2 2 2 3" xfId="22153"/>
    <cellStyle name="Note 2 5 2 2 2 3 2" xfId="22154"/>
    <cellStyle name="Note 2 5 2 2 2 3 3" xfId="22155"/>
    <cellStyle name="Note 2 5 2 2 2 4" xfId="22156"/>
    <cellStyle name="Note 2 5 2 2 2 4 2" xfId="22157"/>
    <cellStyle name="Note 2 5 2 2 2 4 3" xfId="22158"/>
    <cellStyle name="Note 2 5 2 2 2 5" xfId="22159"/>
    <cellStyle name="Note 2 5 2 2 2 5 2" xfId="22160"/>
    <cellStyle name="Note 2 5 2 2 2 5 3" xfId="22161"/>
    <cellStyle name="Note 2 5 2 2 2 6" xfId="22162"/>
    <cellStyle name="Note 2 5 2 2 2 6 2" xfId="22163"/>
    <cellStyle name="Note 2 5 2 2 2 6 3" xfId="22164"/>
    <cellStyle name="Note 2 5 2 2 2 7" xfId="22165"/>
    <cellStyle name="Note 2 5 2 2 2 8" xfId="22166"/>
    <cellStyle name="Note 2 5 2 2 3" xfId="22167"/>
    <cellStyle name="Note 2 5 2 2 3 2" xfId="22168"/>
    <cellStyle name="Note 2 5 2 2 3 2 2" xfId="22169"/>
    <cellStyle name="Note 2 5 2 2 3 2 3" xfId="22170"/>
    <cellStyle name="Note 2 5 2 2 3 3" xfId="22171"/>
    <cellStyle name="Note 2 5 2 2 3 3 2" xfId="22172"/>
    <cellStyle name="Note 2 5 2 2 3 3 3" xfId="22173"/>
    <cellStyle name="Note 2 5 2 2 3 4" xfId="22174"/>
    <cellStyle name="Note 2 5 2 2 3 4 2" xfId="22175"/>
    <cellStyle name="Note 2 5 2 2 3 4 3" xfId="22176"/>
    <cellStyle name="Note 2 5 2 2 3 5" xfId="22177"/>
    <cellStyle name="Note 2 5 2 2 3 5 2" xfId="22178"/>
    <cellStyle name="Note 2 5 2 2 3 5 3" xfId="22179"/>
    <cellStyle name="Note 2 5 2 2 3 6" xfId="22180"/>
    <cellStyle name="Note 2 5 2 2 3 7" xfId="22181"/>
    <cellStyle name="Note 2 5 2 2 4" xfId="22182"/>
    <cellStyle name="Note 2 5 2 2 4 2" xfId="22183"/>
    <cellStyle name="Note 2 5 2 2 4 3" xfId="22184"/>
    <cellStyle name="Note 2 5 2 2 5" xfId="22185"/>
    <cellStyle name="Note 2 5 2 2 5 2" xfId="22186"/>
    <cellStyle name="Note 2 5 2 2 5 3" xfId="22187"/>
    <cellStyle name="Note 2 5 2 2 6" xfId="22188"/>
    <cellStyle name="Note 2 5 2 2 6 2" xfId="22189"/>
    <cellStyle name="Note 2 5 2 2 6 3" xfId="22190"/>
    <cellStyle name="Note 2 5 2 2 7" xfId="22191"/>
    <cellStyle name="Note 2 5 2 2 7 2" xfId="22192"/>
    <cellStyle name="Note 2 5 2 2 7 3" xfId="22193"/>
    <cellStyle name="Note 2 5 2 2 8" xfId="22194"/>
    <cellStyle name="Note 2 5 2 2 9" xfId="22195"/>
    <cellStyle name="Note 2 5 2 3" xfId="22196"/>
    <cellStyle name="Note 2 5 2 3 2" xfId="22197"/>
    <cellStyle name="Note 2 5 2 3 2 2" xfId="22198"/>
    <cellStyle name="Note 2 5 2 3 2 2 2" xfId="22199"/>
    <cellStyle name="Note 2 5 2 3 2 2 2 2" xfId="22200"/>
    <cellStyle name="Note 2 5 2 3 2 2 2 3" xfId="22201"/>
    <cellStyle name="Note 2 5 2 3 2 2 3" xfId="22202"/>
    <cellStyle name="Note 2 5 2 3 2 2 3 2" xfId="22203"/>
    <cellStyle name="Note 2 5 2 3 2 2 3 3" xfId="22204"/>
    <cellStyle name="Note 2 5 2 3 2 2 4" xfId="22205"/>
    <cellStyle name="Note 2 5 2 3 2 2 4 2" xfId="22206"/>
    <cellStyle name="Note 2 5 2 3 2 2 4 3" xfId="22207"/>
    <cellStyle name="Note 2 5 2 3 2 2 5" xfId="22208"/>
    <cellStyle name="Note 2 5 2 3 2 2 5 2" xfId="22209"/>
    <cellStyle name="Note 2 5 2 3 2 2 5 3" xfId="22210"/>
    <cellStyle name="Note 2 5 2 3 2 2 6" xfId="22211"/>
    <cellStyle name="Note 2 5 2 3 2 2 7" xfId="22212"/>
    <cellStyle name="Note 2 5 2 3 2 3" xfId="22213"/>
    <cellStyle name="Note 2 5 2 3 2 3 2" xfId="22214"/>
    <cellStyle name="Note 2 5 2 3 2 3 3" xfId="22215"/>
    <cellStyle name="Note 2 5 2 3 2 4" xfId="22216"/>
    <cellStyle name="Note 2 5 2 3 2 4 2" xfId="22217"/>
    <cellStyle name="Note 2 5 2 3 2 4 3" xfId="22218"/>
    <cellStyle name="Note 2 5 2 3 2 5" xfId="22219"/>
    <cellStyle name="Note 2 5 2 3 2 5 2" xfId="22220"/>
    <cellStyle name="Note 2 5 2 3 2 5 3" xfId="22221"/>
    <cellStyle name="Note 2 5 2 3 2 6" xfId="22222"/>
    <cellStyle name="Note 2 5 2 3 2 6 2" xfId="22223"/>
    <cellStyle name="Note 2 5 2 3 2 6 3" xfId="22224"/>
    <cellStyle name="Note 2 5 2 3 2 7" xfId="22225"/>
    <cellStyle name="Note 2 5 2 3 2 8" xfId="22226"/>
    <cellStyle name="Note 2 5 2 3 3" xfId="22227"/>
    <cellStyle name="Note 2 5 2 3 3 2" xfId="22228"/>
    <cellStyle name="Note 2 5 2 3 3 2 2" xfId="22229"/>
    <cellStyle name="Note 2 5 2 3 3 2 3" xfId="22230"/>
    <cellStyle name="Note 2 5 2 3 3 3" xfId="22231"/>
    <cellStyle name="Note 2 5 2 3 3 3 2" xfId="22232"/>
    <cellStyle name="Note 2 5 2 3 3 3 3" xfId="22233"/>
    <cellStyle name="Note 2 5 2 3 3 4" xfId="22234"/>
    <cellStyle name="Note 2 5 2 3 3 4 2" xfId="22235"/>
    <cellStyle name="Note 2 5 2 3 3 4 3" xfId="22236"/>
    <cellStyle name="Note 2 5 2 3 3 5" xfId="22237"/>
    <cellStyle name="Note 2 5 2 3 3 5 2" xfId="22238"/>
    <cellStyle name="Note 2 5 2 3 3 5 3" xfId="22239"/>
    <cellStyle name="Note 2 5 2 3 3 6" xfId="22240"/>
    <cellStyle name="Note 2 5 2 3 3 7" xfId="22241"/>
    <cellStyle name="Note 2 5 2 3 4" xfId="22242"/>
    <cellStyle name="Note 2 5 2 3 4 2" xfId="22243"/>
    <cellStyle name="Note 2 5 2 3 4 3" xfId="22244"/>
    <cellStyle name="Note 2 5 2 3 5" xfId="22245"/>
    <cellStyle name="Note 2 5 2 3 5 2" xfId="22246"/>
    <cellStyle name="Note 2 5 2 3 5 3" xfId="22247"/>
    <cellStyle name="Note 2 5 2 3 6" xfId="22248"/>
    <cellStyle name="Note 2 5 2 3 6 2" xfId="22249"/>
    <cellStyle name="Note 2 5 2 3 6 3" xfId="22250"/>
    <cellStyle name="Note 2 5 2 3 7" xfId="22251"/>
    <cellStyle name="Note 2 5 2 3 7 2" xfId="22252"/>
    <cellStyle name="Note 2 5 2 3 7 3" xfId="22253"/>
    <cellStyle name="Note 2 5 2 3 8" xfId="22254"/>
    <cellStyle name="Note 2 5 2 3 9" xfId="22255"/>
    <cellStyle name="Note 2 5 2 4" xfId="22256"/>
    <cellStyle name="Note 2 5 2 4 2" xfId="22257"/>
    <cellStyle name="Note 2 5 2 4 2 2" xfId="22258"/>
    <cellStyle name="Note 2 5 2 4 2 2 2" xfId="22259"/>
    <cellStyle name="Note 2 5 2 4 2 2 3" xfId="22260"/>
    <cellStyle name="Note 2 5 2 4 2 3" xfId="22261"/>
    <cellStyle name="Note 2 5 2 4 2 3 2" xfId="22262"/>
    <cellStyle name="Note 2 5 2 4 2 3 3" xfId="22263"/>
    <cellStyle name="Note 2 5 2 4 2 4" xfId="22264"/>
    <cellStyle name="Note 2 5 2 4 2 4 2" xfId="22265"/>
    <cellStyle name="Note 2 5 2 4 2 4 3" xfId="22266"/>
    <cellStyle name="Note 2 5 2 4 2 5" xfId="22267"/>
    <cellStyle name="Note 2 5 2 4 2 5 2" xfId="22268"/>
    <cellStyle name="Note 2 5 2 4 2 5 3" xfId="22269"/>
    <cellStyle name="Note 2 5 2 4 2 6" xfId="22270"/>
    <cellStyle name="Note 2 5 2 4 2 7" xfId="22271"/>
    <cellStyle name="Note 2 5 2 4 3" xfId="22272"/>
    <cellStyle name="Note 2 5 2 4 3 2" xfId="22273"/>
    <cellStyle name="Note 2 5 2 4 3 3" xfId="22274"/>
    <cellStyle name="Note 2 5 2 4 4" xfId="22275"/>
    <cellStyle name="Note 2 5 2 4 4 2" xfId="22276"/>
    <cellStyle name="Note 2 5 2 4 4 3" xfId="22277"/>
    <cellStyle name="Note 2 5 2 4 5" xfId="22278"/>
    <cellStyle name="Note 2 5 2 4 5 2" xfId="22279"/>
    <cellStyle name="Note 2 5 2 4 5 3" xfId="22280"/>
    <cellStyle name="Note 2 5 2 4 6" xfId="22281"/>
    <cellStyle name="Note 2 5 2 4 6 2" xfId="22282"/>
    <cellStyle name="Note 2 5 2 4 6 3" xfId="22283"/>
    <cellStyle name="Note 2 5 2 4 7" xfId="22284"/>
    <cellStyle name="Note 2 5 2 4 8" xfId="22285"/>
    <cellStyle name="Note 2 5 2 5" xfId="22286"/>
    <cellStyle name="Note 2 5 2 5 2" xfId="22287"/>
    <cellStyle name="Note 2 5 2 5 2 2" xfId="22288"/>
    <cellStyle name="Note 2 5 2 5 2 3" xfId="22289"/>
    <cellStyle name="Note 2 5 2 5 3" xfId="22290"/>
    <cellStyle name="Note 2 5 2 5 3 2" xfId="22291"/>
    <cellStyle name="Note 2 5 2 5 3 3" xfId="22292"/>
    <cellStyle name="Note 2 5 2 5 4" xfId="22293"/>
    <cellStyle name="Note 2 5 2 5 4 2" xfId="22294"/>
    <cellStyle name="Note 2 5 2 5 4 3" xfId="22295"/>
    <cellStyle name="Note 2 5 2 5 5" xfId="22296"/>
    <cellStyle name="Note 2 5 2 5 5 2" xfId="22297"/>
    <cellStyle name="Note 2 5 2 5 5 3" xfId="22298"/>
    <cellStyle name="Note 2 5 2 5 6" xfId="22299"/>
    <cellStyle name="Note 2 5 2 5 7" xfId="22300"/>
    <cellStyle name="Note 2 5 2 6" xfId="22301"/>
    <cellStyle name="Note 2 5 2 6 2" xfId="22302"/>
    <cellStyle name="Note 2 5 2 6 3" xfId="22303"/>
    <cellStyle name="Note 2 5 2 7" xfId="22304"/>
    <cellStyle name="Note 2 5 2 7 2" xfId="22305"/>
    <cellStyle name="Note 2 5 2 7 3" xfId="22306"/>
    <cellStyle name="Note 2 5 2 8" xfId="22307"/>
    <cellStyle name="Note 2 5 2 8 2" xfId="22308"/>
    <cellStyle name="Note 2 5 2 8 3" xfId="22309"/>
    <cellStyle name="Note 2 5 2 9" xfId="22310"/>
    <cellStyle name="Note 2 5 2 9 2" xfId="22311"/>
    <cellStyle name="Note 2 5 2 9 3" xfId="22312"/>
    <cellStyle name="Note 2 5 3" xfId="22313"/>
    <cellStyle name="Note 2 5 3 2" xfId="22314"/>
    <cellStyle name="Note 2 5 3 2 2" xfId="22315"/>
    <cellStyle name="Note 2 5 3 2 2 2" xfId="22316"/>
    <cellStyle name="Note 2 5 3 2 2 2 2" xfId="22317"/>
    <cellStyle name="Note 2 5 3 2 2 2 3" xfId="22318"/>
    <cellStyle name="Note 2 5 3 2 2 3" xfId="22319"/>
    <cellStyle name="Note 2 5 3 2 2 3 2" xfId="22320"/>
    <cellStyle name="Note 2 5 3 2 2 3 3" xfId="22321"/>
    <cellStyle name="Note 2 5 3 2 2 4" xfId="22322"/>
    <cellStyle name="Note 2 5 3 2 2 4 2" xfId="22323"/>
    <cellStyle name="Note 2 5 3 2 2 4 3" xfId="22324"/>
    <cellStyle name="Note 2 5 3 2 2 5" xfId="22325"/>
    <cellStyle name="Note 2 5 3 2 2 5 2" xfId="22326"/>
    <cellStyle name="Note 2 5 3 2 2 5 3" xfId="22327"/>
    <cellStyle name="Note 2 5 3 2 2 6" xfId="22328"/>
    <cellStyle name="Note 2 5 3 2 2 7" xfId="22329"/>
    <cellStyle name="Note 2 5 3 2 3" xfId="22330"/>
    <cellStyle name="Note 2 5 3 2 3 2" xfId="22331"/>
    <cellStyle name="Note 2 5 3 2 3 3" xfId="22332"/>
    <cellStyle name="Note 2 5 3 2 4" xfId="22333"/>
    <cellStyle name="Note 2 5 3 2 4 2" xfId="22334"/>
    <cellStyle name="Note 2 5 3 2 4 3" xfId="22335"/>
    <cellStyle name="Note 2 5 3 2 5" xfId="22336"/>
    <cellStyle name="Note 2 5 3 2 5 2" xfId="22337"/>
    <cellStyle name="Note 2 5 3 2 5 3" xfId="22338"/>
    <cellStyle name="Note 2 5 3 2 6" xfId="22339"/>
    <cellStyle name="Note 2 5 3 2 6 2" xfId="22340"/>
    <cellStyle name="Note 2 5 3 2 6 3" xfId="22341"/>
    <cellStyle name="Note 2 5 3 2 7" xfId="22342"/>
    <cellStyle name="Note 2 5 3 2 8" xfId="22343"/>
    <cellStyle name="Note 2 5 3 3" xfId="22344"/>
    <cellStyle name="Note 2 5 3 3 2" xfId="22345"/>
    <cellStyle name="Note 2 5 3 3 2 2" xfId="22346"/>
    <cellStyle name="Note 2 5 3 3 2 3" xfId="22347"/>
    <cellStyle name="Note 2 5 3 3 3" xfId="22348"/>
    <cellStyle name="Note 2 5 3 3 3 2" xfId="22349"/>
    <cellStyle name="Note 2 5 3 3 3 3" xfId="22350"/>
    <cellStyle name="Note 2 5 3 3 4" xfId="22351"/>
    <cellStyle name="Note 2 5 3 3 4 2" xfId="22352"/>
    <cellStyle name="Note 2 5 3 3 4 3" xfId="22353"/>
    <cellStyle name="Note 2 5 3 3 5" xfId="22354"/>
    <cellStyle name="Note 2 5 3 3 5 2" xfId="22355"/>
    <cellStyle name="Note 2 5 3 3 5 3" xfId="22356"/>
    <cellStyle name="Note 2 5 3 3 6" xfId="22357"/>
    <cellStyle name="Note 2 5 3 3 7" xfId="22358"/>
    <cellStyle name="Note 2 5 3 4" xfId="22359"/>
    <cellStyle name="Note 2 5 3 4 2" xfId="22360"/>
    <cellStyle name="Note 2 5 3 4 3" xfId="22361"/>
    <cellStyle name="Note 2 5 3 5" xfId="22362"/>
    <cellStyle name="Note 2 5 3 5 2" xfId="22363"/>
    <cellStyle name="Note 2 5 3 5 3" xfId="22364"/>
    <cellStyle name="Note 2 5 3 6" xfId="22365"/>
    <cellStyle name="Note 2 5 3 6 2" xfId="22366"/>
    <cellStyle name="Note 2 5 3 6 3" xfId="22367"/>
    <cellStyle name="Note 2 5 3 7" xfId="22368"/>
    <cellStyle name="Note 2 5 3 7 2" xfId="22369"/>
    <cellStyle name="Note 2 5 3 7 3" xfId="22370"/>
    <cellStyle name="Note 2 5 3 8" xfId="22371"/>
    <cellStyle name="Note 2 5 3 9" xfId="22372"/>
    <cellStyle name="Note 2 5 4" xfId="22373"/>
    <cellStyle name="Note 2 5 4 2" xfId="22374"/>
    <cellStyle name="Note 2 5 4 2 2" xfId="22375"/>
    <cellStyle name="Note 2 5 4 2 2 2" xfId="22376"/>
    <cellStyle name="Note 2 5 4 2 2 2 2" xfId="22377"/>
    <cellStyle name="Note 2 5 4 2 2 2 3" xfId="22378"/>
    <cellStyle name="Note 2 5 4 2 2 3" xfId="22379"/>
    <cellStyle name="Note 2 5 4 2 2 3 2" xfId="22380"/>
    <cellStyle name="Note 2 5 4 2 2 3 3" xfId="22381"/>
    <cellStyle name="Note 2 5 4 2 2 4" xfId="22382"/>
    <cellStyle name="Note 2 5 4 2 2 4 2" xfId="22383"/>
    <cellStyle name="Note 2 5 4 2 2 4 3" xfId="22384"/>
    <cellStyle name="Note 2 5 4 2 2 5" xfId="22385"/>
    <cellStyle name="Note 2 5 4 2 2 5 2" xfId="22386"/>
    <cellStyle name="Note 2 5 4 2 2 5 3" xfId="22387"/>
    <cellStyle name="Note 2 5 4 2 2 6" xfId="22388"/>
    <cellStyle name="Note 2 5 4 2 2 7" xfId="22389"/>
    <cellStyle name="Note 2 5 4 2 3" xfId="22390"/>
    <cellStyle name="Note 2 5 4 2 3 2" xfId="22391"/>
    <cellStyle name="Note 2 5 4 2 3 3" xfId="22392"/>
    <cellStyle name="Note 2 5 4 2 4" xfId="22393"/>
    <cellStyle name="Note 2 5 4 2 4 2" xfId="22394"/>
    <cellStyle name="Note 2 5 4 2 4 3" xfId="22395"/>
    <cellStyle name="Note 2 5 4 2 5" xfId="22396"/>
    <cellStyle name="Note 2 5 4 2 5 2" xfId="22397"/>
    <cellStyle name="Note 2 5 4 2 5 3" xfId="22398"/>
    <cellStyle name="Note 2 5 4 2 6" xfId="22399"/>
    <cellStyle name="Note 2 5 4 2 6 2" xfId="22400"/>
    <cellStyle name="Note 2 5 4 2 6 3" xfId="22401"/>
    <cellStyle name="Note 2 5 4 2 7" xfId="22402"/>
    <cellStyle name="Note 2 5 4 2 8" xfId="22403"/>
    <cellStyle name="Note 2 5 4 3" xfId="22404"/>
    <cellStyle name="Note 2 5 4 3 2" xfId="22405"/>
    <cellStyle name="Note 2 5 4 3 2 2" xfId="22406"/>
    <cellStyle name="Note 2 5 4 3 2 3" xfId="22407"/>
    <cellStyle name="Note 2 5 4 3 3" xfId="22408"/>
    <cellStyle name="Note 2 5 4 3 3 2" xfId="22409"/>
    <cellStyle name="Note 2 5 4 3 3 3" xfId="22410"/>
    <cellStyle name="Note 2 5 4 3 4" xfId="22411"/>
    <cellStyle name="Note 2 5 4 3 4 2" xfId="22412"/>
    <cellStyle name="Note 2 5 4 3 4 3" xfId="22413"/>
    <cellStyle name="Note 2 5 4 3 5" xfId="22414"/>
    <cellStyle name="Note 2 5 4 3 5 2" xfId="22415"/>
    <cellStyle name="Note 2 5 4 3 5 3" xfId="22416"/>
    <cellStyle name="Note 2 5 4 3 6" xfId="22417"/>
    <cellStyle name="Note 2 5 4 3 7" xfId="22418"/>
    <cellStyle name="Note 2 5 4 4" xfId="22419"/>
    <cellStyle name="Note 2 5 4 4 2" xfId="22420"/>
    <cellStyle name="Note 2 5 4 4 3" xfId="22421"/>
    <cellStyle name="Note 2 5 4 5" xfId="22422"/>
    <cellStyle name="Note 2 5 4 5 2" xfId="22423"/>
    <cellStyle name="Note 2 5 4 5 3" xfId="22424"/>
    <cellStyle name="Note 2 5 4 6" xfId="22425"/>
    <cellStyle name="Note 2 5 4 6 2" xfId="22426"/>
    <cellStyle name="Note 2 5 4 6 3" xfId="22427"/>
    <cellStyle name="Note 2 5 4 7" xfId="22428"/>
    <cellStyle name="Note 2 5 4 7 2" xfId="22429"/>
    <cellStyle name="Note 2 5 4 7 3" xfId="22430"/>
    <cellStyle name="Note 2 5 4 8" xfId="22431"/>
    <cellStyle name="Note 2 5 4 9" xfId="22432"/>
    <cellStyle name="Note 2 5 5" xfId="22433"/>
    <cellStyle name="Note 2 5 5 2" xfId="22434"/>
    <cellStyle name="Note 2 5 5 2 2" xfId="22435"/>
    <cellStyle name="Note 2 5 5 2 2 2" xfId="22436"/>
    <cellStyle name="Note 2 5 5 2 2 3" xfId="22437"/>
    <cellStyle name="Note 2 5 5 2 3" xfId="22438"/>
    <cellStyle name="Note 2 5 5 2 3 2" xfId="22439"/>
    <cellStyle name="Note 2 5 5 2 3 3" xfId="22440"/>
    <cellStyle name="Note 2 5 5 2 4" xfId="22441"/>
    <cellStyle name="Note 2 5 5 2 4 2" xfId="22442"/>
    <cellStyle name="Note 2 5 5 2 4 3" xfId="22443"/>
    <cellStyle name="Note 2 5 5 2 5" xfId="22444"/>
    <cellStyle name="Note 2 5 5 2 5 2" xfId="22445"/>
    <cellStyle name="Note 2 5 5 2 5 3" xfId="22446"/>
    <cellStyle name="Note 2 5 5 2 6" xfId="22447"/>
    <cellStyle name="Note 2 5 5 2 7" xfId="22448"/>
    <cellStyle name="Note 2 5 5 3" xfId="22449"/>
    <cellStyle name="Note 2 5 5 3 2" xfId="22450"/>
    <cellStyle name="Note 2 5 5 3 3" xfId="22451"/>
    <cellStyle name="Note 2 5 5 4" xfId="22452"/>
    <cellStyle name="Note 2 5 5 4 2" xfId="22453"/>
    <cellStyle name="Note 2 5 5 4 3" xfId="22454"/>
    <cellStyle name="Note 2 5 5 5" xfId="22455"/>
    <cellStyle name="Note 2 5 5 5 2" xfId="22456"/>
    <cellStyle name="Note 2 5 5 5 3" xfId="22457"/>
    <cellStyle name="Note 2 5 5 6" xfId="22458"/>
    <cellStyle name="Note 2 5 5 6 2" xfId="22459"/>
    <cellStyle name="Note 2 5 5 6 3" xfId="22460"/>
    <cellStyle name="Note 2 5 5 7" xfId="22461"/>
    <cellStyle name="Note 2 5 5 8" xfId="22462"/>
    <cellStyle name="Note 2 5 6" xfId="22463"/>
    <cellStyle name="Note 2 5 6 2" xfId="22464"/>
    <cellStyle name="Note 2 5 6 2 2" xfId="22465"/>
    <cellStyle name="Note 2 5 6 2 3" xfId="22466"/>
    <cellStyle name="Note 2 5 6 3" xfId="22467"/>
    <cellStyle name="Note 2 5 6 3 2" xfId="22468"/>
    <cellStyle name="Note 2 5 6 3 3" xfId="22469"/>
    <cellStyle name="Note 2 5 6 4" xfId="22470"/>
    <cellStyle name="Note 2 5 6 4 2" xfId="22471"/>
    <cellStyle name="Note 2 5 6 4 3" xfId="22472"/>
    <cellStyle name="Note 2 5 6 5" xfId="22473"/>
    <cellStyle name="Note 2 5 6 5 2" xfId="22474"/>
    <cellStyle name="Note 2 5 6 5 3" xfId="22475"/>
    <cellStyle name="Note 2 5 6 6" xfId="22476"/>
    <cellStyle name="Note 2 5 6 7" xfId="22477"/>
    <cellStyle name="Note 2 5 7" xfId="22478"/>
    <cellStyle name="Note 2 5 7 2" xfId="22479"/>
    <cellStyle name="Note 2 5 7 3" xfId="22480"/>
    <cellStyle name="Note 2 5 8" xfId="22481"/>
    <cellStyle name="Note 2 5 8 2" xfId="22482"/>
    <cellStyle name="Note 2 5 8 3" xfId="22483"/>
    <cellStyle name="Note 2 5 9" xfId="22484"/>
    <cellStyle name="Note 2 5 9 2" xfId="22485"/>
    <cellStyle name="Note 2 5 9 3" xfId="22486"/>
    <cellStyle name="Note 2 6" xfId="22487"/>
    <cellStyle name="Note 2 6 2" xfId="22488"/>
    <cellStyle name="Note 2 6 3" xfId="22489"/>
    <cellStyle name="Note 2 7" xfId="22490"/>
    <cellStyle name="Note 2 7 2" xfId="22491"/>
    <cellStyle name="Note 2 7 2 2" xfId="22492"/>
    <cellStyle name="Note 2 7 2 2 2" xfId="22493"/>
    <cellStyle name="Note 2 7 2 2 2 2" xfId="22494"/>
    <cellStyle name="Note 2 7 2 2 2 3" xfId="22495"/>
    <cellStyle name="Note 2 7 2 2 3" xfId="22496"/>
    <cellStyle name="Note 2 7 2 2 3 2" xfId="22497"/>
    <cellStyle name="Note 2 7 2 2 3 3" xfId="22498"/>
    <cellStyle name="Note 2 7 2 2 4" xfId="22499"/>
    <cellStyle name="Note 2 7 2 2 4 2" xfId="22500"/>
    <cellStyle name="Note 2 7 2 2 4 3" xfId="22501"/>
    <cellStyle name="Note 2 7 2 2 5" xfId="22502"/>
    <cellStyle name="Note 2 7 2 2 5 2" xfId="22503"/>
    <cellStyle name="Note 2 7 2 2 5 3" xfId="22504"/>
    <cellStyle name="Note 2 7 2 2 6" xfId="22505"/>
    <cellStyle name="Note 2 7 2 2 7" xfId="22506"/>
    <cellStyle name="Note 2 7 2 3" xfId="22507"/>
    <cellStyle name="Note 2 7 2 3 2" xfId="22508"/>
    <cellStyle name="Note 2 7 2 3 3" xfId="22509"/>
    <cellStyle name="Note 2 7 2 4" xfId="22510"/>
    <cellStyle name="Note 2 7 2 4 2" xfId="22511"/>
    <cellStyle name="Note 2 7 2 4 3" xfId="22512"/>
    <cellStyle name="Note 2 7 2 5" xfId="22513"/>
    <cellStyle name="Note 2 7 2 5 2" xfId="22514"/>
    <cellStyle name="Note 2 7 2 5 3" xfId="22515"/>
    <cellStyle name="Note 2 7 2 6" xfId="22516"/>
    <cellStyle name="Note 2 7 2 6 2" xfId="22517"/>
    <cellStyle name="Note 2 7 2 6 3" xfId="22518"/>
    <cellStyle name="Note 2 7 2 7" xfId="22519"/>
    <cellStyle name="Note 2 7 2 8" xfId="22520"/>
    <cellStyle name="Note 2 7 3" xfId="22521"/>
    <cellStyle name="Note 2 7 3 2" xfId="22522"/>
    <cellStyle name="Note 2 7 3 2 2" xfId="22523"/>
    <cellStyle name="Note 2 7 3 2 3" xfId="22524"/>
    <cellStyle name="Note 2 7 3 3" xfId="22525"/>
    <cellStyle name="Note 2 7 3 3 2" xfId="22526"/>
    <cellStyle name="Note 2 7 3 3 3" xfId="22527"/>
    <cellStyle name="Note 2 7 3 4" xfId="22528"/>
    <cellStyle name="Note 2 7 3 4 2" xfId="22529"/>
    <cellStyle name="Note 2 7 3 4 3" xfId="22530"/>
    <cellStyle name="Note 2 7 3 5" xfId="22531"/>
    <cellStyle name="Note 2 7 3 5 2" xfId="22532"/>
    <cellStyle name="Note 2 7 3 5 3" xfId="22533"/>
    <cellStyle name="Note 2 7 3 6" xfId="22534"/>
    <cellStyle name="Note 2 7 3 7" xfId="22535"/>
    <cellStyle name="Note 2 7 4" xfId="22536"/>
    <cellStyle name="Note 2 7 4 2" xfId="22537"/>
    <cellStyle name="Note 2 7 4 3" xfId="22538"/>
    <cellStyle name="Note 2 7 5" xfId="22539"/>
    <cellStyle name="Note 2 7 5 2" xfId="22540"/>
    <cellStyle name="Note 2 7 5 3" xfId="22541"/>
    <cellStyle name="Note 2 7 6" xfId="22542"/>
    <cellStyle name="Note 2 7 6 2" xfId="22543"/>
    <cellStyle name="Note 2 7 6 3" xfId="22544"/>
    <cellStyle name="Note 2 7 7" xfId="22545"/>
    <cellStyle name="Note 2 7 7 2" xfId="22546"/>
    <cellStyle name="Note 2 7 7 3" xfId="22547"/>
    <cellStyle name="Note 2 7 8" xfId="22548"/>
    <cellStyle name="Note 2 7 9" xfId="22549"/>
    <cellStyle name="Note 2 8" xfId="22550"/>
    <cellStyle name="Note 2 8 2" xfId="22551"/>
    <cellStyle name="Note 2 8 2 2" xfId="22552"/>
    <cellStyle name="Note 2 8 2 2 2" xfId="22553"/>
    <cellStyle name="Note 2 8 2 2 2 2" xfId="22554"/>
    <cellStyle name="Note 2 8 2 2 2 3" xfId="22555"/>
    <cellStyle name="Note 2 8 2 2 3" xfId="22556"/>
    <cellStyle name="Note 2 8 2 2 3 2" xfId="22557"/>
    <cellStyle name="Note 2 8 2 2 3 3" xfId="22558"/>
    <cellStyle name="Note 2 8 2 2 4" xfId="22559"/>
    <cellStyle name="Note 2 8 2 2 4 2" xfId="22560"/>
    <cellStyle name="Note 2 8 2 2 4 3" xfId="22561"/>
    <cellStyle name="Note 2 8 2 2 5" xfId="22562"/>
    <cellStyle name="Note 2 8 2 2 5 2" xfId="22563"/>
    <cellStyle name="Note 2 8 2 2 5 3" xfId="22564"/>
    <cellStyle name="Note 2 8 2 2 6" xfId="22565"/>
    <cellStyle name="Note 2 8 2 2 7" xfId="22566"/>
    <cellStyle name="Note 2 8 2 3" xfId="22567"/>
    <cellStyle name="Note 2 8 2 3 2" xfId="22568"/>
    <cellStyle name="Note 2 8 2 3 3" xfId="22569"/>
    <cellStyle name="Note 2 8 2 4" xfId="22570"/>
    <cellStyle name="Note 2 8 2 4 2" xfId="22571"/>
    <cellStyle name="Note 2 8 2 4 3" xfId="22572"/>
    <cellStyle name="Note 2 8 2 5" xfId="22573"/>
    <cellStyle name="Note 2 8 2 5 2" xfId="22574"/>
    <cellStyle name="Note 2 8 2 5 3" xfId="22575"/>
    <cellStyle name="Note 2 8 2 6" xfId="22576"/>
    <cellStyle name="Note 2 8 2 6 2" xfId="22577"/>
    <cellStyle name="Note 2 8 2 6 3" xfId="22578"/>
    <cellStyle name="Note 2 8 2 7" xfId="22579"/>
    <cellStyle name="Note 2 8 2 8" xfId="22580"/>
    <cellStyle name="Note 2 8 3" xfId="22581"/>
    <cellStyle name="Note 2 8 3 2" xfId="22582"/>
    <cellStyle name="Note 2 8 3 2 2" xfId="22583"/>
    <cellStyle name="Note 2 8 3 2 3" xfId="22584"/>
    <cellStyle name="Note 2 8 3 3" xfId="22585"/>
    <cellStyle name="Note 2 8 3 3 2" xfId="22586"/>
    <cellStyle name="Note 2 8 3 3 3" xfId="22587"/>
    <cellStyle name="Note 2 8 3 4" xfId="22588"/>
    <cellStyle name="Note 2 8 3 4 2" xfId="22589"/>
    <cellStyle name="Note 2 8 3 4 3" xfId="22590"/>
    <cellStyle name="Note 2 8 3 5" xfId="22591"/>
    <cellStyle name="Note 2 8 3 5 2" xfId="22592"/>
    <cellStyle name="Note 2 8 3 5 3" xfId="22593"/>
    <cellStyle name="Note 2 8 3 6" xfId="22594"/>
    <cellStyle name="Note 2 8 3 7" xfId="22595"/>
    <cellStyle name="Note 2 8 4" xfId="22596"/>
    <cellStyle name="Note 2 8 4 2" xfId="22597"/>
    <cellStyle name="Note 2 8 4 3" xfId="22598"/>
    <cellStyle name="Note 2 8 5" xfId="22599"/>
    <cellStyle name="Note 2 8 5 2" xfId="22600"/>
    <cellStyle name="Note 2 8 5 3" xfId="22601"/>
    <cellStyle name="Note 2 8 6" xfId="22602"/>
    <cellStyle name="Note 2 8 6 2" xfId="22603"/>
    <cellStyle name="Note 2 8 6 3" xfId="22604"/>
    <cellStyle name="Note 2 8 7" xfId="22605"/>
    <cellStyle name="Note 2 8 7 2" xfId="22606"/>
    <cellStyle name="Note 2 8 7 3" xfId="22607"/>
    <cellStyle name="Note 2 8 8" xfId="22608"/>
    <cellStyle name="Note 2 8 9" xfId="22609"/>
    <cellStyle name="Note 2 9" xfId="22610"/>
    <cellStyle name="Note 2 9 2" xfId="22611"/>
    <cellStyle name="Note 2 9 2 2" xfId="22612"/>
    <cellStyle name="Note 2 9 2 2 2" xfId="22613"/>
    <cellStyle name="Note 2 9 2 2 3" xfId="22614"/>
    <cellStyle name="Note 2 9 2 3" xfId="22615"/>
    <cellStyle name="Note 2 9 2 3 2" xfId="22616"/>
    <cellStyle name="Note 2 9 2 3 3" xfId="22617"/>
    <cellStyle name="Note 2 9 2 4" xfId="22618"/>
    <cellStyle name="Note 2 9 2 4 2" xfId="22619"/>
    <cellStyle name="Note 2 9 2 4 3" xfId="22620"/>
    <cellStyle name="Note 2 9 2 5" xfId="22621"/>
    <cellStyle name="Note 2 9 2 5 2" xfId="22622"/>
    <cellStyle name="Note 2 9 2 5 3" xfId="22623"/>
    <cellStyle name="Note 2 9 2 6" xfId="22624"/>
    <cellStyle name="Note 2 9 2 7" xfId="22625"/>
    <cellStyle name="Note 2 9 3" xfId="22626"/>
    <cellStyle name="Note 2 9 3 2" xfId="22627"/>
    <cellStyle name="Note 2 9 3 3" xfId="22628"/>
    <cellStyle name="Note 2 9 4" xfId="22629"/>
    <cellStyle name="Note 2 9 4 2" xfId="22630"/>
    <cellStyle name="Note 2 9 4 3" xfId="22631"/>
    <cellStyle name="Note 2 9 5" xfId="22632"/>
    <cellStyle name="Note 2 9 5 2" xfId="22633"/>
    <cellStyle name="Note 2 9 5 3" xfId="22634"/>
    <cellStyle name="Note 2 9 6" xfId="22635"/>
    <cellStyle name="Note 2 9 6 2" xfId="22636"/>
    <cellStyle name="Note 2 9 6 3" xfId="22637"/>
    <cellStyle name="Note 2 9 7" xfId="22638"/>
    <cellStyle name="Note 2 9 8" xfId="22639"/>
    <cellStyle name="Note 20" xfId="22640"/>
    <cellStyle name="Note 21" xfId="22641"/>
    <cellStyle name="Note 22" xfId="22642"/>
    <cellStyle name="Note 3" xfId="22643"/>
    <cellStyle name="Note 3 10" xfId="22644"/>
    <cellStyle name="Note 3 10 2" xfId="22645"/>
    <cellStyle name="Note 3 10 3" xfId="22646"/>
    <cellStyle name="Note 3 11" xfId="22647"/>
    <cellStyle name="Note 3 11 2" xfId="22648"/>
    <cellStyle name="Note 3 11 3" xfId="22649"/>
    <cellStyle name="Note 3 12" xfId="22650"/>
    <cellStyle name="Note 3 13" xfId="22651"/>
    <cellStyle name="Note 3 2" xfId="22652"/>
    <cellStyle name="Note 3 2 10" xfId="22653"/>
    <cellStyle name="Note 3 2 10 2" xfId="22654"/>
    <cellStyle name="Note 3 2 10 3" xfId="22655"/>
    <cellStyle name="Note 3 2 11" xfId="22656"/>
    <cellStyle name="Note 3 2 12" xfId="22657"/>
    <cellStyle name="Note 3 2 2" xfId="22658"/>
    <cellStyle name="Note 3 2 2 2" xfId="22659"/>
    <cellStyle name="Note 3 2 2 3" xfId="22660"/>
    <cellStyle name="Note 3 2 2 3 2" xfId="22661"/>
    <cellStyle name="Note 3 2 2 3 2 2" xfId="22662"/>
    <cellStyle name="Note 3 2 2 3 2 2 2" xfId="22663"/>
    <cellStyle name="Note 3 2 2 3 2 2 2 2" xfId="22664"/>
    <cellStyle name="Note 3 2 2 3 2 2 2 2 2" xfId="22665"/>
    <cellStyle name="Note 3 2 2 3 2 2 2 2 3" xfId="22666"/>
    <cellStyle name="Note 3 2 2 3 2 2 2 3" xfId="22667"/>
    <cellStyle name="Note 3 2 2 3 2 2 2 3 2" xfId="22668"/>
    <cellStyle name="Note 3 2 2 3 2 2 2 3 3" xfId="22669"/>
    <cellStyle name="Note 3 2 2 3 2 2 2 4" xfId="22670"/>
    <cellStyle name="Note 3 2 2 3 2 2 2 4 2" xfId="22671"/>
    <cellStyle name="Note 3 2 2 3 2 2 2 4 3" xfId="22672"/>
    <cellStyle name="Note 3 2 2 3 2 2 2 5" xfId="22673"/>
    <cellStyle name="Note 3 2 2 3 2 2 2 5 2" xfId="22674"/>
    <cellStyle name="Note 3 2 2 3 2 2 2 5 3" xfId="22675"/>
    <cellStyle name="Note 3 2 2 3 2 2 2 6" xfId="22676"/>
    <cellStyle name="Note 3 2 2 3 2 2 2 7" xfId="22677"/>
    <cellStyle name="Note 3 2 2 3 2 2 3" xfId="22678"/>
    <cellStyle name="Note 3 2 2 3 2 2 3 2" xfId="22679"/>
    <cellStyle name="Note 3 2 2 3 2 2 3 3" xfId="22680"/>
    <cellStyle name="Note 3 2 2 3 2 2 4" xfId="22681"/>
    <cellStyle name="Note 3 2 2 3 2 2 4 2" xfId="22682"/>
    <cellStyle name="Note 3 2 2 3 2 2 4 3" xfId="22683"/>
    <cellStyle name="Note 3 2 2 3 2 2 5" xfId="22684"/>
    <cellStyle name="Note 3 2 2 3 2 2 5 2" xfId="22685"/>
    <cellStyle name="Note 3 2 2 3 2 2 5 3" xfId="22686"/>
    <cellStyle name="Note 3 2 2 3 2 2 6" xfId="22687"/>
    <cellStyle name="Note 3 2 2 3 2 2 6 2" xfId="22688"/>
    <cellStyle name="Note 3 2 2 3 2 2 6 3" xfId="22689"/>
    <cellStyle name="Note 3 2 2 3 2 2 7" xfId="22690"/>
    <cellStyle name="Note 3 2 2 3 2 2 8" xfId="22691"/>
    <cellStyle name="Note 3 2 2 3 2 3" xfId="22692"/>
    <cellStyle name="Note 3 2 2 3 2 3 2" xfId="22693"/>
    <cellStyle name="Note 3 2 2 3 2 3 2 2" xfId="22694"/>
    <cellStyle name="Note 3 2 2 3 2 3 2 3" xfId="22695"/>
    <cellStyle name="Note 3 2 2 3 2 3 3" xfId="22696"/>
    <cellStyle name="Note 3 2 2 3 2 3 3 2" xfId="22697"/>
    <cellStyle name="Note 3 2 2 3 2 3 3 3" xfId="22698"/>
    <cellStyle name="Note 3 2 2 3 2 3 4" xfId="22699"/>
    <cellStyle name="Note 3 2 2 3 2 3 4 2" xfId="22700"/>
    <cellStyle name="Note 3 2 2 3 2 3 4 3" xfId="22701"/>
    <cellStyle name="Note 3 2 2 3 2 3 5" xfId="22702"/>
    <cellStyle name="Note 3 2 2 3 2 3 5 2" xfId="22703"/>
    <cellStyle name="Note 3 2 2 3 2 3 5 3" xfId="22704"/>
    <cellStyle name="Note 3 2 2 3 2 3 6" xfId="22705"/>
    <cellStyle name="Note 3 2 2 3 2 3 7" xfId="22706"/>
    <cellStyle name="Note 3 2 2 3 2 4" xfId="22707"/>
    <cellStyle name="Note 3 2 2 3 2 4 2" xfId="22708"/>
    <cellStyle name="Note 3 2 2 3 2 4 3" xfId="22709"/>
    <cellStyle name="Note 3 2 2 3 2 5" xfId="22710"/>
    <cellStyle name="Note 3 2 2 3 2 5 2" xfId="22711"/>
    <cellStyle name="Note 3 2 2 3 2 5 3" xfId="22712"/>
    <cellStyle name="Note 3 2 2 3 2 6" xfId="22713"/>
    <cellStyle name="Note 3 2 2 3 2 6 2" xfId="22714"/>
    <cellStyle name="Note 3 2 2 3 2 6 3" xfId="22715"/>
    <cellStyle name="Note 3 2 2 3 2 7" xfId="22716"/>
    <cellStyle name="Note 3 2 2 3 2 7 2" xfId="22717"/>
    <cellStyle name="Note 3 2 2 3 2 7 3" xfId="22718"/>
    <cellStyle name="Note 3 2 2 3 2 8" xfId="22719"/>
    <cellStyle name="Note 3 2 2 3 2 9" xfId="22720"/>
    <cellStyle name="Note 3 2 2 3 3" xfId="22721"/>
    <cellStyle name="Note 3 2 2 3 4" xfId="22722"/>
    <cellStyle name="Note 3 2 2 3 4 2" xfId="22723"/>
    <cellStyle name="Note 3 2 2 3 4 2 2" xfId="22724"/>
    <cellStyle name="Note 3 2 2 3 4 2 2 2" xfId="22725"/>
    <cellStyle name="Note 3 2 2 3 4 2 2 2 2" xfId="22726"/>
    <cellStyle name="Note 3 2 2 3 4 2 2 2 3" xfId="22727"/>
    <cellStyle name="Note 3 2 2 3 4 2 2 3" xfId="22728"/>
    <cellStyle name="Note 3 2 2 3 4 2 2 3 2" xfId="22729"/>
    <cellStyle name="Note 3 2 2 3 4 2 2 3 3" xfId="22730"/>
    <cellStyle name="Note 3 2 2 3 4 2 2 4" xfId="22731"/>
    <cellStyle name="Note 3 2 2 3 4 2 2 4 2" xfId="22732"/>
    <cellStyle name="Note 3 2 2 3 4 2 2 4 3" xfId="22733"/>
    <cellStyle name="Note 3 2 2 3 4 2 2 5" xfId="22734"/>
    <cellStyle name="Note 3 2 2 3 4 2 2 5 2" xfId="22735"/>
    <cellStyle name="Note 3 2 2 3 4 2 2 5 3" xfId="22736"/>
    <cellStyle name="Note 3 2 2 3 4 2 2 6" xfId="22737"/>
    <cellStyle name="Note 3 2 2 3 4 2 2 7" xfId="22738"/>
    <cellStyle name="Note 3 2 2 3 4 2 3" xfId="22739"/>
    <cellStyle name="Note 3 2 2 3 4 2 3 2" xfId="22740"/>
    <cellStyle name="Note 3 2 2 3 4 2 3 3" xfId="22741"/>
    <cellStyle name="Note 3 2 2 3 4 2 4" xfId="22742"/>
    <cellStyle name="Note 3 2 2 3 4 2 4 2" xfId="22743"/>
    <cellStyle name="Note 3 2 2 3 4 2 4 3" xfId="22744"/>
    <cellStyle name="Note 3 2 2 3 4 2 5" xfId="22745"/>
    <cellStyle name="Note 3 2 2 3 4 2 5 2" xfId="22746"/>
    <cellStyle name="Note 3 2 2 3 4 2 5 3" xfId="22747"/>
    <cellStyle name="Note 3 2 2 3 4 2 6" xfId="22748"/>
    <cellStyle name="Note 3 2 2 3 4 2 6 2" xfId="22749"/>
    <cellStyle name="Note 3 2 2 3 4 2 6 3" xfId="22750"/>
    <cellStyle name="Note 3 2 2 3 4 2 7" xfId="22751"/>
    <cellStyle name="Note 3 2 2 3 4 2 8" xfId="22752"/>
    <cellStyle name="Note 3 2 2 3 4 3" xfId="22753"/>
    <cellStyle name="Note 3 2 2 3 4 3 2" xfId="22754"/>
    <cellStyle name="Note 3 2 2 3 4 3 2 2" xfId="22755"/>
    <cellStyle name="Note 3 2 2 3 4 3 2 3" xfId="22756"/>
    <cellStyle name="Note 3 2 2 3 4 3 3" xfId="22757"/>
    <cellStyle name="Note 3 2 2 3 4 3 3 2" xfId="22758"/>
    <cellStyle name="Note 3 2 2 3 4 3 3 3" xfId="22759"/>
    <cellStyle name="Note 3 2 2 3 4 3 4" xfId="22760"/>
    <cellStyle name="Note 3 2 2 3 4 3 4 2" xfId="22761"/>
    <cellStyle name="Note 3 2 2 3 4 3 4 3" xfId="22762"/>
    <cellStyle name="Note 3 2 2 3 4 3 5" xfId="22763"/>
    <cellStyle name="Note 3 2 2 3 4 3 5 2" xfId="22764"/>
    <cellStyle name="Note 3 2 2 3 4 3 5 3" xfId="22765"/>
    <cellStyle name="Note 3 2 2 3 4 3 6" xfId="22766"/>
    <cellStyle name="Note 3 2 2 3 4 3 7" xfId="22767"/>
    <cellStyle name="Note 3 2 2 3 4 4" xfId="22768"/>
    <cellStyle name="Note 3 2 2 3 4 4 2" xfId="22769"/>
    <cellStyle name="Note 3 2 2 3 4 4 3" xfId="22770"/>
    <cellStyle name="Note 3 2 2 3 4 5" xfId="22771"/>
    <cellStyle name="Note 3 2 2 3 4 5 2" xfId="22772"/>
    <cellStyle name="Note 3 2 2 3 4 5 3" xfId="22773"/>
    <cellStyle name="Note 3 2 2 3 4 6" xfId="22774"/>
    <cellStyle name="Note 3 2 2 3 4 6 2" xfId="22775"/>
    <cellStyle name="Note 3 2 2 3 4 6 3" xfId="22776"/>
    <cellStyle name="Note 3 2 2 3 4 7" xfId="22777"/>
    <cellStyle name="Note 3 2 2 3 4 7 2" xfId="22778"/>
    <cellStyle name="Note 3 2 2 3 4 7 3" xfId="22779"/>
    <cellStyle name="Note 3 2 2 3 4 8" xfId="22780"/>
    <cellStyle name="Note 3 2 2 3 4 9" xfId="22781"/>
    <cellStyle name="Note 3 2 2 4" xfId="22782"/>
    <cellStyle name="Note 3 2 2 5" xfId="22783"/>
    <cellStyle name="Note 3 2 2 5 2" xfId="22784"/>
    <cellStyle name="Note 3 2 2 5 2 2" xfId="22785"/>
    <cellStyle name="Note 3 2 2 5 2 2 2" xfId="22786"/>
    <cellStyle name="Note 3 2 2 5 2 2 2 2" xfId="22787"/>
    <cellStyle name="Note 3 2 2 5 2 2 2 3" xfId="22788"/>
    <cellStyle name="Note 3 2 2 5 2 2 3" xfId="22789"/>
    <cellStyle name="Note 3 2 2 5 2 2 3 2" xfId="22790"/>
    <cellStyle name="Note 3 2 2 5 2 2 3 3" xfId="22791"/>
    <cellStyle name="Note 3 2 2 5 2 2 4" xfId="22792"/>
    <cellStyle name="Note 3 2 2 5 2 2 4 2" xfId="22793"/>
    <cellStyle name="Note 3 2 2 5 2 2 4 3" xfId="22794"/>
    <cellStyle name="Note 3 2 2 5 2 2 5" xfId="22795"/>
    <cellStyle name="Note 3 2 2 5 2 2 5 2" xfId="22796"/>
    <cellStyle name="Note 3 2 2 5 2 2 5 3" xfId="22797"/>
    <cellStyle name="Note 3 2 2 5 2 2 6" xfId="22798"/>
    <cellStyle name="Note 3 2 2 5 2 2 7" xfId="22799"/>
    <cellStyle name="Note 3 2 2 5 2 3" xfId="22800"/>
    <cellStyle name="Note 3 2 2 5 2 3 2" xfId="22801"/>
    <cellStyle name="Note 3 2 2 5 2 3 3" xfId="22802"/>
    <cellStyle name="Note 3 2 2 5 2 4" xfId="22803"/>
    <cellStyle name="Note 3 2 2 5 2 4 2" xfId="22804"/>
    <cellStyle name="Note 3 2 2 5 2 4 3" xfId="22805"/>
    <cellStyle name="Note 3 2 2 5 2 5" xfId="22806"/>
    <cellStyle name="Note 3 2 2 5 2 5 2" xfId="22807"/>
    <cellStyle name="Note 3 2 2 5 2 5 3" xfId="22808"/>
    <cellStyle name="Note 3 2 2 5 2 6" xfId="22809"/>
    <cellStyle name="Note 3 2 2 5 2 6 2" xfId="22810"/>
    <cellStyle name="Note 3 2 2 5 2 6 3" xfId="22811"/>
    <cellStyle name="Note 3 2 2 5 2 7" xfId="22812"/>
    <cellStyle name="Note 3 2 2 5 2 8" xfId="22813"/>
    <cellStyle name="Note 3 2 2 5 3" xfId="22814"/>
    <cellStyle name="Note 3 2 2 5 3 2" xfId="22815"/>
    <cellStyle name="Note 3 2 2 5 3 2 2" xfId="22816"/>
    <cellStyle name="Note 3 2 2 5 3 2 3" xfId="22817"/>
    <cellStyle name="Note 3 2 2 5 3 3" xfId="22818"/>
    <cellStyle name="Note 3 2 2 5 3 3 2" xfId="22819"/>
    <cellStyle name="Note 3 2 2 5 3 3 3" xfId="22820"/>
    <cellStyle name="Note 3 2 2 5 3 4" xfId="22821"/>
    <cellStyle name="Note 3 2 2 5 3 4 2" xfId="22822"/>
    <cellStyle name="Note 3 2 2 5 3 4 3" xfId="22823"/>
    <cellStyle name="Note 3 2 2 5 3 5" xfId="22824"/>
    <cellStyle name="Note 3 2 2 5 3 5 2" xfId="22825"/>
    <cellStyle name="Note 3 2 2 5 3 5 3" xfId="22826"/>
    <cellStyle name="Note 3 2 2 5 3 6" xfId="22827"/>
    <cellStyle name="Note 3 2 2 5 3 7" xfId="22828"/>
    <cellStyle name="Note 3 2 2 5 4" xfId="22829"/>
    <cellStyle name="Note 3 2 2 5 4 2" xfId="22830"/>
    <cellStyle name="Note 3 2 2 5 4 3" xfId="22831"/>
    <cellStyle name="Note 3 2 2 5 5" xfId="22832"/>
    <cellStyle name="Note 3 2 2 5 5 2" xfId="22833"/>
    <cellStyle name="Note 3 2 2 5 5 3" xfId="22834"/>
    <cellStyle name="Note 3 2 2 5 6" xfId="22835"/>
    <cellStyle name="Note 3 2 2 5 6 2" xfId="22836"/>
    <cellStyle name="Note 3 2 2 5 6 3" xfId="22837"/>
    <cellStyle name="Note 3 2 2 5 7" xfId="22838"/>
    <cellStyle name="Note 3 2 2 5 7 2" xfId="22839"/>
    <cellStyle name="Note 3 2 2 5 7 3" xfId="22840"/>
    <cellStyle name="Note 3 2 2 5 8" xfId="22841"/>
    <cellStyle name="Note 3 2 2 5 9" xfId="22842"/>
    <cellStyle name="Note 3 2 2 6" xfId="22843"/>
    <cellStyle name="Note 3 2 2 6 2" xfId="22844"/>
    <cellStyle name="Note 3 2 2 6 2 2" xfId="22845"/>
    <cellStyle name="Note 3 2 2 6 2 2 2" xfId="22846"/>
    <cellStyle name="Note 3 2 2 6 2 2 2 2" xfId="22847"/>
    <cellStyle name="Note 3 2 2 6 2 2 2 3" xfId="22848"/>
    <cellStyle name="Note 3 2 2 6 2 2 3" xfId="22849"/>
    <cellStyle name="Note 3 2 2 6 2 2 3 2" xfId="22850"/>
    <cellStyle name="Note 3 2 2 6 2 2 3 3" xfId="22851"/>
    <cellStyle name="Note 3 2 2 6 2 2 4" xfId="22852"/>
    <cellStyle name="Note 3 2 2 6 2 2 4 2" xfId="22853"/>
    <cellStyle name="Note 3 2 2 6 2 2 4 3" xfId="22854"/>
    <cellStyle name="Note 3 2 2 6 2 2 5" xfId="22855"/>
    <cellStyle name="Note 3 2 2 6 2 2 5 2" xfId="22856"/>
    <cellStyle name="Note 3 2 2 6 2 2 5 3" xfId="22857"/>
    <cellStyle name="Note 3 2 2 6 2 2 6" xfId="22858"/>
    <cellStyle name="Note 3 2 2 6 2 2 7" xfId="22859"/>
    <cellStyle name="Note 3 2 2 6 2 3" xfId="22860"/>
    <cellStyle name="Note 3 2 2 6 2 3 2" xfId="22861"/>
    <cellStyle name="Note 3 2 2 6 2 3 3" xfId="22862"/>
    <cellStyle name="Note 3 2 2 6 2 4" xfId="22863"/>
    <cellStyle name="Note 3 2 2 6 2 4 2" xfId="22864"/>
    <cellStyle name="Note 3 2 2 6 2 4 3" xfId="22865"/>
    <cellStyle name="Note 3 2 2 6 2 5" xfId="22866"/>
    <cellStyle name="Note 3 2 2 6 2 5 2" xfId="22867"/>
    <cellStyle name="Note 3 2 2 6 2 5 3" xfId="22868"/>
    <cellStyle name="Note 3 2 2 6 2 6" xfId="22869"/>
    <cellStyle name="Note 3 2 2 6 2 6 2" xfId="22870"/>
    <cellStyle name="Note 3 2 2 6 2 6 3" xfId="22871"/>
    <cellStyle name="Note 3 2 2 6 2 7" xfId="22872"/>
    <cellStyle name="Note 3 2 2 6 2 8" xfId="22873"/>
    <cellStyle name="Note 3 2 2 6 3" xfId="22874"/>
    <cellStyle name="Note 3 2 2 6 3 2" xfId="22875"/>
    <cellStyle name="Note 3 2 2 6 3 2 2" xfId="22876"/>
    <cellStyle name="Note 3 2 2 6 3 2 3" xfId="22877"/>
    <cellStyle name="Note 3 2 2 6 3 3" xfId="22878"/>
    <cellStyle name="Note 3 2 2 6 3 3 2" xfId="22879"/>
    <cellStyle name="Note 3 2 2 6 3 3 3" xfId="22880"/>
    <cellStyle name="Note 3 2 2 6 3 4" xfId="22881"/>
    <cellStyle name="Note 3 2 2 6 3 4 2" xfId="22882"/>
    <cellStyle name="Note 3 2 2 6 3 4 3" xfId="22883"/>
    <cellStyle name="Note 3 2 2 6 3 5" xfId="22884"/>
    <cellStyle name="Note 3 2 2 6 3 5 2" xfId="22885"/>
    <cellStyle name="Note 3 2 2 6 3 5 3" xfId="22886"/>
    <cellStyle name="Note 3 2 2 6 3 6" xfId="22887"/>
    <cellStyle name="Note 3 2 2 6 3 7" xfId="22888"/>
    <cellStyle name="Note 3 2 2 6 4" xfId="22889"/>
    <cellStyle name="Note 3 2 2 6 4 2" xfId="22890"/>
    <cellStyle name="Note 3 2 2 6 4 3" xfId="22891"/>
    <cellStyle name="Note 3 2 2 6 5" xfId="22892"/>
    <cellStyle name="Note 3 2 2 6 5 2" xfId="22893"/>
    <cellStyle name="Note 3 2 2 6 5 3" xfId="22894"/>
    <cellStyle name="Note 3 2 2 6 6" xfId="22895"/>
    <cellStyle name="Note 3 2 2 6 6 2" xfId="22896"/>
    <cellStyle name="Note 3 2 2 6 6 3" xfId="22897"/>
    <cellStyle name="Note 3 2 2 6 7" xfId="22898"/>
    <cellStyle name="Note 3 2 2 6 7 2" xfId="22899"/>
    <cellStyle name="Note 3 2 2 6 7 3" xfId="22900"/>
    <cellStyle name="Note 3 2 2 6 8" xfId="22901"/>
    <cellStyle name="Note 3 2 2 6 9" xfId="22902"/>
    <cellStyle name="Note 3 2 3" xfId="22903"/>
    <cellStyle name="Note 3 2 3 2" xfId="22904"/>
    <cellStyle name="Note 3 2 3 2 2" xfId="22905"/>
    <cellStyle name="Note 3 2 3 2 2 2" xfId="22906"/>
    <cellStyle name="Note 3 2 3 2 2 2 2" xfId="22907"/>
    <cellStyle name="Note 3 2 3 2 2 2 3" xfId="22908"/>
    <cellStyle name="Note 3 2 3 2 2 3" xfId="22909"/>
    <cellStyle name="Note 3 2 3 2 2 3 2" xfId="22910"/>
    <cellStyle name="Note 3 2 3 2 2 3 3" xfId="22911"/>
    <cellStyle name="Note 3 2 3 2 2 4" xfId="22912"/>
    <cellStyle name="Note 3 2 3 2 2 4 2" xfId="22913"/>
    <cellStyle name="Note 3 2 3 2 2 4 3" xfId="22914"/>
    <cellStyle name="Note 3 2 3 2 2 5" xfId="22915"/>
    <cellStyle name="Note 3 2 3 2 2 5 2" xfId="22916"/>
    <cellStyle name="Note 3 2 3 2 2 5 3" xfId="22917"/>
    <cellStyle name="Note 3 2 3 2 2 6" xfId="22918"/>
    <cellStyle name="Note 3 2 3 2 2 7" xfId="22919"/>
    <cellStyle name="Note 3 2 3 2 3" xfId="22920"/>
    <cellStyle name="Note 3 2 3 2 3 2" xfId="22921"/>
    <cellStyle name="Note 3 2 3 2 3 3" xfId="22922"/>
    <cellStyle name="Note 3 2 3 2 4" xfId="22923"/>
    <cellStyle name="Note 3 2 3 2 4 2" xfId="22924"/>
    <cellStyle name="Note 3 2 3 2 4 3" xfId="22925"/>
    <cellStyle name="Note 3 2 3 2 5" xfId="22926"/>
    <cellStyle name="Note 3 2 3 2 5 2" xfId="22927"/>
    <cellStyle name="Note 3 2 3 2 5 3" xfId="22928"/>
    <cellStyle name="Note 3 2 3 2 6" xfId="22929"/>
    <cellStyle name="Note 3 2 3 2 6 2" xfId="22930"/>
    <cellStyle name="Note 3 2 3 2 6 3" xfId="22931"/>
    <cellStyle name="Note 3 2 3 2 7" xfId="22932"/>
    <cellStyle name="Note 3 2 3 2 8" xfId="22933"/>
    <cellStyle name="Note 3 2 3 3" xfId="22934"/>
    <cellStyle name="Note 3 2 3 3 2" xfId="22935"/>
    <cellStyle name="Note 3 2 3 3 2 2" xfId="22936"/>
    <cellStyle name="Note 3 2 3 3 2 3" xfId="22937"/>
    <cellStyle name="Note 3 2 3 3 3" xfId="22938"/>
    <cellStyle name="Note 3 2 3 3 3 2" xfId="22939"/>
    <cellStyle name="Note 3 2 3 3 3 3" xfId="22940"/>
    <cellStyle name="Note 3 2 3 3 4" xfId="22941"/>
    <cellStyle name="Note 3 2 3 3 4 2" xfId="22942"/>
    <cellStyle name="Note 3 2 3 3 4 3" xfId="22943"/>
    <cellStyle name="Note 3 2 3 3 5" xfId="22944"/>
    <cellStyle name="Note 3 2 3 3 5 2" xfId="22945"/>
    <cellStyle name="Note 3 2 3 3 5 3" xfId="22946"/>
    <cellStyle name="Note 3 2 3 3 6" xfId="22947"/>
    <cellStyle name="Note 3 2 3 3 7" xfId="22948"/>
    <cellStyle name="Note 3 2 3 4" xfId="22949"/>
    <cellStyle name="Note 3 2 3 4 2" xfId="22950"/>
    <cellStyle name="Note 3 2 3 4 3" xfId="22951"/>
    <cellStyle name="Note 3 2 3 5" xfId="22952"/>
    <cellStyle name="Note 3 2 3 5 2" xfId="22953"/>
    <cellStyle name="Note 3 2 3 5 3" xfId="22954"/>
    <cellStyle name="Note 3 2 3 6" xfId="22955"/>
    <cellStyle name="Note 3 2 3 6 2" xfId="22956"/>
    <cellStyle name="Note 3 2 3 6 3" xfId="22957"/>
    <cellStyle name="Note 3 2 3 7" xfId="22958"/>
    <cellStyle name="Note 3 2 3 7 2" xfId="22959"/>
    <cellStyle name="Note 3 2 3 7 3" xfId="22960"/>
    <cellStyle name="Note 3 2 3 8" xfId="22961"/>
    <cellStyle name="Note 3 2 3 9" xfId="22962"/>
    <cellStyle name="Note 3 2 4" xfId="22963"/>
    <cellStyle name="Note 3 2 4 2" xfId="22964"/>
    <cellStyle name="Note 3 2 4 2 2" xfId="22965"/>
    <cellStyle name="Note 3 2 4 2 2 2" xfId="22966"/>
    <cellStyle name="Note 3 2 4 2 2 2 2" xfId="22967"/>
    <cellStyle name="Note 3 2 4 2 2 2 3" xfId="22968"/>
    <cellStyle name="Note 3 2 4 2 2 3" xfId="22969"/>
    <cellStyle name="Note 3 2 4 2 2 3 2" xfId="22970"/>
    <cellStyle name="Note 3 2 4 2 2 3 3" xfId="22971"/>
    <cellStyle name="Note 3 2 4 2 2 4" xfId="22972"/>
    <cellStyle name="Note 3 2 4 2 2 4 2" xfId="22973"/>
    <cellStyle name="Note 3 2 4 2 2 4 3" xfId="22974"/>
    <cellStyle name="Note 3 2 4 2 2 5" xfId="22975"/>
    <cellStyle name="Note 3 2 4 2 2 5 2" xfId="22976"/>
    <cellStyle name="Note 3 2 4 2 2 5 3" xfId="22977"/>
    <cellStyle name="Note 3 2 4 2 2 6" xfId="22978"/>
    <cellStyle name="Note 3 2 4 2 2 7" xfId="22979"/>
    <cellStyle name="Note 3 2 4 2 3" xfId="22980"/>
    <cellStyle name="Note 3 2 4 2 3 2" xfId="22981"/>
    <cellStyle name="Note 3 2 4 2 3 3" xfId="22982"/>
    <cellStyle name="Note 3 2 4 2 4" xfId="22983"/>
    <cellStyle name="Note 3 2 4 2 4 2" xfId="22984"/>
    <cellStyle name="Note 3 2 4 2 4 3" xfId="22985"/>
    <cellStyle name="Note 3 2 4 2 5" xfId="22986"/>
    <cellStyle name="Note 3 2 4 2 5 2" xfId="22987"/>
    <cellStyle name="Note 3 2 4 2 5 3" xfId="22988"/>
    <cellStyle name="Note 3 2 4 2 6" xfId="22989"/>
    <cellStyle name="Note 3 2 4 2 6 2" xfId="22990"/>
    <cellStyle name="Note 3 2 4 2 6 3" xfId="22991"/>
    <cellStyle name="Note 3 2 4 2 7" xfId="22992"/>
    <cellStyle name="Note 3 2 4 2 8" xfId="22993"/>
    <cellStyle name="Note 3 2 4 3" xfId="22994"/>
    <cellStyle name="Note 3 2 4 3 2" xfId="22995"/>
    <cellStyle name="Note 3 2 4 3 2 2" xfId="22996"/>
    <cellStyle name="Note 3 2 4 3 2 3" xfId="22997"/>
    <cellStyle name="Note 3 2 4 3 3" xfId="22998"/>
    <cellStyle name="Note 3 2 4 3 3 2" xfId="22999"/>
    <cellStyle name="Note 3 2 4 3 3 3" xfId="23000"/>
    <cellStyle name="Note 3 2 4 3 4" xfId="23001"/>
    <cellStyle name="Note 3 2 4 3 4 2" xfId="23002"/>
    <cellStyle name="Note 3 2 4 3 4 3" xfId="23003"/>
    <cellStyle name="Note 3 2 4 3 5" xfId="23004"/>
    <cellStyle name="Note 3 2 4 3 5 2" xfId="23005"/>
    <cellStyle name="Note 3 2 4 3 5 3" xfId="23006"/>
    <cellStyle name="Note 3 2 4 3 6" xfId="23007"/>
    <cellStyle name="Note 3 2 4 3 7" xfId="23008"/>
    <cellStyle name="Note 3 2 4 4" xfId="23009"/>
    <cellStyle name="Note 3 2 4 4 2" xfId="23010"/>
    <cellStyle name="Note 3 2 4 4 3" xfId="23011"/>
    <cellStyle name="Note 3 2 4 5" xfId="23012"/>
    <cellStyle name="Note 3 2 4 5 2" xfId="23013"/>
    <cellStyle name="Note 3 2 4 5 3" xfId="23014"/>
    <cellStyle name="Note 3 2 4 6" xfId="23015"/>
    <cellStyle name="Note 3 2 4 6 2" xfId="23016"/>
    <cellStyle name="Note 3 2 4 6 3" xfId="23017"/>
    <cellStyle name="Note 3 2 4 7" xfId="23018"/>
    <cellStyle name="Note 3 2 4 7 2" xfId="23019"/>
    <cellStyle name="Note 3 2 4 7 3" xfId="23020"/>
    <cellStyle name="Note 3 2 4 8" xfId="23021"/>
    <cellStyle name="Note 3 2 4 9" xfId="23022"/>
    <cellStyle name="Note 3 2 5" xfId="23023"/>
    <cellStyle name="Note 3 2 5 2" xfId="23024"/>
    <cellStyle name="Note 3 2 5 2 2" xfId="23025"/>
    <cellStyle name="Note 3 2 5 2 2 2" xfId="23026"/>
    <cellStyle name="Note 3 2 5 2 2 3" xfId="23027"/>
    <cellStyle name="Note 3 2 5 2 3" xfId="23028"/>
    <cellStyle name="Note 3 2 5 2 3 2" xfId="23029"/>
    <cellStyle name="Note 3 2 5 2 3 3" xfId="23030"/>
    <cellStyle name="Note 3 2 5 2 4" xfId="23031"/>
    <cellStyle name="Note 3 2 5 2 4 2" xfId="23032"/>
    <cellStyle name="Note 3 2 5 2 4 3" xfId="23033"/>
    <cellStyle name="Note 3 2 5 2 5" xfId="23034"/>
    <cellStyle name="Note 3 2 5 2 5 2" xfId="23035"/>
    <cellStyle name="Note 3 2 5 2 5 3" xfId="23036"/>
    <cellStyle name="Note 3 2 5 2 6" xfId="23037"/>
    <cellStyle name="Note 3 2 5 2 7" xfId="23038"/>
    <cellStyle name="Note 3 2 5 3" xfId="23039"/>
    <cellStyle name="Note 3 2 5 3 2" xfId="23040"/>
    <cellStyle name="Note 3 2 5 3 3" xfId="23041"/>
    <cellStyle name="Note 3 2 5 4" xfId="23042"/>
    <cellStyle name="Note 3 2 5 4 2" xfId="23043"/>
    <cellStyle name="Note 3 2 5 4 3" xfId="23044"/>
    <cellStyle name="Note 3 2 5 5" xfId="23045"/>
    <cellStyle name="Note 3 2 5 5 2" xfId="23046"/>
    <cellStyle name="Note 3 2 5 5 3" xfId="23047"/>
    <cellStyle name="Note 3 2 5 6" xfId="23048"/>
    <cellStyle name="Note 3 2 5 6 2" xfId="23049"/>
    <cellStyle name="Note 3 2 5 6 3" xfId="23050"/>
    <cellStyle name="Note 3 2 5 7" xfId="23051"/>
    <cellStyle name="Note 3 2 5 8" xfId="23052"/>
    <cellStyle name="Note 3 2 6" xfId="23053"/>
    <cellStyle name="Note 3 2 6 2" xfId="23054"/>
    <cellStyle name="Note 3 2 6 2 2" xfId="23055"/>
    <cellStyle name="Note 3 2 6 2 3" xfId="23056"/>
    <cellStyle name="Note 3 2 6 3" xfId="23057"/>
    <cellStyle name="Note 3 2 6 3 2" xfId="23058"/>
    <cellStyle name="Note 3 2 6 3 3" xfId="23059"/>
    <cellStyle name="Note 3 2 6 4" xfId="23060"/>
    <cellStyle name="Note 3 2 6 4 2" xfId="23061"/>
    <cellStyle name="Note 3 2 6 4 3" xfId="23062"/>
    <cellStyle name="Note 3 2 6 5" xfId="23063"/>
    <cellStyle name="Note 3 2 6 5 2" xfId="23064"/>
    <cellStyle name="Note 3 2 6 5 3" xfId="23065"/>
    <cellStyle name="Note 3 2 6 6" xfId="23066"/>
    <cellStyle name="Note 3 2 6 7" xfId="23067"/>
    <cellStyle name="Note 3 2 7" xfId="23068"/>
    <cellStyle name="Note 3 2 7 2" xfId="23069"/>
    <cellStyle name="Note 3 2 7 3" xfId="23070"/>
    <cellStyle name="Note 3 2 8" xfId="23071"/>
    <cellStyle name="Note 3 2 8 2" xfId="23072"/>
    <cellStyle name="Note 3 2 8 3" xfId="23073"/>
    <cellStyle name="Note 3 2 9" xfId="23074"/>
    <cellStyle name="Note 3 2 9 2" xfId="23075"/>
    <cellStyle name="Note 3 2 9 3" xfId="23076"/>
    <cellStyle name="Note 3 3" xfId="23077"/>
    <cellStyle name="Note 3 3 2" xfId="23078"/>
    <cellStyle name="Note 3 3 3" xfId="23079"/>
    <cellStyle name="Note 3 3 3 2" xfId="23080"/>
    <cellStyle name="Note 3 3 3 2 2" xfId="23081"/>
    <cellStyle name="Note 3 3 3 2 2 2" xfId="23082"/>
    <cellStyle name="Note 3 3 3 2 2 2 2" xfId="23083"/>
    <cellStyle name="Note 3 3 3 2 2 2 2 2" xfId="23084"/>
    <cellStyle name="Note 3 3 3 2 2 2 2 3" xfId="23085"/>
    <cellStyle name="Note 3 3 3 2 2 2 3" xfId="23086"/>
    <cellStyle name="Note 3 3 3 2 2 2 3 2" xfId="23087"/>
    <cellStyle name="Note 3 3 3 2 2 2 3 3" xfId="23088"/>
    <cellStyle name="Note 3 3 3 2 2 2 4" xfId="23089"/>
    <cellStyle name="Note 3 3 3 2 2 2 4 2" xfId="23090"/>
    <cellStyle name="Note 3 3 3 2 2 2 4 3" xfId="23091"/>
    <cellStyle name="Note 3 3 3 2 2 2 5" xfId="23092"/>
    <cellStyle name="Note 3 3 3 2 2 2 5 2" xfId="23093"/>
    <cellStyle name="Note 3 3 3 2 2 2 5 3" xfId="23094"/>
    <cellStyle name="Note 3 3 3 2 2 2 6" xfId="23095"/>
    <cellStyle name="Note 3 3 3 2 2 2 7" xfId="23096"/>
    <cellStyle name="Note 3 3 3 2 2 3" xfId="23097"/>
    <cellStyle name="Note 3 3 3 2 2 3 2" xfId="23098"/>
    <cellStyle name="Note 3 3 3 2 2 3 3" xfId="23099"/>
    <cellStyle name="Note 3 3 3 2 2 4" xfId="23100"/>
    <cellStyle name="Note 3 3 3 2 2 4 2" xfId="23101"/>
    <cellStyle name="Note 3 3 3 2 2 4 3" xfId="23102"/>
    <cellStyle name="Note 3 3 3 2 2 5" xfId="23103"/>
    <cellStyle name="Note 3 3 3 2 2 5 2" xfId="23104"/>
    <cellStyle name="Note 3 3 3 2 2 5 3" xfId="23105"/>
    <cellStyle name="Note 3 3 3 2 2 6" xfId="23106"/>
    <cellStyle name="Note 3 3 3 2 2 6 2" xfId="23107"/>
    <cellStyle name="Note 3 3 3 2 2 6 3" xfId="23108"/>
    <cellStyle name="Note 3 3 3 2 2 7" xfId="23109"/>
    <cellStyle name="Note 3 3 3 2 2 8" xfId="23110"/>
    <cellStyle name="Note 3 3 3 2 3" xfId="23111"/>
    <cellStyle name="Note 3 3 3 2 3 2" xfId="23112"/>
    <cellStyle name="Note 3 3 3 2 3 2 2" xfId="23113"/>
    <cellStyle name="Note 3 3 3 2 3 2 3" xfId="23114"/>
    <cellStyle name="Note 3 3 3 2 3 3" xfId="23115"/>
    <cellStyle name="Note 3 3 3 2 3 3 2" xfId="23116"/>
    <cellStyle name="Note 3 3 3 2 3 3 3" xfId="23117"/>
    <cellStyle name="Note 3 3 3 2 3 4" xfId="23118"/>
    <cellStyle name="Note 3 3 3 2 3 4 2" xfId="23119"/>
    <cellStyle name="Note 3 3 3 2 3 4 3" xfId="23120"/>
    <cellStyle name="Note 3 3 3 2 3 5" xfId="23121"/>
    <cellStyle name="Note 3 3 3 2 3 5 2" xfId="23122"/>
    <cellStyle name="Note 3 3 3 2 3 5 3" xfId="23123"/>
    <cellStyle name="Note 3 3 3 2 3 6" xfId="23124"/>
    <cellStyle name="Note 3 3 3 2 3 7" xfId="23125"/>
    <cellStyle name="Note 3 3 3 2 4" xfId="23126"/>
    <cellStyle name="Note 3 3 3 2 4 2" xfId="23127"/>
    <cellStyle name="Note 3 3 3 2 4 3" xfId="23128"/>
    <cellStyle name="Note 3 3 3 2 5" xfId="23129"/>
    <cellStyle name="Note 3 3 3 2 5 2" xfId="23130"/>
    <cellStyle name="Note 3 3 3 2 5 3" xfId="23131"/>
    <cellStyle name="Note 3 3 3 2 6" xfId="23132"/>
    <cellStyle name="Note 3 3 3 2 6 2" xfId="23133"/>
    <cellStyle name="Note 3 3 3 2 6 3" xfId="23134"/>
    <cellStyle name="Note 3 3 3 2 7" xfId="23135"/>
    <cellStyle name="Note 3 3 3 2 7 2" xfId="23136"/>
    <cellStyle name="Note 3 3 3 2 7 3" xfId="23137"/>
    <cellStyle name="Note 3 3 3 2 8" xfId="23138"/>
    <cellStyle name="Note 3 3 3 2 9" xfId="23139"/>
    <cellStyle name="Note 3 3 3 3" xfId="23140"/>
    <cellStyle name="Note 3 3 3 4" xfId="23141"/>
    <cellStyle name="Note 3 3 3 4 2" xfId="23142"/>
    <cellStyle name="Note 3 3 3 4 2 2" xfId="23143"/>
    <cellStyle name="Note 3 3 3 4 2 2 2" xfId="23144"/>
    <cellStyle name="Note 3 3 3 4 2 2 2 2" xfId="23145"/>
    <cellStyle name="Note 3 3 3 4 2 2 2 3" xfId="23146"/>
    <cellStyle name="Note 3 3 3 4 2 2 3" xfId="23147"/>
    <cellStyle name="Note 3 3 3 4 2 2 3 2" xfId="23148"/>
    <cellStyle name="Note 3 3 3 4 2 2 3 3" xfId="23149"/>
    <cellStyle name="Note 3 3 3 4 2 2 4" xfId="23150"/>
    <cellStyle name="Note 3 3 3 4 2 2 4 2" xfId="23151"/>
    <cellStyle name="Note 3 3 3 4 2 2 4 3" xfId="23152"/>
    <cellStyle name="Note 3 3 3 4 2 2 5" xfId="23153"/>
    <cellStyle name="Note 3 3 3 4 2 2 5 2" xfId="23154"/>
    <cellStyle name="Note 3 3 3 4 2 2 5 3" xfId="23155"/>
    <cellStyle name="Note 3 3 3 4 2 2 6" xfId="23156"/>
    <cellStyle name="Note 3 3 3 4 2 2 7" xfId="23157"/>
    <cellStyle name="Note 3 3 3 4 2 3" xfId="23158"/>
    <cellStyle name="Note 3 3 3 4 2 3 2" xfId="23159"/>
    <cellStyle name="Note 3 3 3 4 2 3 3" xfId="23160"/>
    <cellStyle name="Note 3 3 3 4 2 4" xfId="23161"/>
    <cellStyle name="Note 3 3 3 4 2 4 2" xfId="23162"/>
    <cellStyle name="Note 3 3 3 4 2 4 3" xfId="23163"/>
    <cellStyle name="Note 3 3 3 4 2 5" xfId="23164"/>
    <cellStyle name="Note 3 3 3 4 2 5 2" xfId="23165"/>
    <cellStyle name="Note 3 3 3 4 2 5 3" xfId="23166"/>
    <cellStyle name="Note 3 3 3 4 2 6" xfId="23167"/>
    <cellStyle name="Note 3 3 3 4 2 6 2" xfId="23168"/>
    <cellStyle name="Note 3 3 3 4 2 6 3" xfId="23169"/>
    <cellStyle name="Note 3 3 3 4 2 7" xfId="23170"/>
    <cellStyle name="Note 3 3 3 4 2 8" xfId="23171"/>
    <cellStyle name="Note 3 3 3 4 3" xfId="23172"/>
    <cellStyle name="Note 3 3 3 4 3 2" xfId="23173"/>
    <cellStyle name="Note 3 3 3 4 3 2 2" xfId="23174"/>
    <cellStyle name="Note 3 3 3 4 3 2 3" xfId="23175"/>
    <cellStyle name="Note 3 3 3 4 3 3" xfId="23176"/>
    <cellStyle name="Note 3 3 3 4 3 3 2" xfId="23177"/>
    <cellStyle name="Note 3 3 3 4 3 3 3" xfId="23178"/>
    <cellStyle name="Note 3 3 3 4 3 4" xfId="23179"/>
    <cellStyle name="Note 3 3 3 4 3 4 2" xfId="23180"/>
    <cellStyle name="Note 3 3 3 4 3 4 3" xfId="23181"/>
    <cellStyle name="Note 3 3 3 4 3 5" xfId="23182"/>
    <cellStyle name="Note 3 3 3 4 3 5 2" xfId="23183"/>
    <cellStyle name="Note 3 3 3 4 3 5 3" xfId="23184"/>
    <cellStyle name="Note 3 3 3 4 3 6" xfId="23185"/>
    <cellStyle name="Note 3 3 3 4 3 7" xfId="23186"/>
    <cellStyle name="Note 3 3 3 4 4" xfId="23187"/>
    <cellStyle name="Note 3 3 3 4 4 2" xfId="23188"/>
    <cellStyle name="Note 3 3 3 4 4 3" xfId="23189"/>
    <cellStyle name="Note 3 3 3 4 5" xfId="23190"/>
    <cellStyle name="Note 3 3 3 4 5 2" xfId="23191"/>
    <cellStyle name="Note 3 3 3 4 5 3" xfId="23192"/>
    <cellStyle name="Note 3 3 3 4 6" xfId="23193"/>
    <cellStyle name="Note 3 3 3 4 6 2" xfId="23194"/>
    <cellStyle name="Note 3 3 3 4 6 3" xfId="23195"/>
    <cellStyle name="Note 3 3 3 4 7" xfId="23196"/>
    <cellStyle name="Note 3 3 3 4 7 2" xfId="23197"/>
    <cellStyle name="Note 3 3 3 4 7 3" xfId="23198"/>
    <cellStyle name="Note 3 3 3 4 8" xfId="23199"/>
    <cellStyle name="Note 3 3 3 4 9" xfId="23200"/>
    <cellStyle name="Note 3 3 4" xfId="23201"/>
    <cellStyle name="Note 3 3 5" xfId="23202"/>
    <cellStyle name="Note 3 3 5 2" xfId="23203"/>
    <cellStyle name="Note 3 3 5 2 2" xfId="23204"/>
    <cellStyle name="Note 3 3 5 2 2 2" xfId="23205"/>
    <cellStyle name="Note 3 3 5 2 2 2 2" xfId="23206"/>
    <cellStyle name="Note 3 3 5 2 2 2 3" xfId="23207"/>
    <cellStyle name="Note 3 3 5 2 2 3" xfId="23208"/>
    <cellStyle name="Note 3 3 5 2 2 3 2" xfId="23209"/>
    <cellStyle name="Note 3 3 5 2 2 3 3" xfId="23210"/>
    <cellStyle name="Note 3 3 5 2 2 4" xfId="23211"/>
    <cellStyle name="Note 3 3 5 2 2 4 2" xfId="23212"/>
    <cellStyle name="Note 3 3 5 2 2 4 3" xfId="23213"/>
    <cellStyle name="Note 3 3 5 2 2 5" xfId="23214"/>
    <cellStyle name="Note 3 3 5 2 2 5 2" xfId="23215"/>
    <cellStyle name="Note 3 3 5 2 2 5 3" xfId="23216"/>
    <cellStyle name="Note 3 3 5 2 2 6" xfId="23217"/>
    <cellStyle name="Note 3 3 5 2 2 7" xfId="23218"/>
    <cellStyle name="Note 3 3 5 2 3" xfId="23219"/>
    <cellStyle name="Note 3 3 5 2 3 2" xfId="23220"/>
    <cellStyle name="Note 3 3 5 2 3 3" xfId="23221"/>
    <cellStyle name="Note 3 3 5 2 4" xfId="23222"/>
    <cellStyle name="Note 3 3 5 2 4 2" xfId="23223"/>
    <cellStyle name="Note 3 3 5 2 4 3" xfId="23224"/>
    <cellStyle name="Note 3 3 5 2 5" xfId="23225"/>
    <cellStyle name="Note 3 3 5 2 5 2" xfId="23226"/>
    <cellStyle name="Note 3 3 5 2 5 3" xfId="23227"/>
    <cellStyle name="Note 3 3 5 2 6" xfId="23228"/>
    <cellStyle name="Note 3 3 5 2 6 2" xfId="23229"/>
    <cellStyle name="Note 3 3 5 2 6 3" xfId="23230"/>
    <cellStyle name="Note 3 3 5 2 7" xfId="23231"/>
    <cellStyle name="Note 3 3 5 2 8" xfId="23232"/>
    <cellStyle name="Note 3 3 5 3" xfId="23233"/>
    <cellStyle name="Note 3 3 5 3 2" xfId="23234"/>
    <cellStyle name="Note 3 3 5 3 2 2" xfId="23235"/>
    <cellStyle name="Note 3 3 5 3 2 3" xfId="23236"/>
    <cellStyle name="Note 3 3 5 3 3" xfId="23237"/>
    <cellStyle name="Note 3 3 5 3 3 2" xfId="23238"/>
    <cellStyle name="Note 3 3 5 3 3 3" xfId="23239"/>
    <cellStyle name="Note 3 3 5 3 4" xfId="23240"/>
    <cellStyle name="Note 3 3 5 3 4 2" xfId="23241"/>
    <cellStyle name="Note 3 3 5 3 4 3" xfId="23242"/>
    <cellStyle name="Note 3 3 5 3 5" xfId="23243"/>
    <cellStyle name="Note 3 3 5 3 5 2" xfId="23244"/>
    <cellStyle name="Note 3 3 5 3 5 3" xfId="23245"/>
    <cellStyle name="Note 3 3 5 3 6" xfId="23246"/>
    <cellStyle name="Note 3 3 5 3 7" xfId="23247"/>
    <cellStyle name="Note 3 3 5 4" xfId="23248"/>
    <cellStyle name="Note 3 3 5 4 2" xfId="23249"/>
    <cellStyle name="Note 3 3 5 4 3" xfId="23250"/>
    <cellStyle name="Note 3 3 5 5" xfId="23251"/>
    <cellStyle name="Note 3 3 5 5 2" xfId="23252"/>
    <cellStyle name="Note 3 3 5 5 3" xfId="23253"/>
    <cellStyle name="Note 3 3 5 6" xfId="23254"/>
    <cellStyle name="Note 3 3 5 6 2" xfId="23255"/>
    <cellStyle name="Note 3 3 5 6 3" xfId="23256"/>
    <cellStyle name="Note 3 3 5 7" xfId="23257"/>
    <cellStyle name="Note 3 3 5 7 2" xfId="23258"/>
    <cellStyle name="Note 3 3 5 7 3" xfId="23259"/>
    <cellStyle name="Note 3 3 5 8" xfId="23260"/>
    <cellStyle name="Note 3 3 5 9" xfId="23261"/>
    <cellStyle name="Note 3 3 6" xfId="23262"/>
    <cellStyle name="Note 3 3 6 2" xfId="23263"/>
    <cellStyle name="Note 3 3 6 2 2" xfId="23264"/>
    <cellStyle name="Note 3 3 6 2 2 2" xfId="23265"/>
    <cellStyle name="Note 3 3 6 2 2 2 2" xfId="23266"/>
    <cellStyle name="Note 3 3 6 2 2 2 3" xfId="23267"/>
    <cellStyle name="Note 3 3 6 2 2 3" xfId="23268"/>
    <cellStyle name="Note 3 3 6 2 2 3 2" xfId="23269"/>
    <cellStyle name="Note 3 3 6 2 2 3 3" xfId="23270"/>
    <cellStyle name="Note 3 3 6 2 2 4" xfId="23271"/>
    <cellStyle name="Note 3 3 6 2 2 4 2" xfId="23272"/>
    <cellStyle name="Note 3 3 6 2 2 4 3" xfId="23273"/>
    <cellStyle name="Note 3 3 6 2 2 5" xfId="23274"/>
    <cellStyle name="Note 3 3 6 2 2 5 2" xfId="23275"/>
    <cellStyle name="Note 3 3 6 2 2 5 3" xfId="23276"/>
    <cellStyle name="Note 3 3 6 2 2 6" xfId="23277"/>
    <cellStyle name="Note 3 3 6 2 2 7" xfId="23278"/>
    <cellStyle name="Note 3 3 6 2 3" xfId="23279"/>
    <cellStyle name="Note 3 3 6 2 3 2" xfId="23280"/>
    <cellStyle name="Note 3 3 6 2 3 3" xfId="23281"/>
    <cellStyle name="Note 3 3 6 2 4" xfId="23282"/>
    <cellStyle name="Note 3 3 6 2 4 2" xfId="23283"/>
    <cellStyle name="Note 3 3 6 2 4 3" xfId="23284"/>
    <cellStyle name="Note 3 3 6 2 5" xfId="23285"/>
    <cellStyle name="Note 3 3 6 2 5 2" xfId="23286"/>
    <cellStyle name="Note 3 3 6 2 5 3" xfId="23287"/>
    <cellStyle name="Note 3 3 6 2 6" xfId="23288"/>
    <cellStyle name="Note 3 3 6 2 6 2" xfId="23289"/>
    <cellStyle name="Note 3 3 6 2 6 3" xfId="23290"/>
    <cellStyle name="Note 3 3 6 2 7" xfId="23291"/>
    <cellStyle name="Note 3 3 6 2 8" xfId="23292"/>
    <cellStyle name="Note 3 3 6 3" xfId="23293"/>
    <cellStyle name="Note 3 3 6 3 2" xfId="23294"/>
    <cellStyle name="Note 3 3 6 3 2 2" xfId="23295"/>
    <cellStyle name="Note 3 3 6 3 2 3" xfId="23296"/>
    <cellStyle name="Note 3 3 6 3 3" xfId="23297"/>
    <cellStyle name="Note 3 3 6 3 3 2" xfId="23298"/>
    <cellStyle name="Note 3 3 6 3 3 3" xfId="23299"/>
    <cellStyle name="Note 3 3 6 3 4" xfId="23300"/>
    <cellStyle name="Note 3 3 6 3 4 2" xfId="23301"/>
    <cellStyle name="Note 3 3 6 3 4 3" xfId="23302"/>
    <cellStyle name="Note 3 3 6 3 5" xfId="23303"/>
    <cellStyle name="Note 3 3 6 3 5 2" xfId="23304"/>
    <cellStyle name="Note 3 3 6 3 5 3" xfId="23305"/>
    <cellStyle name="Note 3 3 6 3 6" xfId="23306"/>
    <cellStyle name="Note 3 3 6 3 7" xfId="23307"/>
    <cellStyle name="Note 3 3 6 4" xfId="23308"/>
    <cellStyle name="Note 3 3 6 4 2" xfId="23309"/>
    <cellStyle name="Note 3 3 6 4 3" xfId="23310"/>
    <cellStyle name="Note 3 3 6 5" xfId="23311"/>
    <cellStyle name="Note 3 3 6 5 2" xfId="23312"/>
    <cellStyle name="Note 3 3 6 5 3" xfId="23313"/>
    <cellStyle name="Note 3 3 6 6" xfId="23314"/>
    <cellStyle name="Note 3 3 6 6 2" xfId="23315"/>
    <cellStyle name="Note 3 3 6 6 3" xfId="23316"/>
    <cellStyle name="Note 3 3 6 7" xfId="23317"/>
    <cellStyle name="Note 3 3 6 7 2" xfId="23318"/>
    <cellStyle name="Note 3 3 6 7 3" xfId="23319"/>
    <cellStyle name="Note 3 3 6 8" xfId="23320"/>
    <cellStyle name="Note 3 3 6 9" xfId="23321"/>
    <cellStyle name="Note 3 4" xfId="23322"/>
    <cellStyle name="Note 3 4 2" xfId="23323"/>
    <cellStyle name="Note 3 4 2 2" xfId="23324"/>
    <cellStyle name="Note 3 4 2 2 2" xfId="23325"/>
    <cellStyle name="Note 3 4 2 2 2 2" xfId="23326"/>
    <cellStyle name="Note 3 4 2 2 2 3" xfId="23327"/>
    <cellStyle name="Note 3 4 2 2 3" xfId="23328"/>
    <cellStyle name="Note 3 4 2 2 3 2" xfId="23329"/>
    <cellStyle name="Note 3 4 2 2 3 3" xfId="23330"/>
    <cellStyle name="Note 3 4 2 2 4" xfId="23331"/>
    <cellStyle name="Note 3 4 2 2 4 2" xfId="23332"/>
    <cellStyle name="Note 3 4 2 2 4 3" xfId="23333"/>
    <cellStyle name="Note 3 4 2 2 5" xfId="23334"/>
    <cellStyle name="Note 3 4 2 2 5 2" xfId="23335"/>
    <cellStyle name="Note 3 4 2 2 5 3" xfId="23336"/>
    <cellStyle name="Note 3 4 2 2 6" xfId="23337"/>
    <cellStyle name="Note 3 4 2 2 7" xfId="23338"/>
    <cellStyle name="Note 3 4 2 3" xfId="23339"/>
    <cellStyle name="Note 3 4 2 3 2" xfId="23340"/>
    <cellStyle name="Note 3 4 2 3 3" xfId="23341"/>
    <cellStyle name="Note 3 4 2 4" xfId="23342"/>
    <cellStyle name="Note 3 4 2 4 2" xfId="23343"/>
    <cellStyle name="Note 3 4 2 4 3" xfId="23344"/>
    <cellStyle name="Note 3 4 2 5" xfId="23345"/>
    <cellStyle name="Note 3 4 2 5 2" xfId="23346"/>
    <cellStyle name="Note 3 4 2 5 3" xfId="23347"/>
    <cellStyle name="Note 3 4 2 6" xfId="23348"/>
    <cellStyle name="Note 3 4 2 6 2" xfId="23349"/>
    <cellStyle name="Note 3 4 2 6 3" xfId="23350"/>
    <cellStyle name="Note 3 4 2 7" xfId="23351"/>
    <cellStyle name="Note 3 4 2 8" xfId="23352"/>
    <cellStyle name="Note 3 4 3" xfId="23353"/>
    <cellStyle name="Note 3 4 3 2" xfId="23354"/>
    <cellStyle name="Note 3 4 3 2 2" xfId="23355"/>
    <cellStyle name="Note 3 4 3 2 3" xfId="23356"/>
    <cellStyle name="Note 3 4 3 3" xfId="23357"/>
    <cellStyle name="Note 3 4 3 3 2" xfId="23358"/>
    <cellStyle name="Note 3 4 3 3 3" xfId="23359"/>
    <cellStyle name="Note 3 4 3 4" xfId="23360"/>
    <cellStyle name="Note 3 4 3 4 2" xfId="23361"/>
    <cellStyle name="Note 3 4 3 4 3" xfId="23362"/>
    <cellStyle name="Note 3 4 3 5" xfId="23363"/>
    <cellStyle name="Note 3 4 3 5 2" xfId="23364"/>
    <cellStyle name="Note 3 4 3 5 3" xfId="23365"/>
    <cellStyle name="Note 3 4 3 6" xfId="23366"/>
    <cellStyle name="Note 3 4 3 7" xfId="23367"/>
    <cellStyle name="Note 3 4 4" xfId="23368"/>
    <cellStyle name="Note 3 4 4 2" xfId="23369"/>
    <cellStyle name="Note 3 4 4 3" xfId="23370"/>
    <cellStyle name="Note 3 4 5" xfId="23371"/>
    <cellStyle name="Note 3 4 5 2" xfId="23372"/>
    <cellStyle name="Note 3 4 5 3" xfId="23373"/>
    <cellStyle name="Note 3 4 6" xfId="23374"/>
    <cellStyle name="Note 3 4 6 2" xfId="23375"/>
    <cellStyle name="Note 3 4 6 3" xfId="23376"/>
    <cellStyle name="Note 3 4 7" xfId="23377"/>
    <cellStyle name="Note 3 4 7 2" xfId="23378"/>
    <cellStyle name="Note 3 4 7 3" xfId="23379"/>
    <cellStyle name="Note 3 4 8" xfId="23380"/>
    <cellStyle name="Note 3 4 9" xfId="23381"/>
    <cellStyle name="Note 3 5" xfId="23382"/>
    <cellStyle name="Note 3 5 2" xfId="23383"/>
    <cellStyle name="Note 3 5 2 2" xfId="23384"/>
    <cellStyle name="Note 3 5 2 2 2" xfId="23385"/>
    <cellStyle name="Note 3 5 2 2 2 2" xfId="23386"/>
    <cellStyle name="Note 3 5 2 2 2 3" xfId="23387"/>
    <cellStyle name="Note 3 5 2 2 3" xfId="23388"/>
    <cellStyle name="Note 3 5 2 2 3 2" xfId="23389"/>
    <cellStyle name="Note 3 5 2 2 3 3" xfId="23390"/>
    <cellStyle name="Note 3 5 2 2 4" xfId="23391"/>
    <cellStyle name="Note 3 5 2 2 4 2" xfId="23392"/>
    <cellStyle name="Note 3 5 2 2 4 3" xfId="23393"/>
    <cellStyle name="Note 3 5 2 2 5" xfId="23394"/>
    <cellStyle name="Note 3 5 2 2 5 2" xfId="23395"/>
    <cellStyle name="Note 3 5 2 2 5 3" xfId="23396"/>
    <cellStyle name="Note 3 5 2 2 6" xfId="23397"/>
    <cellStyle name="Note 3 5 2 2 7" xfId="23398"/>
    <cellStyle name="Note 3 5 2 3" xfId="23399"/>
    <cellStyle name="Note 3 5 2 3 2" xfId="23400"/>
    <cellStyle name="Note 3 5 2 3 3" xfId="23401"/>
    <cellStyle name="Note 3 5 2 4" xfId="23402"/>
    <cellStyle name="Note 3 5 2 4 2" xfId="23403"/>
    <cellStyle name="Note 3 5 2 4 3" xfId="23404"/>
    <cellStyle name="Note 3 5 2 5" xfId="23405"/>
    <cellStyle name="Note 3 5 2 5 2" xfId="23406"/>
    <cellStyle name="Note 3 5 2 5 3" xfId="23407"/>
    <cellStyle name="Note 3 5 2 6" xfId="23408"/>
    <cellStyle name="Note 3 5 2 6 2" xfId="23409"/>
    <cellStyle name="Note 3 5 2 6 3" xfId="23410"/>
    <cellStyle name="Note 3 5 2 7" xfId="23411"/>
    <cellStyle name="Note 3 5 2 8" xfId="23412"/>
    <cellStyle name="Note 3 5 3" xfId="23413"/>
    <cellStyle name="Note 3 5 3 2" xfId="23414"/>
    <cellStyle name="Note 3 5 3 2 2" xfId="23415"/>
    <cellStyle name="Note 3 5 3 2 3" xfId="23416"/>
    <cellStyle name="Note 3 5 3 3" xfId="23417"/>
    <cellStyle name="Note 3 5 3 3 2" xfId="23418"/>
    <cellStyle name="Note 3 5 3 3 3" xfId="23419"/>
    <cellStyle name="Note 3 5 3 4" xfId="23420"/>
    <cellStyle name="Note 3 5 3 4 2" xfId="23421"/>
    <cellStyle name="Note 3 5 3 4 3" xfId="23422"/>
    <cellStyle name="Note 3 5 3 5" xfId="23423"/>
    <cellStyle name="Note 3 5 3 5 2" xfId="23424"/>
    <cellStyle name="Note 3 5 3 5 3" xfId="23425"/>
    <cellStyle name="Note 3 5 3 6" xfId="23426"/>
    <cellStyle name="Note 3 5 3 7" xfId="23427"/>
    <cellStyle name="Note 3 5 4" xfId="23428"/>
    <cellStyle name="Note 3 5 4 2" xfId="23429"/>
    <cellStyle name="Note 3 5 4 3" xfId="23430"/>
    <cellStyle name="Note 3 5 5" xfId="23431"/>
    <cellStyle name="Note 3 5 5 2" xfId="23432"/>
    <cellStyle name="Note 3 5 5 3" xfId="23433"/>
    <cellStyle name="Note 3 5 6" xfId="23434"/>
    <cellStyle name="Note 3 5 6 2" xfId="23435"/>
    <cellStyle name="Note 3 5 6 3" xfId="23436"/>
    <cellStyle name="Note 3 5 7" xfId="23437"/>
    <cellStyle name="Note 3 5 7 2" xfId="23438"/>
    <cellStyle name="Note 3 5 7 3" xfId="23439"/>
    <cellStyle name="Note 3 5 8" xfId="23440"/>
    <cellStyle name="Note 3 5 9" xfId="23441"/>
    <cellStyle name="Note 3 6" xfId="23442"/>
    <cellStyle name="Note 3 6 2" xfId="23443"/>
    <cellStyle name="Note 3 6 2 2" xfId="23444"/>
    <cellStyle name="Note 3 6 2 2 2" xfId="23445"/>
    <cellStyle name="Note 3 6 2 2 3" xfId="23446"/>
    <cellStyle name="Note 3 6 2 3" xfId="23447"/>
    <cellStyle name="Note 3 6 2 3 2" xfId="23448"/>
    <cellStyle name="Note 3 6 2 3 3" xfId="23449"/>
    <cellStyle name="Note 3 6 2 4" xfId="23450"/>
    <cellStyle name="Note 3 6 2 4 2" xfId="23451"/>
    <cellStyle name="Note 3 6 2 4 3" xfId="23452"/>
    <cellStyle name="Note 3 6 2 5" xfId="23453"/>
    <cellStyle name="Note 3 6 2 5 2" xfId="23454"/>
    <cellStyle name="Note 3 6 2 5 3" xfId="23455"/>
    <cellStyle name="Note 3 6 2 6" xfId="23456"/>
    <cellStyle name="Note 3 6 2 7" xfId="23457"/>
    <cellStyle name="Note 3 6 3" xfId="23458"/>
    <cellStyle name="Note 3 6 3 2" xfId="23459"/>
    <cellStyle name="Note 3 6 3 3" xfId="23460"/>
    <cellStyle name="Note 3 6 4" xfId="23461"/>
    <cellStyle name="Note 3 6 4 2" xfId="23462"/>
    <cellStyle name="Note 3 6 4 3" xfId="23463"/>
    <cellStyle name="Note 3 6 5" xfId="23464"/>
    <cellStyle name="Note 3 6 5 2" xfId="23465"/>
    <cellStyle name="Note 3 6 5 3" xfId="23466"/>
    <cellStyle name="Note 3 6 6" xfId="23467"/>
    <cellStyle name="Note 3 6 6 2" xfId="23468"/>
    <cellStyle name="Note 3 6 6 3" xfId="23469"/>
    <cellStyle name="Note 3 6 7" xfId="23470"/>
    <cellStyle name="Note 3 6 8" xfId="23471"/>
    <cellStyle name="Note 3 7" xfId="23472"/>
    <cellStyle name="Note 3 7 2" xfId="23473"/>
    <cellStyle name="Note 3 7 2 2" xfId="23474"/>
    <cellStyle name="Note 3 7 2 3" xfId="23475"/>
    <cellStyle name="Note 3 7 3" xfId="23476"/>
    <cellStyle name="Note 3 7 3 2" xfId="23477"/>
    <cellStyle name="Note 3 7 3 3" xfId="23478"/>
    <cellStyle name="Note 3 7 4" xfId="23479"/>
    <cellStyle name="Note 3 7 4 2" xfId="23480"/>
    <cellStyle name="Note 3 7 4 3" xfId="23481"/>
    <cellStyle name="Note 3 7 5" xfId="23482"/>
    <cellStyle name="Note 3 7 5 2" xfId="23483"/>
    <cellStyle name="Note 3 7 5 3" xfId="23484"/>
    <cellStyle name="Note 3 7 6" xfId="23485"/>
    <cellStyle name="Note 3 7 7" xfId="23486"/>
    <cellStyle name="Note 3 8" xfId="23487"/>
    <cellStyle name="Note 3 8 2" xfId="23488"/>
    <cellStyle name="Note 3 8 3" xfId="23489"/>
    <cellStyle name="Note 3 9" xfId="23490"/>
    <cellStyle name="Note 3 9 2" xfId="23491"/>
    <cellStyle name="Note 3 9 3" xfId="23492"/>
    <cellStyle name="Note 4" xfId="23493"/>
    <cellStyle name="Note 4 10" xfId="23494"/>
    <cellStyle name="Note 4 10 2" xfId="23495"/>
    <cellStyle name="Note 4 10 3" xfId="23496"/>
    <cellStyle name="Note 4 11" xfId="23497"/>
    <cellStyle name="Note 4 11 2" xfId="23498"/>
    <cellStyle name="Note 4 11 3" xfId="23499"/>
    <cellStyle name="Note 4 12" xfId="23500"/>
    <cellStyle name="Note 4 13" xfId="23501"/>
    <cellStyle name="Note 4 2" xfId="23502"/>
    <cellStyle name="Note 4 2 10" xfId="23503"/>
    <cellStyle name="Note 4 2 10 2" xfId="23504"/>
    <cellStyle name="Note 4 2 10 3" xfId="23505"/>
    <cellStyle name="Note 4 2 11" xfId="23506"/>
    <cellStyle name="Note 4 2 12" xfId="23507"/>
    <cellStyle name="Note 4 2 2" xfId="23508"/>
    <cellStyle name="Note 4 2 2 10" xfId="23509"/>
    <cellStyle name="Note 4 2 2 11" xfId="23510"/>
    <cellStyle name="Note 4 2 2 2" xfId="23511"/>
    <cellStyle name="Note 4 2 2 2 2" xfId="23512"/>
    <cellStyle name="Note 4 2 2 2 2 2" xfId="23513"/>
    <cellStyle name="Note 4 2 2 2 2 2 2" xfId="23514"/>
    <cellStyle name="Note 4 2 2 2 2 2 2 2" xfId="23515"/>
    <cellStyle name="Note 4 2 2 2 2 2 2 3" xfId="23516"/>
    <cellStyle name="Note 4 2 2 2 2 2 3" xfId="23517"/>
    <cellStyle name="Note 4 2 2 2 2 2 3 2" xfId="23518"/>
    <cellStyle name="Note 4 2 2 2 2 2 3 3" xfId="23519"/>
    <cellStyle name="Note 4 2 2 2 2 2 4" xfId="23520"/>
    <cellStyle name="Note 4 2 2 2 2 2 4 2" xfId="23521"/>
    <cellStyle name="Note 4 2 2 2 2 2 4 3" xfId="23522"/>
    <cellStyle name="Note 4 2 2 2 2 2 5" xfId="23523"/>
    <cellStyle name="Note 4 2 2 2 2 2 5 2" xfId="23524"/>
    <cellStyle name="Note 4 2 2 2 2 2 5 3" xfId="23525"/>
    <cellStyle name="Note 4 2 2 2 2 2 6" xfId="23526"/>
    <cellStyle name="Note 4 2 2 2 2 2 7" xfId="23527"/>
    <cellStyle name="Note 4 2 2 2 2 3" xfId="23528"/>
    <cellStyle name="Note 4 2 2 2 2 3 2" xfId="23529"/>
    <cellStyle name="Note 4 2 2 2 2 3 3" xfId="23530"/>
    <cellStyle name="Note 4 2 2 2 2 4" xfId="23531"/>
    <cellStyle name="Note 4 2 2 2 2 4 2" xfId="23532"/>
    <cellStyle name="Note 4 2 2 2 2 4 3" xfId="23533"/>
    <cellStyle name="Note 4 2 2 2 2 5" xfId="23534"/>
    <cellStyle name="Note 4 2 2 2 2 5 2" xfId="23535"/>
    <cellStyle name="Note 4 2 2 2 2 5 3" xfId="23536"/>
    <cellStyle name="Note 4 2 2 2 2 6" xfId="23537"/>
    <cellStyle name="Note 4 2 2 2 2 6 2" xfId="23538"/>
    <cellStyle name="Note 4 2 2 2 2 6 3" xfId="23539"/>
    <cellStyle name="Note 4 2 2 2 2 7" xfId="23540"/>
    <cellStyle name="Note 4 2 2 2 2 8" xfId="23541"/>
    <cellStyle name="Note 4 2 2 2 3" xfId="23542"/>
    <cellStyle name="Note 4 2 2 2 3 2" xfId="23543"/>
    <cellStyle name="Note 4 2 2 2 3 2 2" xfId="23544"/>
    <cellStyle name="Note 4 2 2 2 3 2 3" xfId="23545"/>
    <cellStyle name="Note 4 2 2 2 3 3" xfId="23546"/>
    <cellStyle name="Note 4 2 2 2 3 3 2" xfId="23547"/>
    <cellStyle name="Note 4 2 2 2 3 3 3" xfId="23548"/>
    <cellStyle name="Note 4 2 2 2 3 4" xfId="23549"/>
    <cellStyle name="Note 4 2 2 2 3 4 2" xfId="23550"/>
    <cellStyle name="Note 4 2 2 2 3 4 3" xfId="23551"/>
    <cellStyle name="Note 4 2 2 2 3 5" xfId="23552"/>
    <cellStyle name="Note 4 2 2 2 3 5 2" xfId="23553"/>
    <cellStyle name="Note 4 2 2 2 3 5 3" xfId="23554"/>
    <cellStyle name="Note 4 2 2 2 3 6" xfId="23555"/>
    <cellStyle name="Note 4 2 2 2 3 7" xfId="23556"/>
    <cellStyle name="Note 4 2 2 2 4" xfId="23557"/>
    <cellStyle name="Note 4 2 2 2 4 2" xfId="23558"/>
    <cellStyle name="Note 4 2 2 2 4 3" xfId="23559"/>
    <cellStyle name="Note 4 2 2 2 5" xfId="23560"/>
    <cellStyle name="Note 4 2 2 2 5 2" xfId="23561"/>
    <cellStyle name="Note 4 2 2 2 5 3" xfId="23562"/>
    <cellStyle name="Note 4 2 2 2 6" xfId="23563"/>
    <cellStyle name="Note 4 2 2 2 6 2" xfId="23564"/>
    <cellStyle name="Note 4 2 2 2 6 3" xfId="23565"/>
    <cellStyle name="Note 4 2 2 2 7" xfId="23566"/>
    <cellStyle name="Note 4 2 2 2 7 2" xfId="23567"/>
    <cellStyle name="Note 4 2 2 2 7 3" xfId="23568"/>
    <cellStyle name="Note 4 2 2 2 8" xfId="23569"/>
    <cellStyle name="Note 4 2 2 2 9" xfId="23570"/>
    <cellStyle name="Note 4 2 2 3" xfId="23571"/>
    <cellStyle name="Note 4 2 2 3 2" xfId="23572"/>
    <cellStyle name="Note 4 2 2 3 2 2" xfId="23573"/>
    <cellStyle name="Note 4 2 2 3 2 2 2" xfId="23574"/>
    <cellStyle name="Note 4 2 2 3 2 2 2 2" xfId="23575"/>
    <cellStyle name="Note 4 2 2 3 2 2 2 3" xfId="23576"/>
    <cellStyle name="Note 4 2 2 3 2 2 3" xfId="23577"/>
    <cellStyle name="Note 4 2 2 3 2 2 3 2" xfId="23578"/>
    <cellStyle name="Note 4 2 2 3 2 2 3 3" xfId="23579"/>
    <cellStyle name="Note 4 2 2 3 2 2 4" xfId="23580"/>
    <cellStyle name="Note 4 2 2 3 2 2 4 2" xfId="23581"/>
    <cellStyle name="Note 4 2 2 3 2 2 4 3" xfId="23582"/>
    <cellStyle name="Note 4 2 2 3 2 2 5" xfId="23583"/>
    <cellStyle name="Note 4 2 2 3 2 2 5 2" xfId="23584"/>
    <cellStyle name="Note 4 2 2 3 2 2 5 3" xfId="23585"/>
    <cellStyle name="Note 4 2 2 3 2 2 6" xfId="23586"/>
    <cellStyle name="Note 4 2 2 3 2 2 7" xfId="23587"/>
    <cellStyle name="Note 4 2 2 3 2 3" xfId="23588"/>
    <cellStyle name="Note 4 2 2 3 2 3 2" xfId="23589"/>
    <cellStyle name="Note 4 2 2 3 2 3 3" xfId="23590"/>
    <cellStyle name="Note 4 2 2 3 2 4" xfId="23591"/>
    <cellStyle name="Note 4 2 2 3 2 4 2" xfId="23592"/>
    <cellStyle name="Note 4 2 2 3 2 4 3" xfId="23593"/>
    <cellStyle name="Note 4 2 2 3 2 5" xfId="23594"/>
    <cellStyle name="Note 4 2 2 3 2 5 2" xfId="23595"/>
    <cellStyle name="Note 4 2 2 3 2 5 3" xfId="23596"/>
    <cellStyle name="Note 4 2 2 3 2 6" xfId="23597"/>
    <cellStyle name="Note 4 2 2 3 2 6 2" xfId="23598"/>
    <cellStyle name="Note 4 2 2 3 2 6 3" xfId="23599"/>
    <cellStyle name="Note 4 2 2 3 2 7" xfId="23600"/>
    <cellStyle name="Note 4 2 2 3 2 8" xfId="23601"/>
    <cellStyle name="Note 4 2 2 3 3" xfId="23602"/>
    <cellStyle name="Note 4 2 2 3 3 2" xfId="23603"/>
    <cellStyle name="Note 4 2 2 3 3 2 2" xfId="23604"/>
    <cellStyle name="Note 4 2 2 3 3 2 3" xfId="23605"/>
    <cellStyle name="Note 4 2 2 3 3 3" xfId="23606"/>
    <cellStyle name="Note 4 2 2 3 3 3 2" xfId="23607"/>
    <cellStyle name="Note 4 2 2 3 3 3 3" xfId="23608"/>
    <cellStyle name="Note 4 2 2 3 3 4" xfId="23609"/>
    <cellStyle name="Note 4 2 2 3 3 4 2" xfId="23610"/>
    <cellStyle name="Note 4 2 2 3 3 4 3" xfId="23611"/>
    <cellStyle name="Note 4 2 2 3 3 5" xfId="23612"/>
    <cellStyle name="Note 4 2 2 3 3 5 2" xfId="23613"/>
    <cellStyle name="Note 4 2 2 3 3 5 3" xfId="23614"/>
    <cellStyle name="Note 4 2 2 3 3 6" xfId="23615"/>
    <cellStyle name="Note 4 2 2 3 3 7" xfId="23616"/>
    <cellStyle name="Note 4 2 2 3 4" xfId="23617"/>
    <cellStyle name="Note 4 2 2 3 4 2" xfId="23618"/>
    <cellStyle name="Note 4 2 2 3 4 3" xfId="23619"/>
    <cellStyle name="Note 4 2 2 3 5" xfId="23620"/>
    <cellStyle name="Note 4 2 2 3 5 2" xfId="23621"/>
    <cellStyle name="Note 4 2 2 3 5 3" xfId="23622"/>
    <cellStyle name="Note 4 2 2 3 6" xfId="23623"/>
    <cellStyle name="Note 4 2 2 3 6 2" xfId="23624"/>
    <cellStyle name="Note 4 2 2 3 6 3" xfId="23625"/>
    <cellStyle name="Note 4 2 2 3 7" xfId="23626"/>
    <cellStyle name="Note 4 2 2 3 7 2" xfId="23627"/>
    <cellStyle name="Note 4 2 2 3 7 3" xfId="23628"/>
    <cellStyle name="Note 4 2 2 3 8" xfId="23629"/>
    <cellStyle name="Note 4 2 2 3 9" xfId="23630"/>
    <cellStyle name="Note 4 2 2 4" xfId="23631"/>
    <cellStyle name="Note 4 2 2 4 2" xfId="23632"/>
    <cellStyle name="Note 4 2 2 4 2 2" xfId="23633"/>
    <cellStyle name="Note 4 2 2 4 2 2 2" xfId="23634"/>
    <cellStyle name="Note 4 2 2 4 2 2 3" xfId="23635"/>
    <cellStyle name="Note 4 2 2 4 2 3" xfId="23636"/>
    <cellStyle name="Note 4 2 2 4 2 3 2" xfId="23637"/>
    <cellStyle name="Note 4 2 2 4 2 3 3" xfId="23638"/>
    <cellStyle name="Note 4 2 2 4 2 4" xfId="23639"/>
    <cellStyle name="Note 4 2 2 4 2 4 2" xfId="23640"/>
    <cellStyle name="Note 4 2 2 4 2 4 3" xfId="23641"/>
    <cellStyle name="Note 4 2 2 4 2 5" xfId="23642"/>
    <cellStyle name="Note 4 2 2 4 2 5 2" xfId="23643"/>
    <cellStyle name="Note 4 2 2 4 2 5 3" xfId="23644"/>
    <cellStyle name="Note 4 2 2 4 2 6" xfId="23645"/>
    <cellStyle name="Note 4 2 2 4 2 7" xfId="23646"/>
    <cellStyle name="Note 4 2 2 4 3" xfId="23647"/>
    <cellStyle name="Note 4 2 2 4 3 2" xfId="23648"/>
    <cellStyle name="Note 4 2 2 4 3 3" xfId="23649"/>
    <cellStyle name="Note 4 2 2 4 4" xfId="23650"/>
    <cellStyle name="Note 4 2 2 4 4 2" xfId="23651"/>
    <cellStyle name="Note 4 2 2 4 4 3" xfId="23652"/>
    <cellStyle name="Note 4 2 2 4 5" xfId="23653"/>
    <cellStyle name="Note 4 2 2 4 5 2" xfId="23654"/>
    <cellStyle name="Note 4 2 2 4 5 3" xfId="23655"/>
    <cellStyle name="Note 4 2 2 4 6" xfId="23656"/>
    <cellStyle name="Note 4 2 2 4 6 2" xfId="23657"/>
    <cellStyle name="Note 4 2 2 4 6 3" xfId="23658"/>
    <cellStyle name="Note 4 2 2 4 7" xfId="23659"/>
    <cellStyle name="Note 4 2 2 4 8" xfId="23660"/>
    <cellStyle name="Note 4 2 2 5" xfId="23661"/>
    <cellStyle name="Note 4 2 2 5 2" xfId="23662"/>
    <cellStyle name="Note 4 2 2 5 2 2" xfId="23663"/>
    <cellStyle name="Note 4 2 2 5 2 3" xfId="23664"/>
    <cellStyle name="Note 4 2 2 5 3" xfId="23665"/>
    <cellStyle name="Note 4 2 2 5 3 2" xfId="23666"/>
    <cellStyle name="Note 4 2 2 5 3 3" xfId="23667"/>
    <cellStyle name="Note 4 2 2 5 4" xfId="23668"/>
    <cellStyle name="Note 4 2 2 5 4 2" xfId="23669"/>
    <cellStyle name="Note 4 2 2 5 4 3" xfId="23670"/>
    <cellStyle name="Note 4 2 2 5 5" xfId="23671"/>
    <cellStyle name="Note 4 2 2 5 5 2" xfId="23672"/>
    <cellStyle name="Note 4 2 2 5 5 3" xfId="23673"/>
    <cellStyle name="Note 4 2 2 5 6" xfId="23674"/>
    <cellStyle name="Note 4 2 2 5 7" xfId="23675"/>
    <cellStyle name="Note 4 2 2 6" xfId="23676"/>
    <cellStyle name="Note 4 2 2 6 2" xfId="23677"/>
    <cellStyle name="Note 4 2 2 6 3" xfId="23678"/>
    <cellStyle name="Note 4 2 2 7" xfId="23679"/>
    <cellStyle name="Note 4 2 2 7 2" xfId="23680"/>
    <cellStyle name="Note 4 2 2 7 3" xfId="23681"/>
    <cellStyle name="Note 4 2 2 8" xfId="23682"/>
    <cellStyle name="Note 4 2 2 8 2" xfId="23683"/>
    <cellStyle name="Note 4 2 2 8 3" xfId="23684"/>
    <cellStyle name="Note 4 2 2 9" xfId="23685"/>
    <cellStyle name="Note 4 2 2 9 2" xfId="23686"/>
    <cellStyle name="Note 4 2 2 9 3" xfId="23687"/>
    <cellStyle name="Note 4 2 3" xfId="23688"/>
    <cellStyle name="Note 4 2 3 2" xfId="23689"/>
    <cellStyle name="Note 4 2 3 2 2" xfId="23690"/>
    <cellStyle name="Note 4 2 3 2 2 2" xfId="23691"/>
    <cellStyle name="Note 4 2 3 2 2 2 2" xfId="23692"/>
    <cellStyle name="Note 4 2 3 2 2 2 3" xfId="23693"/>
    <cellStyle name="Note 4 2 3 2 2 3" xfId="23694"/>
    <cellStyle name="Note 4 2 3 2 2 3 2" xfId="23695"/>
    <cellStyle name="Note 4 2 3 2 2 3 3" xfId="23696"/>
    <cellStyle name="Note 4 2 3 2 2 4" xfId="23697"/>
    <cellStyle name="Note 4 2 3 2 2 4 2" xfId="23698"/>
    <cellStyle name="Note 4 2 3 2 2 4 3" xfId="23699"/>
    <cellStyle name="Note 4 2 3 2 2 5" xfId="23700"/>
    <cellStyle name="Note 4 2 3 2 2 5 2" xfId="23701"/>
    <cellStyle name="Note 4 2 3 2 2 5 3" xfId="23702"/>
    <cellStyle name="Note 4 2 3 2 2 6" xfId="23703"/>
    <cellStyle name="Note 4 2 3 2 2 7" xfId="23704"/>
    <cellStyle name="Note 4 2 3 2 3" xfId="23705"/>
    <cellStyle name="Note 4 2 3 2 3 2" xfId="23706"/>
    <cellStyle name="Note 4 2 3 2 3 3" xfId="23707"/>
    <cellStyle name="Note 4 2 3 2 4" xfId="23708"/>
    <cellStyle name="Note 4 2 3 2 4 2" xfId="23709"/>
    <cellStyle name="Note 4 2 3 2 4 3" xfId="23710"/>
    <cellStyle name="Note 4 2 3 2 5" xfId="23711"/>
    <cellStyle name="Note 4 2 3 2 5 2" xfId="23712"/>
    <cellStyle name="Note 4 2 3 2 5 3" xfId="23713"/>
    <cellStyle name="Note 4 2 3 2 6" xfId="23714"/>
    <cellStyle name="Note 4 2 3 2 6 2" xfId="23715"/>
    <cellStyle name="Note 4 2 3 2 6 3" xfId="23716"/>
    <cellStyle name="Note 4 2 3 2 7" xfId="23717"/>
    <cellStyle name="Note 4 2 3 2 8" xfId="23718"/>
    <cellStyle name="Note 4 2 3 3" xfId="23719"/>
    <cellStyle name="Note 4 2 3 3 2" xfId="23720"/>
    <cellStyle name="Note 4 2 3 3 2 2" xfId="23721"/>
    <cellStyle name="Note 4 2 3 3 2 3" xfId="23722"/>
    <cellStyle name="Note 4 2 3 3 3" xfId="23723"/>
    <cellStyle name="Note 4 2 3 3 3 2" xfId="23724"/>
    <cellStyle name="Note 4 2 3 3 3 3" xfId="23725"/>
    <cellStyle name="Note 4 2 3 3 4" xfId="23726"/>
    <cellStyle name="Note 4 2 3 3 4 2" xfId="23727"/>
    <cellStyle name="Note 4 2 3 3 4 3" xfId="23728"/>
    <cellStyle name="Note 4 2 3 3 5" xfId="23729"/>
    <cellStyle name="Note 4 2 3 3 5 2" xfId="23730"/>
    <cellStyle name="Note 4 2 3 3 5 3" xfId="23731"/>
    <cellStyle name="Note 4 2 3 3 6" xfId="23732"/>
    <cellStyle name="Note 4 2 3 3 7" xfId="23733"/>
    <cellStyle name="Note 4 2 3 4" xfId="23734"/>
    <cellStyle name="Note 4 2 3 4 2" xfId="23735"/>
    <cellStyle name="Note 4 2 3 4 3" xfId="23736"/>
    <cellStyle name="Note 4 2 3 5" xfId="23737"/>
    <cellStyle name="Note 4 2 3 5 2" xfId="23738"/>
    <cellStyle name="Note 4 2 3 5 3" xfId="23739"/>
    <cellStyle name="Note 4 2 3 6" xfId="23740"/>
    <cellStyle name="Note 4 2 3 6 2" xfId="23741"/>
    <cellStyle name="Note 4 2 3 6 3" xfId="23742"/>
    <cellStyle name="Note 4 2 3 7" xfId="23743"/>
    <cellStyle name="Note 4 2 3 7 2" xfId="23744"/>
    <cellStyle name="Note 4 2 3 7 3" xfId="23745"/>
    <cellStyle name="Note 4 2 3 8" xfId="23746"/>
    <cellStyle name="Note 4 2 3 9" xfId="23747"/>
    <cellStyle name="Note 4 2 4" xfId="23748"/>
    <cellStyle name="Note 4 2 4 2" xfId="23749"/>
    <cellStyle name="Note 4 2 4 2 2" xfId="23750"/>
    <cellStyle name="Note 4 2 4 2 2 2" xfId="23751"/>
    <cellStyle name="Note 4 2 4 2 2 2 2" xfId="23752"/>
    <cellStyle name="Note 4 2 4 2 2 2 3" xfId="23753"/>
    <cellStyle name="Note 4 2 4 2 2 3" xfId="23754"/>
    <cellStyle name="Note 4 2 4 2 2 3 2" xfId="23755"/>
    <cellStyle name="Note 4 2 4 2 2 3 3" xfId="23756"/>
    <cellStyle name="Note 4 2 4 2 2 4" xfId="23757"/>
    <cellStyle name="Note 4 2 4 2 2 4 2" xfId="23758"/>
    <cellStyle name="Note 4 2 4 2 2 4 3" xfId="23759"/>
    <cellStyle name="Note 4 2 4 2 2 5" xfId="23760"/>
    <cellStyle name="Note 4 2 4 2 2 5 2" xfId="23761"/>
    <cellStyle name="Note 4 2 4 2 2 5 3" xfId="23762"/>
    <cellStyle name="Note 4 2 4 2 2 6" xfId="23763"/>
    <cellStyle name="Note 4 2 4 2 2 7" xfId="23764"/>
    <cellStyle name="Note 4 2 4 2 3" xfId="23765"/>
    <cellStyle name="Note 4 2 4 2 3 2" xfId="23766"/>
    <cellStyle name="Note 4 2 4 2 3 3" xfId="23767"/>
    <cellStyle name="Note 4 2 4 2 4" xfId="23768"/>
    <cellStyle name="Note 4 2 4 2 4 2" xfId="23769"/>
    <cellStyle name="Note 4 2 4 2 4 3" xfId="23770"/>
    <cellStyle name="Note 4 2 4 2 5" xfId="23771"/>
    <cellStyle name="Note 4 2 4 2 5 2" xfId="23772"/>
    <cellStyle name="Note 4 2 4 2 5 3" xfId="23773"/>
    <cellStyle name="Note 4 2 4 2 6" xfId="23774"/>
    <cellStyle name="Note 4 2 4 2 6 2" xfId="23775"/>
    <cellStyle name="Note 4 2 4 2 6 3" xfId="23776"/>
    <cellStyle name="Note 4 2 4 2 7" xfId="23777"/>
    <cellStyle name="Note 4 2 4 2 8" xfId="23778"/>
    <cellStyle name="Note 4 2 4 3" xfId="23779"/>
    <cellStyle name="Note 4 2 4 3 2" xfId="23780"/>
    <cellStyle name="Note 4 2 4 3 2 2" xfId="23781"/>
    <cellStyle name="Note 4 2 4 3 2 3" xfId="23782"/>
    <cellStyle name="Note 4 2 4 3 3" xfId="23783"/>
    <cellStyle name="Note 4 2 4 3 3 2" xfId="23784"/>
    <cellStyle name="Note 4 2 4 3 3 3" xfId="23785"/>
    <cellStyle name="Note 4 2 4 3 4" xfId="23786"/>
    <cellStyle name="Note 4 2 4 3 4 2" xfId="23787"/>
    <cellStyle name="Note 4 2 4 3 4 3" xfId="23788"/>
    <cellStyle name="Note 4 2 4 3 5" xfId="23789"/>
    <cellStyle name="Note 4 2 4 3 5 2" xfId="23790"/>
    <cellStyle name="Note 4 2 4 3 5 3" xfId="23791"/>
    <cellStyle name="Note 4 2 4 3 6" xfId="23792"/>
    <cellStyle name="Note 4 2 4 3 7" xfId="23793"/>
    <cellStyle name="Note 4 2 4 4" xfId="23794"/>
    <cellStyle name="Note 4 2 4 4 2" xfId="23795"/>
    <cellStyle name="Note 4 2 4 4 3" xfId="23796"/>
    <cellStyle name="Note 4 2 4 5" xfId="23797"/>
    <cellStyle name="Note 4 2 4 5 2" xfId="23798"/>
    <cellStyle name="Note 4 2 4 5 3" xfId="23799"/>
    <cellStyle name="Note 4 2 4 6" xfId="23800"/>
    <cellStyle name="Note 4 2 4 6 2" xfId="23801"/>
    <cellStyle name="Note 4 2 4 6 3" xfId="23802"/>
    <cellStyle name="Note 4 2 4 7" xfId="23803"/>
    <cellStyle name="Note 4 2 4 7 2" xfId="23804"/>
    <cellStyle name="Note 4 2 4 7 3" xfId="23805"/>
    <cellStyle name="Note 4 2 4 8" xfId="23806"/>
    <cellStyle name="Note 4 2 4 9" xfId="23807"/>
    <cellStyle name="Note 4 2 5" xfId="23808"/>
    <cellStyle name="Note 4 2 5 2" xfId="23809"/>
    <cellStyle name="Note 4 2 5 2 2" xfId="23810"/>
    <cellStyle name="Note 4 2 5 2 2 2" xfId="23811"/>
    <cellStyle name="Note 4 2 5 2 2 3" xfId="23812"/>
    <cellStyle name="Note 4 2 5 2 3" xfId="23813"/>
    <cellStyle name="Note 4 2 5 2 3 2" xfId="23814"/>
    <cellStyle name="Note 4 2 5 2 3 3" xfId="23815"/>
    <cellStyle name="Note 4 2 5 2 4" xfId="23816"/>
    <cellStyle name="Note 4 2 5 2 4 2" xfId="23817"/>
    <cellStyle name="Note 4 2 5 2 4 3" xfId="23818"/>
    <cellStyle name="Note 4 2 5 2 5" xfId="23819"/>
    <cellStyle name="Note 4 2 5 2 5 2" xfId="23820"/>
    <cellStyle name="Note 4 2 5 2 5 3" xfId="23821"/>
    <cellStyle name="Note 4 2 5 2 6" xfId="23822"/>
    <cellStyle name="Note 4 2 5 2 7" xfId="23823"/>
    <cellStyle name="Note 4 2 5 3" xfId="23824"/>
    <cellStyle name="Note 4 2 5 3 2" xfId="23825"/>
    <cellStyle name="Note 4 2 5 3 3" xfId="23826"/>
    <cellStyle name="Note 4 2 5 4" xfId="23827"/>
    <cellStyle name="Note 4 2 5 4 2" xfId="23828"/>
    <cellStyle name="Note 4 2 5 4 3" xfId="23829"/>
    <cellStyle name="Note 4 2 5 5" xfId="23830"/>
    <cellStyle name="Note 4 2 5 5 2" xfId="23831"/>
    <cellStyle name="Note 4 2 5 5 3" xfId="23832"/>
    <cellStyle name="Note 4 2 5 6" xfId="23833"/>
    <cellStyle name="Note 4 2 5 6 2" xfId="23834"/>
    <cellStyle name="Note 4 2 5 6 3" xfId="23835"/>
    <cellStyle name="Note 4 2 5 7" xfId="23836"/>
    <cellStyle name="Note 4 2 5 8" xfId="23837"/>
    <cellStyle name="Note 4 2 6" xfId="23838"/>
    <cellStyle name="Note 4 2 6 2" xfId="23839"/>
    <cellStyle name="Note 4 2 6 2 2" xfId="23840"/>
    <cellStyle name="Note 4 2 6 2 3" xfId="23841"/>
    <cellStyle name="Note 4 2 6 3" xfId="23842"/>
    <cellStyle name="Note 4 2 6 3 2" xfId="23843"/>
    <cellStyle name="Note 4 2 6 3 3" xfId="23844"/>
    <cellStyle name="Note 4 2 6 4" xfId="23845"/>
    <cellStyle name="Note 4 2 6 4 2" xfId="23846"/>
    <cellStyle name="Note 4 2 6 4 3" xfId="23847"/>
    <cellStyle name="Note 4 2 6 5" xfId="23848"/>
    <cellStyle name="Note 4 2 6 5 2" xfId="23849"/>
    <cellStyle name="Note 4 2 6 5 3" xfId="23850"/>
    <cellStyle name="Note 4 2 6 6" xfId="23851"/>
    <cellStyle name="Note 4 2 6 7" xfId="23852"/>
    <cellStyle name="Note 4 2 7" xfId="23853"/>
    <cellStyle name="Note 4 2 7 2" xfId="23854"/>
    <cellStyle name="Note 4 2 7 3" xfId="23855"/>
    <cellStyle name="Note 4 2 8" xfId="23856"/>
    <cellStyle name="Note 4 2 8 2" xfId="23857"/>
    <cellStyle name="Note 4 2 8 3" xfId="23858"/>
    <cellStyle name="Note 4 2 9" xfId="23859"/>
    <cellStyle name="Note 4 2 9 2" xfId="23860"/>
    <cellStyle name="Note 4 2 9 3" xfId="23861"/>
    <cellStyle name="Note 4 3" xfId="23862"/>
    <cellStyle name="Note 4 3 10" xfId="23863"/>
    <cellStyle name="Note 4 3 11" xfId="23864"/>
    <cellStyle name="Note 4 3 2" xfId="23865"/>
    <cellStyle name="Note 4 3 2 2" xfId="23866"/>
    <cellStyle name="Note 4 3 2 2 2" xfId="23867"/>
    <cellStyle name="Note 4 3 2 2 2 2" xfId="23868"/>
    <cellStyle name="Note 4 3 2 2 2 2 2" xfId="23869"/>
    <cellStyle name="Note 4 3 2 2 2 2 3" xfId="23870"/>
    <cellStyle name="Note 4 3 2 2 2 3" xfId="23871"/>
    <cellStyle name="Note 4 3 2 2 2 3 2" xfId="23872"/>
    <cellStyle name="Note 4 3 2 2 2 3 3" xfId="23873"/>
    <cellStyle name="Note 4 3 2 2 2 4" xfId="23874"/>
    <cellStyle name="Note 4 3 2 2 2 4 2" xfId="23875"/>
    <cellStyle name="Note 4 3 2 2 2 4 3" xfId="23876"/>
    <cellStyle name="Note 4 3 2 2 2 5" xfId="23877"/>
    <cellStyle name="Note 4 3 2 2 2 5 2" xfId="23878"/>
    <cellStyle name="Note 4 3 2 2 2 5 3" xfId="23879"/>
    <cellStyle name="Note 4 3 2 2 2 6" xfId="23880"/>
    <cellStyle name="Note 4 3 2 2 2 7" xfId="23881"/>
    <cellStyle name="Note 4 3 2 2 3" xfId="23882"/>
    <cellStyle name="Note 4 3 2 2 3 2" xfId="23883"/>
    <cellStyle name="Note 4 3 2 2 3 3" xfId="23884"/>
    <cellStyle name="Note 4 3 2 2 4" xfId="23885"/>
    <cellStyle name="Note 4 3 2 2 4 2" xfId="23886"/>
    <cellStyle name="Note 4 3 2 2 4 3" xfId="23887"/>
    <cellStyle name="Note 4 3 2 2 5" xfId="23888"/>
    <cellStyle name="Note 4 3 2 2 5 2" xfId="23889"/>
    <cellStyle name="Note 4 3 2 2 5 3" xfId="23890"/>
    <cellStyle name="Note 4 3 2 2 6" xfId="23891"/>
    <cellStyle name="Note 4 3 2 2 6 2" xfId="23892"/>
    <cellStyle name="Note 4 3 2 2 6 3" xfId="23893"/>
    <cellStyle name="Note 4 3 2 2 7" xfId="23894"/>
    <cellStyle name="Note 4 3 2 2 8" xfId="23895"/>
    <cellStyle name="Note 4 3 2 3" xfId="23896"/>
    <cellStyle name="Note 4 3 2 3 2" xfId="23897"/>
    <cellStyle name="Note 4 3 2 3 2 2" xfId="23898"/>
    <cellStyle name="Note 4 3 2 3 2 3" xfId="23899"/>
    <cellStyle name="Note 4 3 2 3 3" xfId="23900"/>
    <cellStyle name="Note 4 3 2 3 3 2" xfId="23901"/>
    <cellStyle name="Note 4 3 2 3 3 3" xfId="23902"/>
    <cellStyle name="Note 4 3 2 3 4" xfId="23903"/>
    <cellStyle name="Note 4 3 2 3 4 2" xfId="23904"/>
    <cellStyle name="Note 4 3 2 3 4 3" xfId="23905"/>
    <cellStyle name="Note 4 3 2 3 5" xfId="23906"/>
    <cellStyle name="Note 4 3 2 3 5 2" xfId="23907"/>
    <cellStyle name="Note 4 3 2 3 5 3" xfId="23908"/>
    <cellStyle name="Note 4 3 2 3 6" xfId="23909"/>
    <cellStyle name="Note 4 3 2 3 7" xfId="23910"/>
    <cellStyle name="Note 4 3 2 4" xfId="23911"/>
    <cellStyle name="Note 4 3 2 4 2" xfId="23912"/>
    <cellStyle name="Note 4 3 2 4 3" xfId="23913"/>
    <cellStyle name="Note 4 3 2 5" xfId="23914"/>
    <cellStyle name="Note 4 3 2 5 2" xfId="23915"/>
    <cellStyle name="Note 4 3 2 5 3" xfId="23916"/>
    <cellStyle name="Note 4 3 2 6" xfId="23917"/>
    <cellStyle name="Note 4 3 2 6 2" xfId="23918"/>
    <cellStyle name="Note 4 3 2 6 3" xfId="23919"/>
    <cellStyle name="Note 4 3 2 7" xfId="23920"/>
    <cellStyle name="Note 4 3 2 7 2" xfId="23921"/>
    <cellStyle name="Note 4 3 2 7 3" xfId="23922"/>
    <cellStyle name="Note 4 3 2 8" xfId="23923"/>
    <cellStyle name="Note 4 3 2 9" xfId="23924"/>
    <cellStyle name="Note 4 3 3" xfId="23925"/>
    <cellStyle name="Note 4 3 3 2" xfId="23926"/>
    <cellStyle name="Note 4 3 3 2 2" xfId="23927"/>
    <cellStyle name="Note 4 3 3 2 2 2" xfId="23928"/>
    <cellStyle name="Note 4 3 3 2 2 2 2" xfId="23929"/>
    <cellStyle name="Note 4 3 3 2 2 2 3" xfId="23930"/>
    <cellStyle name="Note 4 3 3 2 2 3" xfId="23931"/>
    <cellStyle name="Note 4 3 3 2 2 3 2" xfId="23932"/>
    <cellStyle name="Note 4 3 3 2 2 3 3" xfId="23933"/>
    <cellStyle name="Note 4 3 3 2 2 4" xfId="23934"/>
    <cellStyle name="Note 4 3 3 2 2 4 2" xfId="23935"/>
    <cellStyle name="Note 4 3 3 2 2 4 3" xfId="23936"/>
    <cellStyle name="Note 4 3 3 2 2 5" xfId="23937"/>
    <cellStyle name="Note 4 3 3 2 2 5 2" xfId="23938"/>
    <cellStyle name="Note 4 3 3 2 2 5 3" xfId="23939"/>
    <cellStyle name="Note 4 3 3 2 2 6" xfId="23940"/>
    <cellStyle name="Note 4 3 3 2 2 7" xfId="23941"/>
    <cellStyle name="Note 4 3 3 2 3" xfId="23942"/>
    <cellStyle name="Note 4 3 3 2 3 2" xfId="23943"/>
    <cellStyle name="Note 4 3 3 2 3 3" xfId="23944"/>
    <cellStyle name="Note 4 3 3 2 4" xfId="23945"/>
    <cellStyle name="Note 4 3 3 2 4 2" xfId="23946"/>
    <cellStyle name="Note 4 3 3 2 4 3" xfId="23947"/>
    <cellStyle name="Note 4 3 3 2 5" xfId="23948"/>
    <cellStyle name="Note 4 3 3 2 5 2" xfId="23949"/>
    <cellStyle name="Note 4 3 3 2 5 3" xfId="23950"/>
    <cellStyle name="Note 4 3 3 2 6" xfId="23951"/>
    <cellStyle name="Note 4 3 3 2 6 2" xfId="23952"/>
    <cellStyle name="Note 4 3 3 2 6 3" xfId="23953"/>
    <cellStyle name="Note 4 3 3 2 7" xfId="23954"/>
    <cellStyle name="Note 4 3 3 2 8" xfId="23955"/>
    <cellStyle name="Note 4 3 3 3" xfId="23956"/>
    <cellStyle name="Note 4 3 3 3 2" xfId="23957"/>
    <cellStyle name="Note 4 3 3 3 2 2" xfId="23958"/>
    <cellStyle name="Note 4 3 3 3 2 3" xfId="23959"/>
    <cellStyle name="Note 4 3 3 3 3" xfId="23960"/>
    <cellStyle name="Note 4 3 3 3 3 2" xfId="23961"/>
    <cellStyle name="Note 4 3 3 3 3 3" xfId="23962"/>
    <cellStyle name="Note 4 3 3 3 4" xfId="23963"/>
    <cellStyle name="Note 4 3 3 3 4 2" xfId="23964"/>
    <cellStyle name="Note 4 3 3 3 4 3" xfId="23965"/>
    <cellStyle name="Note 4 3 3 3 5" xfId="23966"/>
    <cellStyle name="Note 4 3 3 3 5 2" xfId="23967"/>
    <cellStyle name="Note 4 3 3 3 5 3" xfId="23968"/>
    <cellStyle name="Note 4 3 3 3 6" xfId="23969"/>
    <cellStyle name="Note 4 3 3 3 7" xfId="23970"/>
    <cellStyle name="Note 4 3 3 4" xfId="23971"/>
    <cellStyle name="Note 4 3 3 4 2" xfId="23972"/>
    <cellStyle name="Note 4 3 3 4 3" xfId="23973"/>
    <cellStyle name="Note 4 3 3 5" xfId="23974"/>
    <cellStyle name="Note 4 3 3 5 2" xfId="23975"/>
    <cellStyle name="Note 4 3 3 5 3" xfId="23976"/>
    <cellStyle name="Note 4 3 3 6" xfId="23977"/>
    <cellStyle name="Note 4 3 3 6 2" xfId="23978"/>
    <cellStyle name="Note 4 3 3 6 3" xfId="23979"/>
    <cellStyle name="Note 4 3 3 7" xfId="23980"/>
    <cellStyle name="Note 4 3 3 7 2" xfId="23981"/>
    <cellStyle name="Note 4 3 3 7 3" xfId="23982"/>
    <cellStyle name="Note 4 3 3 8" xfId="23983"/>
    <cellStyle name="Note 4 3 3 9" xfId="23984"/>
    <cellStyle name="Note 4 3 4" xfId="23985"/>
    <cellStyle name="Note 4 3 4 2" xfId="23986"/>
    <cellStyle name="Note 4 3 4 2 2" xfId="23987"/>
    <cellStyle name="Note 4 3 4 2 2 2" xfId="23988"/>
    <cellStyle name="Note 4 3 4 2 2 3" xfId="23989"/>
    <cellStyle name="Note 4 3 4 2 3" xfId="23990"/>
    <cellStyle name="Note 4 3 4 2 3 2" xfId="23991"/>
    <cellStyle name="Note 4 3 4 2 3 3" xfId="23992"/>
    <cellStyle name="Note 4 3 4 2 4" xfId="23993"/>
    <cellStyle name="Note 4 3 4 2 4 2" xfId="23994"/>
    <cellStyle name="Note 4 3 4 2 4 3" xfId="23995"/>
    <cellStyle name="Note 4 3 4 2 5" xfId="23996"/>
    <cellStyle name="Note 4 3 4 2 5 2" xfId="23997"/>
    <cellStyle name="Note 4 3 4 2 5 3" xfId="23998"/>
    <cellStyle name="Note 4 3 4 2 6" xfId="23999"/>
    <cellStyle name="Note 4 3 4 2 7" xfId="24000"/>
    <cellStyle name="Note 4 3 4 3" xfId="24001"/>
    <cellStyle name="Note 4 3 4 3 2" xfId="24002"/>
    <cellStyle name="Note 4 3 4 3 3" xfId="24003"/>
    <cellStyle name="Note 4 3 4 4" xfId="24004"/>
    <cellStyle name="Note 4 3 4 4 2" xfId="24005"/>
    <cellStyle name="Note 4 3 4 4 3" xfId="24006"/>
    <cellStyle name="Note 4 3 4 5" xfId="24007"/>
    <cellStyle name="Note 4 3 4 5 2" xfId="24008"/>
    <cellStyle name="Note 4 3 4 5 3" xfId="24009"/>
    <cellStyle name="Note 4 3 4 6" xfId="24010"/>
    <cellStyle name="Note 4 3 4 6 2" xfId="24011"/>
    <cellStyle name="Note 4 3 4 6 3" xfId="24012"/>
    <cellStyle name="Note 4 3 4 7" xfId="24013"/>
    <cellStyle name="Note 4 3 4 8" xfId="24014"/>
    <cellStyle name="Note 4 3 5" xfId="24015"/>
    <cellStyle name="Note 4 3 5 2" xfId="24016"/>
    <cellStyle name="Note 4 3 5 2 2" xfId="24017"/>
    <cellStyle name="Note 4 3 5 2 3" xfId="24018"/>
    <cellStyle name="Note 4 3 5 3" xfId="24019"/>
    <cellStyle name="Note 4 3 5 3 2" xfId="24020"/>
    <cellStyle name="Note 4 3 5 3 3" xfId="24021"/>
    <cellStyle name="Note 4 3 5 4" xfId="24022"/>
    <cellStyle name="Note 4 3 5 4 2" xfId="24023"/>
    <cellStyle name="Note 4 3 5 4 3" xfId="24024"/>
    <cellStyle name="Note 4 3 5 5" xfId="24025"/>
    <cellStyle name="Note 4 3 5 5 2" xfId="24026"/>
    <cellStyle name="Note 4 3 5 5 3" xfId="24027"/>
    <cellStyle name="Note 4 3 5 6" xfId="24028"/>
    <cellStyle name="Note 4 3 5 7" xfId="24029"/>
    <cellStyle name="Note 4 3 6" xfId="24030"/>
    <cellStyle name="Note 4 3 6 2" xfId="24031"/>
    <cellStyle name="Note 4 3 6 3" xfId="24032"/>
    <cellStyle name="Note 4 3 7" xfId="24033"/>
    <cellStyle name="Note 4 3 7 2" xfId="24034"/>
    <cellStyle name="Note 4 3 7 3" xfId="24035"/>
    <cellStyle name="Note 4 3 8" xfId="24036"/>
    <cellStyle name="Note 4 3 8 2" xfId="24037"/>
    <cellStyle name="Note 4 3 8 3" xfId="24038"/>
    <cellStyle name="Note 4 3 9" xfId="24039"/>
    <cellStyle name="Note 4 3 9 2" xfId="24040"/>
    <cellStyle name="Note 4 3 9 3" xfId="24041"/>
    <cellStyle name="Note 4 4" xfId="24042"/>
    <cellStyle name="Note 4 4 2" xfId="24043"/>
    <cellStyle name="Note 4 4 2 2" xfId="24044"/>
    <cellStyle name="Note 4 4 2 2 2" xfId="24045"/>
    <cellStyle name="Note 4 4 2 2 2 2" xfId="24046"/>
    <cellStyle name="Note 4 4 2 2 2 3" xfId="24047"/>
    <cellStyle name="Note 4 4 2 2 3" xfId="24048"/>
    <cellStyle name="Note 4 4 2 2 3 2" xfId="24049"/>
    <cellStyle name="Note 4 4 2 2 3 3" xfId="24050"/>
    <cellStyle name="Note 4 4 2 2 4" xfId="24051"/>
    <cellStyle name="Note 4 4 2 2 4 2" xfId="24052"/>
    <cellStyle name="Note 4 4 2 2 4 3" xfId="24053"/>
    <cellStyle name="Note 4 4 2 2 5" xfId="24054"/>
    <cellStyle name="Note 4 4 2 2 5 2" xfId="24055"/>
    <cellStyle name="Note 4 4 2 2 5 3" xfId="24056"/>
    <cellStyle name="Note 4 4 2 2 6" xfId="24057"/>
    <cellStyle name="Note 4 4 2 2 7" xfId="24058"/>
    <cellStyle name="Note 4 4 2 3" xfId="24059"/>
    <cellStyle name="Note 4 4 2 3 2" xfId="24060"/>
    <cellStyle name="Note 4 4 2 3 3" xfId="24061"/>
    <cellStyle name="Note 4 4 2 4" xfId="24062"/>
    <cellStyle name="Note 4 4 2 4 2" xfId="24063"/>
    <cellStyle name="Note 4 4 2 4 3" xfId="24064"/>
    <cellStyle name="Note 4 4 2 5" xfId="24065"/>
    <cellStyle name="Note 4 4 2 5 2" xfId="24066"/>
    <cellStyle name="Note 4 4 2 5 3" xfId="24067"/>
    <cellStyle name="Note 4 4 2 6" xfId="24068"/>
    <cellStyle name="Note 4 4 2 6 2" xfId="24069"/>
    <cellStyle name="Note 4 4 2 6 3" xfId="24070"/>
    <cellStyle name="Note 4 4 2 7" xfId="24071"/>
    <cellStyle name="Note 4 4 2 8" xfId="24072"/>
    <cellStyle name="Note 4 4 3" xfId="24073"/>
    <cellStyle name="Note 4 4 3 2" xfId="24074"/>
    <cellStyle name="Note 4 4 3 2 2" xfId="24075"/>
    <cellStyle name="Note 4 4 3 2 3" xfId="24076"/>
    <cellStyle name="Note 4 4 3 3" xfId="24077"/>
    <cellStyle name="Note 4 4 3 3 2" xfId="24078"/>
    <cellStyle name="Note 4 4 3 3 3" xfId="24079"/>
    <cellStyle name="Note 4 4 3 4" xfId="24080"/>
    <cellStyle name="Note 4 4 3 4 2" xfId="24081"/>
    <cellStyle name="Note 4 4 3 4 3" xfId="24082"/>
    <cellStyle name="Note 4 4 3 5" xfId="24083"/>
    <cellStyle name="Note 4 4 3 5 2" xfId="24084"/>
    <cellStyle name="Note 4 4 3 5 3" xfId="24085"/>
    <cellStyle name="Note 4 4 3 6" xfId="24086"/>
    <cellStyle name="Note 4 4 3 7" xfId="24087"/>
    <cellStyle name="Note 4 4 4" xfId="24088"/>
    <cellStyle name="Note 4 4 4 2" xfId="24089"/>
    <cellStyle name="Note 4 4 4 3" xfId="24090"/>
    <cellStyle name="Note 4 4 5" xfId="24091"/>
    <cellStyle name="Note 4 4 5 2" xfId="24092"/>
    <cellStyle name="Note 4 4 5 3" xfId="24093"/>
    <cellStyle name="Note 4 4 6" xfId="24094"/>
    <cellStyle name="Note 4 4 6 2" xfId="24095"/>
    <cellStyle name="Note 4 4 6 3" xfId="24096"/>
    <cellStyle name="Note 4 4 7" xfId="24097"/>
    <cellStyle name="Note 4 4 7 2" xfId="24098"/>
    <cellStyle name="Note 4 4 7 3" xfId="24099"/>
    <cellStyle name="Note 4 4 8" xfId="24100"/>
    <cellStyle name="Note 4 4 9" xfId="24101"/>
    <cellStyle name="Note 4 5" xfId="24102"/>
    <cellStyle name="Note 4 5 2" xfId="24103"/>
    <cellStyle name="Note 4 5 2 2" xfId="24104"/>
    <cellStyle name="Note 4 5 2 2 2" xfId="24105"/>
    <cellStyle name="Note 4 5 2 2 2 2" xfId="24106"/>
    <cellStyle name="Note 4 5 2 2 2 3" xfId="24107"/>
    <cellStyle name="Note 4 5 2 2 3" xfId="24108"/>
    <cellStyle name="Note 4 5 2 2 3 2" xfId="24109"/>
    <cellStyle name="Note 4 5 2 2 3 3" xfId="24110"/>
    <cellStyle name="Note 4 5 2 2 4" xfId="24111"/>
    <cellStyle name="Note 4 5 2 2 4 2" xfId="24112"/>
    <cellStyle name="Note 4 5 2 2 4 3" xfId="24113"/>
    <cellStyle name="Note 4 5 2 2 5" xfId="24114"/>
    <cellStyle name="Note 4 5 2 2 5 2" xfId="24115"/>
    <cellStyle name="Note 4 5 2 2 5 3" xfId="24116"/>
    <cellStyle name="Note 4 5 2 2 6" xfId="24117"/>
    <cellStyle name="Note 4 5 2 2 7" xfId="24118"/>
    <cellStyle name="Note 4 5 2 3" xfId="24119"/>
    <cellStyle name="Note 4 5 2 3 2" xfId="24120"/>
    <cellStyle name="Note 4 5 2 3 3" xfId="24121"/>
    <cellStyle name="Note 4 5 2 4" xfId="24122"/>
    <cellStyle name="Note 4 5 2 4 2" xfId="24123"/>
    <cellStyle name="Note 4 5 2 4 3" xfId="24124"/>
    <cellStyle name="Note 4 5 2 5" xfId="24125"/>
    <cellStyle name="Note 4 5 2 5 2" xfId="24126"/>
    <cellStyle name="Note 4 5 2 5 3" xfId="24127"/>
    <cellStyle name="Note 4 5 2 6" xfId="24128"/>
    <cellStyle name="Note 4 5 2 6 2" xfId="24129"/>
    <cellStyle name="Note 4 5 2 6 3" xfId="24130"/>
    <cellStyle name="Note 4 5 2 7" xfId="24131"/>
    <cellStyle name="Note 4 5 2 8" xfId="24132"/>
    <cellStyle name="Note 4 5 3" xfId="24133"/>
    <cellStyle name="Note 4 5 3 2" xfId="24134"/>
    <cellStyle name="Note 4 5 3 2 2" xfId="24135"/>
    <cellStyle name="Note 4 5 3 2 3" xfId="24136"/>
    <cellStyle name="Note 4 5 3 3" xfId="24137"/>
    <cellStyle name="Note 4 5 3 3 2" xfId="24138"/>
    <cellStyle name="Note 4 5 3 3 3" xfId="24139"/>
    <cellStyle name="Note 4 5 3 4" xfId="24140"/>
    <cellStyle name="Note 4 5 3 4 2" xfId="24141"/>
    <cellStyle name="Note 4 5 3 4 3" xfId="24142"/>
    <cellStyle name="Note 4 5 3 5" xfId="24143"/>
    <cellStyle name="Note 4 5 3 5 2" xfId="24144"/>
    <cellStyle name="Note 4 5 3 5 3" xfId="24145"/>
    <cellStyle name="Note 4 5 3 6" xfId="24146"/>
    <cellStyle name="Note 4 5 3 7" xfId="24147"/>
    <cellStyle name="Note 4 5 4" xfId="24148"/>
    <cellStyle name="Note 4 5 4 2" xfId="24149"/>
    <cellStyle name="Note 4 5 4 3" xfId="24150"/>
    <cellStyle name="Note 4 5 5" xfId="24151"/>
    <cellStyle name="Note 4 5 5 2" xfId="24152"/>
    <cellStyle name="Note 4 5 5 3" xfId="24153"/>
    <cellStyle name="Note 4 5 6" xfId="24154"/>
    <cellStyle name="Note 4 5 6 2" xfId="24155"/>
    <cellStyle name="Note 4 5 6 3" xfId="24156"/>
    <cellStyle name="Note 4 5 7" xfId="24157"/>
    <cellStyle name="Note 4 5 7 2" xfId="24158"/>
    <cellStyle name="Note 4 5 7 3" xfId="24159"/>
    <cellStyle name="Note 4 5 8" xfId="24160"/>
    <cellStyle name="Note 4 5 9" xfId="24161"/>
    <cellStyle name="Note 4 6" xfId="24162"/>
    <cellStyle name="Note 4 6 2" xfId="24163"/>
    <cellStyle name="Note 4 6 2 2" xfId="24164"/>
    <cellStyle name="Note 4 6 2 2 2" xfId="24165"/>
    <cellStyle name="Note 4 6 2 2 3" xfId="24166"/>
    <cellStyle name="Note 4 6 2 3" xfId="24167"/>
    <cellStyle name="Note 4 6 2 3 2" xfId="24168"/>
    <cellStyle name="Note 4 6 2 3 3" xfId="24169"/>
    <cellStyle name="Note 4 6 2 4" xfId="24170"/>
    <cellStyle name="Note 4 6 2 4 2" xfId="24171"/>
    <cellStyle name="Note 4 6 2 4 3" xfId="24172"/>
    <cellStyle name="Note 4 6 2 5" xfId="24173"/>
    <cellStyle name="Note 4 6 2 5 2" xfId="24174"/>
    <cellStyle name="Note 4 6 2 5 3" xfId="24175"/>
    <cellStyle name="Note 4 6 2 6" xfId="24176"/>
    <cellStyle name="Note 4 6 2 7" xfId="24177"/>
    <cellStyle name="Note 4 6 3" xfId="24178"/>
    <cellStyle name="Note 4 6 3 2" xfId="24179"/>
    <cellStyle name="Note 4 6 3 3" xfId="24180"/>
    <cellStyle name="Note 4 6 4" xfId="24181"/>
    <cellStyle name="Note 4 6 4 2" xfId="24182"/>
    <cellStyle name="Note 4 6 4 3" xfId="24183"/>
    <cellStyle name="Note 4 6 5" xfId="24184"/>
    <cellStyle name="Note 4 6 5 2" xfId="24185"/>
    <cellStyle name="Note 4 6 5 3" xfId="24186"/>
    <cellStyle name="Note 4 6 6" xfId="24187"/>
    <cellStyle name="Note 4 6 6 2" xfId="24188"/>
    <cellStyle name="Note 4 6 6 3" xfId="24189"/>
    <cellStyle name="Note 4 6 7" xfId="24190"/>
    <cellStyle name="Note 4 6 8" xfId="24191"/>
    <cellStyle name="Note 4 7" xfId="24192"/>
    <cellStyle name="Note 4 7 2" xfId="24193"/>
    <cellStyle name="Note 4 7 2 2" xfId="24194"/>
    <cellStyle name="Note 4 7 2 3" xfId="24195"/>
    <cellStyle name="Note 4 7 3" xfId="24196"/>
    <cellStyle name="Note 4 7 3 2" xfId="24197"/>
    <cellStyle name="Note 4 7 3 3" xfId="24198"/>
    <cellStyle name="Note 4 7 4" xfId="24199"/>
    <cellStyle name="Note 4 7 4 2" xfId="24200"/>
    <cellStyle name="Note 4 7 4 3" xfId="24201"/>
    <cellStyle name="Note 4 7 5" xfId="24202"/>
    <cellStyle name="Note 4 7 5 2" xfId="24203"/>
    <cellStyle name="Note 4 7 5 3" xfId="24204"/>
    <cellStyle name="Note 4 7 6" xfId="24205"/>
    <cellStyle name="Note 4 7 7" xfId="24206"/>
    <cellStyle name="Note 4 8" xfId="24207"/>
    <cellStyle name="Note 4 8 2" xfId="24208"/>
    <cellStyle name="Note 4 8 3" xfId="24209"/>
    <cellStyle name="Note 4 9" xfId="24210"/>
    <cellStyle name="Note 4 9 2" xfId="24211"/>
    <cellStyle name="Note 4 9 3" xfId="24212"/>
    <cellStyle name="Note 5" xfId="24213"/>
    <cellStyle name="Note 5 10" xfId="24214"/>
    <cellStyle name="Note 5 10 2" xfId="24215"/>
    <cellStyle name="Note 5 10 2 2" xfId="24216"/>
    <cellStyle name="Note 5 10 2 3" xfId="24217"/>
    <cellStyle name="Note 5 10 3" xfId="24218"/>
    <cellStyle name="Note 5 10 3 2" xfId="24219"/>
    <cellStyle name="Note 5 10 3 3" xfId="24220"/>
    <cellStyle name="Note 5 10 4" xfId="24221"/>
    <cellStyle name="Note 5 10 4 2" xfId="24222"/>
    <cellStyle name="Note 5 10 4 3" xfId="24223"/>
    <cellStyle name="Note 5 10 5" xfId="24224"/>
    <cellStyle name="Note 5 10 5 2" xfId="24225"/>
    <cellStyle name="Note 5 10 5 3" xfId="24226"/>
    <cellStyle name="Note 5 10 6" xfId="24227"/>
    <cellStyle name="Note 5 10 7" xfId="24228"/>
    <cellStyle name="Note 5 11" xfId="24229"/>
    <cellStyle name="Note 5 11 2" xfId="24230"/>
    <cellStyle name="Note 5 11 3" xfId="24231"/>
    <cellStyle name="Note 5 12" xfId="24232"/>
    <cellStyle name="Note 5 12 2" xfId="24233"/>
    <cellStyle name="Note 5 12 3" xfId="24234"/>
    <cellStyle name="Note 5 13" xfId="24235"/>
    <cellStyle name="Note 5 13 2" xfId="24236"/>
    <cellStyle name="Note 5 13 3" xfId="24237"/>
    <cellStyle name="Note 5 14" xfId="24238"/>
    <cellStyle name="Note 5 14 2" xfId="24239"/>
    <cellStyle name="Note 5 14 3" xfId="24240"/>
    <cellStyle name="Note 5 15" xfId="24241"/>
    <cellStyle name="Note 5 16" xfId="24242"/>
    <cellStyle name="Note 5 2" xfId="24243"/>
    <cellStyle name="Note 5 2 10" xfId="24244"/>
    <cellStyle name="Note 5 2 10 2" xfId="24245"/>
    <cellStyle name="Note 5 2 10 3" xfId="24246"/>
    <cellStyle name="Note 5 2 11" xfId="24247"/>
    <cellStyle name="Note 5 2 11 2" xfId="24248"/>
    <cellStyle name="Note 5 2 11 3" xfId="24249"/>
    <cellStyle name="Note 5 2 12" xfId="24250"/>
    <cellStyle name="Note 5 2 12 2" xfId="24251"/>
    <cellStyle name="Note 5 2 12 3" xfId="24252"/>
    <cellStyle name="Note 5 2 13" xfId="24253"/>
    <cellStyle name="Note 5 2 13 2" xfId="24254"/>
    <cellStyle name="Note 5 2 13 3" xfId="24255"/>
    <cellStyle name="Note 5 2 14" xfId="24256"/>
    <cellStyle name="Note 5 2 15" xfId="24257"/>
    <cellStyle name="Note 5 2 2" xfId="24258"/>
    <cellStyle name="Note 5 2 2 10" xfId="24259"/>
    <cellStyle name="Note 5 2 2 11" xfId="24260"/>
    <cellStyle name="Note 5 2 2 2" xfId="24261"/>
    <cellStyle name="Note 5 2 2 2 2" xfId="24262"/>
    <cellStyle name="Note 5 2 2 2 2 2" xfId="24263"/>
    <cellStyle name="Note 5 2 2 2 2 2 2" xfId="24264"/>
    <cellStyle name="Note 5 2 2 2 2 2 2 2" xfId="24265"/>
    <cellStyle name="Note 5 2 2 2 2 2 2 3" xfId="24266"/>
    <cellStyle name="Note 5 2 2 2 2 2 3" xfId="24267"/>
    <cellStyle name="Note 5 2 2 2 2 2 3 2" xfId="24268"/>
    <cellStyle name="Note 5 2 2 2 2 2 3 3" xfId="24269"/>
    <cellStyle name="Note 5 2 2 2 2 2 4" xfId="24270"/>
    <cellStyle name="Note 5 2 2 2 2 2 4 2" xfId="24271"/>
    <cellStyle name="Note 5 2 2 2 2 2 4 3" xfId="24272"/>
    <cellStyle name="Note 5 2 2 2 2 2 5" xfId="24273"/>
    <cellStyle name="Note 5 2 2 2 2 2 5 2" xfId="24274"/>
    <cellStyle name="Note 5 2 2 2 2 2 5 3" xfId="24275"/>
    <cellStyle name="Note 5 2 2 2 2 2 6" xfId="24276"/>
    <cellStyle name="Note 5 2 2 2 2 2 7" xfId="24277"/>
    <cellStyle name="Note 5 2 2 2 2 3" xfId="24278"/>
    <cellStyle name="Note 5 2 2 2 2 3 2" xfId="24279"/>
    <cellStyle name="Note 5 2 2 2 2 3 3" xfId="24280"/>
    <cellStyle name="Note 5 2 2 2 2 4" xfId="24281"/>
    <cellStyle name="Note 5 2 2 2 2 4 2" xfId="24282"/>
    <cellStyle name="Note 5 2 2 2 2 4 3" xfId="24283"/>
    <cellStyle name="Note 5 2 2 2 2 5" xfId="24284"/>
    <cellStyle name="Note 5 2 2 2 2 5 2" xfId="24285"/>
    <cellStyle name="Note 5 2 2 2 2 5 3" xfId="24286"/>
    <cellStyle name="Note 5 2 2 2 2 6" xfId="24287"/>
    <cellStyle name="Note 5 2 2 2 2 6 2" xfId="24288"/>
    <cellStyle name="Note 5 2 2 2 2 6 3" xfId="24289"/>
    <cellStyle name="Note 5 2 2 2 2 7" xfId="24290"/>
    <cellStyle name="Note 5 2 2 2 2 8" xfId="24291"/>
    <cellStyle name="Note 5 2 2 2 3" xfId="24292"/>
    <cellStyle name="Note 5 2 2 2 3 2" xfId="24293"/>
    <cellStyle name="Note 5 2 2 2 3 2 2" xfId="24294"/>
    <cellStyle name="Note 5 2 2 2 3 2 3" xfId="24295"/>
    <cellStyle name="Note 5 2 2 2 3 3" xfId="24296"/>
    <cellStyle name="Note 5 2 2 2 3 3 2" xfId="24297"/>
    <cellStyle name="Note 5 2 2 2 3 3 3" xfId="24298"/>
    <cellStyle name="Note 5 2 2 2 3 4" xfId="24299"/>
    <cellStyle name="Note 5 2 2 2 3 4 2" xfId="24300"/>
    <cellStyle name="Note 5 2 2 2 3 4 3" xfId="24301"/>
    <cellStyle name="Note 5 2 2 2 3 5" xfId="24302"/>
    <cellStyle name="Note 5 2 2 2 3 5 2" xfId="24303"/>
    <cellStyle name="Note 5 2 2 2 3 5 3" xfId="24304"/>
    <cellStyle name="Note 5 2 2 2 3 6" xfId="24305"/>
    <cellStyle name="Note 5 2 2 2 3 7" xfId="24306"/>
    <cellStyle name="Note 5 2 2 2 4" xfId="24307"/>
    <cellStyle name="Note 5 2 2 2 4 2" xfId="24308"/>
    <cellStyle name="Note 5 2 2 2 4 3" xfId="24309"/>
    <cellStyle name="Note 5 2 2 2 5" xfId="24310"/>
    <cellStyle name="Note 5 2 2 2 5 2" xfId="24311"/>
    <cellStyle name="Note 5 2 2 2 5 3" xfId="24312"/>
    <cellStyle name="Note 5 2 2 2 6" xfId="24313"/>
    <cellStyle name="Note 5 2 2 2 6 2" xfId="24314"/>
    <cellStyle name="Note 5 2 2 2 6 3" xfId="24315"/>
    <cellStyle name="Note 5 2 2 2 7" xfId="24316"/>
    <cellStyle name="Note 5 2 2 2 7 2" xfId="24317"/>
    <cellStyle name="Note 5 2 2 2 7 3" xfId="24318"/>
    <cellStyle name="Note 5 2 2 2 8" xfId="24319"/>
    <cellStyle name="Note 5 2 2 2 9" xfId="24320"/>
    <cellStyle name="Note 5 2 2 3" xfId="24321"/>
    <cellStyle name="Note 5 2 2 3 2" xfId="24322"/>
    <cellStyle name="Note 5 2 2 3 2 2" xfId="24323"/>
    <cellStyle name="Note 5 2 2 3 2 2 2" xfId="24324"/>
    <cellStyle name="Note 5 2 2 3 2 2 2 2" xfId="24325"/>
    <cellStyle name="Note 5 2 2 3 2 2 2 3" xfId="24326"/>
    <cellStyle name="Note 5 2 2 3 2 2 3" xfId="24327"/>
    <cellStyle name="Note 5 2 2 3 2 2 3 2" xfId="24328"/>
    <cellStyle name="Note 5 2 2 3 2 2 3 3" xfId="24329"/>
    <cellStyle name="Note 5 2 2 3 2 2 4" xfId="24330"/>
    <cellStyle name="Note 5 2 2 3 2 2 4 2" xfId="24331"/>
    <cellStyle name="Note 5 2 2 3 2 2 4 3" xfId="24332"/>
    <cellStyle name="Note 5 2 2 3 2 2 5" xfId="24333"/>
    <cellStyle name="Note 5 2 2 3 2 2 5 2" xfId="24334"/>
    <cellStyle name="Note 5 2 2 3 2 2 5 3" xfId="24335"/>
    <cellStyle name="Note 5 2 2 3 2 2 6" xfId="24336"/>
    <cellStyle name="Note 5 2 2 3 2 2 7" xfId="24337"/>
    <cellStyle name="Note 5 2 2 3 2 3" xfId="24338"/>
    <cellStyle name="Note 5 2 2 3 2 3 2" xfId="24339"/>
    <cellStyle name="Note 5 2 2 3 2 3 3" xfId="24340"/>
    <cellStyle name="Note 5 2 2 3 2 4" xfId="24341"/>
    <cellStyle name="Note 5 2 2 3 2 4 2" xfId="24342"/>
    <cellStyle name="Note 5 2 2 3 2 4 3" xfId="24343"/>
    <cellStyle name="Note 5 2 2 3 2 5" xfId="24344"/>
    <cellStyle name="Note 5 2 2 3 2 5 2" xfId="24345"/>
    <cellStyle name="Note 5 2 2 3 2 5 3" xfId="24346"/>
    <cellStyle name="Note 5 2 2 3 2 6" xfId="24347"/>
    <cellStyle name="Note 5 2 2 3 2 6 2" xfId="24348"/>
    <cellStyle name="Note 5 2 2 3 2 6 3" xfId="24349"/>
    <cellStyle name="Note 5 2 2 3 2 7" xfId="24350"/>
    <cellStyle name="Note 5 2 2 3 2 8" xfId="24351"/>
    <cellStyle name="Note 5 2 2 3 3" xfId="24352"/>
    <cellStyle name="Note 5 2 2 3 3 2" xfId="24353"/>
    <cellStyle name="Note 5 2 2 3 3 2 2" xfId="24354"/>
    <cellStyle name="Note 5 2 2 3 3 2 3" xfId="24355"/>
    <cellStyle name="Note 5 2 2 3 3 3" xfId="24356"/>
    <cellStyle name="Note 5 2 2 3 3 3 2" xfId="24357"/>
    <cellStyle name="Note 5 2 2 3 3 3 3" xfId="24358"/>
    <cellStyle name="Note 5 2 2 3 3 4" xfId="24359"/>
    <cellStyle name="Note 5 2 2 3 3 4 2" xfId="24360"/>
    <cellStyle name="Note 5 2 2 3 3 4 3" xfId="24361"/>
    <cellStyle name="Note 5 2 2 3 3 5" xfId="24362"/>
    <cellStyle name="Note 5 2 2 3 3 5 2" xfId="24363"/>
    <cellStyle name="Note 5 2 2 3 3 5 3" xfId="24364"/>
    <cellStyle name="Note 5 2 2 3 3 6" xfId="24365"/>
    <cellStyle name="Note 5 2 2 3 3 7" xfId="24366"/>
    <cellStyle name="Note 5 2 2 3 4" xfId="24367"/>
    <cellStyle name="Note 5 2 2 3 4 2" xfId="24368"/>
    <cellStyle name="Note 5 2 2 3 4 3" xfId="24369"/>
    <cellStyle name="Note 5 2 2 3 5" xfId="24370"/>
    <cellStyle name="Note 5 2 2 3 5 2" xfId="24371"/>
    <cellStyle name="Note 5 2 2 3 5 3" xfId="24372"/>
    <cellStyle name="Note 5 2 2 3 6" xfId="24373"/>
    <cellStyle name="Note 5 2 2 3 6 2" xfId="24374"/>
    <cellStyle name="Note 5 2 2 3 6 3" xfId="24375"/>
    <cellStyle name="Note 5 2 2 3 7" xfId="24376"/>
    <cellStyle name="Note 5 2 2 3 7 2" xfId="24377"/>
    <cellStyle name="Note 5 2 2 3 7 3" xfId="24378"/>
    <cellStyle name="Note 5 2 2 3 8" xfId="24379"/>
    <cellStyle name="Note 5 2 2 3 9" xfId="24380"/>
    <cellStyle name="Note 5 2 2 4" xfId="24381"/>
    <cellStyle name="Note 5 2 2 4 2" xfId="24382"/>
    <cellStyle name="Note 5 2 2 4 2 2" xfId="24383"/>
    <cellStyle name="Note 5 2 2 4 2 2 2" xfId="24384"/>
    <cellStyle name="Note 5 2 2 4 2 2 3" xfId="24385"/>
    <cellStyle name="Note 5 2 2 4 2 3" xfId="24386"/>
    <cellStyle name="Note 5 2 2 4 2 3 2" xfId="24387"/>
    <cellStyle name="Note 5 2 2 4 2 3 3" xfId="24388"/>
    <cellStyle name="Note 5 2 2 4 2 4" xfId="24389"/>
    <cellStyle name="Note 5 2 2 4 2 4 2" xfId="24390"/>
    <cellStyle name="Note 5 2 2 4 2 4 3" xfId="24391"/>
    <cellStyle name="Note 5 2 2 4 2 5" xfId="24392"/>
    <cellStyle name="Note 5 2 2 4 2 5 2" xfId="24393"/>
    <cellStyle name="Note 5 2 2 4 2 5 3" xfId="24394"/>
    <cellStyle name="Note 5 2 2 4 2 6" xfId="24395"/>
    <cellStyle name="Note 5 2 2 4 2 7" xfId="24396"/>
    <cellStyle name="Note 5 2 2 4 3" xfId="24397"/>
    <cellStyle name="Note 5 2 2 4 3 2" xfId="24398"/>
    <cellStyle name="Note 5 2 2 4 3 3" xfId="24399"/>
    <cellStyle name="Note 5 2 2 4 4" xfId="24400"/>
    <cellStyle name="Note 5 2 2 4 4 2" xfId="24401"/>
    <cellStyle name="Note 5 2 2 4 4 3" xfId="24402"/>
    <cellStyle name="Note 5 2 2 4 5" xfId="24403"/>
    <cellStyle name="Note 5 2 2 4 5 2" xfId="24404"/>
    <cellStyle name="Note 5 2 2 4 5 3" xfId="24405"/>
    <cellStyle name="Note 5 2 2 4 6" xfId="24406"/>
    <cellStyle name="Note 5 2 2 4 6 2" xfId="24407"/>
    <cellStyle name="Note 5 2 2 4 6 3" xfId="24408"/>
    <cellStyle name="Note 5 2 2 4 7" xfId="24409"/>
    <cellStyle name="Note 5 2 2 4 8" xfId="24410"/>
    <cellStyle name="Note 5 2 2 5" xfId="24411"/>
    <cellStyle name="Note 5 2 2 5 2" xfId="24412"/>
    <cellStyle name="Note 5 2 2 5 2 2" xfId="24413"/>
    <cellStyle name="Note 5 2 2 5 2 3" xfId="24414"/>
    <cellStyle name="Note 5 2 2 5 3" xfId="24415"/>
    <cellStyle name="Note 5 2 2 5 3 2" xfId="24416"/>
    <cellStyle name="Note 5 2 2 5 3 3" xfId="24417"/>
    <cellStyle name="Note 5 2 2 5 4" xfId="24418"/>
    <cellStyle name="Note 5 2 2 5 4 2" xfId="24419"/>
    <cellStyle name="Note 5 2 2 5 4 3" xfId="24420"/>
    <cellStyle name="Note 5 2 2 5 5" xfId="24421"/>
    <cellStyle name="Note 5 2 2 5 5 2" xfId="24422"/>
    <cellStyle name="Note 5 2 2 5 5 3" xfId="24423"/>
    <cellStyle name="Note 5 2 2 5 6" xfId="24424"/>
    <cellStyle name="Note 5 2 2 5 7" xfId="24425"/>
    <cellStyle name="Note 5 2 2 6" xfId="24426"/>
    <cellStyle name="Note 5 2 2 6 2" xfId="24427"/>
    <cellStyle name="Note 5 2 2 6 3" xfId="24428"/>
    <cellStyle name="Note 5 2 2 7" xfId="24429"/>
    <cellStyle name="Note 5 2 2 7 2" xfId="24430"/>
    <cellStyle name="Note 5 2 2 7 3" xfId="24431"/>
    <cellStyle name="Note 5 2 2 8" xfId="24432"/>
    <cellStyle name="Note 5 2 2 8 2" xfId="24433"/>
    <cellStyle name="Note 5 2 2 8 3" xfId="24434"/>
    <cellStyle name="Note 5 2 2 9" xfId="24435"/>
    <cellStyle name="Note 5 2 2 9 2" xfId="24436"/>
    <cellStyle name="Note 5 2 2 9 3" xfId="24437"/>
    <cellStyle name="Note 5 2 3" xfId="24438"/>
    <cellStyle name="Note 5 2 3 10" xfId="24439"/>
    <cellStyle name="Note 5 2 3 11" xfId="24440"/>
    <cellStyle name="Note 5 2 3 2" xfId="24441"/>
    <cellStyle name="Note 5 2 3 2 2" xfId="24442"/>
    <cellStyle name="Note 5 2 3 2 2 2" xfId="24443"/>
    <cellStyle name="Note 5 2 3 2 2 2 2" xfId="24444"/>
    <cellStyle name="Note 5 2 3 2 2 2 2 2" xfId="24445"/>
    <cellStyle name="Note 5 2 3 2 2 2 2 3" xfId="24446"/>
    <cellStyle name="Note 5 2 3 2 2 2 3" xfId="24447"/>
    <cellStyle name="Note 5 2 3 2 2 2 3 2" xfId="24448"/>
    <cellStyle name="Note 5 2 3 2 2 2 3 3" xfId="24449"/>
    <cellStyle name="Note 5 2 3 2 2 2 4" xfId="24450"/>
    <cellStyle name="Note 5 2 3 2 2 2 4 2" xfId="24451"/>
    <cellStyle name="Note 5 2 3 2 2 2 4 3" xfId="24452"/>
    <cellStyle name="Note 5 2 3 2 2 2 5" xfId="24453"/>
    <cellStyle name="Note 5 2 3 2 2 2 5 2" xfId="24454"/>
    <cellStyle name="Note 5 2 3 2 2 2 5 3" xfId="24455"/>
    <cellStyle name="Note 5 2 3 2 2 2 6" xfId="24456"/>
    <cellStyle name="Note 5 2 3 2 2 2 7" xfId="24457"/>
    <cellStyle name="Note 5 2 3 2 2 3" xfId="24458"/>
    <cellStyle name="Note 5 2 3 2 2 3 2" xfId="24459"/>
    <cellStyle name="Note 5 2 3 2 2 3 3" xfId="24460"/>
    <cellStyle name="Note 5 2 3 2 2 4" xfId="24461"/>
    <cellStyle name="Note 5 2 3 2 2 4 2" xfId="24462"/>
    <cellStyle name="Note 5 2 3 2 2 4 3" xfId="24463"/>
    <cellStyle name="Note 5 2 3 2 2 5" xfId="24464"/>
    <cellStyle name="Note 5 2 3 2 2 5 2" xfId="24465"/>
    <cellStyle name="Note 5 2 3 2 2 5 3" xfId="24466"/>
    <cellStyle name="Note 5 2 3 2 2 6" xfId="24467"/>
    <cellStyle name="Note 5 2 3 2 2 6 2" xfId="24468"/>
    <cellStyle name="Note 5 2 3 2 2 6 3" xfId="24469"/>
    <cellStyle name="Note 5 2 3 2 2 7" xfId="24470"/>
    <cellStyle name="Note 5 2 3 2 2 8" xfId="24471"/>
    <cellStyle name="Note 5 2 3 2 3" xfId="24472"/>
    <cellStyle name="Note 5 2 3 2 3 2" xfId="24473"/>
    <cellStyle name="Note 5 2 3 2 3 2 2" xfId="24474"/>
    <cellStyle name="Note 5 2 3 2 3 2 3" xfId="24475"/>
    <cellStyle name="Note 5 2 3 2 3 3" xfId="24476"/>
    <cellStyle name="Note 5 2 3 2 3 3 2" xfId="24477"/>
    <cellStyle name="Note 5 2 3 2 3 3 3" xfId="24478"/>
    <cellStyle name="Note 5 2 3 2 3 4" xfId="24479"/>
    <cellStyle name="Note 5 2 3 2 3 4 2" xfId="24480"/>
    <cellStyle name="Note 5 2 3 2 3 4 3" xfId="24481"/>
    <cellStyle name="Note 5 2 3 2 3 5" xfId="24482"/>
    <cellStyle name="Note 5 2 3 2 3 5 2" xfId="24483"/>
    <cellStyle name="Note 5 2 3 2 3 5 3" xfId="24484"/>
    <cellStyle name="Note 5 2 3 2 3 6" xfId="24485"/>
    <cellStyle name="Note 5 2 3 2 3 7" xfId="24486"/>
    <cellStyle name="Note 5 2 3 2 4" xfId="24487"/>
    <cellStyle name="Note 5 2 3 2 4 2" xfId="24488"/>
    <cellStyle name="Note 5 2 3 2 4 3" xfId="24489"/>
    <cellStyle name="Note 5 2 3 2 5" xfId="24490"/>
    <cellStyle name="Note 5 2 3 2 5 2" xfId="24491"/>
    <cellStyle name="Note 5 2 3 2 5 3" xfId="24492"/>
    <cellStyle name="Note 5 2 3 2 6" xfId="24493"/>
    <cellStyle name="Note 5 2 3 2 6 2" xfId="24494"/>
    <cellStyle name="Note 5 2 3 2 6 3" xfId="24495"/>
    <cellStyle name="Note 5 2 3 2 7" xfId="24496"/>
    <cellStyle name="Note 5 2 3 2 7 2" xfId="24497"/>
    <cellStyle name="Note 5 2 3 2 7 3" xfId="24498"/>
    <cellStyle name="Note 5 2 3 2 8" xfId="24499"/>
    <cellStyle name="Note 5 2 3 2 9" xfId="24500"/>
    <cellStyle name="Note 5 2 3 3" xfId="24501"/>
    <cellStyle name="Note 5 2 3 3 2" xfId="24502"/>
    <cellStyle name="Note 5 2 3 3 2 2" xfId="24503"/>
    <cellStyle name="Note 5 2 3 3 2 2 2" xfId="24504"/>
    <cellStyle name="Note 5 2 3 3 2 2 2 2" xfId="24505"/>
    <cellStyle name="Note 5 2 3 3 2 2 2 3" xfId="24506"/>
    <cellStyle name="Note 5 2 3 3 2 2 3" xfId="24507"/>
    <cellStyle name="Note 5 2 3 3 2 2 3 2" xfId="24508"/>
    <cellStyle name="Note 5 2 3 3 2 2 3 3" xfId="24509"/>
    <cellStyle name="Note 5 2 3 3 2 2 4" xfId="24510"/>
    <cellStyle name="Note 5 2 3 3 2 2 4 2" xfId="24511"/>
    <cellStyle name="Note 5 2 3 3 2 2 4 3" xfId="24512"/>
    <cellStyle name="Note 5 2 3 3 2 2 5" xfId="24513"/>
    <cellStyle name="Note 5 2 3 3 2 2 5 2" xfId="24514"/>
    <cellStyle name="Note 5 2 3 3 2 2 5 3" xfId="24515"/>
    <cellStyle name="Note 5 2 3 3 2 2 6" xfId="24516"/>
    <cellStyle name="Note 5 2 3 3 2 2 7" xfId="24517"/>
    <cellStyle name="Note 5 2 3 3 2 3" xfId="24518"/>
    <cellStyle name="Note 5 2 3 3 2 3 2" xfId="24519"/>
    <cellStyle name="Note 5 2 3 3 2 3 3" xfId="24520"/>
    <cellStyle name="Note 5 2 3 3 2 4" xfId="24521"/>
    <cellStyle name="Note 5 2 3 3 2 4 2" xfId="24522"/>
    <cellStyle name="Note 5 2 3 3 2 4 3" xfId="24523"/>
    <cellStyle name="Note 5 2 3 3 2 5" xfId="24524"/>
    <cellStyle name="Note 5 2 3 3 2 5 2" xfId="24525"/>
    <cellStyle name="Note 5 2 3 3 2 5 3" xfId="24526"/>
    <cellStyle name="Note 5 2 3 3 2 6" xfId="24527"/>
    <cellStyle name="Note 5 2 3 3 2 6 2" xfId="24528"/>
    <cellStyle name="Note 5 2 3 3 2 6 3" xfId="24529"/>
    <cellStyle name="Note 5 2 3 3 2 7" xfId="24530"/>
    <cellStyle name="Note 5 2 3 3 2 8" xfId="24531"/>
    <cellStyle name="Note 5 2 3 3 3" xfId="24532"/>
    <cellStyle name="Note 5 2 3 3 3 2" xfId="24533"/>
    <cellStyle name="Note 5 2 3 3 3 2 2" xfId="24534"/>
    <cellStyle name="Note 5 2 3 3 3 2 3" xfId="24535"/>
    <cellStyle name="Note 5 2 3 3 3 3" xfId="24536"/>
    <cellStyle name="Note 5 2 3 3 3 3 2" xfId="24537"/>
    <cellStyle name="Note 5 2 3 3 3 3 3" xfId="24538"/>
    <cellStyle name="Note 5 2 3 3 3 4" xfId="24539"/>
    <cellStyle name="Note 5 2 3 3 3 4 2" xfId="24540"/>
    <cellStyle name="Note 5 2 3 3 3 4 3" xfId="24541"/>
    <cellStyle name="Note 5 2 3 3 3 5" xfId="24542"/>
    <cellStyle name="Note 5 2 3 3 3 5 2" xfId="24543"/>
    <cellStyle name="Note 5 2 3 3 3 5 3" xfId="24544"/>
    <cellStyle name="Note 5 2 3 3 3 6" xfId="24545"/>
    <cellStyle name="Note 5 2 3 3 3 7" xfId="24546"/>
    <cellStyle name="Note 5 2 3 3 4" xfId="24547"/>
    <cellStyle name="Note 5 2 3 3 4 2" xfId="24548"/>
    <cellStyle name="Note 5 2 3 3 4 3" xfId="24549"/>
    <cellStyle name="Note 5 2 3 3 5" xfId="24550"/>
    <cellStyle name="Note 5 2 3 3 5 2" xfId="24551"/>
    <cellStyle name="Note 5 2 3 3 5 3" xfId="24552"/>
    <cellStyle name="Note 5 2 3 3 6" xfId="24553"/>
    <cellStyle name="Note 5 2 3 3 6 2" xfId="24554"/>
    <cellStyle name="Note 5 2 3 3 6 3" xfId="24555"/>
    <cellStyle name="Note 5 2 3 3 7" xfId="24556"/>
    <cellStyle name="Note 5 2 3 3 7 2" xfId="24557"/>
    <cellStyle name="Note 5 2 3 3 7 3" xfId="24558"/>
    <cellStyle name="Note 5 2 3 3 8" xfId="24559"/>
    <cellStyle name="Note 5 2 3 3 9" xfId="24560"/>
    <cellStyle name="Note 5 2 3 4" xfId="24561"/>
    <cellStyle name="Note 5 2 3 4 2" xfId="24562"/>
    <cellStyle name="Note 5 2 3 4 2 2" xfId="24563"/>
    <cellStyle name="Note 5 2 3 4 2 2 2" xfId="24564"/>
    <cellStyle name="Note 5 2 3 4 2 2 3" xfId="24565"/>
    <cellStyle name="Note 5 2 3 4 2 3" xfId="24566"/>
    <cellStyle name="Note 5 2 3 4 2 3 2" xfId="24567"/>
    <cellStyle name="Note 5 2 3 4 2 3 3" xfId="24568"/>
    <cellStyle name="Note 5 2 3 4 2 4" xfId="24569"/>
    <cellStyle name="Note 5 2 3 4 2 4 2" xfId="24570"/>
    <cellStyle name="Note 5 2 3 4 2 4 3" xfId="24571"/>
    <cellStyle name="Note 5 2 3 4 2 5" xfId="24572"/>
    <cellStyle name="Note 5 2 3 4 2 5 2" xfId="24573"/>
    <cellStyle name="Note 5 2 3 4 2 5 3" xfId="24574"/>
    <cellStyle name="Note 5 2 3 4 2 6" xfId="24575"/>
    <cellStyle name="Note 5 2 3 4 2 7" xfId="24576"/>
    <cellStyle name="Note 5 2 3 4 3" xfId="24577"/>
    <cellStyle name="Note 5 2 3 4 3 2" xfId="24578"/>
    <cellStyle name="Note 5 2 3 4 3 3" xfId="24579"/>
    <cellStyle name="Note 5 2 3 4 4" xfId="24580"/>
    <cellStyle name="Note 5 2 3 4 4 2" xfId="24581"/>
    <cellStyle name="Note 5 2 3 4 4 3" xfId="24582"/>
    <cellStyle name="Note 5 2 3 4 5" xfId="24583"/>
    <cellStyle name="Note 5 2 3 4 5 2" xfId="24584"/>
    <cellStyle name="Note 5 2 3 4 5 3" xfId="24585"/>
    <cellStyle name="Note 5 2 3 4 6" xfId="24586"/>
    <cellStyle name="Note 5 2 3 4 6 2" xfId="24587"/>
    <cellStyle name="Note 5 2 3 4 6 3" xfId="24588"/>
    <cellStyle name="Note 5 2 3 4 7" xfId="24589"/>
    <cellStyle name="Note 5 2 3 4 8" xfId="24590"/>
    <cellStyle name="Note 5 2 3 5" xfId="24591"/>
    <cellStyle name="Note 5 2 3 5 2" xfId="24592"/>
    <cellStyle name="Note 5 2 3 5 2 2" xfId="24593"/>
    <cellStyle name="Note 5 2 3 5 2 3" xfId="24594"/>
    <cellStyle name="Note 5 2 3 5 3" xfId="24595"/>
    <cellStyle name="Note 5 2 3 5 3 2" xfId="24596"/>
    <cellStyle name="Note 5 2 3 5 3 3" xfId="24597"/>
    <cellStyle name="Note 5 2 3 5 4" xfId="24598"/>
    <cellStyle name="Note 5 2 3 5 4 2" xfId="24599"/>
    <cellStyle name="Note 5 2 3 5 4 3" xfId="24600"/>
    <cellStyle name="Note 5 2 3 5 5" xfId="24601"/>
    <cellStyle name="Note 5 2 3 5 5 2" xfId="24602"/>
    <cellStyle name="Note 5 2 3 5 5 3" xfId="24603"/>
    <cellStyle name="Note 5 2 3 5 6" xfId="24604"/>
    <cellStyle name="Note 5 2 3 5 7" xfId="24605"/>
    <cellStyle name="Note 5 2 3 6" xfId="24606"/>
    <cellStyle name="Note 5 2 3 6 2" xfId="24607"/>
    <cellStyle name="Note 5 2 3 6 3" xfId="24608"/>
    <cellStyle name="Note 5 2 3 7" xfId="24609"/>
    <cellStyle name="Note 5 2 3 7 2" xfId="24610"/>
    <cellStyle name="Note 5 2 3 7 3" xfId="24611"/>
    <cellStyle name="Note 5 2 3 8" xfId="24612"/>
    <cellStyle name="Note 5 2 3 8 2" xfId="24613"/>
    <cellStyle name="Note 5 2 3 8 3" xfId="24614"/>
    <cellStyle name="Note 5 2 3 9" xfId="24615"/>
    <cellStyle name="Note 5 2 3 9 2" xfId="24616"/>
    <cellStyle name="Note 5 2 3 9 3" xfId="24617"/>
    <cellStyle name="Note 5 2 4" xfId="24618"/>
    <cellStyle name="Note 5 2 4 10" xfId="24619"/>
    <cellStyle name="Note 5 2 4 11" xfId="24620"/>
    <cellStyle name="Note 5 2 4 2" xfId="24621"/>
    <cellStyle name="Note 5 2 4 2 10" xfId="24622"/>
    <cellStyle name="Note 5 2 4 2 2" xfId="24623"/>
    <cellStyle name="Note 5 2 4 2 2 2" xfId="24624"/>
    <cellStyle name="Note 5 2 4 2 2 2 2" xfId="24625"/>
    <cellStyle name="Note 5 2 4 2 2 2 2 2" xfId="24626"/>
    <cellStyle name="Note 5 2 4 2 2 2 2 2 2" xfId="24627"/>
    <cellStyle name="Note 5 2 4 2 2 2 2 2 3" xfId="24628"/>
    <cellStyle name="Note 5 2 4 2 2 2 2 3" xfId="24629"/>
    <cellStyle name="Note 5 2 4 2 2 2 2 3 2" xfId="24630"/>
    <cellStyle name="Note 5 2 4 2 2 2 2 3 3" xfId="24631"/>
    <cellStyle name="Note 5 2 4 2 2 2 2 4" xfId="24632"/>
    <cellStyle name="Note 5 2 4 2 2 2 2 4 2" xfId="24633"/>
    <cellStyle name="Note 5 2 4 2 2 2 2 4 3" xfId="24634"/>
    <cellStyle name="Note 5 2 4 2 2 2 2 5" xfId="24635"/>
    <cellStyle name="Note 5 2 4 2 2 2 2 5 2" xfId="24636"/>
    <cellStyle name="Note 5 2 4 2 2 2 2 5 3" xfId="24637"/>
    <cellStyle name="Note 5 2 4 2 2 2 2 6" xfId="24638"/>
    <cellStyle name="Note 5 2 4 2 2 2 2 7" xfId="24639"/>
    <cellStyle name="Note 5 2 4 2 2 2 3" xfId="24640"/>
    <cellStyle name="Note 5 2 4 2 2 2 3 2" xfId="24641"/>
    <cellStyle name="Note 5 2 4 2 2 2 3 3" xfId="24642"/>
    <cellStyle name="Note 5 2 4 2 2 2 4" xfId="24643"/>
    <cellStyle name="Note 5 2 4 2 2 2 4 2" xfId="24644"/>
    <cellStyle name="Note 5 2 4 2 2 2 4 3" xfId="24645"/>
    <cellStyle name="Note 5 2 4 2 2 2 5" xfId="24646"/>
    <cellStyle name="Note 5 2 4 2 2 2 5 2" xfId="24647"/>
    <cellStyle name="Note 5 2 4 2 2 2 5 3" xfId="24648"/>
    <cellStyle name="Note 5 2 4 2 2 2 6" xfId="24649"/>
    <cellStyle name="Note 5 2 4 2 2 2 6 2" xfId="24650"/>
    <cellStyle name="Note 5 2 4 2 2 2 6 3" xfId="24651"/>
    <cellStyle name="Note 5 2 4 2 2 2 7" xfId="24652"/>
    <cellStyle name="Note 5 2 4 2 2 2 8" xfId="24653"/>
    <cellStyle name="Note 5 2 4 2 2 3" xfId="24654"/>
    <cellStyle name="Note 5 2 4 2 2 3 2" xfId="24655"/>
    <cellStyle name="Note 5 2 4 2 2 3 2 2" xfId="24656"/>
    <cellStyle name="Note 5 2 4 2 2 3 2 3" xfId="24657"/>
    <cellStyle name="Note 5 2 4 2 2 3 3" xfId="24658"/>
    <cellStyle name="Note 5 2 4 2 2 3 3 2" xfId="24659"/>
    <cellStyle name="Note 5 2 4 2 2 3 3 3" xfId="24660"/>
    <cellStyle name="Note 5 2 4 2 2 3 4" xfId="24661"/>
    <cellStyle name="Note 5 2 4 2 2 3 4 2" xfId="24662"/>
    <cellStyle name="Note 5 2 4 2 2 3 4 3" xfId="24663"/>
    <cellStyle name="Note 5 2 4 2 2 3 5" xfId="24664"/>
    <cellStyle name="Note 5 2 4 2 2 3 5 2" xfId="24665"/>
    <cellStyle name="Note 5 2 4 2 2 3 5 3" xfId="24666"/>
    <cellStyle name="Note 5 2 4 2 2 3 6" xfId="24667"/>
    <cellStyle name="Note 5 2 4 2 2 3 7" xfId="24668"/>
    <cellStyle name="Note 5 2 4 2 2 4" xfId="24669"/>
    <cellStyle name="Note 5 2 4 2 2 4 2" xfId="24670"/>
    <cellStyle name="Note 5 2 4 2 2 4 3" xfId="24671"/>
    <cellStyle name="Note 5 2 4 2 2 5" xfId="24672"/>
    <cellStyle name="Note 5 2 4 2 2 5 2" xfId="24673"/>
    <cellStyle name="Note 5 2 4 2 2 5 3" xfId="24674"/>
    <cellStyle name="Note 5 2 4 2 2 6" xfId="24675"/>
    <cellStyle name="Note 5 2 4 2 2 6 2" xfId="24676"/>
    <cellStyle name="Note 5 2 4 2 2 6 3" xfId="24677"/>
    <cellStyle name="Note 5 2 4 2 2 7" xfId="24678"/>
    <cellStyle name="Note 5 2 4 2 2 7 2" xfId="24679"/>
    <cellStyle name="Note 5 2 4 2 2 7 3" xfId="24680"/>
    <cellStyle name="Note 5 2 4 2 2 8" xfId="24681"/>
    <cellStyle name="Note 5 2 4 2 2 9" xfId="24682"/>
    <cellStyle name="Note 5 2 4 2 3" xfId="24683"/>
    <cellStyle name="Note 5 2 4 2 3 2" xfId="24684"/>
    <cellStyle name="Note 5 2 4 2 3 2 2" xfId="24685"/>
    <cellStyle name="Note 5 2 4 2 3 2 2 2" xfId="24686"/>
    <cellStyle name="Note 5 2 4 2 3 2 2 3" xfId="24687"/>
    <cellStyle name="Note 5 2 4 2 3 2 3" xfId="24688"/>
    <cellStyle name="Note 5 2 4 2 3 2 3 2" xfId="24689"/>
    <cellStyle name="Note 5 2 4 2 3 2 3 3" xfId="24690"/>
    <cellStyle name="Note 5 2 4 2 3 2 4" xfId="24691"/>
    <cellStyle name="Note 5 2 4 2 3 2 4 2" xfId="24692"/>
    <cellStyle name="Note 5 2 4 2 3 2 4 3" xfId="24693"/>
    <cellStyle name="Note 5 2 4 2 3 2 5" xfId="24694"/>
    <cellStyle name="Note 5 2 4 2 3 2 5 2" xfId="24695"/>
    <cellStyle name="Note 5 2 4 2 3 2 5 3" xfId="24696"/>
    <cellStyle name="Note 5 2 4 2 3 2 6" xfId="24697"/>
    <cellStyle name="Note 5 2 4 2 3 2 7" xfId="24698"/>
    <cellStyle name="Note 5 2 4 2 3 3" xfId="24699"/>
    <cellStyle name="Note 5 2 4 2 3 3 2" xfId="24700"/>
    <cellStyle name="Note 5 2 4 2 3 3 3" xfId="24701"/>
    <cellStyle name="Note 5 2 4 2 3 4" xfId="24702"/>
    <cellStyle name="Note 5 2 4 2 3 4 2" xfId="24703"/>
    <cellStyle name="Note 5 2 4 2 3 4 3" xfId="24704"/>
    <cellStyle name="Note 5 2 4 2 3 5" xfId="24705"/>
    <cellStyle name="Note 5 2 4 2 3 5 2" xfId="24706"/>
    <cellStyle name="Note 5 2 4 2 3 5 3" xfId="24707"/>
    <cellStyle name="Note 5 2 4 2 3 6" xfId="24708"/>
    <cellStyle name="Note 5 2 4 2 3 6 2" xfId="24709"/>
    <cellStyle name="Note 5 2 4 2 3 6 3" xfId="24710"/>
    <cellStyle name="Note 5 2 4 2 3 7" xfId="24711"/>
    <cellStyle name="Note 5 2 4 2 3 8" xfId="24712"/>
    <cellStyle name="Note 5 2 4 2 4" xfId="24713"/>
    <cellStyle name="Note 5 2 4 2 4 2" xfId="24714"/>
    <cellStyle name="Note 5 2 4 2 4 2 2" xfId="24715"/>
    <cellStyle name="Note 5 2 4 2 4 2 3" xfId="24716"/>
    <cellStyle name="Note 5 2 4 2 4 3" xfId="24717"/>
    <cellStyle name="Note 5 2 4 2 4 3 2" xfId="24718"/>
    <cellStyle name="Note 5 2 4 2 4 3 3" xfId="24719"/>
    <cellStyle name="Note 5 2 4 2 4 4" xfId="24720"/>
    <cellStyle name="Note 5 2 4 2 4 4 2" xfId="24721"/>
    <cellStyle name="Note 5 2 4 2 4 4 3" xfId="24722"/>
    <cellStyle name="Note 5 2 4 2 4 5" xfId="24723"/>
    <cellStyle name="Note 5 2 4 2 4 5 2" xfId="24724"/>
    <cellStyle name="Note 5 2 4 2 4 5 3" xfId="24725"/>
    <cellStyle name="Note 5 2 4 2 4 6" xfId="24726"/>
    <cellStyle name="Note 5 2 4 2 4 7" xfId="24727"/>
    <cellStyle name="Note 5 2 4 2 5" xfId="24728"/>
    <cellStyle name="Note 5 2 4 2 5 2" xfId="24729"/>
    <cellStyle name="Note 5 2 4 2 5 3" xfId="24730"/>
    <cellStyle name="Note 5 2 4 2 6" xfId="24731"/>
    <cellStyle name="Note 5 2 4 2 6 2" xfId="24732"/>
    <cellStyle name="Note 5 2 4 2 6 3" xfId="24733"/>
    <cellStyle name="Note 5 2 4 2 7" xfId="24734"/>
    <cellStyle name="Note 5 2 4 2 7 2" xfId="24735"/>
    <cellStyle name="Note 5 2 4 2 7 3" xfId="24736"/>
    <cellStyle name="Note 5 2 4 2 8" xfId="24737"/>
    <cellStyle name="Note 5 2 4 2 8 2" xfId="24738"/>
    <cellStyle name="Note 5 2 4 2 8 3" xfId="24739"/>
    <cellStyle name="Note 5 2 4 2 9" xfId="24740"/>
    <cellStyle name="Note 5 2 4 3" xfId="24741"/>
    <cellStyle name="Note 5 2 4 3 2" xfId="24742"/>
    <cellStyle name="Note 5 2 4 3 2 2" xfId="24743"/>
    <cellStyle name="Note 5 2 4 3 2 2 2" xfId="24744"/>
    <cellStyle name="Note 5 2 4 3 2 2 2 2" xfId="24745"/>
    <cellStyle name="Note 5 2 4 3 2 2 2 3" xfId="24746"/>
    <cellStyle name="Note 5 2 4 3 2 2 3" xfId="24747"/>
    <cellStyle name="Note 5 2 4 3 2 2 3 2" xfId="24748"/>
    <cellStyle name="Note 5 2 4 3 2 2 3 3" xfId="24749"/>
    <cellStyle name="Note 5 2 4 3 2 2 4" xfId="24750"/>
    <cellStyle name="Note 5 2 4 3 2 2 4 2" xfId="24751"/>
    <cellStyle name="Note 5 2 4 3 2 2 4 3" xfId="24752"/>
    <cellStyle name="Note 5 2 4 3 2 2 5" xfId="24753"/>
    <cellStyle name="Note 5 2 4 3 2 2 5 2" xfId="24754"/>
    <cellStyle name="Note 5 2 4 3 2 2 5 3" xfId="24755"/>
    <cellStyle name="Note 5 2 4 3 2 2 6" xfId="24756"/>
    <cellStyle name="Note 5 2 4 3 2 2 7" xfId="24757"/>
    <cellStyle name="Note 5 2 4 3 2 3" xfId="24758"/>
    <cellStyle name="Note 5 2 4 3 2 3 2" xfId="24759"/>
    <cellStyle name="Note 5 2 4 3 2 3 3" xfId="24760"/>
    <cellStyle name="Note 5 2 4 3 2 4" xfId="24761"/>
    <cellStyle name="Note 5 2 4 3 2 4 2" xfId="24762"/>
    <cellStyle name="Note 5 2 4 3 2 4 3" xfId="24763"/>
    <cellStyle name="Note 5 2 4 3 2 5" xfId="24764"/>
    <cellStyle name="Note 5 2 4 3 2 5 2" xfId="24765"/>
    <cellStyle name="Note 5 2 4 3 2 5 3" xfId="24766"/>
    <cellStyle name="Note 5 2 4 3 2 6" xfId="24767"/>
    <cellStyle name="Note 5 2 4 3 2 6 2" xfId="24768"/>
    <cellStyle name="Note 5 2 4 3 2 6 3" xfId="24769"/>
    <cellStyle name="Note 5 2 4 3 2 7" xfId="24770"/>
    <cellStyle name="Note 5 2 4 3 2 8" xfId="24771"/>
    <cellStyle name="Note 5 2 4 3 3" xfId="24772"/>
    <cellStyle name="Note 5 2 4 3 3 2" xfId="24773"/>
    <cellStyle name="Note 5 2 4 3 3 2 2" xfId="24774"/>
    <cellStyle name="Note 5 2 4 3 3 2 3" xfId="24775"/>
    <cellStyle name="Note 5 2 4 3 3 3" xfId="24776"/>
    <cellStyle name="Note 5 2 4 3 3 3 2" xfId="24777"/>
    <cellStyle name="Note 5 2 4 3 3 3 3" xfId="24778"/>
    <cellStyle name="Note 5 2 4 3 3 4" xfId="24779"/>
    <cellStyle name="Note 5 2 4 3 3 4 2" xfId="24780"/>
    <cellStyle name="Note 5 2 4 3 3 4 3" xfId="24781"/>
    <cellStyle name="Note 5 2 4 3 3 5" xfId="24782"/>
    <cellStyle name="Note 5 2 4 3 3 5 2" xfId="24783"/>
    <cellStyle name="Note 5 2 4 3 3 5 3" xfId="24784"/>
    <cellStyle name="Note 5 2 4 3 3 6" xfId="24785"/>
    <cellStyle name="Note 5 2 4 3 3 7" xfId="24786"/>
    <cellStyle name="Note 5 2 4 3 4" xfId="24787"/>
    <cellStyle name="Note 5 2 4 3 4 2" xfId="24788"/>
    <cellStyle name="Note 5 2 4 3 4 3" xfId="24789"/>
    <cellStyle name="Note 5 2 4 3 5" xfId="24790"/>
    <cellStyle name="Note 5 2 4 3 5 2" xfId="24791"/>
    <cellStyle name="Note 5 2 4 3 5 3" xfId="24792"/>
    <cellStyle name="Note 5 2 4 3 6" xfId="24793"/>
    <cellStyle name="Note 5 2 4 3 6 2" xfId="24794"/>
    <cellStyle name="Note 5 2 4 3 6 3" xfId="24795"/>
    <cellStyle name="Note 5 2 4 3 7" xfId="24796"/>
    <cellStyle name="Note 5 2 4 3 7 2" xfId="24797"/>
    <cellStyle name="Note 5 2 4 3 7 3" xfId="24798"/>
    <cellStyle name="Note 5 2 4 3 8" xfId="24799"/>
    <cellStyle name="Note 5 2 4 3 9" xfId="24800"/>
    <cellStyle name="Note 5 2 4 4" xfId="24801"/>
    <cellStyle name="Note 5 2 4 4 2" xfId="24802"/>
    <cellStyle name="Note 5 2 4 4 2 2" xfId="24803"/>
    <cellStyle name="Note 5 2 4 4 2 2 2" xfId="24804"/>
    <cellStyle name="Note 5 2 4 4 2 2 3" xfId="24805"/>
    <cellStyle name="Note 5 2 4 4 2 3" xfId="24806"/>
    <cellStyle name="Note 5 2 4 4 2 3 2" xfId="24807"/>
    <cellStyle name="Note 5 2 4 4 2 3 3" xfId="24808"/>
    <cellStyle name="Note 5 2 4 4 2 4" xfId="24809"/>
    <cellStyle name="Note 5 2 4 4 2 4 2" xfId="24810"/>
    <cellStyle name="Note 5 2 4 4 2 4 3" xfId="24811"/>
    <cellStyle name="Note 5 2 4 4 2 5" xfId="24812"/>
    <cellStyle name="Note 5 2 4 4 2 5 2" xfId="24813"/>
    <cellStyle name="Note 5 2 4 4 2 5 3" xfId="24814"/>
    <cellStyle name="Note 5 2 4 4 2 6" xfId="24815"/>
    <cellStyle name="Note 5 2 4 4 2 7" xfId="24816"/>
    <cellStyle name="Note 5 2 4 4 3" xfId="24817"/>
    <cellStyle name="Note 5 2 4 4 3 2" xfId="24818"/>
    <cellStyle name="Note 5 2 4 4 3 3" xfId="24819"/>
    <cellStyle name="Note 5 2 4 4 4" xfId="24820"/>
    <cellStyle name="Note 5 2 4 4 4 2" xfId="24821"/>
    <cellStyle name="Note 5 2 4 4 4 3" xfId="24822"/>
    <cellStyle name="Note 5 2 4 4 5" xfId="24823"/>
    <cellStyle name="Note 5 2 4 4 5 2" xfId="24824"/>
    <cellStyle name="Note 5 2 4 4 5 3" xfId="24825"/>
    <cellStyle name="Note 5 2 4 4 6" xfId="24826"/>
    <cellStyle name="Note 5 2 4 4 6 2" xfId="24827"/>
    <cellStyle name="Note 5 2 4 4 6 3" xfId="24828"/>
    <cellStyle name="Note 5 2 4 4 7" xfId="24829"/>
    <cellStyle name="Note 5 2 4 4 8" xfId="24830"/>
    <cellStyle name="Note 5 2 4 5" xfId="24831"/>
    <cellStyle name="Note 5 2 4 5 2" xfId="24832"/>
    <cellStyle name="Note 5 2 4 5 2 2" xfId="24833"/>
    <cellStyle name="Note 5 2 4 5 2 3" xfId="24834"/>
    <cellStyle name="Note 5 2 4 5 3" xfId="24835"/>
    <cellStyle name="Note 5 2 4 5 3 2" xfId="24836"/>
    <cellStyle name="Note 5 2 4 5 3 3" xfId="24837"/>
    <cellStyle name="Note 5 2 4 5 4" xfId="24838"/>
    <cellStyle name="Note 5 2 4 5 4 2" xfId="24839"/>
    <cellStyle name="Note 5 2 4 5 4 3" xfId="24840"/>
    <cellStyle name="Note 5 2 4 5 5" xfId="24841"/>
    <cellStyle name="Note 5 2 4 5 5 2" xfId="24842"/>
    <cellStyle name="Note 5 2 4 5 5 3" xfId="24843"/>
    <cellStyle name="Note 5 2 4 5 6" xfId="24844"/>
    <cellStyle name="Note 5 2 4 5 7" xfId="24845"/>
    <cellStyle name="Note 5 2 4 6" xfId="24846"/>
    <cellStyle name="Note 5 2 4 6 2" xfId="24847"/>
    <cellStyle name="Note 5 2 4 6 3" xfId="24848"/>
    <cellStyle name="Note 5 2 4 7" xfId="24849"/>
    <cellStyle name="Note 5 2 4 7 2" xfId="24850"/>
    <cellStyle name="Note 5 2 4 7 3" xfId="24851"/>
    <cellStyle name="Note 5 2 4 8" xfId="24852"/>
    <cellStyle name="Note 5 2 4 8 2" xfId="24853"/>
    <cellStyle name="Note 5 2 4 8 3" xfId="24854"/>
    <cellStyle name="Note 5 2 4 9" xfId="24855"/>
    <cellStyle name="Note 5 2 4 9 2" xfId="24856"/>
    <cellStyle name="Note 5 2 4 9 3" xfId="24857"/>
    <cellStyle name="Note 5 2 5" xfId="24858"/>
    <cellStyle name="Note 5 2 5 10" xfId="24859"/>
    <cellStyle name="Note 5 2 5 11" xfId="24860"/>
    <cellStyle name="Note 5 2 5 2" xfId="24861"/>
    <cellStyle name="Note 5 2 5 2 2" xfId="24862"/>
    <cellStyle name="Note 5 2 5 2 2 2" xfId="24863"/>
    <cellStyle name="Note 5 2 5 2 2 2 2" xfId="24864"/>
    <cellStyle name="Note 5 2 5 2 2 2 2 2" xfId="24865"/>
    <cellStyle name="Note 5 2 5 2 2 2 2 3" xfId="24866"/>
    <cellStyle name="Note 5 2 5 2 2 2 3" xfId="24867"/>
    <cellStyle name="Note 5 2 5 2 2 2 3 2" xfId="24868"/>
    <cellStyle name="Note 5 2 5 2 2 2 3 3" xfId="24869"/>
    <cellStyle name="Note 5 2 5 2 2 2 4" xfId="24870"/>
    <cellStyle name="Note 5 2 5 2 2 2 4 2" xfId="24871"/>
    <cellStyle name="Note 5 2 5 2 2 2 4 3" xfId="24872"/>
    <cellStyle name="Note 5 2 5 2 2 2 5" xfId="24873"/>
    <cellStyle name="Note 5 2 5 2 2 2 5 2" xfId="24874"/>
    <cellStyle name="Note 5 2 5 2 2 2 5 3" xfId="24875"/>
    <cellStyle name="Note 5 2 5 2 2 2 6" xfId="24876"/>
    <cellStyle name="Note 5 2 5 2 2 2 7" xfId="24877"/>
    <cellStyle name="Note 5 2 5 2 2 3" xfId="24878"/>
    <cellStyle name="Note 5 2 5 2 2 3 2" xfId="24879"/>
    <cellStyle name="Note 5 2 5 2 2 3 3" xfId="24880"/>
    <cellStyle name="Note 5 2 5 2 2 4" xfId="24881"/>
    <cellStyle name="Note 5 2 5 2 2 4 2" xfId="24882"/>
    <cellStyle name="Note 5 2 5 2 2 4 3" xfId="24883"/>
    <cellStyle name="Note 5 2 5 2 2 5" xfId="24884"/>
    <cellStyle name="Note 5 2 5 2 2 5 2" xfId="24885"/>
    <cellStyle name="Note 5 2 5 2 2 5 3" xfId="24886"/>
    <cellStyle name="Note 5 2 5 2 2 6" xfId="24887"/>
    <cellStyle name="Note 5 2 5 2 2 6 2" xfId="24888"/>
    <cellStyle name="Note 5 2 5 2 2 6 3" xfId="24889"/>
    <cellStyle name="Note 5 2 5 2 2 7" xfId="24890"/>
    <cellStyle name="Note 5 2 5 2 2 8" xfId="24891"/>
    <cellStyle name="Note 5 2 5 2 3" xfId="24892"/>
    <cellStyle name="Note 5 2 5 2 3 2" xfId="24893"/>
    <cellStyle name="Note 5 2 5 2 3 2 2" xfId="24894"/>
    <cellStyle name="Note 5 2 5 2 3 2 3" xfId="24895"/>
    <cellStyle name="Note 5 2 5 2 3 3" xfId="24896"/>
    <cellStyle name="Note 5 2 5 2 3 3 2" xfId="24897"/>
    <cellStyle name="Note 5 2 5 2 3 3 3" xfId="24898"/>
    <cellStyle name="Note 5 2 5 2 3 4" xfId="24899"/>
    <cellStyle name="Note 5 2 5 2 3 4 2" xfId="24900"/>
    <cellStyle name="Note 5 2 5 2 3 4 3" xfId="24901"/>
    <cellStyle name="Note 5 2 5 2 3 5" xfId="24902"/>
    <cellStyle name="Note 5 2 5 2 3 5 2" xfId="24903"/>
    <cellStyle name="Note 5 2 5 2 3 5 3" xfId="24904"/>
    <cellStyle name="Note 5 2 5 2 3 6" xfId="24905"/>
    <cellStyle name="Note 5 2 5 2 3 7" xfId="24906"/>
    <cellStyle name="Note 5 2 5 2 4" xfId="24907"/>
    <cellStyle name="Note 5 2 5 2 4 2" xfId="24908"/>
    <cellStyle name="Note 5 2 5 2 4 3" xfId="24909"/>
    <cellStyle name="Note 5 2 5 2 5" xfId="24910"/>
    <cellStyle name="Note 5 2 5 2 5 2" xfId="24911"/>
    <cellStyle name="Note 5 2 5 2 5 3" xfId="24912"/>
    <cellStyle name="Note 5 2 5 2 6" xfId="24913"/>
    <cellStyle name="Note 5 2 5 2 6 2" xfId="24914"/>
    <cellStyle name="Note 5 2 5 2 6 3" xfId="24915"/>
    <cellStyle name="Note 5 2 5 2 7" xfId="24916"/>
    <cellStyle name="Note 5 2 5 2 7 2" xfId="24917"/>
    <cellStyle name="Note 5 2 5 2 7 3" xfId="24918"/>
    <cellStyle name="Note 5 2 5 2 8" xfId="24919"/>
    <cellStyle name="Note 5 2 5 2 9" xfId="24920"/>
    <cellStyle name="Note 5 2 5 3" xfId="24921"/>
    <cellStyle name="Note 5 2 5 3 2" xfId="24922"/>
    <cellStyle name="Note 5 2 5 3 3" xfId="24923"/>
    <cellStyle name="Note 5 2 5 4" xfId="24924"/>
    <cellStyle name="Note 5 2 5 4 2" xfId="24925"/>
    <cellStyle name="Note 5 2 5 4 2 2" xfId="24926"/>
    <cellStyle name="Note 5 2 5 4 2 2 2" xfId="24927"/>
    <cellStyle name="Note 5 2 5 4 2 2 3" xfId="24928"/>
    <cellStyle name="Note 5 2 5 4 2 3" xfId="24929"/>
    <cellStyle name="Note 5 2 5 4 2 3 2" xfId="24930"/>
    <cellStyle name="Note 5 2 5 4 2 3 3" xfId="24931"/>
    <cellStyle name="Note 5 2 5 4 2 4" xfId="24932"/>
    <cellStyle name="Note 5 2 5 4 2 4 2" xfId="24933"/>
    <cellStyle name="Note 5 2 5 4 2 4 3" xfId="24934"/>
    <cellStyle name="Note 5 2 5 4 2 5" xfId="24935"/>
    <cellStyle name="Note 5 2 5 4 2 5 2" xfId="24936"/>
    <cellStyle name="Note 5 2 5 4 2 5 3" xfId="24937"/>
    <cellStyle name="Note 5 2 5 4 2 6" xfId="24938"/>
    <cellStyle name="Note 5 2 5 4 2 7" xfId="24939"/>
    <cellStyle name="Note 5 2 5 4 3" xfId="24940"/>
    <cellStyle name="Note 5 2 5 4 3 2" xfId="24941"/>
    <cellStyle name="Note 5 2 5 4 3 3" xfId="24942"/>
    <cellStyle name="Note 5 2 5 4 4" xfId="24943"/>
    <cellStyle name="Note 5 2 5 4 4 2" xfId="24944"/>
    <cellStyle name="Note 5 2 5 4 4 3" xfId="24945"/>
    <cellStyle name="Note 5 2 5 4 5" xfId="24946"/>
    <cellStyle name="Note 5 2 5 4 5 2" xfId="24947"/>
    <cellStyle name="Note 5 2 5 4 5 3" xfId="24948"/>
    <cellStyle name="Note 5 2 5 4 6" xfId="24949"/>
    <cellStyle name="Note 5 2 5 4 6 2" xfId="24950"/>
    <cellStyle name="Note 5 2 5 4 6 3" xfId="24951"/>
    <cellStyle name="Note 5 2 5 4 7" xfId="24952"/>
    <cellStyle name="Note 5 2 5 4 8" xfId="24953"/>
    <cellStyle name="Note 5 2 5 5" xfId="24954"/>
    <cellStyle name="Note 5 2 5 5 2" xfId="24955"/>
    <cellStyle name="Note 5 2 5 5 2 2" xfId="24956"/>
    <cellStyle name="Note 5 2 5 5 2 3" xfId="24957"/>
    <cellStyle name="Note 5 2 5 5 3" xfId="24958"/>
    <cellStyle name="Note 5 2 5 5 3 2" xfId="24959"/>
    <cellStyle name="Note 5 2 5 5 3 3" xfId="24960"/>
    <cellStyle name="Note 5 2 5 5 4" xfId="24961"/>
    <cellStyle name="Note 5 2 5 5 4 2" xfId="24962"/>
    <cellStyle name="Note 5 2 5 5 4 3" xfId="24963"/>
    <cellStyle name="Note 5 2 5 5 5" xfId="24964"/>
    <cellStyle name="Note 5 2 5 5 5 2" xfId="24965"/>
    <cellStyle name="Note 5 2 5 5 5 3" xfId="24966"/>
    <cellStyle name="Note 5 2 5 5 6" xfId="24967"/>
    <cellStyle name="Note 5 2 5 5 7" xfId="24968"/>
    <cellStyle name="Note 5 2 5 6" xfId="24969"/>
    <cellStyle name="Note 5 2 5 6 2" xfId="24970"/>
    <cellStyle name="Note 5 2 5 6 3" xfId="24971"/>
    <cellStyle name="Note 5 2 5 7" xfId="24972"/>
    <cellStyle name="Note 5 2 5 7 2" xfId="24973"/>
    <cellStyle name="Note 5 2 5 7 3" xfId="24974"/>
    <cellStyle name="Note 5 2 5 8" xfId="24975"/>
    <cellStyle name="Note 5 2 5 8 2" xfId="24976"/>
    <cellStyle name="Note 5 2 5 8 3" xfId="24977"/>
    <cellStyle name="Note 5 2 5 9" xfId="24978"/>
    <cellStyle name="Note 5 2 5 9 2" xfId="24979"/>
    <cellStyle name="Note 5 2 5 9 3" xfId="24980"/>
    <cellStyle name="Note 5 2 6" xfId="24981"/>
    <cellStyle name="Note 5 2 6 2" xfId="24982"/>
    <cellStyle name="Note 5 2 6 2 2" xfId="24983"/>
    <cellStyle name="Note 5 2 6 2 2 2" xfId="24984"/>
    <cellStyle name="Note 5 2 6 2 2 2 2" xfId="24985"/>
    <cellStyle name="Note 5 2 6 2 2 2 3" xfId="24986"/>
    <cellStyle name="Note 5 2 6 2 2 3" xfId="24987"/>
    <cellStyle name="Note 5 2 6 2 2 3 2" xfId="24988"/>
    <cellStyle name="Note 5 2 6 2 2 3 3" xfId="24989"/>
    <cellStyle name="Note 5 2 6 2 2 4" xfId="24990"/>
    <cellStyle name="Note 5 2 6 2 2 4 2" xfId="24991"/>
    <cellStyle name="Note 5 2 6 2 2 4 3" xfId="24992"/>
    <cellStyle name="Note 5 2 6 2 2 5" xfId="24993"/>
    <cellStyle name="Note 5 2 6 2 2 5 2" xfId="24994"/>
    <cellStyle name="Note 5 2 6 2 2 5 3" xfId="24995"/>
    <cellStyle name="Note 5 2 6 2 2 6" xfId="24996"/>
    <cellStyle name="Note 5 2 6 2 2 7" xfId="24997"/>
    <cellStyle name="Note 5 2 6 2 3" xfId="24998"/>
    <cellStyle name="Note 5 2 6 2 3 2" xfId="24999"/>
    <cellStyle name="Note 5 2 6 2 3 3" xfId="25000"/>
    <cellStyle name="Note 5 2 6 2 4" xfId="25001"/>
    <cellStyle name="Note 5 2 6 2 4 2" xfId="25002"/>
    <cellStyle name="Note 5 2 6 2 4 3" xfId="25003"/>
    <cellStyle name="Note 5 2 6 2 5" xfId="25004"/>
    <cellStyle name="Note 5 2 6 2 5 2" xfId="25005"/>
    <cellStyle name="Note 5 2 6 2 5 3" xfId="25006"/>
    <cellStyle name="Note 5 2 6 2 6" xfId="25007"/>
    <cellStyle name="Note 5 2 6 2 6 2" xfId="25008"/>
    <cellStyle name="Note 5 2 6 2 6 3" xfId="25009"/>
    <cellStyle name="Note 5 2 6 2 7" xfId="25010"/>
    <cellStyle name="Note 5 2 6 2 8" xfId="25011"/>
    <cellStyle name="Note 5 2 6 3" xfId="25012"/>
    <cellStyle name="Note 5 2 6 3 2" xfId="25013"/>
    <cellStyle name="Note 5 2 6 3 2 2" xfId="25014"/>
    <cellStyle name="Note 5 2 6 3 2 3" xfId="25015"/>
    <cellStyle name="Note 5 2 6 3 3" xfId="25016"/>
    <cellStyle name="Note 5 2 6 3 3 2" xfId="25017"/>
    <cellStyle name="Note 5 2 6 3 3 3" xfId="25018"/>
    <cellStyle name="Note 5 2 6 3 4" xfId="25019"/>
    <cellStyle name="Note 5 2 6 3 4 2" xfId="25020"/>
    <cellStyle name="Note 5 2 6 3 4 3" xfId="25021"/>
    <cellStyle name="Note 5 2 6 3 5" xfId="25022"/>
    <cellStyle name="Note 5 2 6 3 5 2" xfId="25023"/>
    <cellStyle name="Note 5 2 6 3 5 3" xfId="25024"/>
    <cellStyle name="Note 5 2 6 3 6" xfId="25025"/>
    <cellStyle name="Note 5 2 6 3 7" xfId="25026"/>
    <cellStyle name="Note 5 2 6 4" xfId="25027"/>
    <cellStyle name="Note 5 2 6 4 2" xfId="25028"/>
    <cellStyle name="Note 5 2 6 4 3" xfId="25029"/>
    <cellStyle name="Note 5 2 6 5" xfId="25030"/>
    <cellStyle name="Note 5 2 6 5 2" xfId="25031"/>
    <cellStyle name="Note 5 2 6 5 3" xfId="25032"/>
    <cellStyle name="Note 5 2 6 6" xfId="25033"/>
    <cellStyle name="Note 5 2 6 6 2" xfId="25034"/>
    <cellStyle name="Note 5 2 6 6 3" xfId="25035"/>
    <cellStyle name="Note 5 2 6 7" xfId="25036"/>
    <cellStyle name="Note 5 2 6 7 2" xfId="25037"/>
    <cellStyle name="Note 5 2 6 7 3" xfId="25038"/>
    <cellStyle name="Note 5 2 6 8" xfId="25039"/>
    <cellStyle name="Note 5 2 6 9" xfId="25040"/>
    <cellStyle name="Note 5 2 7" xfId="25041"/>
    <cellStyle name="Note 5 2 7 2" xfId="25042"/>
    <cellStyle name="Note 5 2 7 2 2" xfId="25043"/>
    <cellStyle name="Note 5 2 7 2 2 2" xfId="25044"/>
    <cellStyle name="Note 5 2 7 2 2 2 2" xfId="25045"/>
    <cellStyle name="Note 5 2 7 2 2 2 3" xfId="25046"/>
    <cellStyle name="Note 5 2 7 2 2 3" xfId="25047"/>
    <cellStyle name="Note 5 2 7 2 2 3 2" xfId="25048"/>
    <cellStyle name="Note 5 2 7 2 2 3 3" xfId="25049"/>
    <cellStyle name="Note 5 2 7 2 2 4" xfId="25050"/>
    <cellStyle name="Note 5 2 7 2 2 4 2" xfId="25051"/>
    <cellStyle name="Note 5 2 7 2 2 4 3" xfId="25052"/>
    <cellStyle name="Note 5 2 7 2 2 5" xfId="25053"/>
    <cellStyle name="Note 5 2 7 2 2 5 2" xfId="25054"/>
    <cellStyle name="Note 5 2 7 2 2 5 3" xfId="25055"/>
    <cellStyle name="Note 5 2 7 2 2 6" xfId="25056"/>
    <cellStyle name="Note 5 2 7 2 2 7" xfId="25057"/>
    <cellStyle name="Note 5 2 7 2 3" xfId="25058"/>
    <cellStyle name="Note 5 2 7 2 3 2" xfId="25059"/>
    <cellStyle name="Note 5 2 7 2 3 3" xfId="25060"/>
    <cellStyle name="Note 5 2 7 2 4" xfId="25061"/>
    <cellStyle name="Note 5 2 7 2 4 2" xfId="25062"/>
    <cellStyle name="Note 5 2 7 2 4 3" xfId="25063"/>
    <cellStyle name="Note 5 2 7 2 5" xfId="25064"/>
    <cellStyle name="Note 5 2 7 2 5 2" xfId="25065"/>
    <cellStyle name="Note 5 2 7 2 5 3" xfId="25066"/>
    <cellStyle name="Note 5 2 7 2 6" xfId="25067"/>
    <cellStyle name="Note 5 2 7 2 6 2" xfId="25068"/>
    <cellStyle name="Note 5 2 7 2 6 3" xfId="25069"/>
    <cellStyle name="Note 5 2 7 2 7" xfId="25070"/>
    <cellStyle name="Note 5 2 7 2 8" xfId="25071"/>
    <cellStyle name="Note 5 2 7 3" xfId="25072"/>
    <cellStyle name="Note 5 2 7 3 2" xfId="25073"/>
    <cellStyle name="Note 5 2 7 3 2 2" xfId="25074"/>
    <cellStyle name="Note 5 2 7 3 2 3" xfId="25075"/>
    <cellStyle name="Note 5 2 7 3 3" xfId="25076"/>
    <cellStyle name="Note 5 2 7 3 3 2" xfId="25077"/>
    <cellStyle name="Note 5 2 7 3 3 3" xfId="25078"/>
    <cellStyle name="Note 5 2 7 3 4" xfId="25079"/>
    <cellStyle name="Note 5 2 7 3 4 2" xfId="25080"/>
    <cellStyle name="Note 5 2 7 3 4 3" xfId="25081"/>
    <cellStyle name="Note 5 2 7 3 5" xfId="25082"/>
    <cellStyle name="Note 5 2 7 3 5 2" xfId="25083"/>
    <cellStyle name="Note 5 2 7 3 5 3" xfId="25084"/>
    <cellStyle name="Note 5 2 7 3 6" xfId="25085"/>
    <cellStyle name="Note 5 2 7 3 7" xfId="25086"/>
    <cellStyle name="Note 5 2 7 4" xfId="25087"/>
    <cellStyle name="Note 5 2 7 4 2" xfId="25088"/>
    <cellStyle name="Note 5 2 7 4 3" xfId="25089"/>
    <cellStyle name="Note 5 2 7 5" xfId="25090"/>
    <cellStyle name="Note 5 2 7 5 2" xfId="25091"/>
    <cellStyle name="Note 5 2 7 5 3" xfId="25092"/>
    <cellStyle name="Note 5 2 7 6" xfId="25093"/>
    <cellStyle name="Note 5 2 7 6 2" xfId="25094"/>
    <cellStyle name="Note 5 2 7 6 3" xfId="25095"/>
    <cellStyle name="Note 5 2 7 7" xfId="25096"/>
    <cellStyle name="Note 5 2 7 7 2" xfId="25097"/>
    <cellStyle name="Note 5 2 7 7 3" xfId="25098"/>
    <cellStyle name="Note 5 2 7 8" xfId="25099"/>
    <cellStyle name="Note 5 2 7 9" xfId="25100"/>
    <cellStyle name="Note 5 2 8" xfId="25101"/>
    <cellStyle name="Note 5 2 8 2" xfId="25102"/>
    <cellStyle name="Note 5 2 8 2 2" xfId="25103"/>
    <cellStyle name="Note 5 2 8 2 2 2" xfId="25104"/>
    <cellStyle name="Note 5 2 8 2 2 3" xfId="25105"/>
    <cellStyle name="Note 5 2 8 2 3" xfId="25106"/>
    <cellStyle name="Note 5 2 8 2 3 2" xfId="25107"/>
    <cellStyle name="Note 5 2 8 2 3 3" xfId="25108"/>
    <cellStyle name="Note 5 2 8 2 4" xfId="25109"/>
    <cellStyle name="Note 5 2 8 2 4 2" xfId="25110"/>
    <cellStyle name="Note 5 2 8 2 4 3" xfId="25111"/>
    <cellStyle name="Note 5 2 8 2 5" xfId="25112"/>
    <cellStyle name="Note 5 2 8 2 5 2" xfId="25113"/>
    <cellStyle name="Note 5 2 8 2 5 3" xfId="25114"/>
    <cellStyle name="Note 5 2 8 2 6" xfId="25115"/>
    <cellStyle name="Note 5 2 8 2 7" xfId="25116"/>
    <cellStyle name="Note 5 2 8 3" xfId="25117"/>
    <cellStyle name="Note 5 2 8 3 2" xfId="25118"/>
    <cellStyle name="Note 5 2 8 3 3" xfId="25119"/>
    <cellStyle name="Note 5 2 8 4" xfId="25120"/>
    <cellStyle name="Note 5 2 8 4 2" xfId="25121"/>
    <cellStyle name="Note 5 2 8 4 3" xfId="25122"/>
    <cellStyle name="Note 5 2 8 5" xfId="25123"/>
    <cellStyle name="Note 5 2 8 5 2" xfId="25124"/>
    <cellStyle name="Note 5 2 8 5 3" xfId="25125"/>
    <cellStyle name="Note 5 2 8 6" xfId="25126"/>
    <cellStyle name="Note 5 2 8 6 2" xfId="25127"/>
    <cellStyle name="Note 5 2 8 6 3" xfId="25128"/>
    <cellStyle name="Note 5 2 8 7" xfId="25129"/>
    <cellStyle name="Note 5 2 8 8" xfId="25130"/>
    <cellStyle name="Note 5 2 9" xfId="25131"/>
    <cellStyle name="Note 5 2 9 2" xfId="25132"/>
    <cellStyle name="Note 5 2 9 2 2" xfId="25133"/>
    <cellStyle name="Note 5 2 9 2 3" xfId="25134"/>
    <cellStyle name="Note 5 2 9 3" xfId="25135"/>
    <cellStyle name="Note 5 2 9 3 2" xfId="25136"/>
    <cellStyle name="Note 5 2 9 3 3" xfId="25137"/>
    <cellStyle name="Note 5 2 9 4" xfId="25138"/>
    <cellStyle name="Note 5 2 9 4 2" xfId="25139"/>
    <cellStyle name="Note 5 2 9 4 3" xfId="25140"/>
    <cellStyle name="Note 5 2 9 5" xfId="25141"/>
    <cellStyle name="Note 5 2 9 5 2" xfId="25142"/>
    <cellStyle name="Note 5 2 9 5 3" xfId="25143"/>
    <cellStyle name="Note 5 2 9 6" xfId="25144"/>
    <cellStyle name="Note 5 2 9 7" xfId="25145"/>
    <cellStyle name="Note 5 3" xfId="25146"/>
    <cellStyle name="Note 5 3 10" xfId="25147"/>
    <cellStyle name="Note 5 3 11" xfId="25148"/>
    <cellStyle name="Note 5 3 2" xfId="25149"/>
    <cellStyle name="Note 5 3 2 2" xfId="25150"/>
    <cellStyle name="Note 5 3 2 2 2" xfId="25151"/>
    <cellStyle name="Note 5 3 2 2 2 2" xfId="25152"/>
    <cellStyle name="Note 5 3 2 2 2 2 2" xfId="25153"/>
    <cellStyle name="Note 5 3 2 2 2 2 3" xfId="25154"/>
    <cellStyle name="Note 5 3 2 2 2 3" xfId="25155"/>
    <cellStyle name="Note 5 3 2 2 2 3 2" xfId="25156"/>
    <cellStyle name="Note 5 3 2 2 2 3 3" xfId="25157"/>
    <cellStyle name="Note 5 3 2 2 2 4" xfId="25158"/>
    <cellStyle name="Note 5 3 2 2 2 4 2" xfId="25159"/>
    <cellStyle name="Note 5 3 2 2 2 4 3" xfId="25160"/>
    <cellStyle name="Note 5 3 2 2 2 5" xfId="25161"/>
    <cellStyle name="Note 5 3 2 2 2 5 2" xfId="25162"/>
    <cellStyle name="Note 5 3 2 2 2 5 3" xfId="25163"/>
    <cellStyle name="Note 5 3 2 2 2 6" xfId="25164"/>
    <cellStyle name="Note 5 3 2 2 2 7" xfId="25165"/>
    <cellStyle name="Note 5 3 2 2 3" xfId="25166"/>
    <cellStyle name="Note 5 3 2 2 3 2" xfId="25167"/>
    <cellStyle name="Note 5 3 2 2 3 3" xfId="25168"/>
    <cellStyle name="Note 5 3 2 2 4" xfId="25169"/>
    <cellStyle name="Note 5 3 2 2 4 2" xfId="25170"/>
    <cellStyle name="Note 5 3 2 2 4 3" xfId="25171"/>
    <cellStyle name="Note 5 3 2 2 5" xfId="25172"/>
    <cellStyle name="Note 5 3 2 2 5 2" xfId="25173"/>
    <cellStyle name="Note 5 3 2 2 5 3" xfId="25174"/>
    <cellStyle name="Note 5 3 2 2 6" xfId="25175"/>
    <cellStyle name="Note 5 3 2 2 6 2" xfId="25176"/>
    <cellStyle name="Note 5 3 2 2 6 3" xfId="25177"/>
    <cellStyle name="Note 5 3 2 2 7" xfId="25178"/>
    <cellStyle name="Note 5 3 2 2 8" xfId="25179"/>
    <cellStyle name="Note 5 3 2 3" xfId="25180"/>
    <cellStyle name="Note 5 3 2 3 2" xfId="25181"/>
    <cellStyle name="Note 5 3 2 3 2 2" xfId="25182"/>
    <cellStyle name="Note 5 3 2 3 2 3" xfId="25183"/>
    <cellStyle name="Note 5 3 2 3 3" xfId="25184"/>
    <cellStyle name="Note 5 3 2 3 3 2" xfId="25185"/>
    <cellStyle name="Note 5 3 2 3 3 3" xfId="25186"/>
    <cellStyle name="Note 5 3 2 3 4" xfId="25187"/>
    <cellStyle name="Note 5 3 2 3 4 2" xfId="25188"/>
    <cellStyle name="Note 5 3 2 3 4 3" xfId="25189"/>
    <cellStyle name="Note 5 3 2 3 5" xfId="25190"/>
    <cellStyle name="Note 5 3 2 3 5 2" xfId="25191"/>
    <cellStyle name="Note 5 3 2 3 5 3" xfId="25192"/>
    <cellStyle name="Note 5 3 2 3 6" xfId="25193"/>
    <cellStyle name="Note 5 3 2 3 7" xfId="25194"/>
    <cellStyle name="Note 5 3 2 4" xfId="25195"/>
    <cellStyle name="Note 5 3 2 4 2" xfId="25196"/>
    <cellStyle name="Note 5 3 2 4 3" xfId="25197"/>
    <cellStyle name="Note 5 3 2 5" xfId="25198"/>
    <cellStyle name="Note 5 3 2 5 2" xfId="25199"/>
    <cellStyle name="Note 5 3 2 5 3" xfId="25200"/>
    <cellStyle name="Note 5 3 2 6" xfId="25201"/>
    <cellStyle name="Note 5 3 2 6 2" xfId="25202"/>
    <cellStyle name="Note 5 3 2 6 3" xfId="25203"/>
    <cellStyle name="Note 5 3 2 7" xfId="25204"/>
    <cellStyle name="Note 5 3 2 7 2" xfId="25205"/>
    <cellStyle name="Note 5 3 2 7 3" xfId="25206"/>
    <cellStyle name="Note 5 3 2 8" xfId="25207"/>
    <cellStyle name="Note 5 3 2 9" xfId="25208"/>
    <cellStyle name="Note 5 3 3" xfId="25209"/>
    <cellStyle name="Note 5 3 3 2" xfId="25210"/>
    <cellStyle name="Note 5 3 3 2 2" xfId="25211"/>
    <cellStyle name="Note 5 3 3 2 2 2" xfId="25212"/>
    <cellStyle name="Note 5 3 3 2 2 2 2" xfId="25213"/>
    <cellStyle name="Note 5 3 3 2 2 2 3" xfId="25214"/>
    <cellStyle name="Note 5 3 3 2 2 3" xfId="25215"/>
    <cellStyle name="Note 5 3 3 2 2 3 2" xfId="25216"/>
    <cellStyle name="Note 5 3 3 2 2 3 3" xfId="25217"/>
    <cellStyle name="Note 5 3 3 2 2 4" xfId="25218"/>
    <cellStyle name="Note 5 3 3 2 2 4 2" xfId="25219"/>
    <cellStyle name="Note 5 3 3 2 2 4 3" xfId="25220"/>
    <cellStyle name="Note 5 3 3 2 2 5" xfId="25221"/>
    <cellStyle name="Note 5 3 3 2 2 5 2" xfId="25222"/>
    <cellStyle name="Note 5 3 3 2 2 5 3" xfId="25223"/>
    <cellStyle name="Note 5 3 3 2 2 6" xfId="25224"/>
    <cellStyle name="Note 5 3 3 2 2 7" xfId="25225"/>
    <cellStyle name="Note 5 3 3 2 3" xfId="25226"/>
    <cellStyle name="Note 5 3 3 2 3 2" xfId="25227"/>
    <cellStyle name="Note 5 3 3 2 3 3" xfId="25228"/>
    <cellStyle name="Note 5 3 3 2 4" xfId="25229"/>
    <cellStyle name="Note 5 3 3 2 4 2" xfId="25230"/>
    <cellStyle name="Note 5 3 3 2 4 3" xfId="25231"/>
    <cellStyle name="Note 5 3 3 2 5" xfId="25232"/>
    <cellStyle name="Note 5 3 3 2 5 2" xfId="25233"/>
    <cellStyle name="Note 5 3 3 2 5 3" xfId="25234"/>
    <cellStyle name="Note 5 3 3 2 6" xfId="25235"/>
    <cellStyle name="Note 5 3 3 2 6 2" xfId="25236"/>
    <cellStyle name="Note 5 3 3 2 6 3" xfId="25237"/>
    <cellStyle name="Note 5 3 3 2 7" xfId="25238"/>
    <cellStyle name="Note 5 3 3 2 8" xfId="25239"/>
    <cellStyle name="Note 5 3 3 3" xfId="25240"/>
    <cellStyle name="Note 5 3 3 3 2" xfId="25241"/>
    <cellStyle name="Note 5 3 3 3 2 2" xfId="25242"/>
    <cellStyle name="Note 5 3 3 3 2 3" xfId="25243"/>
    <cellStyle name="Note 5 3 3 3 3" xfId="25244"/>
    <cellStyle name="Note 5 3 3 3 3 2" xfId="25245"/>
    <cellStyle name="Note 5 3 3 3 3 3" xfId="25246"/>
    <cellStyle name="Note 5 3 3 3 4" xfId="25247"/>
    <cellStyle name="Note 5 3 3 3 4 2" xfId="25248"/>
    <cellStyle name="Note 5 3 3 3 4 3" xfId="25249"/>
    <cellStyle name="Note 5 3 3 3 5" xfId="25250"/>
    <cellStyle name="Note 5 3 3 3 5 2" xfId="25251"/>
    <cellStyle name="Note 5 3 3 3 5 3" xfId="25252"/>
    <cellStyle name="Note 5 3 3 3 6" xfId="25253"/>
    <cellStyle name="Note 5 3 3 3 7" xfId="25254"/>
    <cellStyle name="Note 5 3 3 4" xfId="25255"/>
    <cellStyle name="Note 5 3 3 4 2" xfId="25256"/>
    <cellStyle name="Note 5 3 3 4 3" xfId="25257"/>
    <cellStyle name="Note 5 3 3 5" xfId="25258"/>
    <cellStyle name="Note 5 3 3 5 2" xfId="25259"/>
    <cellStyle name="Note 5 3 3 5 3" xfId="25260"/>
    <cellStyle name="Note 5 3 3 6" xfId="25261"/>
    <cellStyle name="Note 5 3 3 6 2" xfId="25262"/>
    <cellStyle name="Note 5 3 3 6 3" xfId="25263"/>
    <cellStyle name="Note 5 3 3 7" xfId="25264"/>
    <cellStyle name="Note 5 3 3 7 2" xfId="25265"/>
    <cellStyle name="Note 5 3 3 7 3" xfId="25266"/>
    <cellStyle name="Note 5 3 3 8" xfId="25267"/>
    <cellStyle name="Note 5 3 3 9" xfId="25268"/>
    <cellStyle name="Note 5 3 4" xfId="25269"/>
    <cellStyle name="Note 5 3 4 2" xfId="25270"/>
    <cellStyle name="Note 5 3 4 2 2" xfId="25271"/>
    <cellStyle name="Note 5 3 4 2 2 2" xfId="25272"/>
    <cellStyle name="Note 5 3 4 2 2 3" xfId="25273"/>
    <cellStyle name="Note 5 3 4 2 3" xfId="25274"/>
    <cellStyle name="Note 5 3 4 2 3 2" xfId="25275"/>
    <cellStyle name="Note 5 3 4 2 3 3" xfId="25276"/>
    <cellStyle name="Note 5 3 4 2 4" xfId="25277"/>
    <cellStyle name="Note 5 3 4 2 4 2" xfId="25278"/>
    <cellStyle name="Note 5 3 4 2 4 3" xfId="25279"/>
    <cellStyle name="Note 5 3 4 2 5" xfId="25280"/>
    <cellStyle name="Note 5 3 4 2 5 2" xfId="25281"/>
    <cellStyle name="Note 5 3 4 2 5 3" xfId="25282"/>
    <cellStyle name="Note 5 3 4 2 6" xfId="25283"/>
    <cellStyle name="Note 5 3 4 2 7" xfId="25284"/>
    <cellStyle name="Note 5 3 4 3" xfId="25285"/>
    <cellStyle name="Note 5 3 4 3 2" xfId="25286"/>
    <cellStyle name="Note 5 3 4 3 3" xfId="25287"/>
    <cellStyle name="Note 5 3 4 4" xfId="25288"/>
    <cellStyle name="Note 5 3 4 4 2" xfId="25289"/>
    <cellStyle name="Note 5 3 4 4 3" xfId="25290"/>
    <cellStyle name="Note 5 3 4 5" xfId="25291"/>
    <cellStyle name="Note 5 3 4 5 2" xfId="25292"/>
    <cellStyle name="Note 5 3 4 5 3" xfId="25293"/>
    <cellStyle name="Note 5 3 4 6" xfId="25294"/>
    <cellStyle name="Note 5 3 4 6 2" xfId="25295"/>
    <cellStyle name="Note 5 3 4 6 3" xfId="25296"/>
    <cellStyle name="Note 5 3 4 7" xfId="25297"/>
    <cellStyle name="Note 5 3 4 8" xfId="25298"/>
    <cellStyle name="Note 5 3 5" xfId="25299"/>
    <cellStyle name="Note 5 3 5 2" xfId="25300"/>
    <cellStyle name="Note 5 3 5 2 2" xfId="25301"/>
    <cellStyle name="Note 5 3 5 2 3" xfId="25302"/>
    <cellStyle name="Note 5 3 5 3" xfId="25303"/>
    <cellStyle name="Note 5 3 5 3 2" xfId="25304"/>
    <cellStyle name="Note 5 3 5 3 3" xfId="25305"/>
    <cellStyle name="Note 5 3 5 4" xfId="25306"/>
    <cellStyle name="Note 5 3 5 4 2" xfId="25307"/>
    <cellStyle name="Note 5 3 5 4 3" xfId="25308"/>
    <cellStyle name="Note 5 3 5 5" xfId="25309"/>
    <cellStyle name="Note 5 3 5 5 2" xfId="25310"/>
    <cellStyle name="Note 5 3 5 5 3" xfId="25311"/>
    <cellStyle name="Note 5 3 5 6" xfId="25312"/>
    <cellStyle name="Note 5 3 5 7" xfId="25313"/>
    <cellStyle name="Note 5 3 6" xfId="25314"/>
    <cellStyle name="Note 5 3 6 2" xfId="25315"/>
    <cellStyle name="Note 5 3 6 3" xfId="25316"/>
    <cellStyle name="Note 5 3 7" xfId="25317"/>
    <cellStyle name="Note 5 3 7 2" xfId="25318"/>
    <cellStyle name="Note 5 3 7 3" xfId="25319"/>
    <cellStyle name="Note 5 3 8" xfId="25320"/>
    <cellStyle name="Note 5 3 8 2" xfId="25321"/>
    <cellStyle name="Note 5 3 8 3" xfId="25322"/>
    <cellStyle name="Note 5 3 9" xfId="25323"/>
    <cellStyle name="Note 5 3 9 2" xfId="25324"/>
    <cellStyle name="Note 5 3 9 3" xfId="25325"/>
    <cellStyle name="Note 5 4" xfId="25326"/>
    <cellStyle name="Note 5 4 10" xfId="25327"/>
    <cellStyle name="Note 5 4 11" xfId="25328"/>
    <cellStyle name="Note 5 4 2" xfId="25329"/>
    <cellStyle name="Note 5 4 2 2" xfId="25330"/>
    <cellStyle name="Note 5 4 2 2 2" xfId="25331"/>
    <cellStyle name="Note 5 4 2 2 2 2" xfId="25332"/>
    <cellStyle name="Note 5 4 2 2 2 2 2" xfId="25333"/>
    <cellStyle name="Note 5 4 2 2 2 2 3" xfId="25334"/>
    <cellStyle name="Note 5 4 2 2 2 3" xfId="25335"/>
    <cellStyle name="Note 5 4 2 2 2 3 2" xfId="25336"/>
    <cellStyle name="Note 5 4 2 2 2 3 3" xfId="25337"/>
    <cellStyle name="Note 5 4 2 2 2 4" xfId="25338"/>
    <cellStyle name="Note 5 4 2 2 2 4 2" xfId="25339"/>
    <cellStyle name="Note 5 4 2 2 2 4 3" xfId="25340"/>
    <cellStyle name="Note 5 4 2 2 2 5" xfId="25341"/>
    <cellStyle name="Note 5 4 2 2 2 5 2" xfId="25342"/>
    <cellStyle name="Note 5 4 2 2 2 5 3" xfId="25343"/>
    <cellStyle name="Note 5 4 2 2 2 6" xfId="25344"/>
    <cellStyle name="Note 5 4 2 2 2 7" xfId="25345"/>
    <cellStyle name="Note 5 4 2 2 3" xfId="25346"/>
    <cellStyle name="Note 5 4 2 2 3 2" xfId="25347"/>
    <cellStyle name="Note 5 4 2 2 3 3" xfId="25348"/>
    <cellStyle name="Note 5 4 2 2 4" xfId="25349"/>
    <cellStyle name="Note 5 4 2 2 4 2" xfId="25350"/>
    <cellStyle name="Note 5 4 2 2 4 3" xfId="25351"/>
    <cellStyle name="Note 5 4 2 2 5" xfId="25352"/>
    <cellStyle name="Note 5 4 2 2 5 2" xfId="25353"/>
    <cellStyle name="Note 5 4 2 2 5 3" xfId="25354"/>
    <cellStyle name="Note 5 4 2 2 6" xfId="25355"/>
    <cellStyle name="Note 5 4 2 2 6 2" xfId="25356"/>
    <cellStyle name="Note 5 4 2 2 6 3" xfId="25357"/>
    <cellStyle name="Note 5 4 2 2 7" xfId="25358"/>
    <cellStyle name="Note 5 4 2 2 8" xfId="25359"/>
    <cellStyle name="Note 5 4 2 3" xfId="25360"/>
    <cellStyle name="Note 5 4 2 3 2" xfId="25361"/>
    <cellStyle name="Note 5 4 2 3 2 2" xfId="25362"/>
    <cellStyle name="Note 5 4 2 3 2 3" xfId="25363"/>
    <cellStyle name="Note 5 4 2 3 3" xfId="25364"/>
    <cellStyle name="Note 5 4 2 3 3 2" xfId="25365"/>
    <cellStyle name="Note 5 4 2 3 3 3" xfId="25366"/>
    <cellStyle name="Note 5 4 2 3 4" xfId="25367"/>
    <cellStyle name="Note 5 4 2 3 4 2" xfId="25368"/>
    <cellStyle name="Note 5 4 2 3 4 3" xfId="25369"/>
    <cellStyle name="Note 5 4 2 3 5" xfId="25370"/>
    <cellStyle name="Note 5 4 2 3 5 2" xfId="25371"/>
    <cellStyle name="Note 5 4 2 3 5 3" xfId="25372"/>
    <cellStyle name="Note 5 4 2 3 6" xfId="25373"/>
    <cellStyle name="Note 5 4 2 3 7" xfId="25374"/>
    <cellStyle name="Note 5 4 2 4" xfId="25375"/>
    <cellStyle name="Note 5 4 2 4 2" xfId="25376"/>
    <cellStyle name="Note 5 4 2 4 3" xfId="25377"/>
    <cellStyle name="Note 5 4 2 5" xfId="25378"/>
    <cellStyle name="Note 5 4 2 5 2" xfId="25379"/>
    <cellStyle name="Note 5 4 2 5 3" xfId="25380"/>
    <cellStyle name="Note 5 4 2 6" xfId="25381"/>
    <cellStyle name="Note 5 4 2 6 2" xfId="25382"/>
    <cellStyle name="Note 5 4 2 6 3" xfId="25383"/>
    <cellStyle name="Note 5 4 2 7" xfId="25384"/>
    <cellStyle name="Note 5 4 2 7 2" xfId="25385"/>
    <cellStyle name="Note 5 4 2 7 3" xfId="25386"/>
    <cellStyle name="Note 5 4 2 8" xfId="25387"/>
    <cellStyle name="Note 5 4 2 9" xfId="25388"/>
    <cellStyle name="Note 5 4 3" xfId="25389"/>
    <cellStyle name="Note 5 4 3 2" xfId="25390"/>
    <cellStyle name="Note 5 4 3 2 2" xfId="25391"/>
    <cellStyle name="Note 5 4 3 2 2 2" xfId="25392"/>
    <cellStyle name="Note 5 4 3 2 2 2 2" xfId="25393"/>
    <cellStyle name="Note 5 4 3 2 2 2 3" xfId="25394"/>
    <cellStyle name="Note 5 4 3 2 2 3" xfId="25395"/>
    <cellStyle name="Note 5 4 3 2 2 3 2" xfId="25396"/>
    <cellStyle name="Note 5 4 3 2 2 3 3" xfId="25397"/>
    <cellStyle name="Note 5 4 3 2 2 4" xfId="25398"/>
    <cellStyle name="Note 5 4 3 2 2 4 2" xfId="25399"/>
    <cellStyle name="Note 5 4 3 2 2 4 3" xfId="25400"/>
    <cellStyle name="Note 5 4 3 2 2 5" xfId="25401"/>
    <cellStyle name="Note 5 4 3 2 2 5 2" xfId="25402"/>
    <cellStyle name="Note 5 4 3 2 2 5 3" xfId="25403"/>
    <cellStyle name="Note 5 4 3 2 2 6" xfId="25404"/>
    <cellStyle name="Note 5 4 3 2 2 7" xfId="25405"/>
    <cellStyle name="Note 5 4 3 2 3" xfId="25406"/>
    <cellStyle name="Note 5 4 3 2 3 2" xfId="25407"/>
    <cellStyle name="Note 5 4 3 2 3 3" xfId="25408"/>
    <cellStyle name="Note 5 4 3 2 4" xfId="25409"/>
    <cellStyle name="Note 5 4 3 2 4 2" xfId="25410"/>
    <cellStyle name="Note 5 4 3 2 4 3" xfId="25411"/>
    <cellStyle name="Note 5 4 3 2 5" xfId="25412"/>
    <cellStyle name="Note 5 4 3 2 5 2" xfId="25413"/>
    <cellStyle name="Note 5 4 3 2 5 3" xfId="25414"/>
    <cellStyle name="Note 5 4 3 2 6" xfId="25415"/>
    <cellStyle name="Note 5 4 3 2 6 2" xfId="25416"/>
    <cellStyle name="Note 5 4 3 2 6 3" xfId="25417"/>
    <cellStyle name="Note 5 4 3 2 7" xfId="25418"/>
    <cellStyle name="Note 5 4 3 2 8" xfId="25419"/>
    <cellStyle name="Note 5 4 3 3" xfId="25420"/>
    <cellStyle name="Note 5 4 3 3 2" xfId="25421"/>
    <cellStyle name="Note 5 4 3 3 2 2" xfId="25422"/>
    <cellStyle name="Note 5 4 3 3 2 3" xfId="25423"/>
    <cellStyle name="Note 5 4 3 3 3" xfId="25424"/>
    <cellStyle name="Note 5 4 3 3 3 2" xfId="25425"/>
    <cellStyle name="Note 5 4 3 3 3 3" xfId="25426"/>
    <cellStyle name="Note 5 4 3 3 4" xfId="25427"/>
    <cellStyle name="Note 5 4 3 3 4 2" xfId="25428"/>
    <cellStyle name="Note 5 4 3 3 4 3" xfId="25429"/>
    <cellStyle name="Note 5 4 3 3 5" xfId="25430"/>
    <cellStyle name="Note 5 4 3 3 5 2" xfId="25431"/>
    <cellStyle name="Note 5 4 3 3 5 3" xfId="25432"/>
    <cellStyle name="Note 5 4 3 3 6" xfId="25433"/>
    <cellStyle name="Note 5 4 3 3 7" xfId="25434"/>
    <cellStyle name="Note 5 4 3 4" xfId="25435"/>
    <cellStyle name="Note 5 4 3 4 2" xfId="25436"/>
    <cellStyle name="Note 5 4 3 4 3" xfId="25437"/>
    <cellStyle name="Note 5 4 3 5" xfId="25438"/>
    <cellStyle name="Note 5 4 3 5 2" xfId="25439"/>
    <cellStyle name="Note 5 4 3 5 3" xfId="25440"/>
    <cellStyle name="Note 5 4 3 6" xfId="25441"/>
    <cellStyle name="Note 5 4 3 6 2" xfId="25442"/>
    <cellStyle name="Note 5 4 3 6 3" xfId="25443"/>
    <cellStyle name="Note 5 4 3 7" xfId="25444"/>
    <cellStyle name="Note 5 4 3 7 2" xfId="25445"/>
    <cellStyle name="Note 5 4 3 7 3" xfId="25446"/>
    <cellStyle name="Note 5 4 3 8" xfId="25447"/>
    <cellStyle name="Note 5 4 3 9" xfId="25448"/>
    <cellStyle name="Note 5 4 4" xfId="25449"/>
    <cellStyle name="Note 5 4 4 2" xfId="25450"/>
    <cellStyle name="Note 5 4 4 2 2" xfId="25451"/>
    <cellStyle name="Note 5 4 4 2 2 2" xfId="25452"/>
    <cellStyle name="Note 5 4 4 2 2 3" xfId="25453"/>
    <cellStyle name="Note 5 4 4 2 3" xfId="25454"/>
    <cellStyle name="Note 5 4 4 2 3 2" xfId="25455"/>
    <cellStyle name="Note 5 4 4 2 3 3" xfId="25456"/>
    <cellStyle name="Note 5 4 4 2 4" xfId="25457"/>
    <cellStyle name="Note 5 4 4 2 4 2" xfId="25458"/>
    <cellStyle name="Note 5 4 4 2 4 3" xfId="25459"/>
    <cellStyle name="Note 5 4 4 2 5" xfId="25460"/>
    <cellStyle name="Note 5 4 4 2 5 2" xfId="25461"/>
    <cellStyle name="Note 5 4 4 2 5 3" xfId="25462"/>
    <cellStyle name="Note 5 4 4 2 6" xfId="25463"/>
    <cellStyle name="Note 5 4 4 2 7" xfId="25464"/>
    <cellStyle name="Note 5 4 4 3" xfId="25465"/>
    <cellStyle name="Note 5 4 4 3 2" xfId="25466"/>
    <cellStyle name="Note 5 4 4 3 3" xfId="25467"/>
    <cellStyle name="Note 5 4 4 4" xfId="25468"/>
    <cellStyle name="Note 5 4 4 4 2" xfId="25469"/>
    <cellStyle name="Note 5 4 4 4 3" xfId="25470"/>
    <cellStyle name="Note 5 4 4 5" xfId="25471"/>
    <cellStyle name="Note 5 4 4 5 2" xfId="25472"/>
    <cellStyle name="Note 5 4 4 5 3" xfId="25473"/>
    <cellStyle name="Note 5 4 4 6" xfId="25474"/>
    <cellStyle name="Note 5 4 4 6 2" xfId="25475"/>
    <cellStyle name="Note 5 4 4 6 3" xfId="25476"/>
    <cellStyle name="Note 5 4 4 7" xfId="25477"/>
    <cellStyle name="Note 5 4 4 8" xfId="25478"/>
    <cellStyle name="Note 5 4 5" xfId="25479"/>
    <cellStyle name="Note 5 4 5 2" xfId="25480"/>
    <cellStyle name="Note 5 4 5 2 2" xfId="25481"/>
    <cellStyle name="Note 5 4 5 2 3" xfId="25482"/>
    <cellStyle name="Note 5 4 5 3" xfId="25483"/>
    <cellStyle name="Note 5 4 5 3 2" xfId="25484"/>
    <cellStyle name="Note 5 4 5 3 3" xfId="25485"/>
    <cellStyle name="Note 5 4 5 4" xfId="25486"/>
    <cellStyle name="Note 5 4 5 4 2" xfId="25487"/>
    <cellStyle name="Note 5 4 5 4 3" xfId="25488"/>
    <cellStyle name="Note 5 4 5 5" xfId="25489"/>
    <cellStyle name="Note 5 4 5 5 2" xfId="25490"/>
    <cellStyle name="Note 5 4 5 5 3" xfId="25491"/>
    <cellStyle name="Note 5 4 5 6" xfId="25492"/>
    <cellStyle name="Note 5 4 5 7" xfId="25493"/>
    <cellStyle name="Note 5 4 6" xfId="25494"/>
    <cellStyle name="Note 5 4 6 2" xfId="25495"/>
    <cellStyle name="Note 5 4 6 3" xfId="25496"/>
    <cellStyle name="Note 5 4 7" xfId="25497"/>
    <cellStyle name="Note 5 4 7 2" xfId="25498"/>
    <cellStyle name="Note 5 4 7 3" xfId="25499"/>
    <cellStyle name="Note 5 4 8" xfId="25500"/>
    <cellStyle name="Note 5 4 8 2" xfId="25501"/>
    <cellStyle name="Note 5 4 8 3" xfId="25502"/>
    <cellStyle name="Note 5 4 9" xfId="25503"/>
    <cellStyle name="Note 5 4 9 2" xfId="25504"/>
    <cellStyle name="Note 5 4 9 3" xfId="25505"/>
    <cellStyle name="Note 5 5" xfId="25506"/>
    <cellStyle name="Note 5 5 10" xfId="25507"/>
    <cellStyle name="Note 5 5 11" xfId="25508"/>
    <cellStyle name="Note 5 5 2" xfId="25509"/>
    <cellStyle name="Note 5 5 2 10" xfId="25510"/>
    <cellStyle name="Note 5 5 2 2" xfId="25511"/>
    <cellStyle name="Note 5 5 2 2 2" xfId="25512"/>
    <cellStyle name="Note 5 5 2 2 2 2" xfId="25513"/>
    <cellStyle name="Note 5 5 2 2 2 2 2" xfId="25514"/>
    <cellStyle name="Note 5 5 2 2 2 2 2 2" xfId="25515"/>
    <cellStyle name="Note 5 5 2 2 2 2 2 3" xfId="25516"/>
    <cellStyle name="Note 5 5 2 2 2 2 3" xfId="25517"/>
    <cellStyle name="Note 5 5 2 2 2 2 3 2" xfId="25518"/>
    <cellStyle name="Note 5 5 2 2 2 2 3 3" xfId="25519"/>
    <cellStyle name="Note 5 5 2 2 2 2 4" xfId="25520"/>
    <cellStyle name="Note 5 5 2 2 2 2 4 2" xfId="25521"/>
    <cellStyle name="Note 5 5 2 2 2 2 4 3" xfId="25522"/>
    <cellStyle name="Note 5 5 2 2 2 2 5" xfId="25523"/>
    <cellStyle name="Note 5 5 2 2 2 2 5 2" xfId="25524"/>
    <cellStyle name="Note 5 5 2 2 2 2 5 3" xfId="25525"/>
    <cellStyle name="Note 5 5 2 2 2 2 6" xfId="25526"/>
    <cellStyle name="Note 5 5 2 2 2 2 7" xfId="25527"/>
    <cellStyle name="Note 5 5 2 2 2 3" xfId="25528"/>
    <cellStyle name="Note 5 5 2 2 2 3 2" xfId="25529"/>
    <cellStyle name="Note 5 5 2 2 2 3 3" xfId="25530"/>
    <cellStyle name="Note 5 5 2 2 2 4" xfId="25531"/>
    <cellStyle name="Note 5 5 2 2 2 4 2" xfId="25532"/>
    <cellStyle name="Note 5 5 2 2 2 4 3" xfId="25533"/>
    <cellStyle name="Note 5 5 2 2 2 5" xfId="25534"/>
    <cellStyle name="Note 5 5 2 2 2 5 2" xfId="25535"/>
    <cellStyle name="Note 5 5 2 2 2 5 3" xfId="25536"/>
    <cellStyle name="Note 5 5 2 2 2 6" xfId="25537"/>
    <cellStyle name="Note 5 5 2 2 2 6 2" xfId="25538"/>
    <cellStyle name="Note 5 5 2 2 2 6 3" xfId="25539"/>
    <cellStyle name="Note 5 5 2 2 2 7" xfId="25540"/>
    <cellStyle name="Note 5 5 2 2 2 8" xfId="25541"/>
    <cellStyle name="Note 5 5 2 2 3" xfId="25542"/>
    <cellStyle name="Note 5 5 2 2 3 2" xfId="25543"/>
    <cellStyle name="Note 5 5 2 2 3 2 2" xfId="25544"/>
    <cellStyle name="Note 5 5 2 2 3 2 3" xfId="25545"/>
    <cellStyle name="Note 5 5 2 2 3 3" xfId="25546"/>
    <cellStyle name="Note 5 5 2 2 3 3 2" xfId="25547"/>
    <cellStyle name="Note 5 5 2 2 3 3 3" xfId="25548"/>
    <cellStyle name="Note 5 5 2 2 3 4" xfId="25549"/>
    <cellStyle name="Note 5 5 2 2 3 4 2" xfId="25550"/>
    <cellStyle name="Note 5 5 2 2 3 4 3" xfId="25551"/>
    <cellStyle name="Note 5 5 2 2 3 5" xfId="25552"/>
    <cellStyle name="Note 5 5 2 2 3 5 2" xfId="25553"/>
    <cellStyle name="Note 5 5 2 2 3 5 3" xfId="25554"/>
    <cellStyle name="Note 5 5 2 2 3 6" xfId="25555"/>
    <cellStyle name="Note 5 5 2 2 3 7" xfId="25556"/>
    <cellStyle name="Note 5 5 2 2 4" xfId="25557"/>
    <cellStyle name="Note 5 5 2 2 4 2" xfId="25558"/>
    <cellStyle name="Note 5 5 2 2 4 3" xfId="25559"/>
    <cellStyle name="Note 5 5 2 2 5" xfId="25560"/>
    <cellStyle name="Note 5 5 2 2 5 2" xfId="25561"/>
    <cellStyle name="Note 5 5 2 2 5 3" xfId="25562"/>
    <cellStyle name="Note 5 5 2 2 6" xfId="25563"/>
    <cellStyle name="Note 5 5 2 2 6 2" xfId="25564"/>
    <cellStyle name="Note 5 5 2 2 6 3" xfId="25565"/>
    <cellStyle name="Note 5 5 2 2 7" xfId="25566"/>
    <cellStyle name="Note 5 5 2 2 7 2" xfId="25567"/>
    <cellStyle name="Note 5 5 2 2 7 3" xfId="25568"/>
    <cellStyle name="Note 5 5 2 2 8" xfId="25569"/>
    <cellStyle name="Note 5 5 2 2 9" xfId="25570"/>
    <cellStyle name="Note 5 5 2 3" xfId="25571"/>
    <cellStyle name="Note 5 5 2 3 2" xfId="25572"/>
    <cellStyle name="Note 5 5 2 3 2 2" xfId="25573"/>
    <cellStyle name="Note 5 5 2 3 2 2 2" xfId="25574"/>
    <cellStyle name="Note 5 5 2 3 2 2 3" xfId="25575"/>
    <cellStyle name="Note 5 5 2 3 2 3" xfId="25576"/>
    <cellStyle name="Note 5 5 2 3 2 3 2" xfId="25577"/>
    <cellStyle name="Note 5 5 2 3 2 3 3" xfId="25578"/>
    <cellStyle name="Note 5 5 2 3 2 4" xfId="25579"/>
    <cellStyle name="Note 5 5 2 3 2 4 2" xfId="25580"/>
    <cellStyle name="Note 5 5 2 3 2 4 3" xfId="25581"/>
    <cellStyle name="Note 5 5 2 3 2 5" xfId="25582"/>
    <cellStyle name="Note 5 5 2 3 2 5 2" xfId="25583"/>
    <cellStyle name="Note 5 5 2 3 2 5 3" xfId="25584"/>
    <cellStyle name="Note 5 5 2 3 2 6" xfId="25585"/>
    <cellStyle name="Note 5 5 2 3 2 7" xfId="25586"/>
    <cellStyle name="Note 5 5 2 3 3" xfId="25587"/>
    <cellStyle name="Note 5 5 2 3 3 2" xfId="25588"/>
    <cellStyle name="Note 5 5 2 3 3 3" xfId="25589"/>
    <cellStyle name="Note 5 5 2 3 4" xfId="25590"/>
    <cellStyle name="Note 5 5 2 3 4 2" xfId="25591"/>
    <cellStyle name="Note 5 5 2 3 4 3" xfId="25592"/>
    <cellStyle name="Note 5 5 2 3 5" xfId="25593"/>
    <cellStyle name="Note 5 5 2 3 5 2" xfId="25594"/>
    <cellStyle name="Note 5 5 2 3 5 3" xfId="25595"/>
    <cellStyle name="Note 5 5 2 3 6" xfId="25596"/>
    <cellStyle name="Note 5 5 2 3 6 2" xfId="25597"/>
    <cellStyle name="Note 5 5 2 3 6 3" xfId="25598"/>
    <cellStyle name="Note 5 5 2 3 7" xfId="25599"/>
    <cellStyle name="Note 5 5 2 3 8" xfId="25600"/>
    <cellStyle name="Note 5 5 2 4" xfId="25601"/>
    <cellStyle name="Note 5 5 2 4 2" xfId="25602"/>
    <cellStyle name="Note 5 5 2 4 2 2" xfId="25603"/>
    <cellStyle name="Note 5 5 2 4 2 3" xfId="25604"/>
    <cellStyle name="Note 5 5 2 4 3" xfId="25605"/>
    <cellStyle name="Note 5 5 2 4 3 2" xfId="25606"/>
    <cellStyle name="Note 5 5 2 4 3 3" xfId="25607"/>
    <cellStyle name="Note 5 5 2 4 4" xfId="25608"/>
    <cellStyle name="Note 5 5 2 4 4 2" xfId="25609"/>
    <cellStyle name="Note 5 5 2 4 4 3" xfId="25610"/>
    <cellStyle name="Note 5 5 2 4 5" xfId="25611"/>
    <cellStyle name="Note 5 5 2 4 5 2" xfId="25612"/>
    <cellStyle name="Note 5 5 2 4 5 3" xfId="25613"/>
    <cellStyle name="Note 5 5 2 4 6" xfId="25614"/>
    <cellStyle name="Note 5 5 2 4 7" xfId="25615"/>
    <cellStyle name="Note 5 5 2 5" xfId="25616"/>
    <cellStyle name="Note 5 5 2 5 2" xfId="25617"/>
    <cellStyle name="Note 5 5 2 5 3" xfId="25618"/>
    <cellStyle name="Note 5 5 2 6" xfId="25619"/>
    <cellStyle name="Note 5 5 2 6 2" xfId="25620"/>
    <cellStyle name="Note 5 5 2 6 3" xfId="25621"/>
    <cellStyle name="Note 5 5 2 7" xfId="25622"/>
    <cellStyle name="Note 5 5 2 7 2" xfId="25623"/>
    <cellStyle name="Note 5 5 2 7 3" xfId="25624"/>
    <cellStyle name="Note 5 5 2 8" xfId="25625"/>
    <cellStyle name="Note 5 5 2 8 2" xfId="25626"/>
    <cellStyle name="Note 5 5 2 8 3" xfId="25627"/>
    <cellStyle name="Note 5 5 2 9" xfId="25628"/>
    <cellStyle name="Note 5 5 3" xfId="25629"/>
    <cellStyle name="Note 5 5 3 2" xfId="25630"/>
    <cellStyle name="Note 5 5 3 2 2" xfId="25631"/>
    <cellStyle name="Note 5 5 3 2 2 2" xfId="25632"/>
    <cellStyle name="Note 5 5 3 2 2 2 2" xfId="25633"/>
    <cellStyle name="Note 5 5 3 2 2 2 3" xfId="25634"/>
    <cellStyle name="Note 5 5 3 2 2 3" xfId="25635"/>
    <cellStyle name="Note 5 5 3 2 2 3 2" xfId="25636"/>
    <cellStyle name="Note 5 5 3 2 2 3 3" xfId="25637"/>
    <cellStyle name="Note 5 5 3 2 2 4" xfId="25638"/>
    <cellStyle name="Note 5 5 3 2 2 4 2" xfId="25639"/>
    <cellStyle name="Note 5 5 3 2 2 4 3" xfId="25640"/>
    <cellStyle name="Note 5 5 3 2 2 5" xfId="25641"/>
    <cellStyle name="Note 5 5 3 2 2 5 2" xfId="25642"/>
    <cellStyle name="Note 5 5 3 2 2 5 3" xfId="25643"/>
    <cellStyle name="Note 5 5 3 2 2 6" xfId="25644"/>
    <cellStyle name="Note 5 5 3 2 2 7" xfId="25645"/>
    <cellStyle name="Note 5 5 3 2 3" xfId="25646"/>
    <cellStyle name="Note 5 5 3 2 3 2" xfId="25647"/>
    <cellStyle name="Note 5 5 3 2 3 3" xfId="25648"/>
    <cellStyle name="Note 5 5 3 2 4" xfId="25649"/>
    <cellStyle name="Note 5 5 3 2 4 2" xfId="25650"/>
    <cellStyle name="Note 5 5 3 2 4 3" xfId="25651"/>
    <cellStyle name="Note 5 5 3 2 5" xfId="25652"/>
    <cellStyle name="Note 5 5 3 2 5 2" xfId="25653"/>
    <cellStyle name="Note 5 5 3 2 5 3" xfId="25654"/>
    <cellStyle name="Note 5 5 3 2 6" xfId="25655"/>
    <cellStyle name="Note 5 5 3 2 6 2" xfId="25656"/>
    <cellStyle name="Note 5 5 3 2 6 3" xfId="25657"/>
    <cellStyle name="Note 5 5 3 2 7" xfId="25658"/>
    <cellStyle name="Note 5 5 3 2 8" xfId="25659"/>
    <cellStyle name="Note 5 5 3 3" xfId="25660"/>
    <cellStyle name="Note 5 5 3 3 2" xfId="25661"/>
    <cellStyle name="Note 5 5 3 3 2 2" xfId="25662"/>
    <cellStyle name="Note 5 5 3 3 2 3" xfId="25663"/>
    <cellStyle name="Note 5 5 3 3 3" xfId="25664"/>
    <cellStyle name="Note 5 5 3 3 3 2" xfId="25665"/>
    <cellStyle name="Note 5 5 3 3 3 3" xfId="25666"/>
    <cellStyle name="Note 5 5 3 3 4" xfId="25667"/>
    <cellStyle name="Note 5 5 3 3 4 2" xfId="25668"/>
    <cellStyle name="Note 5 5 3 3 4 3" xfId="25669"/>
    <cellStyle name="Note 5 5 3 3 5" xfId="25670"/>
    <cellStyle name="Note 5 5 3 3 5 2" xfId="25671"/>
    <cellStyle name="Note 5 5 3 3 5 3" xfId="25672"/>
    <cellStyle name="Note 5 5 3 3 6" xfId="25673"/>
    <cellStyle name="Note 5 5 3 3 7" xfId="25674"/>
    <cellStyle name="Note 5 5 3 4" xfId="25675"/>
    <cellStyle name="Note 5 5 3 4 2" xfId="25676"/>
    <cellStyle name="Note 5 5 3 4 3" xfId="25677"/>
    <cellStyle name="Note 5 5 3 5" xfId="25678"/>
    <cellStyle name="Note 5 5 3 5 2" xfId="25679"/>
    <cellStyle name="Note 5 5 3 5 3" xfId="25680"/>
    <cellStyle name="Note 5 5 3 6" xfId="25681"/>
    <cellStyle name="Note 5 5 3 6 2" xfId="25682"/>
    <cellStyle name="Note 5 5 3 6 3" xfId="25683"/>
    <cellStyle name="Note 5 5 3 7" xfId="25684"/>
    <cellStyle name="Note 5 5 3 7 2" xfId="25685"/>
    <cellStyle name="Note 5 5 3 7 3" xfId="25686"/>
    <cellStyle name="Note 5 5 3 8" xfId="25687"/>
    <cellStyle name="Note 5 5 3 9" xfId="25688"/>
    <cellStyle name="Note 5 5 4" xfId="25689"/>
    <cellStyle name="Note 5 5 4 2" xfId="25690"/>
    <cellStyle name="Note 5 5 4 2 2" xfId="25691"/>
    <cellStyle name="Note 5 5 4 2 2 2" xfId="25692"/>
    <cellStyle name="Note 5 5 4 2 2 3" xfId="25693"/>
    <cellStyle name="Note 5 5 4 2 3" xfId="25694"/>
    <cellStyle name="Note 5 5 4 2 3 2" xfId="25695"/>
    <cellStyle name="Note 5 5 4 2 3 3" xfId="25696"/>
    <cellStyle name="Note 5 5 4 2 4" xfId="25697"/>
    <cellStyle name="Note 5 5 4 2 4 2" xfId="25698"/>
    <cellStyle name="Note 5 5 4 2 4 3" xfId="25699"/>
    <cellStyle name="Note 5 5 4 2 5" xfId="25700"/>
    <cellStyle name="Note 5 5 4 2 5 2" xfId="25701"/>
    <cellStyle name="Note 5 5 4 2 5 3" xfId="25702"/>
    <cellStyle name="Note 5 5 4 2 6" xfId="25703"/>
    <cellStyle name="Note 5 5 4 2 7" xfId="25704"/>
    <cellStyle name="Note 5 5 4 3" xfId="25705"/>
    <cellStyle name="Note 5 5 4 3 2" xfId="25706"/>
    <cellStyle name="Note 5 5 4 3 3" xfId="25707"/>
    <cellStyle name="Note 5 5 4 4" xfId="25708"/>
    <cellStyle name="Note 5 5 4 4 2" xfId="25709"/>
    <cellStyle name="Note 5 5 4 4 3" xfId="25710"/>
    <cellStyle name="Note 5 5 4 5" xfId="25711"/>
    <cellStyle name="Note 5 5 4 5 2" xfId="25712"/>
    <cellStyle name="Note 5 5 4 5 3" xfId="25713"/>
    <cellStyle name="Note 5 5 4 6" xfId="25714"/>
    <cellStyle name="Note 5 5 4 6 2" xfId="25715"/>
    <cellStyle name="Note 5 5 4 6 3" xfId="25716"/>
    <cellStyle name="Note 5 5 4 7" xfId="25717"/>
    <cellStyle name="Note 5 5 4 8" xfId="25718"/>
    <cellStyle name="Note 5 5 5" xfId="25719"/>
    <cellStyle name="Note 5 5 5 2" xfId="25720"/>
    <cellStyle name="Note 5 5 5 2 2" xfId="25721"/>
    <cellStyle name="Note 5 5 5 2 3" xfId="25722"/>
    <cellStyle name="Note 5 5 5 3" xfId="25723"/>
    <cellStyle name="Note 5 5 5 3 2" xfId="25724"/>
    <cellStyle name="Note 5 5 5 3 3" xfId="25725"/>
    <cellStyle name="Note 5 5 5 4" xfId="25726"/>
    <cellStyle name="Note 5 5 5 4 2" xfId="25727"/>
    <cellStyle name="Note 5 5 5 4 3" xfId="25728"/>
    <cellStyle name="Note 5 5 5 5" xfId="25729"/>
    <cellStyle name="Note 5 5 5 5 2" xfId="25730"/>
    <cellStyle name="Note 5 5 5 5 3" xfId="25731"/>
    <cellStyle name="Note 5 5 5 6" xfId="25732"/>
    <cellStyle name="Note 5 5 5 7" xfId="25733"/>
    <cellStyle name="Note 5 5 6" xfId="25734"/>
    <cellStyle name="Note 5 5 6 2" xfId="25735"/>
    <cellStyle name="Note 5 5 6 3" xfId="25736"/>
    <cellStyle name="Note 5 5 7" xfId="25737"/>
    <cellStyle name="Note 5 5 7 2" xfId="25738"/>
    <cellStyle name="Note 5 5 7 3" xfId="25739"/>
    <cellStyle name="Note 5 5 8" xfId="25740"/>
    <cellStyle name="Note 5 5 8 2" xfId="25741"/>
    <cellStyle name="Note 5 5 8 3" xfId="25742"/>
    <cellStyle name="Note 5 5 9" xfId="25743"/>
    <cellStyle name="Note 5 5 9 2" xfId="25744"/>
    <cellStyle name="Note 5 5 9 3" xfId="25745"/>
    <cellStyle name="Note 5 6" xfId="25746"/>
    <cellStyle name="Note 5 6 10" xfId="25747"/>
    <cellStyle name="Note 5 6 11" xfId="25748"/>
    <cellStyle name="Note 5 6 2" xfId="25749"/>
    <cellStyle name="Note 5 6 2 2" xfId="25750"/>
    <cellStyle name="Note 5 6 2 2 2" xfId="25751"/>
    <cellStyle name="Note 5 6 2 2 2 2" xfId="25752"/>
    <cellStyle name="Note 5 6 2 2 2 2 2" xfId="25753"/>
    <cellStyle name="Note 5 6 2 2 2 2 3" xfId="25754"/>
    <cellStyle name="Note 5 6 2 2 2 3" xfId="25755"/>
    <cellStyle name="Note 5 6 2 2 2 3 2" xfId="25756"/>
    <cellStyle name="Note 5 6 2 2 2 3 3" xfId="25757"/>
    <cellStyle name="Note 5 6 2 2 2 4" xfId="25758"/>
    <cellStyle name="Note 5 6 2 2 2 4 2" xfId="25759"/>
    <cellStyle name="Note 5 6 2 2 2 4 3" xfId="25760"/>
    <cellStyle name="Note 5 6 2 2 2 5" xfId="25761"/>
    <cellStyle name="Note 5 6 2 2 2 5 2" xfId="25762"/>
    <cellStyle name="Note 5 6 2 2 2 5 3" xfId="25763"/>
    <cellStyle name="Note 5 6 2 2 2 6" xfId="25764"/>
    <cellStyle name="Note 5 6 2 2 2 7" xfId="25765"/>
    <cellStyle name="Note 5 6 2 2 3" xfId="25766"/>
    <cellStyle name="Note 5 6 2 2 3 2" xfId="25767"/>
    <cellStyle name="Note 5 6 2 2 3 3" xfId="25768"/>
    <cellStyle name="Note 5 6 2 2 4" xfId="25769"/>
    <cellStyle name="Note 5 6 2 2 4 2" xfId="25770"/>
    <cellStyle name="Note 5 6 2 2 4 3" xfId="25771"/>
    <cellStyle name="Note 5 6 2 2 5" xfId="25772"/>
    <cellStyle name="Note 5 6 2 2 5 2" xfId="25773"/>
    <cellStyle name="Note 5 6 2 2 5 3" xfId="25774"/>
    <cellStyle name="Note 5 6 2 2 6" xfId="25775"/>
    <cellStyle name="Note 5 6 2 2 6 2" xfId="25776"/>
    <cellStyle name="Note 5 6 2 2 6 3" xfId="25777"/>
    <cellStyle name="Note 5 6 2 2 7" xfId="25778"/>
    <cellStyle name="Note 5 6 2 2 8" xfId="25779"/>
    <cellStyle name="Note 5 6 2 3" xfId="25780"/>
    <cellStyle name="Note 5 6 2 3 2" xfId="25781"/>
    <cellStyle name="Note 5 6 2 3 2 2" xfId="25782"/>
    <cellStyle name="Note 5 6 2 3 2 3" xfId="25783"/>
    <cellStyle name="Note 5 6 2 3 3" xfId="25784"/>
    <cellStyle name="Note 5 6 2 3 3 2" xfId="25785"/>
    <cellStyle name="Note 5 6 2 3 3 3" xfId="25786"/>
    <cellStyle name="Note 5 6 2 3 4" xfId="25787"/>
    <cellStyle name="Note 5 6 2 3 4 2" xfId="25788"/>
    <cellStyle name="Note 5 6 2 3 4 3" xfId="25789"/>
    <cellStyle name="Note 5 6 2 3 5" xfId="25790"/>
    <cellStyle name="Note 5 6 2 3 5 2" xfId="25791"/>
    <cellStyle name="Note 5 6 2 3 5 3" xfId="25792"/>
    <cellStyle name="Note 5 6 2 3 6" xfId="25793"/>
    <cellStyle name="Note 5 6 2 3 7" xfId="25794"/>
    <cellStyle name="Note 5 6 2 4" xfId="25795"/>
    <cellStyle name="Note 5 6 2 4 2" xfId="25796"/>
    <cellStyle name="Note 5 6 2 4 3" xfId="25797"/>
    <cellStyle name="Note 5 6 2 5" xfId="25798"/>
    <cellStyle name="Note 5 6 2 5 2" xfId="25799"/>
    <cellStyle name="Note 5 6 2 5 3" xfId="25800"/>
    <cellStyle name="Note 5 6 2 6" xfId="25801"/>
    <cellStyle name="Note 5 6 2 6 2" xfId="25802"/>
    <cellStyle name="Note 5 6 2 6 3" xfId="25803"/>
    <cellStyle name="Note 5 6 2 7" xfId="25804"/>
    <cellStyle name="Note 5 6 2 7 2" xfId="25805"/>
    <cellStyle name="Note 5 6 2 7 3" xfId="25806"/>
    <cellStyle name="Note 5 6 2 8" xfId="25807"/>
    <cellStyle name="Note 5 6 2 9" xfId="25808"/>
    <cellStyle name="Note 5 6 3" xfId="25809"/>
    <cellStyle name="Note 5 6 3 2" xfId="25810"/>
    <cellStyle name="Note 5 6 3 3" xfId="25811"/>
    <cellStyle name="Note 5 6 4" xfId="25812"/>
    <cellStyle name="Note 5 6 4 2" xfId="25813"/>
    <cellStyle name="Note 5 6 4 2 2" xfId="25814"/>
    <cellStyle name="Note 5 6 4 2 2 2" xfId="25815"/>
    <cellStyle name="Note 5 6 4 2 2 3" xfId="25816"/>
    <cellStyle name="Note 5 6 4 2 3" xfId="25817"/>
    <cellStyle name="Note 5 6 4 2 3 2" xfId="25818"/>
    <cellStyle name="Note 5 6 4 2 3 3" xfId="25819"/>
    <cellStyle name="Note 5 6 4 2 4" xfId="25820"/>
    <cellStyle name="Note 5 6 4 2 4 2" xfId="25821"/>
    <cellStyle name="Note 5 6 4 2 4 3" xfId="25822"/>
    <cellStyle name="Note 5 6 4 2 5" xfId="25823"/>
    <cellStyle name="Note 5 6 4 2 5 2" xfId="25824"/>
    <cellStyle name="Note 5 6 4 2 5 3" xfId="25825"/>
    <cellStyle name="Note 5 6 4 2 6" xfId="25826"/>
    <cellStyle name="Note 5 6 4 2 7" xfId="25827"/>
    <cellStyle name="Note 5 6 4 3" xfId="25828"/>
    <cellStyle name="Note 5 6 4 3 2" xfId="25829"/>
    <cellStyle name="Note 5 6 4 3 3" xfId="25830"/>
    <cellStyle name="Note 5 6 4 4" xfId="25831"/>
    <cellStyle name="Note 5 6 4 4 2" xfId="25832"/>
    <cellStyle name="Note 5 6 4 4 3" xfId="25833"/>
    <cellStyle name="Note 5 6 4 5" xfId="25834"/>
    <cellStyle name="Note 5 6 4 5 2" xfId="25835"/>
    <cellStyle name="Note 5 6 4 5 3" xfId="25836"/>
    <cellStyle name="Note 5 6 4 6" xfId="25837"/>
    <cellStyle name="Note 5 6 4 6 2" xfId="25838"/>
    <cellStyle name="Note 5 6 4 6 3" xfId="25839"/>
    <cellStyle name="Note 5 6 4 7" xfId="25840"/>
    <cellStyle name="Note 5 6 4 8" xfId="25841"/>
    <cellStyle name="Note 5 6 5" xfId="25842"/>
    <cellStyle name="Note 5 6 5 2" xfId="25843"/>
    <cellStyle name="Note 5 6 5 2 2" xfId="25844"/>
    <cellStyle name="Note 5 6 5 2 3" xfId="25845"/>
    <cellStyle name="Note 5 6 5 3" xfId="25846"/>
    <cellStyle name="Note 5 6 5 3 2" xfId="25847"/>
    <cellStyle name="Note 5 6 5 3 3" xfId="25848"/>
    <cellStyle name="Note 5 6 5 4" xfId="25849"/>
    <cellStyle name="Note 5 6 5 4 2" xfId="25850"/>
    <cellStyle name="Note 5 6 5 4 3" xfId="25851"/>
    <cellStyle name="Note 5 6 5 5" xfId="25852"/>
    <cellStyle name="Note 5 6 5 5 2" xfId="25853"/>
    <cellStyle name="Note 5 6 5 5 3" xfId="25854"/>
    <cellStyle name="Note 5 6 5 6" xfId="25855"/>
    <cellStyle name="Note 5 6 5 7" xfId="25856"/>
    <cellStyle name="Note 5 6 6" xfId="25857"/>
    <cellStyle name="Note 5 6 6 2" xfId="25858"/>
    <cellStyle name="Note 5 6 6 3" xfId="25859"/>
    <cellStyle name="Note 5 6 7" xfId="25860"/>
    <cellStyle name="Note 5 6 7 2" xfId="25861"/>
    <cellStyle name="Note 5 6 7 3" xfId="25862"/>
    <cellStyle name="Note 5 6 8" xfId="25863"/>
    <cellStyle name="Note 5 6 8 2" xfId="25864"/>
    <cellStyle name="Note 5 6 8 3" xfId="25865"/>
    <cellStyle name="Note 5 6 9" xfId="25866"/>
    <cellStyle name="Note 5 6 9 2" xfId="25867"/>
    <cellStyle name="Note 5 6 9 3" xfId="25868"/>
    <cellStyle name="Note 5 7" xfId="25869"/>
    <cellStyle name="Note 5 7 2" xfId="25870"/>
    <cellStyle name="Note 5 7 2 2" xfId="25871"/>
    <cellStyle name="Note 5 7 2 2 2" xfId="25872"/>
    <cellStyle name="Note 5 7 2 2 2 2" xfId="25873"/>
    <cellStyle name="Note 5 7 2 2 2 3" xfId="25874"/>
    <cellStyle name="Note 5 7 2 2 3" xfId="25875"/>
    <cellStyle name="Note 5 7 2 2 3 2" xfId="25876"/>
    <cellStyle name="Note 5 7 2 2 3 3" xfId="25877"/>
    <cellStyle name="Note 5 7 2 2 4" xfId="25878"/>
    <cellStyle name="Note 5 7 2 2 4 2" xfId="25879"/>
    <cellStyle name="Note 5 7 2 2 4 3" xfId="25880"/>
    <cellStyle name="Note 5 7 2 2 5" xfId="25881"/>
    <cellStyle name="Note 5 7 2 2 5 2" xfId="25882"/>
    <cellStyle name="Note 5 7 2 2 5 3" xfId="25883"/>
    <cellStyle name="Note 5 7 2 2 6" xfId="25884"/>
    <cellStyle name="Note 5 7 2 2 7" xfId="25885"/>
    <cellStyle name="Note 5 7 2 3" xfId="25886"/>
    <cellStyle name="Note 5 7 2 3 2" xfId="25887"/>
    <cellStyle name="Note 5 7 2 3 3" xfId="25888"/>
    <cellStyle name="Note 5 7 2 4" xfId="25889"/>
    <cellStyle name="Note 5 7 2 4 2" xfId="25890"/>
    <cellStyle name="Note 5 7 2 4 3" xfId="25891"/>
    <cellStyle name="Note 5 7 2 5" xfId="25892"/>
    <cellStyle name="Note 5 7 2 5 2" xfId="25893"/>
    <cellStyle name="Note 5 7 2 5 3" xfId="25894"/>
    <cellStyle name="Note 5 7 2 6" xfId="25895"/>
    <cellStyle name="Note 5 7 2 6 2" xfId="25896"/>
    <cellStyle name="Note 5 7 2 6 3" xfId="25897"/>
    <cellStyle name="Note 5 7 2 7" xfId="25898"/>
    <cellStyle name="Note 5 7 2 8" xfId="25899"/>
    <cellStyle name="Note 5 7 3" xfId="25900"/>
    <cellStyle name="Note 5 7 3 2" xfId="25901"/>
    <cellStyle name="Note 5 7 3 2 2" xfId="25902"/>
    <cellStyle name="Note 5 7 3 2 3" xfId="25903"/>
    <cellStyle name="Note 5 7 3 3" xfId="25904"/>
    <cellStyle name="Note 5 7 3 3 2" xfId="25905"/>
    <cellStyle name="Note 5 7 3 3 3" xfId="25906"/>
    <cellStyle name="Note 5 7 3 4" xfId="25907"/>
    <cellStyle name="Note 5 7 3 4 2" xfId="25908"/>
    <cellStyle name="Note 5 7 3 4 3" xfId="25909"/>
    <cellStyle name="Note 5 7 3 5" xfId="25910"/>
    <cellStyle name="Note 5 7 3 5 2" xfId="25911"/>
    <cellStyle name="Note 5 7 3 5 3" xfId="25912"/>
    <cellStyle name="Note 5 7 3 6" xfId="25913"/>
    <cellStyle name="Note 5 7 3 7" xfId="25914"/>
    <cellStyle name="Note 5 7 4" xfId="25915"/>
    <cellStyle name="Note 5 7 4 2" xfId="25916"/>
    <cellStyle name="Note 5 7 4 3" xfId="25917"/>
    <cellStyle name="Note 5 7 5" xfId="25918"/>
    <cellStyle name="Note 5 7 5 2" xfId="25919"/>
    <cellStyle name="Note 5 7 5 3" xfId="25920"/>
    <cellStyle name="Note 5 7 6" xfId="25921"/>
    <cellStyle name="Note 5 7 6 2" xfId="25922"/>
    <cellStyle name="Note 5 7 6 3" xfId="25923"/>
    <cellStyle name="Note 5 7 7" xfId="25924"/>
    <cellStyle name="Note 5 7 7 2" xfId="25925"/>
    <cellStyle name="Note 5 7 7 3" xfId="25926"/>
    <cellStyle name="Note 5 7 8" xfId="25927"/>
    <cellStyle name="Note 5 7 9" xfId="25928"/>
    <cellStyle name="Note 5 8" xfId="25929"/>
    <cellStyle name="Note 5 8 2" xfId="25930"/>
    <cellStyle name="Note 5 8 2 2" xfId="25931"/>
    <cellStyle name="Note 5 8 2 2 2" xfId="25932"/>
    <cellStyle name="Note 5 8 2 2 2 2" xfId="25933"/>
    <cellStyle name="Note 5 8 2 2 2 3" xfId="25934"/>
    <cellStyle name="Note 5 8 2 2 3" xfId="25935"/>
    <cellStyle name="Note 5 8 2 2 3 2" xfId="25936"/>
    <cellStyle name="Note 5 8 2 2 3 3" xfId="25937"/>
    <cellStyle name="Note 5 8 2 2 4" xfId="25938"/>
    <cellStyle name="Note 5 8 2 2 4 2" xfId="25939"/>
    <cellStyle name="Note 5 8 2 2 4 3" xfId="25940"/>
    <cellStyle name="Note 5 8 2 2 5" xfId="25941"/>
    <cellStyle name="Note 5 8 2 2 5 2" xfId="25942"/>
    <cellStyle name="Note 5 8 2 2 5 3" xfId="25943"/>
    <cellStyle name="Note 5 8 2 2 6" xfId="25944"/>
    <cellStyle name="Note 5 8 2 2 7" xfId="25945"/>
    <cellStyle name="Note 5 8 2 3" xfId="25946"/>
    <cellStyle name="Note 5 8 2 3 2" xfId="25947"/>
    <cellStyle name="Note 5 8 2 3 3" xfId="25948"/>
    <cellStyle name="Note 5 8 2 4" xfId="25949"/>
    <cellStyle name="Note 5 8 2 4 2" xfId="25950"/>
    <cellStyle name="Note 5 8 2 4 3" xfId="25951"/>
    <cellStyle name="Note 5 8 2 5" xfId="25952"/>
    <cellStyle name="Note 5 8 2 5 2" xfId="25953"/>
    <cellStyle name="Note 5 8 2 5 3" xfId="25954"/>
    <cellStyle name="Note 5 8 2 6" xfId="25955"/>
    <cellStyle name="Note 5 8 2 6 2" xfId="25956"/>
    <cellStyle name="Note 5 8 2 6 3" xfId="25957"/>
    <cellStyle name="Note 5 8 2 7" xfId="25958"/>
    <cellStyle name="Note 5 8 2 8" xfId="25959"/>
    <cellStyle name="Note 5 8 3" xfId="25960"/>
    <cellStyle name="Note 5 8 3 2" xfId="25961"/>
    <cellStyle name="Note 5 8 3 2 2" xfId="25962"/>
    <cellStyle name="Note 5 8 3 2 3" xfId="25963"/>
    <cellStyle name="Note 5 8 3 3" xfId="25964"/>
    <cellStyle name="Note 5 8 3 3 2" xfId="25965"/>
    <cellStyle name="Note 5 8 3 3 3" xfId="25966"/>
    <cellStyle name="Note 5 8 3 4" xfId="25967"/>
    <cellStyle name="Note 5 8 3 4 2" xfId="25968"/>
    <cellStyle name="Note 5 8 3 4 3" xfId="25969"/>
    <cellStyle name="Note 5 8 3 5" xfId="25970"/>
    <cellStyle name="Note 5 8 3 5 2" xfId="25971"/>
    <cellStyle name="Note 5 8 3 5 3" xfId="25972"/>
    <cellStyle name="Note 5 8 3 6" xfId="25973"/>
    <cellStyle name="Note 5 8 3 7" xfId="25974"/>
    <cellStyle name="Note 5 8 4" xfId="25975"/>
    <cellStyle name="Note 5 8 4 2" xfId="25976"/>
    <cellStyle name="Note 5 8 4 3" xfId="25977"/>
    <cellStyle name="Note 5 8 5" xfId="25978"/>
    <cellStyle name="Note 5 8 5 2" xfId="25979"/>
    <cellStyle name="Note 5 8 5 3" xfId="25980"/>
    <cellStyle name="Note 5 8 6" xfId="25981"/>
    <cellStyle name="Note 5 8 6 2" xfId="25982"/>
    <cellStyle name="Note 5 8 6 3" xfId="25983"/>
    <cellStyle name="Note 5 8 7" xfId="25984"/>
    <cellStyle name="Note 5 8 7 2" xfId="25985"/>
    <cellStyle name="Note 5 8 7 3" xfId="25986"/>
    <cellStyle name="Note 5 8 8" xfId="25987"/>
    <cellStyle name="Note 5 8 9" xfId="25988"/>
    <cellStyle name="Note 5 9" xfId="25989"/>
    <cellStyle name="Note 5 9 2" xfId="25990"/>
    <cellStyle name="Note 5 9 2 2" xfId="25991"/>
    <cellStyle name="Note 5 9 2 2 2" xfId="25992"/>
    <cellStyle name="Note 5 9 2 2 3" xfId="25993"/>
    <cellStyle name="Note 5 9 2 3" xfId="25994"/>
    <cellStyle name="Note 5 9 2 3 2" xfId="25995"/>
    <cellStyle name="Note 5 9 2 3 3" xfId="25996"/>
    <cellStyle name="Note 5 9 2 4" xfId="25997"/>
    <cellStyle name="Note 5 9 2 4 2" xfId="25998"/>
    <cellStyle name="Note 5 9 2 4 3" xfId="25999"/>
    <cellStyle name="Note 5 9 2 5" xfId="26000"/>
    <cellStyle name="Note 5 9 2 5 2" xfId="26001"/>
    <cellStyle name="Note 5 9 2 5 3" xfId="26002"/>
    <cellStyle name="Note 5 9 2 6" xfId="26003"/>
    <cellStyle name="Note 5 9 2 7" xfId="26004"/>
    <cellStyle name="Note 5 9 3" xfId="26005"/>
    <cellStyle name="Note 5 9 3 2" xfId="26006"/>
    <cellStyle name="Note 5 9 3 3" xfId="26007"/>
    <cellStyle name="Note 5 9 4" xfId="26008"/>
    <cellStyle name="Note 5 9 4 2" xfId="26009"/>
    <cellStyle name="Note 5 9 4 3" xfId="26010"/>
    <cellStyle name="Note 5 9 5" xfId="26011"/>
    <cellStyle name="Note 5 9 5 2" xfId="26012"/>
    <cellStyle name="Note 5 9 5 3" xfId="26013"/>
    <cellStyle name="Note 5 9 6" xfId="26014"/>
    <cellStyle name="Note 5 9 6 2" xfId="26015"/>
    <cellStyle name="Note 5 9 6 3" xfId="26016"/>
    <cellStyle name="Note 5 9 7" xfId="26017"/>
    <cellStyle name="Note 5 9 8" xfId="26018"/>
    <cellStyle name="Note 6" xfId="26019"/>
    <cellStyle name="Note 6 2" xfId="26020"/>
    <cellStyle name="Note 6 2 2" xfId="26021"/>
    <cellStyle name="Note 6 2 3" xfId="26022"/>
    <cellStyle name="Note 6 3" xfId="26023"/>
    <cellStyle name="Note 6 4" xfId="26024"/>
    <cellStyle name="Note 7" xfId="26025"/>
    <cellStyle name="Note 7 2" xfId="26026"/>
    <cellStyle name="Note 8" xfId="26027"/>
    <cellStyle name="Note 8 2" xfId="26028"/>
    <cellStyle name="Note 8 3" xfId="26029"/>
    <cellStyle name="Note 8 4" xfId="26030"/>
    <cellStyle name="Note 8 5" xfId="26031"/>
    <cellStyle name="Note 8 6" xfId="26032"/>
    <cellStyle name="Note 8 7" xfId="26033"/>
    <cellStyle name="Note 8 8" xfId="26034"/>
    <cellStyle name="Note 9" xfId="26035"/>
    <cellStyle name="Note 9 2" xfId="26036"/>
    <cellStyle name="Note 9 3" xfId="26037"/>
    <cellStyle name="Note 9 4" xfId="26038"/>
    <cellStyle name="Note 9 5" xfId="26039"/>
    <cellStyle name="Note 9 6" xfId="26040"/>
    <cellStyle name="Note 9 7" xfId="26041"/>
    <cellStyle name="Note 9 8" xfId="26042"/>
    <cellStyle name="notes" xfId="26043"/>
    <cellStyle name="notes 2" xfId="26044"/>
    <cellStyle name="notes 3" xfId="26045"/>
    <cellStyle name="Output" xfId="19" builtinId="21" hidden="1"/>
    <cellStyle name="Output 10" xfId="26046"/>
    <cellStyle name="Output 2" xfId="26047"/>
    <cellStyle name="Output 2 10" xfId="26048"/>
    <cellStyle name="Output 2 10 2" xfId="26049"/>
    <cellStyle name="Output 2 11" xfId="26050"/>
    <cellStyle name="Output 2 11 2" xfId="26051"/>
    <cellStyle name="Output 2 11 2 2" xfId="26052"/>
    <cellStyle name="Output 2 11 2 2 2" xfId="26053"/>
    <cellStyle name="Output 2 11 2 2 3" xfId="26054"/>
    <cellStyle name="Output 2 11 2 3" xfId="26055"/>
    <cellStyle name="Output 2 11 2 3 2" xfId="26056"/>
    <cellStyle name="Output 2 11 2 3 3" xfId="26057"/>
    <cellStyle name="Output 2 11 2 4" xfId="26058"/>
    <cellStyle name="Output 2 11 2 4 2" xfId="26059"/>
    <cellStyle name="Output 2 11 2 4 3" xfId="26060"/>
    <cellStyle name="Output 2 11 2 5" xfId="26061"/>
    <cellStyle name="Output 2 11 2 5 2" xfId="26062"/>
    <cellStyle name="Output 2 11 2 5 3" xfId="26063"/>
    <cellStyle name="Output 2 11 2 6" xfId="26064"/>
    <cellStyle name="Output 2 11 2 7" xfId="26065"/>
    <cellStyle name="Output 2 11 3" xfId="26066"/>
    <cellStyle name="Output 2 11 3 2" xfId="26067"/>
    <cellStyle name="Output 2 11 3 3" xfId="26068"/>
    <cellStyle name="Output 2 11 4" xfId="26069"/>
    <cellStyle name="Output 2 11 4 2" xfId="26070"/>
    <cellStyle name="Output 2 11 4 3" xfId="26071"/>
    <cellStyle name="Output 2 11 5" xfId="26072"/>
    <cellStyle name="Output 2 11 5 2" xfId="26073"/>
    <cellStyle name="Output 2 11 5 3" xfId="26074"/>
    <cellStyle name="Output 2 11 6" xfId="26075"/>
    <cellStyle name="Output 2 11 6 2" xfId="26076"/>
    <cellStyle name="Output 2 11 6 3" xfId="26077"/>
    <cellStyle name="Output 2 11 7" xfId="26078"/>
    <cellStyle name="Output 2 11 8" xfId="26079"/>
    <cellStyle name="Output 2 12" xfId="26080"/>
    <cellStyle name="Output 2 2" xfId="26081"/>
    <cellStyle name="Output 2 2 10" xfId="26082"/>
    <cellStyle name="Output 2 2 10 2" xfId="26083"/>
    <cellStyle name="Output 2 2 10 2 2" xfId="26084"/>
    <cellStyle name="Output 2 2 10 2 2 2" xfId="26085"/>
    <cellStyle name="Output 2 2 10 2 2 3" xfId="26086"/>
    <cellStyle name="Output 2 2 10 2 3" xfId="26087"/>
    <cellStyle name="Output 2 2 10 2 3 2" xfId="26088"/>
    <cellStyle name="Output 2 2 10 2 3 3" xfId="26089"/>
    <cellStyle name="Output 2 2 10 2 4" xfId="26090"/>
    <cellStyle name="Output 2 2 10 2 4 2" xfId="26091"/>
    <cellStyle name="Output 2 2 10 2 4 3" xfId="26092"/>
    <cellStyle name="Output 2 2 10 2 5" xfId="26093"/>
    <cellStyle name="Output 2 2 10 2 5 2" xfId="26094"/>
    <cellStyle name="Output 2 2 10 2 5 3" xfId="26095"/>
    <cellStyle name="Output 2 2 10 2 6" xfId="26096"/>
    <cellStyle name="Output 2 2 10 2 7" xfId="26097"/>
    <cellStyle name="Output 2 2 10 3" xfId="26098"/>
    <cellStyle name="Output 2 2 10 3 2" xfId="26099"/>
    <cellStyle name="Output 2 2 10 3 3" xfId="26100"/>
    <cellStyle name="Output 2 2 10 4" xfId="26101"/>
    <cellStyle name="Output 2 2 10 4 2" xfId="26102"/>
    <cellStyle name="Output 2 2 10 4 3" xfId="26103"/>
    <cellStyle name="Output 2 2 10 5" xfId="26104"/>
    <cellStyle name="Output 2 2 10 5 2" xfId="26105"/>
    <cellStyle name="Output 2 2 10 5 3" xfId="26106"/>
    <cellStyle name="Output 2 2 10 6" xfId="26107"/>
    <cellStyle name="Output 2 2 10 6 2" xfId="26108"/>
    <cellStyle name="Output 2 2 10 6 3" xfId="26109"/>
    <cellStyle name="Output 2 2 10 7" xfId="26110"/>
    <cellStyle name="Output 2 2 10 8" xfId="26111"/>
    <cellStyle name="Output 2 2 11" xfId="26112"/>
    <cellStyle name="Output 2 2 11 2" xfId="26113"/>
    <cellStyle name="Output 2 2 11 2 2" xfId="26114"/>
    <cellStyle name="Output 2 2 11 2 3" xfId="26115"/>
    <cellStyle name="Output 2 2 11 3" xfId="26116"/>
    <cellStyle name="Output 2 2 11 3 2" xfId="26117"/>
    <cellStyle name="Output 2 2 11 3 3" xfId="26118"/>
    <cellStyle name="Output 2 2 11 4" xfId="26119"/>
    <cellStyle name="Output 2 2 11 4 2" xfId="26120"/>
    <cellStyle name="Output 2 2 11 4 3" xfId="26121"/>
    <cellStyle name="Output 2 2 11 5" xfId="26122"/>
    <cellStyle name="Output 2 2 11 5 2" xfId="26123"/>
    <cellStyle name="Output 2 2 11 5 3" xfId="26124"/>
    <cellStyle name="Output 2 2 11 6" xfId="26125"/>
    <cellStyle name="Output 2 2 11 7" xfId="26126"/>
    <cellStyle name="Output 2 2 12" xfId="26127"/>
    <cellStyle name="Output 2 2 12 2" xfId="26128"/>
    <cellStyle name="Output 2 2 12 3" xfId="26129"/>
    <cellStyle name="Output 2 2 13" xfId="26130"/>
    <cellStyle name="Output 2 2 13 2" xfId="26131"/>
    <cellStyle name="Output 2 2 13 3" xfId="26132"/>
    <cellStyle name="Output 2 2 14" xfId="26133"/>
    <cellStyle name="Output 2 2 14 2" xfId="26134"/>
    <cellStyle name="Output 2 2 14 3" xfId="26135"/>
    <cellStyle name="Output 2 2 15" xfId="26136"/>
    <cellStyle name="Output 2 2 15 2" xfId="26137"/>
    <cellStyle name="Output 2 2 15 3" xfId="26138"/>
    <cellStyle name="Output 2 2 16" xfId="26139"/>
    <cellStyle name="Output 2 2 17" xfId="26140"/>
    <cellStyle name="Output 2 2 2" xfId="26141"/>
    <cellStyle name="Output 2 2 2 10" xfId="26142"/>
    <cellStyle name="Output 2 2 2 10 2" xfId="26143"/>
    <cellStyle name="Output 2 2 2 10 3" xfId="26144"/>
    <cellStyle name="Output 2 2 2 11" xfId="26145"/>
    <cellStyle name="Output 2 2 2 12" xfId="26146"/>
    <cellStyle name="Output 2 2 2 2" xfId="26147"/>
    <cellStyle name="Output 2 2 2 2 10" xfId="26148"/>
    <cellStyle name="Output 2 2 2 2 11" xfId="26149"/>
    <cellStyle name="Output 2 2 2 2 2" xfId="26150"/>
    <cellStyle name="Output 2 2 2 2 2 10" xfId="26151"/>
    <cellStyle name="Output 2 2 2 2 2 2" xfId="26152"/>
    <cellStyle name="Output 2 2 2 2 2 2 2" xfId="26153"/>
    <cellStyle name="Output 2 2 2 2 2 2 2 2" xfId="26154"/>
    <cellStyle name="Output 2 2 2 2 2 2 2 2 2" xfId="26155"/>
    <cellStyle name="Output 2 2 2 2 2 2 2 2 2 2" xfId="26156"/>
    <cellStyle name="Output 2 2 2 2 2 2 2 2 2 3" xfId="26157"/>
    <cellStyle name="Output 2 2 2 2 2 2 2 2 3" xfId="26158"/>
    <cellStyle name="Output 2 2 2 2 2 2 2 2 3 2" xfId="26159"/>
    <cellStyle name="Output 2 2 2 2 2 2 2 2 3 3" xfId="26160"/>
    <cellStyle name="Output 2 2 2 2 2 2 2 2 4" xfId="26161"/>
    <cellStyle name="Output 2 2 2 2 2 2 2 2 4 2" xfId="26162"/>
    <cellStyle name="Output 2 2 2 2 2 2 2 2 4 3" xfId="26163"/>
    <cellStyle name="Output 2 2 2 2 2 2 2 2 5" xfId="26164"/>
    <cellStyle name="Output 2 2 2 2 2 2 2 2 5 2" xfId="26165"/>
    <cellStyle name="Output 2 2 2 2 2 2 2 2 5 3" xfId="26166"/>
    <cellStyle name="Output 2 2 2 2 2 2 2 2 6" xfId="26167"/>
    <cellStyle name="Output 2 2 2 2 2 2 2 2 7" xfId="26168"/>
    <cellStyle name="Output 2 2 2 2 2 2 2 3" xfId="26169"/>
    <cellStyle name="Output 2 2 2 2 2 2 2 3 2" xfId="26170"/>
    <cellStyle name="Output 2 2 2 2 2 2 2 3 3" xfId="26171"/>
    <cellStyle name="Output 2 2 2 2 2 2 2 4" xfId="26172"/>
    <cellStyle name="Output 2 2 2 2 2 2 2 4 2" xfId="26173"/>
    <cellStyle name="Output 2 2 2 2 2 2 2 4 3" xfId="26174"/>
    <cellStyle name="Output 2 2 2 2 2 2 2 5" xfId="26175"/>
    <cellStyle name="Output 2 2 2 2 2 2 2 5 2" xfId="26176"/>
    <cellStyle name="Output 2 2 2 2 2 2 2 5 3" xfId="26177"/>
    <cellStyle name="Output 2 2 2 2 2 2 2 6" xfId="26178"/>
    <cellStyle name="Output 2 2 2 2 2 2 2 6 2" xfId="26179"/>
    <cellStyle name="Output 2 2 2 2 2 2 2 6 3" xfId="26180"/>
    <cellStyle name="Output 2 2 2 2 2 2 2 7" xfId="26181"/>
    <cellStyle name="Output 2 2 2 2 2 2 2 8" xfId="26182"/>
    <cellStyle name="Output 2 2 2 2 2 2 3" xfId="26183"/>
    <cellStyle name="Output 2 2 2 2 2 2 3 2" xfId="26184"/>
    <cellStyle name="Output 2 2 2 2 2 2 3 2 2" xfId="26185"/>
    <cellStyle name="Output 2 2 2 2 2 2 3 2 3" xfId="26186"/>
    <cellStyle name="Output 2 2 2 2 2 2 3 3" xfId="26187"/>
    <cellStyle name="Output 2 2 2 2 2 2 3 3 2" xfId="26188"/>
    <cellStyle name="Output 2 2 2 2 2 2 3 3 3" xfId="26189"/>
    <cellStyle name="Output 2 2 2 2 2 2 3 4" xfId="26190"/>
    <cellStyle name="Output 2 2 2 2 2 2 3 4 2" xfId="26191"/>
    <cellStyle name="Output 2 2 2 2 2 2 3 4 3" xfId="26192"/>
    <cellStyle name="Output 2 2 2 2 2 2 3 5" xfId="26193"/>
    <cellStyle name="Output 2 2 2 2 2 2 3 5 2" xfId="26194"/>
    <cellStyle name="Output 2 2 2 2 2 2 3 5 3" xfId="26195"/>
    <cellStyle name="Output 2 2 2 2 2 2 3 6" xfId="26196"/>
    <cellStyle name="Output 2 2 2 2 2 2 3 7" xfId="26197"/>
    <cellStyle name="Output 2 2 2 2 2 2 4" xfId="26198"/>
    <cellStyle name="Output 2 2 2 2 2 2 4 2" xfId="26199"/>
    <cellStyle name="Output 2 2 2 2 2 2 4 3" xfId="26200"/>
    <cellStyle name="Output 2 2 2 2 2 2 5" xfId="26201"/>
    <cellStyle name="Output 2 2 2 2 2 2 5 2" xfId="26202"/>
    <cellStyle name="Output 2 2 2 2 2 2 5 3" xfId="26203"/>
    <cellStyle name="Output 2 2 2 2 2 2 6" xfId="26204"/>
    <cellStyle name="Output 2 2 2 2 2 2 6 2" xfId="26205"/>
    <cellStyle name="Output 2 2 2 2 2 2 6 3" xfId="26206"/>
    <cellStyle name="Output 2 2 2 2 2 2 7" xfId="26207"/>
    <cellStyle name="Output 2 2 2 2 2 2 7 2" xfId="26208"/>
    <cellStyle name="Output 2 2 2 2 2 2 7 3" xfId="26209"/>
    <cellStyle name="Output 2 2 2 2 2 2 8" xfId="26210"/>
    <cellStyle name="Output 2 2 2 2 2 2 9" xfId="26211"/>
    <cellStyle name="Output 2 2 2 2 2 3" xfId="26212"/>
    <cellStyle name="Output 2 2 2 2 2 3 2" xfId="26213"/>
    <cellStyle name="Output 2 2 2 2 2 3 2 2" xfId="26214"/>
    <cellStyle name="Output 2 2 2 2 2 3 2 2 2" xfId="26215"/>
    <cellStyle name="Output 2 2 2 2 2 3 2 2 3" xfId="26216"/>
    <cellStyle name="Output 2 2 2 2 2 3 2 3" xfId="26217"/>
    <cellStyle name="Output 2 2 2 2 2 3 2 3 2" xfId="26218"/>
    <cellStyle name="Output 2 2 2 2 2 3 2 3 3" xfId="26219"/>
    <cellStyle name="Output 2 2 2 2 2 3 2 4" xfId="26220"/>
    <cellStyle name="Output 2 2 2 2 2 3 2 4 2" xfId="26221"/>
    <cellStyle name="Output 2 2 2 2 2 3 2 4 3" xfId="26222"/>
    <cellStyle name="Output 2 2 2 2 2 3 2 5" xfId="26223"/>
    <cellStyle name="Output 2 2 2 2 2 3 2 5 2" xfId="26224"/>
    <cellStyle name="Output 2 2 2 2 2 3 2 5 3" xfId="26225"/>
    <cellStyle name="Output 2 2 2 2 2 3 2 6" xfId="26226"/>
    <cellStyle name="Output 2 2 2 2 2 3 2 7" xfId="26227"/>
    <cellStyle name="Output 2 2 2 2 2 3 3" xfId="26228"/>
    <cellStyle name="Output 2 2 2 2 2 3 3 2" xfId="26229"/>
    <cellStyle name="Output 2 2 2 2 2 3 3 3" xfId="26230"/>
    <cellStyle name="Output 2 2 2 2 2 3 4" xfId="26231"/>
    <cellStyle name="Output 2 2 2 2 2 3 4 2" xfId="26232"/>
    <cellStyle name="Output 2 2 2 2 2 3 4 3" xfId="26233"/>
    <cellStyle name="Output 2 2 2 2 2 3 5" xfId="26234"/>
    <cellStyle name="Output 2 2 2 2 2 3 5 2" xfId="26235"/>
    <cellStyle name="Output 2 2 2 2 2 3 5 3" xfId="26236"/>
    <cellStyle name="Output 2 2 2 2 2 3 6" xfId="26237"/>
    <cellStyle name="Output 2 2 2 2 2 3 6 2" xfId="26238"/>
    <cellStyle name="Output 2 2 2 2 2 3 6 3" xfId="26239"/>
    <cellStyle name="Output 2 2 2 2 2 3 7" xfId="26240"/>
    <cellStyle name="Output 2 2 2 2 2 3 8" xfId="26241"/>
    <cellStyle name="Output 2 2 2 2 2 4" xfId="26242"/>
    <cellStyle name="Output 2 2 2 2 2 4 2" xfId="26243"/>
    <cellStyle name="Output 2 2 2 2 2 4 2 2" xfId="26244"/>
    <cellStyle name="Output 2 2 2 2 2 4 2 3" xfId="26245"/>
    <cellStyle name="Output 2 2 2 2 2 4 3" xfId="26246"/>
    <cellStyle name="Output 2 2 2 2 2 4 3 2" xfId="26247"/>
    <cellStyle name="Output 2 2 2 2 2 4 3 3" xfId="26248"/>
    <cellStyle name="Output 2 2 2 2 2 4 4" xfId="26249"/>
    <cellStyle name="Output 2 2 2 2 2 4 4 2" xfId="26250"/>
    <cellStyle name="Output 2 2 2 2 2 4 4 3" xfId="26251"/>
    <cellStyle name="Output 2 2 2 2 2 4 5" xfId="26252"/>
    <cellStyle name="Output 2 2 2 2 2 4 5 2" xfId="26253"/>
    <cellStyle name="Output 2 2 2 2 2 4 5 3" xfId="26254"/>
    <cellStyle name="Output 2 2 2 2 2 4 6" xfId="26255"/>
    <cellStyle name="Output 2 2 2 2 2 4 7" xfId="26256"/>
    <cellStyle name="Output 2 2 2 2 2 5" xfId="26257"/>
    <cellStyle name="Output 2 2 2 2 2 5 2" xfId="26258"/>
    <cellStyle name="Output 2 2 2 2 2 5 3" xfId="26259"/>
    <cellStyle name="Output 2 2 2 2 2 6" xfId="26260"/>
    <cellStyle name="Output 2 2 2 2 2 6 2" xfId="26261"/>
    <cellStyle name="Output 2 2 2 2 2 6 3" xfId="26262"/>
    <cellStyle name="Output 2 2 2 2 2 7" xfId="26263"/>
    <cellStyle name="Output 2 2 2 2 2 7 2" xfId="26264"/>
    <cellStyle name="Output 2 2 2 2 2 7 3" xfId="26265"/>
    <cellStyle name="Output 2 2 2 2 2 8" xfId="26266"/>
    <cellStyle name="Output 2 2 2 2 2 8 2" xfId="26267"/>
    <cellStyle name="Output 2 2 2 2 2 8 3" xfId="26268"/>
    <cellStyle name="Output 2 2 2 2 2 9" xfId="26269"/>
    <cellStyle name="Output 2 2 2 2 3" xfId="26270"/>
    <cellStyle name="Output 2 2 2 2 3 2" xfId="26271"/>
    <cellStyle name="Output 2 2 2 2 3 2 2" xfId="26272"/>
    <cellStyle name="Output 2 2 2 2 3 2 2 2" xfId="26273"/>
    <cellStyle name="Output 2 2 2 2 3 2 2 2 2" xfId="26274"/>
    <cellStyle name="Output 2 2 2 2 3 2 2 2 3" xfId="26275"/>
    <cellStyle name="Output 2 2 2 2 3 2 2 3" xfId="26276"/>
    <cellStyle name="Output 2 2 2 2 3 2 2 3 2" xfId="26277"/>
    <cellStyle name="Output 2 2 2 2 3 2 2 3 3" xfId="26278"/>
    <cellStyle name="Output 2 2 2 2 3 2 2 4" xfId="26279"/>
    <cellStyle name="Output 2 2 2 2 3 2 2 4 2" xfId="26280"/>
    <cellStyle name="Output 2 2 2 2 3 2 2 4 3" xfId="26281"/>
    <cellStyle name="Output 2 2 2 2 3 2 2 5" xfId="26282"/>
    <cellStyle name="Output 2 2 2 2 3 2 2 5 2" xfId="26283"/>
    <cellStyle name="Output 2 2 2 2 3 2 2 5 3" xfId="26284"/>
    <cellStyle name="Output 2 2 2 2 3 2 2 6" xfId="26285"/>
    <cellStyle name="Output 2 2 2 2 3 2 2 7" xfId="26286"/>
    <cellStyle name="Output 2 2 2 2 3 2 3" xfId="26287"/>
    <cellStyle name="Output 2 2 2 2 3 2 3 2" xfId="26288"/>
    <cellStyle name="Output 2 2 2 2 3 2 3 3" xfId="26289"/>
    <cellStyle name="Output 2 2 2 2 3 2 4" xfId="26290"/>
    <cellStyle name="Output 2 2 2 2 3 2 4 2" xfId="26291"/>
    <cellStyle name="Output 2 2 2 2 3 2 4 3" xfId="26292"/>
    <cellStyle name="Output 2 2 2 2 3 2 5" xfId="26293"/>
    <cellStyle name="Output 2 2 2 2 3 2 5 2" xfId="26294"/>
    <cellStyle name="Output 2 2 2 2 3 2 5 3" xfId="26295"/>
    <cellStyle name="Output 2 2 2 2 3 2 6" xfId="26296"/>
    <cellStyle name="Output 2 2 2 2 3 2 6 2" xfId="26297"/>
    <cellStyle name="Output 2 2 2 2 3 2 6 3" xfId="26298"/>
    <cellStyle name="Output 2 2 2 2 3 2 7" xfId="26299"/>
    <cellStyle name="Output 2 2 2 2 3 2 8" xfId="26300"/>
    <cellStyle name="Output 2 2 2 2 3 3" xfId="26301"/>
    <cellStyle name="Output 2 2 2 2 3 3 2" xfId="26302"/>
    <cellStyle name="Output 2 2 2 2 3 3 2 2" xfId="26303"/>
    <cellStyle name="Output 2 2 2 2 3 3 2 3" xfId="26304"/>
    <cellStyle name="Output 2 2 2 2 3 3 3" xfId="26305"/>
    <cellStyle name="Output 2 2 2 2 3 3 3 2" xfId="26306"/>
    <cellStyle name="Output 2 2 2 2 3 3 3 3" xfId="26307"/>
    <cellStyle name="Output 2 2 2 2 3 3 4" xfId="26308"/>
    <cellStyle name="Output 2 2 2 2 3 3 4 2" xfId="26309"/>
    <cellStyle name="Output 2 2 2 2 3 3 4 3" xfId="26310"/>
    <cellStyle name="Output 2 2 2 2 3 3 5" xfId="26311"/>
    <cellStyle name="Output 2 2 2 2 3 3 5 2" xfId="26312"/>
    <cellStyle name="Output 2 2 2 2 3 3 5 3" xfId="26313"/>
    <cellStyle name="Output 2 2 2 2 3 3 6" xfId="26314"/>
    <cellStyle name="Output 2 2 2 2 3 3 7" xfId="26315"/>
    <cellStyle name="Output 2 2 2 2 3 4" xfId="26316"/>
    <cellStyle name="Output 2 2 2 2 3 4 2" xfId="26317"/>
    <cellStyle name="Output 2 2 2 2 3 4 3" xfId="26318"/>
    <cellStyle name="Output 2 2 2 2 3 5" xfId="26319"/>
    <cellStyle name="Output 2 2 2 2 3 5 2" xfId="26320"/>
    <cellStyle name="Output 2 2 2 2 3 5 3" xfId="26321"/>
    <cellStyle name="Output 2 2 2 2 3 6" xfId="26322"/>
    <cellStyle name="Output 2 2 2 2 3 6 2" xfId="26323"/>
    <cellStyle name="Output 2 2 2 2 3 6 3" xfId="26324"/>
    <cellStyle name="Output 2 2 2 2 3 7" xfId="26325"/>
    <cellStyle name="Output 2 2 2 2 3 7 2" xfId="26326"/>
    <cellStyle name="Output 2 2 2 2 3 7 3" xfId="26327"/>
    <cellStyle name="Output 2 2 2 2 3 8" xfId="26328"/>
    <cellStyle name="Output 2 2 2 2 3 9" xfId="26329"/>
    <cellStyle name="Output 2 2 2 2 4" xfId="26330"/>
    <cellStyle name="Output 2 2 2 2 4 2" xfId="26331"/>
    <cellStyle name="Output 2 2 2 2 4 2 2" xfId="26332"/>
    <cellStyle name="Output 2 2 2 2 4 2 2 2" xfId="26333"/>
    <cellStyle name="Output 2 2 2 2 4 2 2 3" xfId="26334"/>
    <cellStyle name="Output 2 2 2 2 4 2 3" xfId="26335"/>
    <cellStyle name="Output 2 2 2 2 4 2 3 2" xfId="26336"/>
    <cellStyle name="Output 2 2 2 2 4 2 3 3" xfId="26337"/>
    <cellStyle name="Output 2 2 2 2 4 2 4" xfId="26338"/>
    <cellStyle name="Output 2 2 2 2 4 2 4 2" xfId="26339"/>
    <cellStyle name="Output 2 2 2 2 4 2 4 3" xfId="26340"/>
    <cellStyle name="Output 2 2 2 2 4 2 5" xfId="26341"/>
    <cellStyle name="Output 2 2 2 2 4 2 5 2" xfId="26342"/>
    <cellStyle name="Output 2 2 2 2 4 2 5 3" xfId="26343"/>
    <cellStyle name="Output 2 2 2 2 4 2 6" xfId="26344"/>
    <cellStyle name="Output 2 2 2 2 4 2 7" xfId="26345"/>
    <cellStyle name="Output 2 2 2 2 4 3" xfId="26346"/>
    <cellStyle name="Output 2 2 2 2 4 3 2" xfId="26347"/>
    <cellStyle name="Output 2 2 2 2 4 3 3" xfId="26348"/>
    <cellStyle name="Output 2 2 2 2 4 4" xfId="26349"/>
    <cellStyle name="Output 2 2 2 2 4 4 2" xfId="26350"/>
    <cellStyle name="Output 2 2 2 2 4 4 3" xfId="26351"/>
    <cellStyle name="Output 2 2 2 2 4 5" xfId="26352"/>
    <cellStyle name="Output 2 2 2 2 4 5 2" xfId="26353"/>
    <cellStyle name="Output 2 2 2 2 4 5 3" xfId="26354"/>
    <cellStyle name="Output 2 2 2 2 4 6" xfId="26355"/>
    <cellStyle name="Output 2 2 2 2 4 6 2" xfId="26356"/>
    <cellStyle name="Output 2 2 2 2 4 6 3" xfId="26357"/>
    <cellStyle name="Output 2 2 2 2 4 7" xfId="26358"/>
    <cellStyle name="Output 2 2 2 2 4 8" xfId="26359"/>
    <cellStyle name="Output 2 2 2 2 5" xfId="26360"/>
    <cellStyle name="Output 2 2 2 2 5 2" xfId="26361"/>
    <cellStyle name="Output 2 2 2 2 5 2 2" xfId="26362"/>
    <cellStyle name="Output 2 2 2 2 5 2 3" xfId="26363"/>
    <cellStyle name="Output 2 2 2 2 5 3" xfId="26364"/>
    <cellStyle name="Output 2 2 2 2 5 3 2" xfId="26365"/>
    <cellStyle name="Output 2 2 2 2 5 3 3" xfId="26366"/>
    <cellStyle name="Output 2 2 2 2 5 4" xfId="26367"/>
    <cellStyle name="Output 2 2 2 2 5 4 2" xfId="26368"/>
    <cellStyle name="Output 2 2 2 2 5 4 3" xfId="26369"/>
    <cellStyle name="Output 2 2 2 2 5 5" xfId="26370"/>
    <cellStyle name="Output 2 2 2 2 5 5 2" xfId="26371"/>
    <cellStyle name="Output 2 2 2 2 5 5 3" xfId="26372"/>
    <cellStyle name="Output 2 2 2 2 5 6" xfId="26373"/>
    <cellStyle name="Output 2 2 2 2 5 7" xfId="26374"/>
    <cellStyle name="Output 2 2 2 2 6" xfId="26375"/>
    <cellStyle name="Output 2 2 2 2 6 2" xfId="26376"/>
    <cellStyle name="Output 2 2 2 2 6 3" xfId="26377"/>
    <cellStyle name="Output 2 2 2 2 7" xfId="26378"/>
    <cellStyle name="Output 2 2 2 2 7 2" xfId="26379"/>
    <cellStyle name="Output 2 2 2 2 7 3" xfId="26380"/>
    <cellStyle name="Output 2 2 2 2 8" xfId="26381"/>
    <cellStyle name="Output 2 2 2 2 8 2" xfId="26382"/>
    <cellStyle name="Output 2 2 2 2 8 3" xfId="26383"/>
    <cellStyle name="Output 2 2 2 2 9" xfId="26384"/>
    <cellStyle name="Output 2 2 2 2 9 2" xfId="26385"/>
    <cellStyle name="Output 2 2 2 2 9 3" xfId="26386"/>
    <cellStyle name="Output 2 2 2 3" xfId="26387"/>
    <cellStyle name="Output 2 2 2 3 10" xfId="26388"/>
    <cellStyle name="Output 2 2 2 3 2" xfId="26389"/>
    <cellStyle name="Output 2 2 2 3 2 2" xfId="26390"/>
    <cellStyle name="Output 2 2 2 3 2 2 2" xfId="26391"/>
    <cellStyle name="Output 2 2 2 3 2 2 2 2" xfId="26392"/>
    <cellStyle name="Output 2 2 2 3 2 2 2 2 2" xfId="26393"/>
    <cellStyle name="Output 2 2 2 3 2 2 2 2 3" xfId="26394"/>
    <cellStyle name="Output 2 2 2 3 2 2 2 3" xfId="26395"/>
    <cellStyle name="Output 2 2 2 3 2 2 2 3 2" xfId="26396"/>
    <cellStyle name="Output 2 2 2 3 2 2 2 3 3" xfId="26397"/>
    <cellStyle name="Output 2 2 2 3 2 2 2 4" xfId="26398"/>
    <cellStyle name="Output 2 2 2 3 2 2 2 4 2" xfId="26399"/>
    <cellStyle name="Output 2 2 2 3 2 2 2 4 3" xfId="26400"/>
    <cellStyle name="Output 2 2 2 3 2 2 2 5" xfId="26401"/>
    <cellStyle name="Output 2 2 2 3 2 2 2 5 2" xfId="26402"/>
    <cellStyle name="Output 2 2 2 3 2 2 2 5 3" xfId="26403"/>
    <cellStyle name="Output 2 2 2 3 2 2 2 6" xfId="26404"/>
    <cellStyle name="Output 2 2 2 3 2 2 2 7" xfId="26405"/>
    <cellStyle name="Output 2 2 2 3 2 2 3" xfId="26406"/>
    <cellStyle name="Output 2 2 2 3 2 2 3 2" xfId="26407"/>
    <cellStyle name="Output 2 2 2 3 2 2 3 3" xfId="26408"/>
    <cellStyle name="Output 2 2 2 3 2 2 4" xfId="26409"/>
    <cellStyle name="Output 2 2 2 3 2 2 4 2" xfId="26410"/>
    <cellStyle name="Output 2 2 2 3 2 2 4 3" xfId="26411"/>
    <cellStyle name="Output 2 2 2 3 2 2 5" xfId="26412"/>
    <cellStyle name="Output 2 2 2 3 2 2 5 2" xfId="26413"/>
    <cellStyle name="Output 2 2 2 3 2 2 5 3" xfId="26414"/>
    <cellStyle name="Output 2 2 2 3 2 2 6" xfId="26415"/>
    <cellStyle name="Output 2 2 2 3 2 2 6 2" xfId="26416"/>
    <cellStyle name="Output 2 2 2 3 2 2 6 3" xfId="26417"/>
    <cellStyle name="Output 2 2 2 3 2 2 7" xfId="26418"/>
    <cellStyle name="Output 2 2 2 3 2 2 8" xfId="26419"/>
    <cellStyle name="Output 2 2 2 3 2 3" xfId="26420"/>
    <cellStyle name="Output 2 2 2 3 2 3 2" xfId="26421"/>
    <cellStyle name="Output 2 2 2 3 2 3 2 2" xfId="26422"/>
    <cellStyle name="Output 2 2 2 3 2 3 2 3" xfId="26423"/>
    <cellStyle name="Output 2 2 2 3 2 3 3" xfId="26424"/>
    <cellStyle name="Output 2 2 2 3 2 3 3 2" xfId="26425"/>
    <cellStyle name="Output 2 2 2 3 2 3 3 3" xfId="26426"/>
    <cellStyle name="Output 2 2 2 3 2 3 4" xfId="26427"/>
    <cellStyle name="Output 2 2 2 3 2 3 4 2" xfId="26428"/>
    <cellStyle name="Output 2 2 2 3 2 3 4 3" xfId="26429"/>
    <cellStyle name="Output 2 2 2 3 2 3 5" xfId="26430"/>
    <cellStyle name="Output 2 2 2 3 2 3 5 2" xfId="26431"/>
    <cellStyle name="Output 2 2 2 3 2 3 5 3" xfId="26432"/>
    <cellStyle name="Output 2 2 2 3 2 3 6" xfId="26433"/>
    <cellStyle name="Output 2 2 2 3 2 3 7" xfId="26434"/>
    <cellStyle name="Output 2 2 2 3 2 4" xfId="26435"/>
    <cellStyle name="Output 2 2 2 3 2 4 2" xfId="26436"/>
    <cellStyle name="Output 2 2 2 3 2 4 3" xfId="26437"/>
    <cellStyle name="Output 2 2 2 3 2 5" xfId="26438"/>
    <cellStyle name="Output 2 2 2 3 2 5 2" xfId="26439"/>
    <cellStyle name="Output 2 2 2 3 2 5 3" xfId="26440"/>
    <cellStyle name="Output 2 2 2 3 2 6" xfId="26441"/>
    <cellStyle name="Output 2 2 2 3 2 6 2" xfId="26442"/>
    <cellStyle name="Output 2 2 2 3 2 6 3" xfId="26443"/>
    <cellStyle name="Output 2 2 2 3 2 7" xfId="26444"/>
    <cellStyle name="Output 2 2 2 3 2 7 2" xfId="26445"/>
    <cellStyle name="Output 2 2 2 3 2 7 3" xfId="26446"/>
    <cellStyle name="Output 2 2 2 3 2 8" xfId="26447"/>
    <cellStyle name="Output 2 2 2 3 2 9" xfId="26448"/>
    <cellStyle name="Output 2 2 2 3 3" xfId="26449"/>
    <cellStyle name="Output 2 2 2 3 3 2" xfId="26450"/>
    <cellStyle name="Output 2 2 2 3 3 2 2" xfId="26451"/>
    <cellStyle name="Output 2 2 2 3 3 2 2 2" xfId="26452"/>
    <cellStyle name="Output 2 2 2 3 3 2 2 3" xfId="26453"/>
    <cellStyle name="Output 2 2 2 3 3 2 3" xfId="26454"/>
    <cellStyle name="Output 2 2 2 3 3 2 3 2" xfId="26455"/>
    <cellStyle name="Output 2 2 2 3 3 2 3 3" xfId="26456"/>
    <cellStyle name="Output 2 2 2 3 3 2 4" xfId="26457"/>
    <cellStyle name="Output 2 2 2 3 3 2 4 2" xfId="26458"/>
    <cellStyle name="Output 2 2 2 3 3 2 4 3" xfId="26459"/>
    <cellStyle name="Output 2 2 2 3 3 2 5" xfId="26460"/>
    <cellStyle name="Output 2 2 2 3 3 2 5 2" xfId="26461"/>
    <cellStyle name="Output 2 2 2 3 3 2 5 3" xfId="26462"/>
    <cellStyle name="Output 2 2 2 3 3 2 6" xfId="26463"/>
    <cellStyle name="Output 2 2 2 3 3 2 7" xfId="26464"/>
    <cellStyle name="Output 2 2 2 3 3 3" xfId="26465"/>
    <cellStyle name="Output 2 2 2 3 3 3 2" xfId="26466"/>
    <cellStyle name="Output 2 2 2 3 3 3 3" xfId="26467"/>
    <cellStyle name="Output 2 2 2 3 3 4" xfId="26468"/>
    <cellStyle name="Output 2 2 2 3 3 4 2" xfId="26469"/>
    <cellStyle name="Output 2 2 2 3 3 4 3" xfId="26470"/>
    <cellStyle name="Output 2 2 2 3 3 5" xfId="26471"/>
    <cellStyle name="Output 2 2 2 3 3 5 2" xfId="26472"/>
    <cellStyle name="Output 2 2 2 3 3 5 3" xfId="26473"/>
    <cellStyle name="Output 2 2 2 3 3 6" xfId="26474"/>
    <cellStyle name="Output 2 2 2 3 3 6 2" xfId="26475"/>
    <cellStyle name="Output 2 2 2 3 3 6 3" xfId="26476"/>
    <cellStyle name="Output 2 2 2 3 3 7" xfId="26477"/>
    <cellStyle name="Output 2 2 2 3 3 8" xfId="26478"/>
    <cellStyle name="Output 2 2 2 3 4" xfId="26479"/>
    <cellStyle name="Output 2 2 2 3 4 2" xfId="26480"/>
    <cellStyle name="Output 2 2 2 3 4 2 2" xfId="26481"/>
    <cellStyle name="Output 2 2 2 3 4 2 3" xfId="26482"/>
    <cellStyle name="Output 2 2 2 3 4 3" xfId="26483"/>
    <cellStyle name="Output 2 2 2 3 4 3 2" xfId="26484"/>
    <cellStyle name="Output 2 2 2 3 4 3 3" xfId="26485"/>
    <cellStyle name="Output 2 2 2 3 4 4" xfId="26486"/>
    <cellStyle name="Output 2 2 2 3 4 4 2" xfId="26487"/>
    <cellStyle name="Output 2 2 2 3 4 4 3" xfId="26488"/>
    <cellStyle name="Output 2 2 2 3 4 5" xfId="26489"/>
    <cellStyle name="Output 2 2 2 3 4 5 2" xfId="26490"/>
    <cellStyle name="Output 2 2 2 3 4 5 3" xfId="26491"/>
    <cellStyle name="Output 2 2 2 3 4 6" xfId="26492"/>
    <cellStyle name="Output 2 2 2 3 4 7" xfId="26493"/>
    <cellStyle name="Output 2 2 2 3 5" xfId="26494"/>
    <cellStyle name="Output 2 2 2 3 5 2" xfId="26495"/>
    <cellStyle name="Output 2 2 2 3 5 3" xfId="26496"/>
    <cellStyle name="Output 2 2 2 3 6" xfId="26497"/>
    <cellStyle name="Output 2 2 2 3 6 2" xfId="26498"/>
    <cellStyle name="Output 2 2 2 3 6 3" xfId="26499"/>
    <cellStyle name="Output 2 2 2 3 7" xfId="26500"/>
    <cellStyle name="Output 2 2 2 3 7 2" xfId="26501"/>
    <cellStyle name="Output 2 2 2 3 7 3" xfId="26502"/>
    <cellStyle name="Output 2 2 2 3 8" xfId="26503"/>
    <cellStyle name="Output 2 2 2 3 8 2" xfId="26504"/>
    <cellStyle name="Output 2 2 2 3 8 3" xfId="26505"/>
    <cellStyle name="Output 2 2 2 3 9" xfId="26506"/>
    <cellStyle name="Output 2 2 2 4" xfId="26507"/>
    <cellStyle name="Output 2 2 2 4 2" xfId="26508"/>
    <cellStyle name="Output 2 2 2 4 2 2" xfId="26509"/>
    <cellStyle name="Output 2 2 2 4 2 2 2" xfId="26510"/>
    <cellStyle name="Output 2 2 2 4 2 2 2 2" xfId="26511"/>
    <cellStyle name="Output 2 2 2 4 2 2 2 3" xfId="26512"/>
    <cellStyle name="Output 2 2 2 4 2 2 3" xfId="26513"/>
    <cellStyle name="Output 2 2 2 4 2 2 3 2" xfId="26514"/>
    <cellStyle name="Output 2 2 2 4 2 2 3 3" xfId="26515"/>
    <cellStyle name="Output 2 2 2 4 2 2 4" xfId="26516"/>
    <cellStyle name="Output 2 2 2 4 2 2 4 2" xfId="26517"/>
    <cellStyle name="Output 2 2 2 4 2 2 4 3" xfId="26518"/>
    <cellStyle name="Output 2 2 2 4 2 2 5" xfId="26519"/>
    <cellStyle name="Output 2 2 2 4 2 2 5 2" xfId="26520"/>
    <cellStyle name="Output 2 2 2 4 2 2 5 3" xfId="26521"/>
    <cellStyle name="Output 2 2 2 4 2 2 6" xfId="26522"/>
    <cellStyle name="Output 2 2 2 4 2 2 7" xfId="26523"/>
    <cellStyle name="Output 2 2 2 4 2 3" xfId="26524"/>
    <cellStyle name="Output 2 2 2 4 2 3 2" xfId="26525"/>
    <cellStyle name="Output 2 2 2 4 2 3 3" xfId="26526"/>
    <cellStyle name="Output 2 2 2 4 2 4" xfId="26527"/>
    <cellStyle name="Output 2 2 2 4 2 4 2" xfId="26528"/>
    <cellStyle name="Output 2 2 2 4 2 4 3" xfId="26529"/>
    <cellStyle name="Output 2 2 2 4 2 5" xfId="26530"/>
    <cellStyle name="Output 2 2 2 4 2 5 2" xfId="26531"/>
    <cellStyle name="Output 2 2 2 4 2 5 3" xfId="26532"/>
    <cellStyle name="Output 2 2 2 4 2 6" xfId="26533"/>
    <cellStyle name="Output 2 2 2 4 2 6 2" xfId="26534"/>
    <cellStyle name="Output 2 2 2 4 2 6 3" xfId="26535"/>
    <cellStyle name="Output 2 2 2 4 2 7" xfId="26536"/>
    <cellStyle name="Output 2 2 2 4 2 8" xfId="26537"/>
    <cellStyle name="Output 2 2 2 4 3" xfId="26538"/>
    <cellStyle name="Output 2 2 2 4 3 2" xfId="26539"/>
    <cellStyle name="Output 2 2 2 4 3 2 2" xfId="26540"/>
    <cellStyle name="Output 2 2 2 4 3 2 3" xfId="26541"/>
    <cellStyle name="Output 2 2 2 4 3 3" xfId="26542"/>
    <cellStyle name="Output 2 2 2 4 3 3 2" xfId="26543"/>
    <cellStyle name="Output 2 2 2 4 3 3 3" xfId="26544"/>
    <cellStyle name="Output 2 2 2 4 3 4" xfId="26545"/>
    <cellStyle name="Output 2 2 2 4 3 4 2" xfId="26546"/>
    <cellStyle name="Output 2 2 2 4 3 4 3" xfId="26547"/>
    <cellStyle name="Output 2 2 2 4 3 5" xfId="26548"/>
    <cellStyle name="Output 2 2 2 4 3 5 2" xfId="26549"/>
    <cellStyle name="Output 2 2 2 4 3 5 3" xfId="26550"/>
    <cellStyle name="Output 2 2 2 4 3 6" xfId="26551"/>
    <cellStyle name="Output 2 2 2 4 3 7" xfId="26552"/>
    <cellStyle name="Output 2 2 2 4 4" xfId="26553"/>
    <cellStyle name="Output 2 2 2 4 4 2" xfId="26554"/>
    <cellStyle name="Output 2 2 2 4 4 3" xfId="26555"/>
    <cellStyle name="Output 2 2 2 4 5" xfId="26556"/>
    <cellStyle name="Output 2 2 2 4 5 2" xfId="26557"/>
    <cellStyle name="Output 2 2 2 4 5 3" xfId="26558"/>
    <cellStyle name="Output 2 2 2 4 6" xfId="26559"/>
    <cellStyle name="Output 2 2 2 4 6 2" xfId="26560"/>
    <cellStyle name="Output 2 2 2 4 6 3" xfId="26561"/>
    <cellStyle name="Output 2 2 2 4 7" xfId="26562"/>
    <cellStyle name="Output 2 2 2 4 7 2" xfId="26563"/>
    <cellStyle name="Output 2 2 2 4 7 3" xfId="26564"/>
    <cellStyle name="Output 2 2 2 4 8" xfId="26565"/>
    <cellStyle name="Output 2 2 2 4 9" xfId="26566"/>
    <cellStyle name="Output 2 2 2 5" xfId="26567"/>
    <cellStyle name="Output 2 2 2 5 2" xfId="26568"/>
    <cellStyle name="Output 2 2 2 5 2 2" xfId="26569"/>
    <cellStyle name="Output 2 2 2 5 2 2 2" xfId="26570"/>
    <cellStyle name="Output 2 2 2 5 2 2 3" xfId="26571"/>
    <cellStyle name="Output 2 2 2 5 2 3" xfId="26572"/>
    <cellStyle name="Output 2 2 2 5 2 3 2" xfId="26573"/>
    <cellStyle name="Output 2 2 2 5 2 3 3" xfId="26574"/>
    <cellStyle name="Output 2 2 2 5 2 4" xfId="26575"/>
    <cellStyle name="Output 2 2 2 5 2 4 2" xfId="26576"/>
    <cellStyle name="Output 2 2 2 5 2 4 3" xfId="26577"/>
    <cellStyle name="Output 2 2 2 5 2 5" xfId="26578"/>
    <cellStyle name="Output 2 2 2 5 2 5 2" xfId="26579"/>
    <cellStyle name="Output 2 2 2 5 2 5 3" xfId="26580"/>
    <cellStyle name="Output 2 2 2 5 2 6" xfId="26581"/>
    <cellStyle name="Output 2 2 2 5 2 7" xfId="26582"/>
    <cellStyle name="Output 2 2 2 5 3" xfId="26583"/>
    <cellStyle name="Output 2 2 2 5 3 2" xfId="26584"/>
    <cellStyle name="Output 2 2 2 5 3 3" xfId="26585"/>
    <cellStyle name="Output 2 2 2 5 4" xfId="26586"/>
    <cellStyle name="Output 2 2 2 5 4 2" xfId="26587"/>
    <cellStyle name="Output 2 2 2 5 4 3" xfId="26588"/>
    <cellStyle name="Output 2 2 2 5 5" xfId="26589"/>
    <cellStyle name="Output 2 2 2 5 5 2" xfId="26590"/>
    <cellStyle name="Output 2 2 2 5 5 3" xfId="26591"/>
    <cellStyle name="Output 2 2 2 5 6" xfId="26592"/>
    <cellStyle name="Output 2 2 2 5 6 2" xfId="26593"/>
    <cellStyle name="Output 2 2 2 5 6 3" xfId="26594"/>
    <cellStyle name="Output 2 2 2 5 7" xfId="26595"/>
    <cellStyle name="Output 2 2 2 5 8" xfId="26596"/>
    <cellStyle name="Output 2 2 2 6" xfId="26597"/>
    <cellStyle name="Output 2 2 2 6 2" xfId="26598"/>
    <cellStyle name="Output 2 2 2 6 2 2" xfId="26599"/>
    <cellStyle name="Output 2 2 2 6 2 3" xfId="26600"/>
    <cellStyle name="Output 2 2 2 6 3" xfId="26601"/>
    <cellStyle name="Output 2 2 2 6 3 2" xfId="26602"/>
    <cellStyle name="Output 2 2 2 6 3 3" xfId="26603"/>
    <cellStyle name="Output 2 2 2 6 4" xfId="26604"/>
    <cellStyle name="Output 2 2 2 6 4 2" xfId="26605"/>
    <cellStyle name="Output 2 2 2 6 4 3" xfId="26606"/>
    <cellStyle name="Output 2 2 2 6 5" xfId="26607"/>
    <cellStyle name="Output 2 2 2 6 5 2" xfId="26608"/>
    <cellStyle name="Output 2 2 2 6 5 3" xfId="26609"/>
    <cellStyle name="Output 2 2 2 6 6" xfId="26610"/>
    <cellStyle name="Output 2 2 2 6 7" xfId="26611"/>
    <cellStyle name="Output 2 2 2 7" xfId="26612"/>
    <cellStyle name="Output 2 2 2 7 2" xfId="26613"/>
    <cellStyle name="Output 2 2 2 7 3" xfId="26614"/>
    <cellStyle name="Output 2 2 2 8" xfId="26615"/>
    <cellStyle name="Output 2 2 2 8 2" xfId="26616"/>
    <cellStyle name="Output 2 2 2 8 3" xfId="26617"/>
    <cellStyle name="Output 2 2 2 9" xfId="26618"/>
    <cellStyle name="Output 2 2 2 9 2" xfId="26619"/>
    <cellStyle name="Output 2 2 2 9 3" xfId="26620"/>
    <cellStyle name="Output 2 2 3" xfId="26621"/>
    <cellStyle name="Output 2 2 3 10" xfId="26622"/>
    <cellStyle name="Output 2 2 3 10 2" xfId="26623"/>
    <cellStyle name="Output 2 2 3 10 3" xfId="26624"/>
    <cellStyle name="Output 2 2 3 11" xfId="26625"/>
    <cellStyle name="Output 2 2 3 11 2" xfId="26626"/>
    <cellStyle name="Output 2 2 3 11 3" xfId="26627"/>
    <cellStyle name="Output 2 2 3 12" xfId="26628"/>
    <cellStyle name="Output 2 2 3 12 2" xfId="26629"/>
    <cellStyle name="Output 2 2 3 12 3" xfId="26630"/>
    <cellStyle name="Output 2 2 3 13" xfId="26631"/>
    <cellStyle name="Output 2 2 3 13 2" xfId="26632"/>
    <cellStyle name="Output 2 2 3 13 3" xfId="26633"/>
    <cellStyle name="Output 2 2 3 14" xfId="26634"/>
    <cellStyle name="Output 2 2 3 15" xfId="26635"/>
    <cellStyle name="Output 2 2 3 2" xfId="26636"/>
    <cellStyle name="Output 2 2 3 2 10" xfId="26637"/>
    <cellStyle name="Output 2 2 3 2 2" xfId="26638"/>
    <cellStyle name="Output 2 2 3 2 2 10" xfId="26639"/>
    <cellStyle name="Output 2 2 3 2 2 2" xfId="26640"/>
    <cellStyle name="Output 2 2 3 2 2 2 2" xfId="26641"/>
    <cellStyle name="Output 2 2 3 2 2 2 2 2" xfId="26642"/>
    <cellStyle name="Output 2 2 3 2 2 2 2 2 2" xfId="26643"/>
    <cellStyle name="Output 2 2 3 2 2 2 2 2 2 2" xfId="26644"/>
    <cellStyle name="Output 2 2 3 2 2 2 2 2 2 3" xfId="26645"/>
    <cellStyle name="Output 2 2 3 2 2 2 2 2 3" xfId="26646"/>
    <cellStyle name="Output 2 2 3 2 2 2 2 2 3 2" xfId="26647"/>
    <cellStyle name="Output 2 2 3 2 2 2 2 2 3 3" xfId="26648"/>
    <cellStyle name="Output 2 2 3 2 2 2 2 2 4" xfId="26649"/>
    <cellStyle name="Output 2 2 3 2 2 2 2 2 4 2" xfId="26650"/>
    <cellStyle name="Output 2 2 3 2 2 2 2 2 4 3" xfId="26651"/>
    <cellStyle name="Output 2 2 3 2 2 2 2 2 5" xfId="26652"/>
    <cellStyle name="Output 2 2 3 2 2 2 2 2 5 2" xfId="26653"/>
    <cellStyle name="Output 2 2 3 2 2 2 2 2 5 3" xfId="26654"/>
    <cellStyle name="Output 2 2 3 2 2 2 2 2 6" xfId="26655"/>
    <cellStyle name="Output 2 2 3 2 2 2 2 2 7" xfId="26656"/>
    <cellStyle name="Output 2 2 3 2 2 2 2 3" xfId="26657"/>
    <cellStyle name="Output 2 2 3 2 2 2 2 3 2" xfId="26658"/>
    <cellStyle name="Output 2 2 3 2 2 2 2 3 3" xfId="26659"/>
    <cellStyle name="Output 2 2 3 2 2 2 2 4" xfId="26660"/>
    <cellStyle name="Output 2 2 3 2 2 2 2 4 2" xfId="26661"/>
    <cellStyle name="Output 2 2 3 2 2 2 2 4 3" xfId="26662"/>
    <cellStyle name="Output 2 2 3 2 2 2 2 5" xfId="26663"/>
    <cellStyle name="Output 2 2 3 2 2 2 2 5 2" xfId="26664"/>
    <cellStyle name="Output 2 2 3 2 2 2 2 5 3" xfId="26665"/>
    <cellStyle name="Output 2 2 3 2 2 2 2 6" xfId="26666"/>
    <cellStyle name="Output 2 2 3 2 2 2 2 6 2" xfId="26667"/>
    <cellStyle name="Output 2 2 3 2 2 2 2 6 3" xfId="26668"/>
    <cellStyle name="Output 2 2 3 2 2 2 2 7" xfId="26669"/>
    <cellStyle name="Output 2 2 3 2 2 2 2 8" xfId="26670"/>
    <cellStyle name="Output 2 2 3 2 2 2 3" xfId="26671"/>
    <cellStyle name="Output 2 2 3 2 2 2 3 2" xfId="26672"/>
    <cellStyle name="Output 2 2 3 2 2 2 3 2 2" xfId="26673"/>
    <cellStyle name="Output 2 2 3 2 2 2 3 2 3" xfId="26674"/>
    <cellStyle name="Output 2 2 3 2 2 2 3 3" xfId="26675"/>
    <cellStyle name="Output 2 2 3 2 2 2 3 3 2" xfId="26676"/>
    <cellStyle name="Output 2 2 3 2 2 2 3 3 3" xfId="26677"/>
    <cellStyle name="Output 2 2 3 2 2 2 3 4" xfId="26678"/>
    <cellStyle name="Output 2 2 3 2 2 2 3 4 2" xfId="26679"/>
    <cellStyle name="Output 2 2 3 2 2 2 3 4 3" xfId="26680"/>
    <cellStyle name="Output 2 2 3 2 2 2 3 5" xfId="26681"/>
    <cellStyle name="Output 2 2 3 2 2 2 3 5 2" xfId="26682"/>
    <cellStyle name="Output 2 2 3 2 2 2 3 5 3" xfId="26683"/>
    <cellStyle name="Output 2 2 3 2 2 2 3 6" xfId="26684"/>
    <cellStyle name="Output 2 2 3 2 2 2 3 7" xfId="26685"/>
    <cellStyle name="Output 2 2 3 2 2 2 4" xfId="26686"/>
    <cellStyle name="Output 2 2 3 2 2 2 4 2" xfId="26687"/>
    <cellStyle name="Output 2 2 3 2 2 2 4 3" xfId="26688"/>
    <cellStyle name="Output 2 2 3 2 2 2 5" xfId="26689"/>
    <cellStyle name="Output 2 2 3 2 2 2 5 2" xfId="26690"/>
    <cellStyle name="Output 2 2 3 2 2 2 5 3" xfId="26691"/>
    <cellStyle name="Output 2 2 3 2 2 2 6" xfId="26692"/>
    <cellStyle name="Output 2 2 3 2 2 2 6 2" xfId="26693"/>
    <cellStyle name="Output 2 2 3 2 2 2 6 3" xfId="26694"/>
    <cellStyle name="Output 2 2 3 2 2 2 7" xfId="26695"/>
    <cellStyle name="Output 2 2 3 2 2 2 7 2" xfId="26696"/>
    <cellStyle name="Output 2 2 3 2 2 2 7 3" xfId="26697"/>
    <cellStyle name="Output 2 2 3 2 2 2 8" xfId="26698"/>
    <cellStyle name="Output 2 2 3 2 2 2 9" xfId="26699"/>
    <cellStyle name="Output 2 2 3 2 2 3" xfId="26700"/>
    <cellStyle name="Output 2 2 3 2 2 3 2" xfId="26701"/>
    <cellStyle name="Output 2 2 3 2 2 3 2 2" xfId="26702"/>
    <cellStyle name="Output 2 2 3 2 2 3 2 2 2" xfId="26703"/>
    <cellStyle name="Output 2 2 3 2 2 3 2 2 3" xfId="26704"/>
    <cellStyle name="Output 2 2 3 2 2 3 2 3" xfId="26705"/>
    <cellStyle name="Output 2 2 3 2 2 3 2 3 2" xfId="26706"/>
    <cellStyle name="Output 2 2 3 2 2 3 2 3 3" xfId="26707"/>
    <cellStyle name="Output 2 2 3 2 2 3 2 4" xfId="26708"/>
    <cellStyle name="Output 2 2 3 2 2 3 2 4 2" xfId="26709"/>
    <cellStyle name="Output 2 2 3 2 2 3 2 4 3" xfId="26710"/>
    <cellStyle name="Output 2 2 3 2 2 3 2 5" xfId="26711"/>
    <cellStyle name="Output 2 2 3 2 2 3 2 5 2" xfId="26712"/>
    <cellStyle name="Output 2 2 3 2 2 3 2 5 3" xfId="26713"/>
    <cellStyle name="Output 2 2 3 2 2 3 2 6" xfId="26714"/>
    <cellStyle name="Output 2 2 3 2 2 3 2 7" xfId="26715"/>
    <cellStyle name="Output 2 2 3 2 2 3 3" xfId="26716"/>
    <cellStyle name="Output 2 2 3 2 2 3 3 2" xfId="26717"/>
    <cellStyle name="Output 2 2 3 2 2 3 3 3" xfId="26718"/>
    <cellStyle name="Output 2 2 3 2 2 3 4" xfId="26719"/>
    <cellStyle name="Output 2 2 3 2 2 3 4 2" xfId="26720"/>
    <cellStyle name="Output 2 2 3 2 2 3 4 3" xfId="26721"/>
    <cellStyle name="Output 2 2 3 2 2 3 5" xfId="26722"/>
    <cellStyle name="Output 2 2 3 2 2 3 5 2" xfId="26723"/>
    <cellStyle name="Output 2 2 3 2 2 3 5 3" xfId="26724"/>
    <cellStyle name="Output 2 2 3 2 2 3 6" xfId="26725"/>
    <cellStyle name="Output 2 2 3 2 2 3 6 2" xfId="26726"/>
    <cellStyle name="Output 2 2 3 2 2 3 6 3" xfId="26727"/>
    <cellStyle name="Output 2 2 3 2 2 3 7" xfId="26728"/>
    <cellStyle name="Output 2 2 3 2 2 3 8" xfId="26729"/>
    <cellStyle name="Output 2 2 3 2 2 4" xfId="26730"/>
    <cellStyle name="Output 2 2 3 2 2 4 2" xfId="26731"/>
    <cellStyle name="Output 2 2 3 2 2 4 2 2" xfId="26732"/>
    <cellStyle name="Output 2 2 3 2 2 4 2 3" xfId="26733"/>
    <cellStyle name="Output 2 2 3 2 2 4 3" xfId="26734"/>
    <cellStyle name="Output 2 2 3 2 2 4 3 2" xfId="26735"/>
    <cellStyle name="Output 2 2 3 2 2 4 3 3" xfId="26736"/>
    <cellStyle name="Output 2 2 3 2 2 4 4" xfId="26737"/>
    <cellStyle name="Output 2 2 3 2 2 4 4 2" xfId="26738"/>
    <cellStyle name="Output 2 2 3 2 2 4 4 3" xfId="26739"/>
    <cellStyle name="Output 2 2 3 2 2 4 5" xfId="26740"/>
    <cellStyle name="Output 2 2 3 2 2 4 5 2" xfId="26741"/>
    <cellStyle name="Output 2 2 3 2 2 4 5 3" xfId="26742"/>
    <cellStyle name="Output 2 2 3 2 2 4 6" xfId="26743"/>
    <cellStyle name="Output 2 2 3 2 2 4 7" xfId="26744"/>
    <cellStyle name="Output 2 2 3 2 2 5" xfId="26745"/>
    <cellStyle name="Output 2 2 3 2 2 5 2" xfId="26746"/>
    <cellStyle name="Output 2 2 3 2 2 5 3" xfId="26747"/>
    <cellStyle name="Output 2 2 3 2 2 6" xfId="26748"/>
    <cellStyle name="Output 2 2 3 2 2 6 2" xfId="26749"/>
    <cellStyle name="Output 2 2 3 2 2 6 3" xfId="26750"/>
    <cellStyle name="Output 2 2 3 2 2 7" xfId="26751"/>
    <cellStyle name="Output 2 2 3 2 2 7 2" xfId="26752"/>
    <cellStyle name="Output 2 2 3 2 2 7 3" xfId="26753"/>
    <cellStyle name="Output 2 2 3 2 2 8" xfId="26754"/>
    <cellStyle name="Output 2 2 3 2 2 8 2" xfId="26755"/>
    <cellStyle name="Output 2 2 3 2 2 8 3" xfId="26756"/>
    <cellStyle name="Output 2 2 3 2 2 9" xfId="26757"/>
    <cellStyle name="Output 2 2 3 2 3" xfId="26758"/>
    <cellStyle name="Output 2 2 3 2 3 2" xfId="26759"/>
    <cellStyle name="Output 2 2 3 2 3 2 2" xfId="26760"/>
    <cellStyle name="Output 2 2 3 2 3 2 2 2" xfId="26761"/>
    <cellStyle name="Output 2 2 3 2 3 2 2 3" xfId="26762"/>
    <cellStyle name="Output 2 2 3 2 3 2 3" xfId="26763"/>
    <cellStyle name="Output 2 2 3 2 3 2 3 2" xfId="26764"/>
    <cellStyle name="Output 2 2 3 2 3 2 3 3" xfId="26765"/>
    <cellStyle name="Output 2 2 3 2 3 2 4" xfId="26766"/>
    <cellStyle name="Output 2 2 3 2 3 2 4 2" xfId="26767"/>
    <cellStyle name="Output 2 2 3 2 3 2 4 3" xfId="26768"/>
    <cellStyle name="Output 2 2 3 2 3 2 5" xfId="26769"/>
    <cellStyle name="Output 2 2 3 2 3 2 5 2" xfId="26770"/>
    <cellStyle name="Output 2 2 3 2 3 2 5 3" xfId="26771"/>
    <cellStyle name="Output 2 2 3 2 3 2 6" xfId="26772"/>
    <cellStyle name="Output 2 2 3 2 3 2 7" xfId="26773"/>
    <cellStyle name="Output 2 2 3 2 3 3" xfId="26774"/>
    <cellStyle name="Output 2 2 3 2 3 3 2" xfId="26775"/>
    <cellStyle name="Output 2 2 3 2 3 3 3" xfId="26776"/>
    <cellStyle name="Output 2 2 3 2 3 4" xfId="26777"/>
    <cellStyle name="Output 2 2 3 2 3 4 2" xfId="26778"/>
    <cellStyle name="Output 2 2 3 2 3 4 3" xfId="26779"/>
    <cellStyle name="Output 2 2 3 2 3 5" xfId="26780"/>
    <cellStyle name="Output 2 2 3 2 3 5 2" xfId="26781"/>
    <cellStyle name="Output 2 2 3 2 3 5 3" xfId="26782"/>
    <cellStyle name="Output 2 2 3 2 3 6" xfId="26783"/>
    <cellStyle name="Output 2 2 3 2 3 6 2" xfId="26784"/>
    <cellStyle name="Output 2 2 3 2 3 6 3" xfId="26785"/>
    <cellStyle name="Output 2 2 3 2 3 7" xfId="26786"/>
    <cellStyle name="Output 2 2 3 2 3 8" xfId="26787"/>
    <cellStyle name="Output 2 2 3 2 4" xfId="26788"/>
    <cellStyle name="Output 2 2 3 2 4 2" xfId="26789"/>
    <cellStyle name="Output 2 2 3 2 4 2 2" xfId="26790"/>
    <cellStyle name="Output 2 2 3 2 4 2 3" xfId="26791"/>
    <cellStyle name="Output 2 2 3 2 4 3" xfId="26792"/>
    <cellStyle name="Output 2 2 3 2 4 3 2" xfId="26793"/>
    <cellStyle name="Output 2 2 3 2 4 3 3" xfId="26794"/>
    <cellStyle name="Output 2 2 3 2 4 4" xfId="26795"/>
    <cellStyle name="Output 2 2 3 2 4 4 2" xfId="26796"/>
    <cellStyle name="Output 2 2 3 2 4 4 3" xfId="26797"/>
    <cellStyle name="Output 2 2 3 2 4 5" xfId="26798"/>
    <cellStyle name="Output 2 2 3 2 4 5 2" xfId="26799"/>
    <cellStyle name="Output 2 2 3 2 4 5 3" xfId="26800"/>
    <cellStyle name="Output 2 2 3 2 4 6" xfId="26801"/>
    <cellStyle name="Output 2 2 3 2 4 7" xfId="26802"/>
    <cellStyle name="Output 2 2 3 2 5" xfId="26803"/>
    <cellStyle name="Output 2 2 3 2 5 2" xfId="26804"/>
    <cellStyle name="Output 2 2 3 2 5 3" xfId="26805"/>
    <cellStyle name="Output 2 2 3 2 6" xfId="26806"/>
    <cellStyle name="Output 2 2 3 2 6 2" xfId="26807"/>
    <cellStyle name="Output 2 2 3 2 6 3" xfId="26808"/>
    <cellStyle name="Output 2 2 3 2 7" xfId="26809"/>
    <cellStyle name="Output 2 2 3 2 7 2" xfId="26810"/>
    <cellStyle name="Output 2 2 3 2 7 3" xfId="26811"/>
    <cellStyle name="Output 2 2 3 2 8" xfId="26812"/>
    <cellStyle name="Output 2 2 3 2 8 2" xfId="26813"/>
    <cellStyle name="Output 2 2 3 2 8 3" xfId="26814"/>
    <cellStyle name="Output 2 2 3 2 9" xfId="26815"/>
    <cellStyle name="Output 2 2 3 3" xfId="26816"/>
    <cellStyle name="Output 2 2 3 3 10" xfId="26817"/>
    <cellStyle name="Output 2 2 3 3 10 2" xfId="26818"/>
    <cellStyle name="Output 2 2 3 3 10 3" xfId="26819"/>
    <cellStyle name="Output 2 2 3 3 11" xfId="26820"/>
    <cellStyle name="Output 2 2 3 3 12" xfId="26821"/>
    <cellStyle name="Output 2 2 3 3 2" xfId="26822"/>
    <cellStyle name="Output 2 2 3 3 2 2" xfId="26823"/>
    <cellStyle name="Output 2 2 3 3 2 2 2" xfId="26824"/>
    <cellStyle name="Output 2 2 3 3 2 2 2 2" xfId="26825"/>
    <cellStyle name="Output 2 2 3 3 2 2 2 2 2" xfId="26826"/>
    <cellStyle name="Output 2 2 3 3 2 2 2 2 3" xfId="26827"/>
    <cellStyle name="Output 2 2 3 3 2 2 2 3" xfId="26828"/>
    <cellStyle name="Output 2 2 3 3 2 2 2 3 2" xfId="26829"/>
    <cellStyle name="Output 2 2 3 3 2 2 2 3 3" xfId="26830"/>
    <cellStyle name="Output 2 2 3 3 2 2 2 4" xfId="26831"/>
    <cellStyle name="Output 2 2 3 3 2 2 2 4 2" xfId="26832"/>
    <cellStyle name="Output 2 2 3 3 2 2 2 4 3" xfId="26833"/>
    <cellStyle name="Output 2 2 3 3 2 2 2 5" xfId="26834"/>
    <cellStyle name="Output 2 2 3 3 2 2 2 5 2" xfId="26835"/>
    <cellStyle name="Output 2 2 3 3 2 2 2 5 3" xfId="26836"/>
    <cellStyle name="Output 2 2 3 3 2 2 2 6" xfId="26837"/>
    <cellStyle name="Output 2 2 3 3 2 2 2 7" xfId="26838"/>
    <cellStyle name="Output 2 2 3 3 2 2 3" xfId="26839"/>
    <cellStyle name="Output 2 2 3 3 2 2 3 2" xfId="26840"/>
    <cellStyle name="Output 2 2 3 3 2 2 3 3" xfId="26841"/>
    <cellStyle name="Output 2 2 3 3 2 2 4" xfId="26842"/>
    <cellStyle name="Output 2 2 3 3 2 2 4 2" xfId="26843"/>
    <cellStyle name="Output 2 2 3 3 2 2 4 3" xfId="26844"/>
    <cellStyle name="Output 2 2 3 3 2 2 5" xfId="26845"/>
    <cellStyle name="Output 2 2 3 3 2 2 5 2" xfId="26846"/>
    <cellStyle name="Output 2 2 3 3 2 2 5 3" xfId="26847"/>
    <cellStyle name="Output 2 2 3 3 2 2 6" xfId="26848"/>
    <cellStyle name="Output 2 2 3 3 2 2 6 2" xfId="26849"/>
    <cellStyle name="Output 2 2 3 3 2 2 6 3" xfId="26850"/>
    <cellStyle name="Output 2 2 3 3 2 2 7" xfId="26851"/>
    <cellStyle name="Output 2 2 3 3 2 2 8" xfId="26852"/>
    <cellStyle name="Output 2 2 3 3 2 3" xfId="26853"/>
    <cellStyle name="Output 2 2 3 3 2 3 2" xfId="26854"/>
    <cellStyle name="Output 2 2 3 3 2 3 2 2" xfId="26855"/>
    <cellStyle name="Output 2 2 3 3 2 3 2 3" xfId="26856"/>
    <cellStyle name="Output 2 2 3 3 2 3 3" xfId="26857"/>
    <cellStyle name="Output 2 2 3 3 2 3 3 2" xfId="26858"/>
    <cellStyle name="Output 2 2 3 3 2 3 3 3" xfId="26859"/>
    <cellStyle name="Output 2 2 3 3 2 3 4" xfId="26860"/>
    <cellStyle name="Output 2 2 3 3 2 3 4 2" xfId="26861"/>
    <cellStyle name="Output 2 2 3 3 2 3 4 3" xfId="26862"/>
    <cellStyle name="Output 2 2 3 3 2 3 5" xfId="26863"/>
    <cellStyle name="Output 2 2 3 3 2 3 5 2" xfId="26864"/>
    <cellStyle name="Output 2 2 3 3 2 3 5 3" xfId="26865"/>
    <cellStyle name="Output 2 2 3 3 2 3 6" xfId="26866"/>
    <cellStyle name="Output 2 2 3 3 2 3 7" xfId="26867"/>
    <cellStyle name="Output 2 2 3 3 2 4" xfId="26868"/>
    <cellStyle name="Output 2 2 3 3 2 4 2" xfId="26869"/>
    <cellStyle name="Output 2 2 3 3 2 4 3" xfId="26870"/>
    <cellStyle name="Output 2 2 3 3 2 5" xfId="26871"/>
    <cellStyle name="Output 2 2 3 3 2 5 2" xfId="26872"/>
    <cellStyle name="Output 2 2 3 3 2 5 3" xfId="26873"/>
    <cellStyle name="Output 2 2 3 3 2 6" xfId="26874"/>
    <cellStyle name="Output 2 2 3 3 2 6 2" xfId="26875"/>
    <cellStyle name="Output 2 2 3 3 2 6 3" xfId="26876"/>
    <cellStyle name="Output 2 2 3 3 2 7" xfId="26877"/>
    <cellStyle name="Output 2 2 3 3 2 7 2" xfId="26878"/>
    <cellStyle name="Output 2 2 3 3 2 7 3" xfId="26879"/>
    <cellStyle name="Output 2 2 3 3 2 8" xfId="26880"/>
    <cellStyle name="Output 2 2 3 3 2 9" xfId="26881"/>
    <cellStyle name="Output 2 2 3 3 3" xfId="26882"/>
    <cellStyle name="Output 2 2 3 3 3 2" xfId="26883"/>
    <cellStyle name="Output 2 2 3 3 3 2 2" xfId="26884"/>
    <cellStyle name="Output 2 2 3 3 3 2 2 2" xfId="26885"/>
    <cellStyle name="Output 2 2 3 3 3 2 2 2 2" xfId="26886"/>
    <cellStyle name="Output 2 2 3 3 3 2 2 2 3" xfId="26887"/>
    <cellStyle name="Output 2 2 3 3 3 2 2 3" xfId="26888"/>
    <cellStyle name="Output 2 2 3 3 3 2 2 3 2" xfId="26889"/>
    <cellStyle name="Output 2 2 3 3 3 2 2 3 3" xfId="26890"/>
    <cellStyle name="Output 2 2 3 3 3 2 2 4" xfId="26891"/>
    <cellStyle name="Output 2 2 3 3 3 2 2 4 2" xfId="26892"/>
    <cellStyle name="Output 2 2 3 3 3 2 2 4 3" xfId="26893"/>
    <cellStyle name="Output 2 2 3 3 3 2 2 5" xfId="26894"/>
    <cellStyle name="Output 2 2 3 3 3 2 2 5 2" xfId="26895"/>
    <cellStyle name="Output 2 2 3 3 3 2 2 5 3" xfId="26896"/>
    <cellStyle name="Output 2 2 3 3 3 2 2 6" xfId="26897"/>
    <cellStyle name="Output 2 2 3 3 3 2 2 7" xfId="26898"/>
    <cellStyle name="Output 2 2 3 3 3 2 3" xfId="26899"/>
    <cellStyle name="Output 2 2 3 3 3 2 3 2" xfId="26900"/>
    <cellStyle name="Output 2 2 3 3 3 2 3 3" xfId="26901"/>
    <cellStyle name="Output 2 2 3 3 3 2 4" xfId="26902"/>
    <cellStyle name="Output 2 2 3 3 3 2 4 2" xfId="26903"/>
    <cellStyle name="Output 2 2 3 3 3 2 4 3" xfId="26904"/>
    <cellStyle name="Output 2 2 3 3 3 2 5" xfId="26905"/>
    <cellStyle name="Output 2 2 3 3 3 2 5 2" xfId="26906"/>
    <cellStyle name="Output 2 2 3 3 3 2 5 3" xfId="26907"/>
    <cellStyle name="Output 2 2 3 3 3 2 6" xfId="26908"/>
    <cellStyle name="Output 2 2 3 3 3 2 6 2" xfId="26909"/>
    <cellStyle name="Output 2 2 3 3 3 2 6 3" xfId="26910"/>
    <cellStyle name="Output 2 2 3 3 3 2 7" xfId="26911"/>
    <cellStyle name="Output 2 2 3 3 3 2 8" xfId="26912"/>
    <cellStyle name="Output 2 2 3 3 3 3" xfId="26913"/>
    <cellStyle name="Output 2 2 3 3 3 3 2" xfId="26914"/>
    <cellStyle name="Output 2 2 3 3 3 3 2 2" xfId="26915"/>
    <cellStyle name="Output 2 2 3 3 3 3 2 3" xfId="26916"/>
    <cellStyle name="Output 2 2 3 3 3 3 3" xfId="26917"/>
    <cellStyle name="Output 2 2 3 3 3 3 3 2" xfId="26918"/>
    <cellStyle name="Output 2 2 3 3 3 3 3 3" xfId="26919"/>
    <cellStyle name="Output 2 2 3 3 3 3 4" xfId="26920"/>
    <cellStyle name="Output 2 2 3 3 3 3 4 2" xfId="26921"/>
    <cellStyle name="Output 2 2 3 3 3 3 4 3" xfId="26922"/>
    <cellStyle name="Output 2 2 3 3 3 3 5" xfId="26923"/>
    <cellStyle name="Output 2 2 3 3 3 3 5 2" xfId="26924"/>
    <cellStyle name="Output 2 2 3 3 3 3 5 3" xfId="26925"/>
    <cellStyle name="Output 2 2 3 3 3 3 6" xfId="26926"/>
    <cellStyle name="Output 2 2 3 3 3 3 7" xfId="26927"/>
    <cellStyle name="Output 2 2 3 3 3 4" xfId="26928"/>
    <cellStyle name="Output 2 2 3 3 3 4 2" xfId="26929"/>
    <cellStyle name="Output 2 2 3 3 3 4 3" xfId="26930"/>
    <cellStyle name="Output 2 2 3 3 3 5" xfId="26931"/>
    <cellStyle name="Output 2 2 3 3 3 5 2" xfId="26932"/>
    <cellStyle name="Output 2 2 3 3 3 5 3" xfId="26933"/>
    <cellStyle name="Output 2 2 3 3 3 6" xfId="26934"/>
    <cellStyle name="Output 2 2 3 3 3 6 2" xfId="26935"/>
    <cellStyle name="Output 2 2 3 3 3 6 3" xfId="26936"/>
    <cellStyle name="Output 2 2 3 3 3 7" xfId="26937"/>
    <cellStyle name="Output 2 2 3 3 3 7 2" xfId="26938"/>
    <cellStyle name="Output 2 2 3 3 3 7 3" xfId="26939"/>
    <cellStyle name="Output 2 2 3 3 3 8" xfId="26940"/>
    <cellStyle name="Output 2 2 3 3 3 9" xfId="26941"/>
    <cellStyle name="Output 2 2 3 3 4" xfId="26942"/>
    <cellStyle name="Output 2 2 3 3 4 2" xfId="26943"/>
    <cellStyle name="Output 2 2 3 3 4 2 2" xfId="26944"/>
    <cellStyle name="Output 2 2 3 3 4 2 2 2" xfId="26945"/>
    <cellStyle name="Output 2 2 3 3 4 2 2 2 2" xfId="26946"/>
    <cellStyle name="Output 2 2 3 3 4 2 2 2 3" xfId="26947"/>
    <cellStyle name="Output 2 2 3 3 4 2 2 3" xfId="26948"/>
    <cellStyle name="Output 2 2 3 3 4 2 2 3 2" xfId="26949"/>
    <cellStyle name="Output 2 2 3 3 4 2 2 3 3" xfId="26950"/>
    <cellStyle name="Output 2 2 3 3 4 2 2 4" xfId="26951"/>
    <cellStyle name="Output 2 2 3 3 4 2 2 4 2" xfId="26952"/>
    <cellStyle name="Output 2 2 3 3 4 2 2 4 3" xfId="26953"/>
    <cellStyle name="Output 2 2 3 3 4 2 2 5" xfId="26954"/>
    <cellStyle name="Output 2 2 3 3 4 2 2 5 2" xfId="26955"/>
    <cellStyle name="Output 2 2 3 3 4 2 2 5 3" xfId="26956"/>
    <cellStyle name="Output 2 2 3 3 4 2 2 6" xfId="26957"/>
    <cellStyle name="Output 2 2 3 3 4 2 2 7" xfId="26958"/>
    <cellStyle name="Output 2 2 3 3 4 2 3" xfId="26959"/>
    <cellStyle name="Output 2 2 3 3 4 2 3 2" xfId="26960"/>
    <cellStyle name="Output 2 2 3 3 4 2 3 3" xfId="26961"/>
    <cellStyle name="Output 2 2 3 3 4 2 4" xfId="26962"/>
    <cellStyle name="Output 2 2 3 3 4 2 4 2" xfId="26963"/>
    <cellStyle name="Output 2 2 3 3 4 2 4 3" xfId="26964"/>
    <cellStyle name="Output 2 2 3 3 4 2 5" xfId="26965"/>
    <cellStyle name="Output 2 2 3 3 4 2 5 2" xfId="26966"/>
    <cellStyle name="Output 2 2 3 3 4 2 5 3" xfId="26967"/>
    <cellStyle name="Output 2 2 3 3 4 2 6" xfId="26968"/>
    <cellStyle name="Output 2 2 3 3 4 2 6 2" xfId="26969"/>
    <cellStyle name="Output 2 2 3 3 4 2 6 3" xfId="26970"/>
    <cellStyle name="Output 2 2 3 3 4 2 7" xfId="26971"/>
    <cellStyle name="Output 2 2 3 3 4 2 8" xfId="26972"/>
    <cellStyle name="Output 2 2 3 3 4 3" xfId="26973"/>
    <cellStyle name="Output 2 2 3 3 4 3 2" xfId="26974"/>
    <cellStyle name="Output 2 2 3 3 4 3 2 2" xfId="26975"/>
    <cellStyle name="Output 2 2 3 3 4 3 2 3" xfId="26976"/>
    <cellStyle name="Output 2 2 3 3 4 3 3" xfId="26977"/>
    <cellStyle name="Output 2 2 3 3 4 3 3 2" xfId="26978"/>
    <cellStyle name="Output 2 2 3 3 4 3 3 3" xfId="26979"/>
    <cellStyle name="Output 2 2 3 3 4 3 4" xfId="26980"/>
    <cellStyle name="Output 2 2 3 3 4 3 4 2" xfId="26981"/>
    <cellStyle name="Output 2 2 3 3 4 3 4 3" xfId="26982"/>
    <cellStyle name="Output 2 2 3 3 4 3 5" xfId="26983"/>
    <cellStyle name="Output 2 2 3 3 4 3 5 2" xfId="26984"/>
    <cellStyle name="Output 2 2 3 3 4 3 5 3" xfId="26985"/>
    <cellStyle name="Output 2 2 3 3 4 3 6" xfId="26986"/>
    <cellStyle name="Output 2 2 3 3 4 3 7" xfId="26987"/>
    <cellStyle name="Output 2 2 3 3 4 4" xfId="26988"/>
    <cellStyle name="Output 2 2 3 3 4 4 2" xfId="26989"/>
    <cellStyle name="Output 2 2 3 3 4 4 3" xfId="26990"/>
    <cellStyle name="Output 2 2 3 3 4 5" xfId="26991"/>
    <cellStyle name="Output 2 2 3 3 4 5 2" xfId="26992"/>
    <cellStyle name="Output 2 2 3 3 4 5 3" xfId="26993"/>
    <cellStyle name="Output 2 2 3 3 4 6" xfId="26994"/>
    <cellStyle name="Output 2 2 3 3 4 6 2" xfId="26995"/>
    <cellStyle name="Output 2 2 3 3 4 6 3" xfId="26996"/>
    <cellStyle name="Output 2 2 3 3 4 7" xfId="26997"/>
    <cellStyle name="Output 2 2 3 3 4 7 2" xfId="26998"/>
    <cellStyle name="Output 2 2 3 3 4 7 3" xfId="26999"/>
    <cellStyle name="Output 2 2 3 3 4 8" xfId="27000"/>
    <cellStyle name="Output 2 2 3 3 4 9" xfId="27001"/>
    <cellStyle name="Output 2 2 3 3 5" xfId="27002"/>
    <cellStyle name="Output 2 2 3 3 5 2" xfId="27003"/>
    <cellStyle name="Output 2 2 3 3 5 2 2" xfId="27004"/>
    <cellStyle name="Output 2 2 3 3 5 2 2 2" xfId="27005"/>
    <cellStyle name="Output 2 2 3 3 5 2 2 3" xfId="27006"/>
    <cellStyle name="Output 2 2 3 3 5 2 3" xfId="27007"/>
    <cellStyle name="Output 2 2 3 3 5 2 3 2" xfId="27008"/>
    <cellStyle name="Output 2 2 3 3 5 2 3 3" xfId="27009"/>
    <cellStyle name="Output 2 2 3 3 5 2 4" xfId="27010"/>
    <cellStyle name="Output 2 2 3 3 5 2 4 2" xfId="27011"/>
    <cellStyle name="Output 2 2 3 3 5 2 4 3" xfId="27012"/>
    <cellStyle name="Output 2 2 3 3 5 2 5" xfId="27013"/>
    <cellStyle name="Output 2 2 3 3 5 2 5 2" xfId="27014"/>
    <cellStyle name="Output 2 2 3 3 5 2 5 3" xfId="27015"/>
    <cellStyle name="Output 2 2 3 3 5 2 6" xfId="27016"/>
    <cellStyle name="Output 2 2 3 3 5 2 7" xfId="27017"/>
    <cellStyle name="Output 2 2 3 3 5 3" xfId="27018"/>
    <cellStyle name="Output 2 2 3 3 5 3 2" xfId="27019"/>
    <cellStyle name="Output 2 2 3 3 5 3 3" xfId="27020"/>
    <cellStyle name="Output 2 2 3 3 5 4" xfId="27021"/>
    <cellStyle name="Output 2 2 3 3 5 4 2" xfId="27022"/>
    <cellStyle name="Output 2 2 3 3 5 4 3" xfId="27023"/>
    <cellStyle name="Output 2 2 3 3 5 5" xfId="27024"/>
    <cellStyle name="Output 2 2 3 3 5 5 2" xfId="27025"/>
    <cellStyle name="Output 2 2 3 3 5 5 3" xfId="27026"/>
    <cellStyle name="Output 2 2 3 3 5 6" xfId="27027"/>
    <cellStyle name="Output 2 2 3 3 5 6 2" xfId="27028"/>
    <cellStyle name="Output 2 2 3 3 5 6 3" xfId="27029"/>
    <cellStyle name="Output 2 2 3 3 5 7" xfId="27030"/>
    <cellStyle name="Output 2 2 3 3 5 8" xfId="27031"/>
    <cellStyle name="Output 2 2 3 3 6" xfId="27032"/>
    <cellStyle name="Output 2 2 3 3 6 2" xfId="27033"/>
    <cellStyle name="Output 2 2 3 3 6 2 2" xfId="27034"/>
    <cellStyle name="Output 2 2 3 3 6 2 3" xfId="27035"/>
    <cellStyle name="Output 2 2 3 3 6 3" xfId="27036"/>
    <cellStyle name="Output 2 2 3 3 6 3 2" xfId="27037"/>
    <cellStyle name="Output 2 2 3 3 6 3 3" xfId="27038"/>
    <cellStyle name="Output 2 2 3 3 6 4" xfId="27039"/>
    <cellStyle name="Output 2 2 3 3 6 4 2" xfId="27040"/>
    <cellStyle name="Output 2 2 3 3 6 4 3" xfId="27041"/>
    <cellStyle name="Output 2 2 3 3 6 5" xfId="27042"/>
    <cellStyle name="Output 2 2 3 3 6 5 2" xfId="27043"/>
    <cellStyle name="Output 2 2 3 3 6 5 3" xfId="27044"/>
    <cellStyle name="Output 2 2 3 3 6 6" xfId="27045"/>
    <cellStyle name="Output 2 2 3 3 6 7" xfId="27046"/>
    <cellStyle name="Output 2 2 3 3 7" xfId="27047"/>
    <cellStyle name="Output 2 2 3 3 7 2" xfId="27048"/>
    <cellStyle name="Output 2 2 3 3 7 3" xfId="27049"/>
    <cellStyle name="Output 2 2 3 3 8" xfId="27050"/>
    <cellStyle name="Output 2 2 3 3 8 2" xfId="27051"/>
    <cellStyle name="Output 2 2 3 3 8 3" xfId="27052"/>
    <cellStyle name="Output 2 2 3 3 9" xfId="27053"/>
    <cellStyle name="Output 2 2 3 3 9 2" xfId="27054"/>
    <cellStyle name="Output 2 2 3 3 9 3" xfId="27055"/>
    <cellStyle name="Output 2 2 3 4" xfId="27056"/>
    <cellStyle name="Output 2 2 3 4 10" xfId="27057"/>
    <cellStyle name="Output 2 2 3 4 2" xfId="27058"/>
    <cellStyle name="Output 2 2 3 4 2 2" xfId="27059"/>
    <cellStyle name="Output 2 2 3 4 2 2 2" xfId="27060"/>
    <cellStyle name="Output 2 2 3 4 2 2 2 2" xfId="27061"/>
    <cellStyle name="Output 2 2 3 4 2 2 2 2 2" xfId="27062"/>
    <cellStyle name="Output 2 2 3 4 2 2 2 2 3" xfId="27063"/>
    <cellStyle name="Output 2 2 3 4 2 2 2 3" xfId="27064"/>
    <cellStyle name="Output 2 2 3 4 2 2 2 3 2" xfId="27065"/>
    <cellStyle name="Output 2 2 3 4 2 2 2 3 3" xfId="27066"/>
    <cellStyle name="Output 2 2 3 4 2 2 2 4" xfId="27067"/>
    <cellStyle name="Output 2 2 3 4 2 2 2 4 2" xfId="27068"/>
    <cellStyle name="Output 2 2 3 4 2 2 2 4 3" xfId="27069"/>
    <cellStyle name="Output 2 2 3 4 2 2 2 5" xfId="27070"/>
    <cellStyle name="Output 2 2 3 4 2 2 2 5 2" xfId="27071"/>
    <cellStyle name="Output 2 2 3 4 2 2 2 5 3" xfId="27072"/>
    <cellStyle name="Output 2 2 3 4 2 2 2 6" xfId="27073"/>
    <cellStyle name="Output 2 2 3 4 2 2 2 7" xfId="27074"/>
    <cellStyle name="Output 2 2 3 4 2 2 3" xfId="27075"/>
    <cellStyle name="Output 2 2 3 4 2 2 3 2" xfId="27076"/>
    <cellStyle name="Output 2 2 3 4 2 2 3 3" xfId="27077"/>
    <cellStyle name="Output 2 2 3 4 2 2 4" xfId="27078"/>
    <cellStyle name="Output 2 2 3 4 2 2 4 2" xfId="27079"/>
    <cellStyle name="Output 2 2 3 4 2 2 4 3" xfId="27080"/>
    <cellStyle name="Output 2 2 3 4 2 2 5" xfId="27081"/>
    <cellStyle name="Output 2 2 3 4 2 2 5 2" xfId="27082"/>
    <cellStyle name="Output 2 2 3 4 2 2 5 3" xfId="27083"/>
    <cellStyle name="Output 2 2 3 4 2 2 6" xfId="27084"/>
    <cellStyle name="Output 2 2 3 4 2 2 6 2" xfId="27085"/>
    <cellStyle name="Output 2 2 3 4 2 2 6 3" xfId="27086"/>
    <cellStyle name="Output 2 2 3 4 2 2 7" xfId="27087"/>
    <cellStyle name="Output 2 2 3 4 2 2 8" xfId="27088"/>
    <cellStyle name="Output 2 2 3 4 2 3" xfId="27089"/>
    <cellStyle name="Output 2 2 3 4 2 3 2" xfId="27090"/>
    <cellStyle name="Output 2 2 3 4 2 3 2 2" xfId="27091"/>
    <cellStyle name="Output 2 2 3 4 2 3 2 3" xfId="27092"/>
    <cellStyle name="Output 2 2 3 4 2 3 3" xfId="27093"/>
    <cellStyle name="Output 2 2 3 4 2 3 3 2" xfId="27094"/>
    <cellStyle name="Output 2 2 3 4 2 3 3 3" xfId="27095"/>
    <cellStyle name="Output 2 2 3 4 2 3 4" xfId="27096"/>
    <cellStyle name="Output 2 2 3 4 2 3 4 2" xfId="27097"/>
    <cellStyle name="Output 2 2 3 4 2 3 4 3" xfId="27098"/>
    <cellStyle name="Output 2 2 3 4 2 3 5" xfId="27099"/>
    <cellStyle name="Output 2 2 3 4 2 3 5 2" xfId="27100"/>
    <cellStyle name="Output 2 2 3 4 2 3 5 3" xfId="27101"/>
    <cellStyle name="Output 2 2 3 4 2 3 6" xfId="27102"/>
    <cellStyle name="Output 2 2 3 4 2 3 7" xfId="27103"/>
    <cellStyle name="Output 2 2 3 4 2 4" xfId="27104"/>
    <cellStyle name="Output 2 2 3 4 2 4 2" xfId="27105"/>
    <cellStyle name="Output 2 2 3 4 2 4 3" xfId="27106"/>
    <cellStyle name="Output 2 2 3 4 2 5" xfId="27107"/>
    <cellStyle name="Output 2 2 3 4 2 5 2" xfId="27108"/>
    <cellStyle name="Output 2 2 3 4 2 5 3" xfId="27109"/>
    <cellStyle name="Output 2 2 3 4 2 6" xfId="27110"/>
    <cellStyle name="Output 2 2 3 4 2 6 2" xfId="27111"/>
    <cellStyle name="Output 2 2 3 4 2 6 3" xfId="27112"/>
    <cellStyle name="Output 2 2 3 4 2 7" xfId="27113"/>
    <cellStyle name="Output 2 2 3 4 2 7 2" xfId="27114"/>
    <cellStyle name="Output 2 2 3 4 2 7 3" xfId="27115"/>
    <cellStyle name="Output 2 2 3 4 2 8" xfId="27116"/>
    <cellStyle name="Output 2 2 3 4 2 9" xfId="27117"/>
    <cellStyle name="Output 2 2 3 4 3" xfId="27118"/>
    <cellStyle name="Output 2 2 3 4 3 2" xfId="27119"/>
    <cellStyle name="Output 2 2 3 4 3 2 2" xfId="27120"/>
    <cellStyle name="Output 2 2 3 4 3 2 2 2" xfId="27121"/>
    <cellStyle name="Output 2 2 3 4 3 2 2 3" xfId="27122"/>
    <cellStyle name="Output 2 2 3 4 3 2 3" xfId="27123"/>
    <cellStyle name="Output 2 2 3 4 3 2 3 2" xfId="27124"/>
    <cellStyle name="Output 2 2 3 4 3 2 3 3" xfId="27125"/>
    <cellStyle name="Output 2 2 3 4 3 2 4" xfId="27126"/>
    <cellStyle name="Output 2 2 3 4 3 2 4 2" xfId="27127"/>
    <cellStyle name="Output 2 2 3 4 3 2 4 3" xfId="27128"/>
    <cellStyle name="Output 2 2 3 4 3 2 5" xfId="27129"/>
    <cellStyle name="Output 2 2 3 4 3 2 5 2" xfId="27130"/>
    <cellStyle name="Output 2 2 3 4 3 2 5 3" xfId="27131"/>
    <cellStyle name="Output 2 2 3 4 3 2 6" xfId="27132"/>
    <cellStyle name="Output 2 2 3 4 3 2 7" xfId="27133"/>
    <cellStyle name="Output 2 2 3 4 3 3" xfId="27134"/>
    <cellStyle name="Output 2 2 3 4 3 3 2" xfId="27135"/>
    <cellStyle name="Output 2 2 3 4 3 3 3" xfId="27136"/>
    <cellStyle name="Output 2 2 3 4 3 4" xfId="27137"/>
    <cellStyle name="Output 2 2 3 4 3 4 2" xfId="27138"/>
    <cellStyle name="Output 2 2 3 4 3 4 3" xfId="27139"/>
    <cellStyle name="Output 2 2 3 4 3 5" xfId="27140"/>
    <cellStyle name="Output 2 2 3 4 3 5 2" xfId="27141"/>
    <cellStyle name="Output 2 2 3 4 3 5 3" xfId="27142"/>
    <cellStyle name="Output 2 2 3 4 3 6" xfId="27143"/>
    <cellStyle name="Output 2 2 3 4 3 6 2" xfId="27144"/>
    <cellStyle name="Output 2 2 3 4 3 6 3" xfId="27145"/>
    <cellStyle name="Output 2 2 3 4 3 7" xfId="27146"/>
    <cellStyle name="Output 2 2 3 4 3 8" xfId="27147"/>
    <cellStyle name="Output 2 2 3 4 4" xfId="27148"/>
    <cellStyle name="Output 2 2 3 4 4 2" xfId="27149"/>
    <cellStyle name="Output 2 2 3 4 4 2 2" xfId="27150"/>
    <cellStyle name="Output 2 2 3 4 4 2 3" xfId="27151"/>
    <cellStyle name="Output 2 2 3 4 4 3" xfId="27152"/>
    <cellStyle name="Output 2 2 3 4 4 3 2" xfId="27153"/>
    <cellStyle name="Output 2 2 3 4 4 3 3" xfId="27154"/>
    <cellStyle name="Output 2 2 3 4 4 4" xfId="27155"/>
    <cellStyle name="Output 2 2 3 4 4 4 2" xfId="27156"/>
    <cellStyle name="Output 2 2 3 4 4 4 3" xfId="27157"/>
    <cellStyle name="Output 2 2 3 4 4 5" xfId="27158"/>
    <cellStyle name="Output 2 2 3 4 4 5 2" xfId="27159"/>
    <cellStyle name="Output 2 2 3 4 4 5 3" xfId="27160"/>
    <cellStyle name="Output 2 2 3 4 4 6" xfId="27161"/>
    <cellStyle name="Output 2 2 3 4 4 7" xfId="27162"/>
    <cellStyle name="Output 2 2 3 4 5" xfId="27163"/>
    <cellStyle name="Output 2 2 3 4 5 2" xfId="27164"/>
    <cellStyle name="Output 2 2 3 4 5 3" xfId="27165"/>
    <cellStyle name="Output 2 2 3 4 6" xfId="27166"/>
    <cellStyle name="Output 2 2 3 4 6 2" xfId="27167"/>
    <cellStyle name="Output 2 2 3 4 6 3" xfId="27168"/>
    <cellStyle name="Output 2 2 3 4 7" xfId="27169"/>
    <cellStyle name="Output 2 2 3 4 7 2" xfId="27170"/>
    <cellStyle name="Output 2 2 3 4 7 3" xfId="27171"/>
    <cellStyle name="Output 2 2 3 4 8" xfId="27172"/>
    <cellStyle name="Output 2 2 3 4 8 2" xfId="27173"/>
    <cellStyle name="Output 2 2 3 4 8 3" xfId="27174"/>
    <cellStyle name="Output 2 2 3 4 9" xfId="27175"/>
    <cellStyle name="Output 2 2 3 5" xfId="27176"/>
    <cellStyle name="Output 2 2 3 5 2" xfId="27177"/>
    <cellStyle name="Output 2 2 3 5 2 2" xfId="27178"/>
    <cellStyle name="Output 2 2 3 5 2 2 2" xfId="27179"/>
    <cellStyle name="Output 2 2 3 5 2 2 2 2" xfId="27180"/>
    <cellStyle name="Output 2 2 3 5 2 2 2 3" xfId="27181"/>
    <cellStyle name="Output 2 2 3 5 2 2 3" xfId="27182"/>
    <cellStyle name="Output 2 2 3 5 2 2 3 2" xfId="27183"/>
    <cellStyle name="Output 2 2 3 5 2 2 3 3" xfId="27184"/>
    <cellStyle name="Output 2 2 3 5 2 2 4" xfId="27185"/>
    <cellStyle name="Output 2 2 3 5 2 2 4 2" xfId="27186"/>
    <cellStyle name="Output 2 2 3 5 2 2 4 3" xfId="27187"/>
    <cellStyle name="Output 2 2 3 5 2 2 5" xfId="27188"/>
    <cellStyle name="Output 2 2 3 5 2 2 5 2" xfId="27189"/>
    <cellStyle name="Output 2 2 3 5 2 2 5 3" xfId="27190"/>
    <cellStyle name="Output 2 2 3 5 2 2 6" xfId="27191"/>
    <cellStyle name="Output 2 2 3 5 2 2 7" xfId="27192"/>
    <cellStyle name="Output 2 2 3 5 2 3" xfId="27193"/>
    <cellStyle name="Output 2 2 3 5 2 3 2" xfId="27194"/>
    <cellStyle name="Output 2 2 3 5 2 3 3" xfId="27195"/>
    <cellStyle name="Output 2 2 3 5 2 4" xfId="27196"/>
    <cellStyle name="Output 2 2 3 5 2 4 2" xfId="27197"/>
    <cellStyle name="Output 2 2 3 5 2 4 3" xfId="27198"/>
    <cellStyle name="Output 2 2 3 5 2 5" xfId="27199"/>
    <cellStyle name="Output 2 2 3 5 2 5 2" xfId="27200"/>
    <cellStyle name="Output 2 2 3 5 2 5 3" xfId="27201"/>
    <cellStyle name="Output 2 2 3 5 2 6" xfId="27202"/>
    <cellStyle name="Output 2 2 3 5 2 6 2" xfId="27203"/>
    <cellStyle name="Output 2 2 3 5 2 6 3" xfId="27204"/>
    <cellStyle name="Output 2 2 3 5 2 7" xfId="27205"/>
    <cellStyle name="Output 2 2 3 5 2 8" xfId="27206"/>
    <cellStyle name="Output 2 2 3 5 3" xfId="27207"/>
    <cellStyle name="Output 2 2 3 5 3 2" xfId="27208"/>
    <cellStyle name="Output 2 2 3 5 3 2 2" xfId="27209"/>
    <cellStyle name="Output 2 2 3 5 3 2 3" xfId="27210"/>
    <cellStyle name="Output 2 2 3 5 3 3" xfId="27211"/>
    <cellStyle name="Output 2 2 3 5 3 3 2" xfId="27212"/>
    <cellStyle name="Output 2 2 3 5 3 3 3" xfId="27213"/>
    <cellStyle name="Output 2 2 3 5 3 4" xfId="27214"/>
    <cellStyle name="Output 2 2 3 5 3 4 2" xfId="27215"/>
    <cellStyle name="Output 2 2 3 5 3 4 3" xfId="27216"/>
    <cellStyle name="Output 2 2 3 5 3 5" xfId="27217"/>
    <cellStyle name="Output 2 2 3 5 3 5 2" xfId="27218"/>
    <cellStyle name="Output 2 2 3 5 3 5 3" xfId="27219"/>
    <cellStyle name="Output 2 2 3 5 3 6" xfId="27220"/>
    <cellStyle name="Output 2 2 3 5 3 7" xfId="27221"/>
    <cellStyle name="Output 2 2 3 5 4" xfId="27222"/>
    <cellStyle name="Output 2 2 3 5 4 2" xfId="27223"/>
    <cellStyle name="Output 2 2 3 5 4 3" xfId="27224"/>
    <cellStyle name="Output 2 2 3 5 5" xfId="27225"/>
    <cellStyle name="Output 2 2 3 5 5 2" xfId="27226"/>
    <cellStyle name="Output 2 2 3 5 5 3" xfId="27227"/>
    <cellStyle name="Output 2 2 3 5 6" xfId="27228"/>
    <cellStyle name="Output 2 2 3 5 6 2" xfId="27229"/>
    <cellStyle name="Output 2 2 3 5 6 3" xfId="27230"/>
    <cellStyle name="Output 2 2 3 5 7" xfId="27231"/>
    <cellStyle name="Output 2 2 3 5 7 2" xfId="27232"/>
    <cellStyle name="Output 2 2 3 5 7 3" xfId="27233"/>
    <cellStyle name="Output 2 2 3 5 8" xfId="27234"/>
    <cellStyle name="Output 2 2 3 5 9" xfId="27235"/>
    <cellStyle name="Output 2 2 3 6" xfId="27236"/>
    <cellStyle name="Output 2 2 3 6 2" xfId="27237"/>
    <cellStyle name="Output 2 2 3 6 2 2" xfId="27238"/>
    <cellStyle name="Output 2 2 3 6 2 2 2" xfId="27239"/>
    <cellStyle name="Output 2 2 3 6 2 2 2 2" xfId="27240"/>
    <cellStyle name="Output 2 2 3 6 2 2 2 3" xfId="27241"/>
    <cellStyle name="Output 2 2 3 6 2 2 3" xfId="27242"/>
    <cellStyle name="Output 2 2 3 6 2 2 3 2" xfId="27243"/>
    <cellStyle name="Output 2 2 3 6 2 2 3 3" xfId="27244"/>
    <cellStyle name="Output 2 2 3 6 2 2 4" xfId="27245"/>
    <cellStyle name="Output 2 2 3 6 2 2 4 2" xfId="27246"/>
    <cellStyle name="Output 2 2 3 6 2 2 4 3" xfId="27247"/>
    <cellStyle name="Output 2 2 3 6 2 2 5" xfId="27248"/>
    <cellStyle name="Output 2 2 3 6 2 2 5 2" xfId="27249"/>
    <cellStyle name="Output 2 2 3 6 2 2 5 3" xfId="27250"/>
    <cellStyle name="Output 2 2 3 6 2 2 6" xfId="27251"/>
    <cellStyle name="Output 2 2 3 6 2 2 7" xfId="27252"/>
    <cellStyle name="Output 2 2 3 6 2 3" xfId="27253"/>
    <cellStyle name="Output 2 2 3 6 2 3 2" xfId="27254"/>
    <cellStyle name="Output 2 2 3 6 2 3 3" xfId="27255"/>
    <cellStyle name="Output 2 2 3 6 2 4" xfId="27256"/>
    <cellStyle name="Output 2 2 3 6 2 4 2" xfId="27257"/>
    <cellStyle name="Output 2 2 3 6 2 4 3" xfId="27258"/>
    <cellStyle name="Output 2 2 3 6 2 5" xfId="27259"/>
    <cellStyle name="Output 2 2 3 6 2 5 2" xfId="27260"/>
    <cellStyle name="Output 2 2 3 6 2 5 3" xfId="27261"/>
    <cellStyle name="Output 2 2 3 6 2 6" xfId="27262"/>
    <cellStyle name="Output 2 2 3 6 2 6 2" xfId="27263"/>
    <cellStyle name="Output 2 2 3 6 2 6 3" xfId="27264"/>
    <cellStyle name="Output 2 2 3 6 2 7" xfId="27265"/>
    <cellStyle name="Output 2 2 3 6 2 8" xfId="27266"/>
    <cellStyle name="Output 2 2 3 6 3" xfId="27267"/>
    <cellStyle name="Output 2 2 3 6 3 2" xfId="27268"/>
    <cellStyle name="Output 2 2 3 6 3 2 2" xfId="27269"/>
    <cellStyle name="Output 2 2 3 6 3 2 3" xfId="27270"/>
    <cellStyle name="Output 2 2 3 6 3 3" xfId="27271"/>
    <cellStyle name="Output 2 2 3 6 3 3 2" xfId="27272"/>
    <cellStyle name="Output 2 2 3 6 3 3 3" xfId="27273"/>
    <cellStyle name="Output 2 2 3 6 3 4" xfId="27274"/>
    <cellStyle name="Output 2 2 3 6 3 4 2" xfId="27275"/>
    <cellStyle name="Output 2 2 3 6 3 4 3" xfId="27276"/>
    <cellStyle name="Output 2 2 3 6 3 5" xfId="27277"/>
    <cellStyle name="Output 2 2 3 6 3 5 2" xfId="27278"/>
    <cellStyle name="Output 2 2 3 6 3 5 3" xfId="27279"/>
    <cellStyle name="Output 2 2 3 6 3 6" xfId="27280"/>
    <cellStyle name="Output 2 2 3 6 3 7" xfId="27281"/>
    <cellStyle name="Output 2 2 3 6 4" xfId="27282"/>
    <cellStyle name="Output 2 2 3 6 4 2" xfId="27283"/>
    <cellStyle name="Output 2 2 3 6 4 3" xfId="27284"/>
    <cellStyle name="Output 2 2 3 6 5" xfId="27285"/>
    <cellStyle name="Output 2 2 3 6 5 2" xfId="27286"/>
    <cellStyle name="Output 2 2 3 6 5 3" xfId="27287"/>
    <cellStyle name="Output 2 2 3 6 6" xfId="27288"/>
    <cellStyle name="Output 2 2 3 6 6 2" xfId="27289"/>
    <cellStyle name="Output 2 2 3 6 6 3" xfId="27290"/>
    <cellStyle name="Output 2 2 3 6 7" xfId="27291"/>
    <cellStyle name="Output 2 2 3 6 7 2" xfId="27292"/>
    <cellStyle name="Output 2 2 3 6 7 3" xfId="27293"/>
    <cellStyle name="Output 2 2 3 6 8" xfId="27294"/>
    <cellStyle name="Output 2 2 3 6 9" xfId="27295"/>
    <cellStyle name="Output 2 2 3 7" xfId="27296"/>
    <cellStyle name="Output 2 2 3 7 2" xfId="27297"/>
    <cellStyle name="Output 2 2 3 7 2 2" xfId="27298"/>
    <cellStyle name="Output 2 2 3 7 2 2 2" xfId="27299"/>
    <cellStyle name="Output 2 2 3 7 2 2 2 2" xfId="27300"/>
    <cellStyle name="Output 2 2 3 7 2 2 2 3" xfId="27301"/>
    <cellStyle name="Output 2 2 3 7 2 2 3" xfId="27302"/>
    <cellStyle name="Output 2 2 3 7 2 2 3 2" xfId="27303"/>
    <cellStyle name="Output 2 2 3 7 2 2 3 3" xfId="27304"/>
    <cellStyle name="Output 2 2 3 7 2 2 4" xfId="27305"/>
    <cellStyle name="Output 2 2 3 7 2 2 4 2" xfId="27306"/>
    <cellStyle name="Output 2 2 3 7 2 2 4 3" xfId="27307"/>
    <cellStyle name="Output 2 2 3 7 2 2 5" xfId="27308"/>
    <cellStyle name="Output 2 2 3 7 2 2 5 2" xfId="27309"/>
    <cellStyle name="Output 2 2 3 7 2 2 5 3" xfId="27310"/>
    <cellStyle name="Output 2 2 3 7 2 2 6" xfId="27311"/>
    <cellStyle name="Output 2 2 3 7 2 2 7" xfId="27312"/>
    <cellStyle name="Output 2 2 3 7 2 3" xfId="27313"/>
    <cellStyle name="Output 2 2 3 7 2 3 2" xfId="27314"/>
    <cellStyle name="Output 2 2 3 7 2 3 3" xfId="27315"/>
    <cellStyle name="Output 2 2 3 7 2 4" xfId="27316"/>
    <cellStyle name="Output 2 2 3 7 2 4 2" xfId="27317"/>
    <cellStyle name="Output 2 2 3 7 2 4 3" xfId="27318"/>
    <cellStyle name="Output 2 2 3 7 2 5" xfId="27319"/>
    <cellStyle name="Output 2 2 3 7 2 5 2" xfId="27320"/>
    <cellStyle name="Output 2 2 3 7 2 5 3" xfId="27321"/>
    <cellStyle name="Output 2 2 3 7 2 6" xfId="27322"/>
    <cellStyle name="Output 2 2 3 7 2 6 2" xfId="27323"/>
    <cellStyle name="Output 2 2 3 7 2 6 3" xfId="27324"/>
    <cellStyle name="Output 2 2 3 7 2 7" xfId="27325"/>
    <cellStyle name="Output 2 2 3 7 2 8" xfId="27326"/>
    <cellStyle name="Output 2 2 3 7 3" xfId="27327"/>
    <cellStyle name="Output 2 2 3 7 3 2" xfId="27328"/>
    <cellStyle name="Output 2 2 3 7 3 2 2" xfId="27329"/>
    <cellStyle name="Output 2 2 3 7 3 2 3" xfId="27330"/>
    <cellStyle name="Output 2 2 3 7 3 3" xfId="27331"/>
    <cellStyle name="Output 2 2 3 7 3 3 2" xfId="27332"/>
    <cellStyle name="Output 2 2 3 7 3 3 3" xfId="27333"/>
    <cellStyle name="Output 2 2 3 7 3 4" xfId="27334"/>
    <cellStyle name="Output 2 2 3 7 3 4 2" xfId="27335"/>
    <cellStyle name="Output 2 2 3 7 3 4 3" xfId="27336"/>
    <cellStyle name="Output 2 2 3 7 3 5" xfId="27337"/>
    <cellStyle name="Output 2 2 3 7 3 5 2" xfId="27338"/>
    <cellStyle name="Output 2 2 3 7 3 5 3" xfId="27339"/>
    <cellStyle name="Output 2 2 3 7 3 6" xfId="27340"/>
    <cellStyle name="Output 2 2 3 7 3 7" xfId="27341"/>
    <cellStyle name="Output 2 2 3 7 4" xfId="27342"/>
    <cellStyle name="Output 2 2 3 7 4 2" xfId="27343"/>
    <cellStyle name="Output 2 2 3 7 4 3" xfId="27344"/>
    <cellStyle name="Output 2 2 3 7 5" xfId="27345"/>
    <cellStyle name="Output 2 2 3 7 5 2" xfId="27346"/>
    <cellStyle name="Output 2 2 3 7 5 3" xfId="27347"/>
    <cellStyle name="Output 2 2 3 7 6" xfId="27348"/>
    <cellStyle name="Output 2 2 3 7 6 2" xfId="27349"/>
    <cellStyle name="Output 2 2 3 7 6 3" xfId="27350"/>
    <cellStyle name="Output 2 2 3 7 7" xfId="27351"/>
    <cellStyle name="Output 2 2 3 7 7 2" xfId="27352"/>
    <cellStyle name="Output 2 2 3 7 7 3" xfId="27353"/>
    <cellStyle name="Output 2 2 3 7 8" xfId="27354"/>
    <cellStyle name="Output 2 2 3 7 9" xfId="27355"/>
    <cellStyle name="Output 2 2 3 8" xfId="27356"/>
    <cellStyle name="Output 2 2 3 8 2" xfId="27357"/>
    <cellStyle name="Output 2 2 3 8 2 2" xfId="27358"/>
    <cellStyle name="Output 2 2 3 8 2 2 2" xfId="27359"/>
    <cellStyle name="Output 2 2 3 8 2 2 3" xfId="27360"/>
    <cellStyle name="Output 2 2 3 8 2 3" xfId="27361"/>
    <cellStyle name="Output 2 2 3 8 2 3 2" xfId="27362"/>
    <cellStyle name="Output 2 2 3 8 2 3 3" xfId="27363"/>
    <cellStyle name="Output 2 2 3 8 2 4" xfId="27364"/>
    <cellStyle name="Output 2 2 3 8 2 4 2" xfId="27365"/>
    <cellStyle name="Output 2 2 3 8 2 4 3" xfId="27366"/>
    <cellStyle name="Output 2 2 3 8 2 5" xfId="27367"/>
    <cellStyle name="Output 2 2 3 8 2 5 2" xfId="27368"/>
    <cellStyle name="Output 2 2 3 8 2 5 3" xfId="27369"/>
    <cellStyle name="Output 2 2 3 8 2 6" xfId="27370"/>
    <cellStyle name="Output 2 2 3 8 2 7" xfId="27371"/>
    <cellStyle name="Output 2 2 3 8 3" xfId="27372"/>
    <cellStyle name="Output 2 2 3 8 3 2" xfId="27373"/>
    <cellStyle name="Output 2 2 3 8 3 3" xfId="27374"/>
    <cellStyle name="Output 2 2 3 8 4" xfId="27375"/>
    <cellStyle name="Output 2 2 3 8 4 2" xfId="27376"/>
    <cellStyle name="Output 2 2 3 8 4 3" xfId="27377"/>
    <cellStyle name="Output 2 2 3 8 5" xfId="27378"/>
    <cellStyle name="Output 2 2 3 8 5 2" xfId="27379"/>
    <cellStyle name="Output 2 2 3 8 5 3" xfId="27380"/>
    <cellStyle name="Output 2 2 3 8 6" xfId="27381"/>
    <cellStyle name="Output 2 2 3 8 6 2" xfId="27382"/>
    <cellStyle name="Output 2 2 3 8 6 3" xfId="27383"/>
    <cellStyle name="Output 2 2 3 8 7" xfId="27384"/>
    <cellStyle name="Output 2 2 3 8 8" xfId="27385"/>
    <cellStyle name="Output 2 2 3 9" xfId="27386"/>
    <cellStyle name="Output 2 2 3 9 2" xfId="27387"/>
    <cellStyle name="Output 2 2 3 9 2 2" xfId="27388"/>
    <cellStyle name="Output 2 2 3 9 2 3" xfId="27389"/>
    <cellStyle name="Output 2 2 3 9 3" xfId="27390"/>
    <cellStyle name="Output 2 2 3 9 3 2" xfId="27391"/>
    <cellStyle name="Output 2 2 3 9 3 3" xfId="27392"/>
    <cellStyle name="Output 2 2 3 9 4" xfId="27393"/>
    <cellStyle name="Output 2 2 3 9 4 2" xfId="27394"/>
    <cellStyle name="Output 2 2 3 9 4 3" xfId="27395"/>
    <cellStyle name="Output 2 2 3 9 5" xfId="27396"/>
    <cellStyle name="Output 2 2 3 9 5 2" xfId="27397"/>
    <cellStyle name="Output 2 2 3 9 5 3" xfId="27398"/>
    <cellStyle name="Output 2 2 3 9 6" xfId="27399"/>
    <cellStyle name="Output 2 2 3 9 7" xfId="27400"/>
    <cellStyle name="Output 2 2 4" xfId="27401"/>
    <cellStyle name="Output 2 2 4 10" xfId="27402"/>
    <cellStyle name="Output 2 2 4 11" xfId="27403"/>
    <cellStyle name="Output 2 2 4 2" xfId="27404"/>
    <cellStyle name="Output 2 2 4 2 10" xfId="27405"/>
    <cellStyle name="Output 2 2 4 2 2" xfId="27406"/>
    <cellStyle name="Output 2 2 4 2 2 2" xfId="27407"/>
    <cellStyle name="Output 2 2 4 2 2 2 2" xfId="27408"/>
    <cellStyle name="Output 2 2 4 2 2 2 2 2" xfId="27409"/>
    <cellStyle name="Output 2 2 4 2 2 2 2 2 2" xfId="27410"/>
    <cellStyle name="Output 2 2 4 2 2 2 2 2 3" xfId="27411"/>
    <cellStyle name="Output 2 2 4 2 2 2 2 3" xfId="27412"/>
    <cellStyle name="Output 2 2 4 2 2 2 2 3 2" xfId="27413"/>
    <cellStyle name="Output 2 2 4 2 2 2 2 3 3" xfId="27414"/>
    <cellStyle name="Output 2 2 4 2 2 2 2 4" xfId="27415"/>
    <cellStyle name="Output 2 2 4 2 2 2 2 4 2" xfId="27416"/>
    <cellStyle name="Output 2 2 4 2 2 2 2 4 3" xfId="27417"/>
    <cellStyle name="Output 2 2 4 2 2 2 2 5" xfId="27418"/>
    <cellStyle name="Output 2 2 4 2 2 2 2 5 2" xfId="27419"/>
    <cellStyle name="Output 2 2 4 2 2 2 2 5 3" xfId="27420"/>
    <cellStyle name="Output 2 2 4 2 2 2 2 6" xfId="27421"/>
    <cellStyle name="Output 2 2 4 2 2 2 2 7" xfId="27422"/>
    <cellStyle name="Output 2 2 4 2 2 2 3" xfId="27423"/>
    <cellStyle name="Output 2 2 4 2 2 2 3 2" xfId="27424"/>
    <cellStyle name="Output 2 2 4 2 2 2 3 3" xfId="27425"/>
    <cellStyle name="Output 2 2 4 2 2 2 4" xfId="27426"/>
    <cellStyle name="Output 2 2 4 2 2 2 4 2" xfId="27427"/>
    <cellStyle name="Output 2 2 4 2 2 2 4 3" xfId="27428"/>
    <cellStyle name="Output 2 2 4 2 2 2 5" xfId="27429"/>
    <cellStyle name="Output 2 2 4 2 2 2 5 2" xfId="27430"/>
    <cellStyle name="Output 2 2 4 2 2 2 5 3" xfId="27431"/>
    <cellStyle name="Output 2 2 4 2 2 2 6" xfId="27432"/>
    <cellStyle name="Output 2 2 4 2 2 2 6 2" xfId="27433"/>
    <cellStyle name="Output 2 2 4 2 2 2 6 3" xfId="27434"/>
    <cellStyle name="Output 2 2 4 2 2 2 7" xfId="27435"/>
    <cellStyle name="Output 2 2 4 2 2 2 8" xfId="27436"/>
    <cellStyle name="Output 2 2 4 2 2 3" xfId="27437"/>
    <cellStyle name="Output 2 2 4 2 2 3 2" xfId="27438"/>
    <cellStyle name="Output 2 2 4 2 2 3 2 2" xfId="27439"/>
    <cellStyle name="Output 2 2 4 2 2 3 2 3" xfId="27440"/>
    <cellStyle name="Output 2 2 4 2 2 3 3" xfId="27441"/>
    <cellStyle name="Output 2 2 4 2 2 3 3 2" xfId="27442"/>
    <cellStyle name="Output 2 2 4 2 2 3 3 3" xfId="27443"/>
    <cellStyle name="Output 2 2 4 2 2 3 4" xfId="27444"/>
    <cellStyle name="Output 2 2 4 2 2 3 4 2" xfId="27445"/>
    <cellStyle name="Output 2 2 4 2 2 3 4 3" xfId="27446"/>
    <cellStyle name="Output 2 2 4 2 2 3 5" xfId="27447"/>
    <cellStyle name="Output 2 2 4 2 2 3 5 2" xfId="27448"/>
    <cellStyle name="Output 2 2 4 2 2 3 5 3" xfId="27449"/>
    <cellStyle name="Output 2 2 4 2 2 3 6" xfId="27450"/>
    <cellStyle name="Output 2 2 4 2 2 3 7" xfId="27451"/>
    <cellStyle name="Output 2 2 4 2 2 4" xfId="27452"/>
    <cellStyle name="Output 2 2 4 2 2 4 2" xfId="27453"/>
    <cellStyle name="Output 2 2 4 2 2 4 3" xfId="27454"/>
    <cellStyle name="Output 2 2 4 2 2 5" xfId="27455"/>
    <cellStyle name="Output 2 2 4 2 2 5 2" xfId="27456"/>
    <cellStyle name="Output 2 2 4 2 2 5 3" xfId="27457"/>
    <cellStyle name="Output 2 2 4 2 2 6" xfId="27458"/>
    <cellStyle name="Output 2 2 4 2 2 6 2" xfId="27459"/>
    <cellStyle name="Output 2 2 4 2 2 6 3" xfId="27460"/>
    <cellStyle name="Output 2 2 4 2 2 7" xfId="27461"/>
    <cellStyle name="Output 2 2 4 2 2 7 2" xfId="27462"/>
    <cellStyle name="Output 2 2 4 2 2 7 3" xfId="27463"/>
    <cellStyle name="Output 2 2 4 2 2 8" xfId="27464"/>
    <cellStyle name="Output 2 2 4 2 2 9" xfId="27465"/>
    <cellStyle name="Output 2 2 4 2 3" xfId="27466"/>
    <cellStyle name="Output 2 2 4 2 3 2" xfId="27467"/>
    <cellStyle name="Output 2 2 4 2 3 2 2" xfId="27468"/>
    <cellStyle name="Output 2 2 4 2 3 2 2 2" xfId="27469"/>
    <cellStyle name="Output 2 2 4 2 3 2 2 3" xfId="27470"/>
    <cellStyle name="Output 2 2 4 2 3 2 3" xfId="27471"/>
    <cellStyle name="Output 2 2 4 2 3 2 3 2" xfId="27472"/>
    <cellStyle name="Output 2 2 4 2 3 2 3 3" xfId="27473"/>
    <cellStyle name="Output 2 2 4 2 3 2 4" xfId="27474"/>
    <cellStyle name="Output 2 2 4 2 3 2 4 2" xfId="27475"/>
    <cellStyle name="Output 2 2 4 2 3 2 4 3" xfId="27476"/>
    <cellStyle name="Output 2 2 4 2 3 2 5" xfId="27477"/>
    <cellStyle name="Output 2 2 4 2 3 2 5 2" xfId="27478"/>
    <cellStyle name="Output 2 2 4 2 3 2 5 3" xfId="27479"/>
    <cellStyle name="Output 2 2 4 2 3 2 6" xfId="27480"/>
    <cellStyle name="Output 2 2 4 2 3 2 7" xfId="27481"/>
    <cellStyle name="Output 2 2 4 2 3 3" xfId="27482"/>
    <cellStyle name="Output 2 2 4 2 3 3 2" xfId="27483"/>
    <cellStyle name="Output 2 2 4 2 3 3 3" xfId="27484"/>
    <cellStyle name="Output 2 2 4 2 3 4" xfId="27485"/>
    <cellStyle name="Output 2 2 4 2 3 4 2" xfId="27486"/>
    <cellStyle name="Output 2 2 4 2 3 4 3" xfId="27487"/>
    <cellStyle name="Output 2 2 4 2 3 5" xfId="27488"/>
    <cellStyle name="Output 2 2 4 2 3 5 2" xfId="27489"/>
    <cellStyle name="Output 2 2 4 2 3 5 3" xfId="27490"/>
    <cellStyle name="Output 2 2 4 2 3 6" xfId="27491"/>
    <cellStyle name="Output 2 2 4 2 3 6 2" xfId="27492"/>
    <cellStyle name="Output 2 2 4 2 3 6 3" xfId="27493"/>
    <cellStyle name="Output 2 2 4 2 3 7" xfId="27494"/>
    <cellStyle name="Output 2 2 4 2 3 8" xfId="27495"/>
    <cellStyle name="Output 2 2 4 2 4" xfId="27496"/>
    <cellStyle name="Output 2 2 4 2 4 2" xfId="27497"/>
    <cellStyle name="Output 2 2 4 2 4 2 2" xfId="27498"/>
    <cellStyle name="Output 2 2 4 2 4 2 3" xfId="27499"/>
    <cellStyle name="Output 2 2 4 2 4 3" xfId="27500"/>
    <cellStyle name="Output 2 2 4 2 4 3 2" xfId="27501"/>
    <cellStyle name="Output 2 2 4 2 4 3 3" xfId="27502"/>
    <cellStyle name="Output 2 2 4 2 4 4" xfId="27503"/>
    <cellStyle name="Output 2 2 4 2 4 4 2" xfId="27504"/>
    <cellStyle name="Output 2 2 4 2 4 4 3" xfId="27505"/>
    <cellStyle name="Output 2 2 4 2 4 5" xfId="27506"/>
    <cellStyle name="Output 2 2 4 2 4 5 2" xfId="27507"/>
    <cellStyle name="Output 2 2 4 2 4 5 3" xfId="27508"/>
    <cellStyle name="Output 2 2 4 2 4 6" xfId="27509"/>
    <cellStyle name="Output 2 2 4 2 4 7" xfId="27510"/>
    <cellStyle name="Output 2 2 4 2 5" xfId="27511"/>
    <cellStyle name="Output 2 2 4 2 5 2" xfId="27512"/>
    <cellStyle name="Output 2 2 4 2 5 3" xfId="27513"/>
    <cellStyle name="Output 2 2 4 2 6" xfId="27514"/>
    <cellStyle name="Output 2 2 4 2 6 2" xfId="27515"/>
    <cellStyle name="Output 2 2 4 2 6 3" xfId="27516"/>
    <cellStyle name="Output 2 2 4 2 7" xfId="27517"/>
    <cellStyle name="Output 2 2 4 2 7 2" xfId="27518"/>
    <cellStyle name="Output 2 2 4 2 7 3" xfId="27519"/>
    <cellStyle name="Output 2 2 4 2 8" xfId="27520"/>
    <cellStyle name="Output 2 2 4 2 8 2" xfId="27521"/>
    <cellStyle name="Output 2 2 4 2 8 3" xfId="27522"/>
    <cellStyle name="Output 2 2 4 2 9" xfId="27523"/>
    <cellStyle name="Output 2 2 4 3" xfId="27524"/>
    <cellStyle name="Output 2 2 4 3 2" xfId="27525"/>
    <cellStyle name="Output 2 2 4 3 2 2" xfId="27526"/>
    <cellStyle name="Output 2 2 4 3 2 2 2" xfId="27527"/>
    <cellStyle name="Output 2 2 4 3 2 2 2 2" xfId="27528"/>
    <cellStyle name="Output 2 2 4 3 2 2 2 3" xfId="27529"/>
    <cellStyle name="Output 2 2 4 3 2 2 3" xfId="27530"/>
    <cellStyle name="Output 2 2 4 3 2 2 3 2" xfId="27531"/>
    <cellStyle name="Output 2 2 4 3 2 2 3 3" xfId="27532"/>
    <cellStyle name="Output 2 2 4 3 2 2 4" xfId="27533"/>
    <cellStyle name="Output 2 2 4 3 2 2 4 2" xfId="27534"/>
    <cellStyle name="Output 2 2 4 3 2 2 4 3" xfId="27535"/>
    <cellStyle name="Output 2 2 4 3 2 2 5" xfId="27536"/>
    <cellStyle name="Output 2 2 4 3 2 2 5 2" xfId="27537"/>
    <cellStyle name="Output 2 2 4 3 2 2 5 3" xfId="27538"/>
    <cellStyle name="Output 2 2 4 3 2 2 6" xfId="27539"/>
    <cellStyle name="Output 2 2 4 3 2 2 7" xfId="27540"/>
    <cellStyle name="Output 2 2 4 3 2 3" xfId="27541"/>
    <cellStyle name="Output 2 2 4 3 2 3 2" xfId="27542"/>
    <cellStyle name="Output 2 2 4 3 2 3 3" xfId="27543"/>
    <cellStyle name="Output 2 2 4 3 2 4" xfId="27544"/>
    <cellStyle name="Output 2 2 4 3 2 4 2" xfId="27545"/>
    <cellStyle name="Output 2 2 4 3 2 4 3" xfId="27546"/>
    <cellStyle name="Output 2 2 4 3 2 5" xfId="27547"/>
    <cellStyle name="Output 2 2 4 3 2 5 2" xfId="27548"/>
    <cellStyle name="Output 2 2 4 3 2 5 3" xfId="27549"/>
    <cellStyle name="Output 2 2 4 3 2 6" xfId="27550"/>
    <cellStyle name="Output 2 2 4 3 2 6 2" xfId="27551"/>
    <cellStyle name="Output 2 2 4 3 2 6 3" xfId="27552"/>
    <cellStyle name="Output 2 2 4 3 2 7" xfId="27553"/>
    <cellStyle name="Output 2 2 4 3 2 8" xfId="27554"/>
    <cellStyle name="Output 2 2 4 3 3" xfId="27555"/>
    <cellStyle name="Output 2 2 4 3 3 2" xfId="27556"/>
    <cellStyle name="Output 2 2 4 3 3 2 2" xfId="27557"/>
    <cellStyle name="Output 2 2 4 3 3 2 3" xfId="27558"/>
    <cellStyle name="Output 2 2 4 3 3 3" xfId="27559"/>
    <cellStyle name="Output 2 2 4 3 3 3 2" xfId="27560"/>
    <cellStyle name="Output 2 2 4 3 3 3 3" xfId="27561"/>
    <cellStyle name="Output 2 2 4 3 3 4" xfId="27562"/>
    <cellStyle name="Output 2 2 4 3 3 4 2" xfId="27563"/>
    <cellStyle name="Output 2 2 4 3 3 4 3" xfId="27564"/>
    <cellStyle name="Output 2 2 4 3 3 5" xfId="27565"/>
    <cellStyle name="Output 2 2 4 3 3 5 2" xfId="27566"/>
    <cellStyle name="Output 2 2 4 3 3 5 3" xfId="27567"/>
    <cellStyle name="Output 2 2 4 3 3 6" xfId="27568"/>
    <cellStyle name="Output 2 2 4 3 3 7" xfId="27569"/>
    <cellStyle name="Output 2 2 4 3 4" xfId="27570"/>
    <cellStyle name="Output 2 2 4 3 4 2" xfId="27571"/>
    <cellStyle name="Output 2 2 4 3 4 3" xfId="27572"/>
    <cellStyle name="Output 2 2 4 3 5" xfId="27573"/>
    <cellStyle name="Output 2 2 4 3 5 2" xfId="27574"/>
    <cellStyle name="Output 2 2 4 3 5 3" xfId="27575"/>
    <cellStyle name="Output 2 2 4 3 6" xfId="27576"/>
    <cellStyle name="Output 2 2 4 3 6 2" xfId="27577"/>
    <cellStyle name="Output 2 2 4 3 6 3" xfId="27578"/>
    <cellStyle name="Output 2 2 4 3 7" xfId="27579"/>
    <cellStyle name="Output 2 2 4 3 7 2" xfId="27580"/>
    <cellStyle name="Output 2 2 4 3 7 3" xfId="27581"/>
    <cellStyle name="Output 2 2 4 3 8" xfId="27582"/>
    <cellStyle name="Output 2 2 4 3 9" xfId="27583"/>
    <cellStyle name="Output 2 2 4 4" xfId="27584"/>
    <cellStyle name="Output 2 2 4 4 2" xfId="27585"/>
    <cellStyle name="Output 2 2 4 4 2 2" xfId="27586"/>
    <cellStyle name="Output 2 2 4 4 2 2 2" xfId="27587"/>
    <cellStyle name="Output 2 2 4 4 2 2 3" xfId="27588"/>
    <cellStyle name="Output 2 2 4 4 2 3" xfId="27589"/>
    <cellStyle name="Output 2 2 4 4 2 3 2" xfId="27590"/>
    <cellStyle name="Output 2 2 4 4 2 3 3" xfId="27591"/>
    <cellStyle name="Output 2 2 4 4 2 4" xfId="27592"/>
    <cellStyle name="Output 2 2 4 4 2 4 2" xfId="27593"/>
    <cellStyle name="Output 2 2 4 4 2 4 3" xfId="27594"/>
    <cellStyle name="Output 2 2 4 4 2 5" xfId="27595"/>
    <cellStyle name="Output 2 2 4 4 2 5 2" xfId="27596"/>
    <cellStyle name="Output 2 2 4 4 2 5 3" xfId="27597"/>
    <cellStyle name="Output 2 2 4 4 2 6" xfId="27598"/>
    <cellStyle name="Output 2 2 4 4 2 7" xfId="27599"/>
    <cellStyle name="Output 2 2 4 4 3" xfId="27600"/>
    <cellStyle name="Output 2 2 4 4 3 2" xfId="27601"/>
    <cellStyle name="Output 2 2 4 4 3 3" xfId="27602"/>
    <cellStyle name="Output 2 2 4 4 4" xfId="27603"/>
    <cellStyle name="Output 2 2 4 4 4 2" xfId="27604"/>
    <cellStyle name="Output 2 2 4 4 4 3" xfId="27605"/>
    <cellStyle name="Output 2 2 4 4 5" xfId="27606"/>
    <cellStyle name="Output 2 2 4 4 5 2" xfId="27607"/>
    <cellStyle name="Output 2 2 4 4 5 3" xfId="27608"/>
    <cellStyle name="Output 2 2 4 4 6" xfId="27609"/>
    <cellStyle name="Output 2 2 4 4 6 2" xfId="27610"/>
    <cellStyle name="Output 2 2 4 4 6 3" xfId="27611"/>
    <cellStyle name="Output 2 2 4 4 7" xfId="27612"/>
    <cellStyle name="Output 2 2 4 4 8" xfId="27613"/>
    <cellStyle name="Output 2 2 4 5" xfId="27614"/>
    <cellStyle name="Output 2 2 4 5 2" xfId="27615"/>
    <cellStyle name="Output 2 2 4 5 2 2" xfId="27616"/>
    <cellStyle name="Output 2 2 4 5 2 3" xfId="27617"/>
    <cellStyle name="Output 2 2 4 5 3" xfId="27618"/>
    <cellStyle name="Output 2 2 4 5 3 2" xfId="27619"/>
    <cellStyle name="Output 2 2 4 5 3 3" xfId="27620"/>
    <cellStyle name="Output 2 2 4 5 4" xfId="27621"/>
    <cellStyle name="Output 2 2 4 5 4 2" xfId="27622"/>
    <cellStyle name="Output 2 2 4 5 4 3" xfId="27623"/>
    <cellStyle name="Output 2 2 4 5 5" xfId="27624"/>
    <cellStyle name="Output 2 2 4 5 5 2" xfId="27625"/>
    <cellStyle name="Output 2 2 4 5 5 3" xfId="27626"/>
    <cellStyle name="Output 2 2 4 5 6" xfId="27627"/>
    <cellStyle name="Output 2 2 4 5 7" xfId="27628"/>
    <cellStyle name="Output 2 2 4 6" xfId="27629"/>
    <cellStyle name="Output 2 2 4 6 2" xfId="27630"/>
    <cellStyle name="Output 2 2 4 6 3" xfId="27631"/>
    <cellStyle name="Output 2 2 4 7" xfId="27632"/>
    <cellStyle name="Output 2 2 4 7 2" xfId="27633"/>
    <cellStyle name="Output 2 2 4 7 3" xfId="27634"/>
    <cellStyle name="Output 2 2 4 8" xfId="27635"/>
    <cellStyle name="Output 2 2 4 8 2" xfId="27636"/>
    <cellStyle name="Output 2 2 4 8 3" xfId="27637"/>
    <cellStyle name="Output 2 2 4 9" xfId="27638"/>
    <cellStyle name="Output 2 2 4 9 2" xfId="27639"/>
    <cellStyle name="Output 2 2 4 9 3" xfId="27640"/>
    <cellStyle name="Output 2 2 5" xfId="27641"/>
    <cellStyle name="Output 2 2 5 10" xfId="27642"/>
    <cellStyle name="Output 2 2 5 11" xfId="27643"/>
    <cellStyle name="Output 2 2 5 2" xfId="27644"/>
    <cellStyle name="Output 2 2 5 2 10" xfId="27645"/>
    <cellStyle name="Output 2 2 5 2 2" xfId="27646"/>
    <cellStyle name="Output 2 2 5 2 2 2" xfId="27647"/>
    <cellStyle name="Output 2 2 5 2 2 2 2" xfId="27648"/>
    <cellStyle name="Output 2 2 5 2 2 2 2 2" xfId="27649"/>
    <cellStyle name="Output 2 2 5 2 2 2 2 2 2" xfId="27650"/>
    <cellStyle name="Output 2 2 5 2 2 2 2 2 3" xfId="27651"/>
    <cellStyle name="Output 2 2 5 2 2 2 2 3" xfId="27652"/>
    <cellStyle name="Output 2 2 5 2 2 2 2 3 2" xfId="27653"/>
    <cellStyle name="Output 2 2 5 2 2 2 2 3 3" xfId="27654"/>
    <cellStyle name="Output 2 2 5 2 2 2 2 4" xfId="27655"/>
    <cellStyle name="Output 2 2 5 2 2 2 2 4 2" xfId="27656"/>
    <cellStyle name="Output 2 2 5 2 2 2 2 4 3" xfId="27657"/>
    <cellStyle name="Output 2 2 5 2 2 2 2 5" xfId="27658"/>
    <cellStyle name="Output 2 2 5 2 2 2 2 5 2" xfId="27659"/>
    <cellStyle name="Output 2 2 5 2 2 2 2 5 3" xfId="27660"/>
    <cellStyle name="Output 2 2 5 2 2 2 2 6" xfId="27661"/>
    <cellStyle name="Output 2 2 5 2 2 2 2 7" xfId="27662"/>
    <cellStyle name="Output 2 2 5 2 2 2 3" xfId="27663"/>
    <cellStyle name="Output 2 2 5 2 2 2 3 2" xfId="27664"/>
    <cellStyle name="Output 2 2 5 2 2 2 3 3" xfId="27665"/>
    <cellStyle name="Output 2 2 5 2 2 2 4" xfId="27666"/>
    <cellStyle name="Output 2 2 5 2 2 2 4 2" xfId="27667"/>
    <cellStyle name="Output 2 2 5 2 2 2 4 3" xfId="27668"/>
    <cellStyle name="Output 2 2 5 2 2 2 5" xfId="27669"/>
    <cellStyle name="Output 2 2 5 2 2 2 5 2" xfId="27670"/>
    <cellStyle name="Output 2 2 5 2 2 2 5 3" xfId="27671"/>
    <cellStyle name="Output 2 2 5 2 2 2 6" xfId="27672"/>
    <cellStyle name="Output 2 2 5 2 2 2 6 2" xfId="27673"/>
    <cellStyle name="Output 2 2 5 2 2 2 6 3" xfId="27674"/>
    <cellStyle name="Output 2 2 5 2 2 2 7" xfId="27675"/>
    <cellStyle name="Output 2 2 5 2 2 2 8" xfId="27676"/>
    <cellStyle name="Output 2 2 5 2 2 3" xfId="27677"/>
    <cellStyle name="Output 2 2 5 2 2 3 2" xfId="27678"/>
    <cellStyle name="Output 2 2 5 2 2 3 2 2" xfId="27679"/>
    <cellStyle name="Output 2 2 5 2 2 3 2 3" xfId="27680"/>
    <cellStyle name="Output 2 2 5 2 2 3 3" xfId="27681"/>
    <cellStyle name="Output 2 2 5 2 2 3 3 2" xfId="27682"/>
    <cellStyle name="Output 2 2 5 2 2 3 3 3" xfId="27683"/>
    <cellStyle name="Output 2 2 5 2 2 3 4" xfId="27684"/>
    <cellStyle name="Output 2 2 5 2 2 3 4 2" xfId="27685"/>
    <cellStyle name="Output 2 2 5 2 2 3 4 3" xfId="27686"/>
    <cellStyle name="Output 2 2 5 2 2 3 5" xfId="27687"/>
    <cellStyle name="Output 2 2 5 2 2 3 5 2" xfId="27688"/>
    <cellStyle name="Output 2 2 5 2 2 3 5 3" xfId="27689"/>
    <cellStyle name="Output 2 2 5 2 2 3 6" xfId="27690"/>
    <cellStyle name="Output 2 2 5 2 2 3 7" xfId="27691"/>
    <cellStyle name="Output 2 2 5 2 2 4" xfId="27692"/>
    <cellStyle name="Output 2 2 5 2 2 4 2" xfId="27693"/>
    <cellStyle name="Output 2 2 5 2 2 4 3" xfId="27694"/>
    <cellStyle name="Output 2 2 5 2 2 5" xfId="27695"/>
    <cellStyle name="Output 2 2 5 2 2 5 2" xfId="27696"/>
    <cellStyle name="Output 2 2 5 2 2 5 3" xfId="27697"/>
    <cellStyle name="Output 2 2 5 2 2 6" xfId="27698"/>
    <cellStyle name="Output 2 2 5 2 2 6 2" xfId="27699"/>
    <cellStyle name="Output 2 2 5 2 2 6 3" xfId="27700"/>
    <cellStyle name="Output 2 2 5 2 2 7" xfId="27701"/>
    <cellStyle name="Output 2 2 5 2 2 7 2" xfId="27702"/>
    <cellStyle name="Output 2 2 5 2 2 7 3" xfId="27703"/>
    <cellStyle name="Output 2 2 5 2 2 8" xfId="27704"/>
    <cellStyle name="Output 2 2 5 2 2 9" xfId="27705"/>
    <cellStyle name="Output 2 2 5 2 3" xfId="27706"/>
    <cellStyle name="Output 2 2 5 2 3 2" xfId="27707"/>
    <cellStyle name="Output 2 2 5 2 3 2 2" xfId="27708"/>
    <cellStyle name="Output 2 2 5 2 3 2 2 2" xfId="27709"/>
    <cellStyle name="Output 2 2 5 2 3 2 2 3" xfId="27710"/>
    <cellStyle name="Output 2 2 5 2 3 2 3" xfId="27711"/>
    <cellStyle name="Output 2 2 5 2 3 2 3 2" xfId="27712"/>
    <cellStyle name="Output 2 2 5 2 3 2 3 3" xfId="27713"/>
    <cellStyle name="Output 2 2 5 2 3 2 4" xfId="27714"/>
    <cellStyle name="Output 2 2 5 2 3 2 4 2" xfId="27715"/>
    <cellStyle name="Output 2 2 5 2 3 2 4 3" xfId="27716"/>
    <cellStyle name="Output 2 2 5 2 3 2 5" xfId="27717"/>
    <cellStyle name="Output 2 2 5 2 3 2 5 2" xfId="27718"/>
    <cellStyle name="Output 2 2 5 2 3 2 5 3" xfId="27719"/>
    <cellStyle name="Output 2 2 5 2 3 2 6" xfId="27720"/>
    <cellStyle name="Output 2 2 5 2 3 2 7" xfId="27721"/>
    <cellStyle name="Output 2 2 5 2 3 3" xfId="27722"/>
    <cellStyle name="Output 2 2 5 2 3 3 2" xfId="27723"/>
    <cellStyle name="Output 2 2 5 2 3 3 3" xfId="27724"/>
    <cellStyle name="Output 2 2 5 2 3 4" xfId="27725"/>
    <cellStyle name="Output 2 2 5 2 3 4 2" xfId="27726"/>
    <cellStyle name="Output 2 2 5 2 3 4 3" xfId="27727"/>
    <cellStyle name="Output 2 2 5 2 3 5" xfId="27728"/>
    <cellStyle name="Output 2 2 5 2 3 5 2" xfId="27729"/>
    <cellStyle name="Output 2 2 5 2 3 5 3" xfId="27730"/>
    <cellStyle name="Output 2 2 5 2 3 6" xfId="27731"/>
    <cellStyle name="Output 2 2 5 2 3 6 2" xfId="27732"/>
    <cellStyle name="Output 2 2 5 2 3 6 3" xfId="27733"/>
    <cellStyle name="Output 2 2 5 2 3 7" xfId="27734"/>
    <cellStyle name="Output 2 2 5 2 3 8" xfId="27735"/>
    <cellStyle name="Output 2 2 5 2 4" xfId="27736"/>
    <cellStyle name="Output 2 2 5 2 4 2" xfId="27737"/>
    <cellStyle name="Output 2 2 5 2 4 2 2" xfId="27738"/>
    <cellStyle name="Output 2 2 5 2 4 2 3" xfId="27739"/>
    <cellStyle name="Output 2 2 5 2 4 3" xfId="27740"/>
    <cellStyle name="Output 2 2 5 2 4 3 2" xfId="27741"/>
    <cellStyle name="Output 2 2 5 2 4 3 3" xfId="27742"/>
    <cellStyle name="Output 2 2 5 2 4 4" xfId="27743"/>
    <cellStyle name="Output 2 2 5 2 4 4 2" xfId="27744"/>
    <cellStyle name="Output 2 2 5 2 4 4 3" xfId="27745"/>
    <cellStyle name="Output 2 2 5 2 4 5" xfId="27746"/>
    <cellStyle name="Output 2 2 5 2 4 5 2" xfId="27747"/>
    <cellStyle name="Output 2 2 5 2 4 5 3" xfId="27748"/>
    <cellStyle name="Output 2 2 5 2 4 6" xfId="27749"/>
    <cellStyle name="Output 2 2 5 2 4 7" xfId="27750"/>
    <cellStyle name="Output 2 2 5 2 5" xfId="27751"/>
    <cellStyle name="Output 2 2 5 2 5 2" xfId="27752"/>
    <cellStyle name="Output 2 2 5 2 5 3" xfId="27753"/>
    <cellStyle name="Output 2 2 5 2 6" xfId="27754"/>
    <cellStyle name="Output 2 2 5 2 6 2" xfId="27755"/>
    <cellStyle name="Output 2 2 5 2 6 3" xfId="27756"/>
    <cellStyle name="Output 2 2 5 2 7" xfId="27757"/>
    <cellStyle name="Output 2 2 5 2 7 2" xfId="27758"/>
    <cellStyle name="Output 2 2 5 2 7 3" xfId="27759"/>
    <cellStyle name="Output 2 2 5 2 8" xfId="27760"/>
    <cellStyle name="Output 2 2 5 2 8 2" xfId="27761"/>
    <cellStyle name="Output 2 2 5 2 8 3" xfId="27762"/>
    <cellStyle name="Output 2 2 5 2 9" xfId="27763"/>
    <cellStyle name="Output 2 2 5 3" xfId="27764"/>
    <cellStyle name="Output 2 2 5 3 2" xfId="27765"/>
    <cellStyle name="Output 2 2 5 3 2 2" xfId="27766"/>
    <cellStyle name="Output 2 2 5 3 2 2 2" xfId="27767"/>
    <cellStyle name="Output 2 2 5 3 2 2 2 2" xfId="27768"/>
    <cellStyle name="Output 2 2 5 3 2 2 2 3" xfId="27769"/>
    <cellStyle name="Output 2 2 5 3 2 2 3" xfId="27770"/>
    <cellStyle name="Output 2 2 5 3 2 2 3 2" xfId="27771"/>
    <cellStyle name="Output 2 2 5 3 2 2 3 3" xfId="27772"/>
    <cellStyle name="Output 2 2 5 3 2 2 4" xfId="27773"/>
    <cellStyle name="Output 2 2 5 3 2 2 4 2" xfId="27774"/>
    <cellStyle name="Output 2 2 5 3 2 2 4 3" xfId="27775"/>
    <cellStyle name="Output 2 2 5 3 2 2 5" xfId="27776"/>
    <cellStyle name="Output 2 2 5 3 2 2 5 2" xfId="27777"/>
    <cellStyle name="Output 2 2 5 3 2 2 5 3" xfId="27778"/>
    <cellStyle name="Output 2 2 5 3 2 2 6" xfId="27779"/>
    <cellStyle name="Output 2 2 5 3 2 2 7" xfId="27780"/>
    <cellStyle name="Output 2 2 5 3 2 3" xfId="27781"/>
    <cellStyle name="Output 2 2 5 3 2 3 2" xfId="27782"/>
    <cellStyle name="Output 2 2 5 3 2 3 3" xfId="27783"/>
    <cellStyle name="Output 2 2 5 3 2 4" xfId="27784"/>
    <cellStyle name="Output 2 2 5 3 2 4 2" xfId="27785"/>
    <cellStyle name="Output 2 2 5 3 2 4 3" xfId="27786"/>
    <cellStyle name="Output 2 2 5 3 2 5" xfId="27787"/>
    <cellStyle name="Output 2 2 5 3 2 5 2" xfId="27788"/>
    <cellStyle name="Output 2 2 5 3 2 5 3" xfId="27789"/>
    <cellStyle name="Output 2 2 5 3 2 6" xfId="27790"/>
    <cellStyle name="Output 2 2 5 3 2 6 2" xfId="27791"/>
    <cellStyle name="Output 2 2 5 3 2 6 3" xfId="27792"/>
    <cellStyle name="Output 2 2 5 3 2 7" xfId="27793"/>
    <cellStyle name="Output 2 2 5 3 2 8" xfId="27794"/>
    <cellStyle name="Output 2 2 5 3 3" xfId="27795"/>
    <cellStyle name="Output 2 2 5 3 3 2" xfId="27796"/>
    <cellStyle name="Output 2 2 5 3 3 2 2" xfId="27797"/>
    <cellStyle name="Output 2 2 5 3 3 2 3" xfId="27798"/>
    <cellStyle name="Output 2 2 5 3 3 3" xfId="27799"/>
    <cellStyle name="Output 2 2 5 3 3 3 2" xfId="27800"/>
    <cellStyle name="Output 2 2 5 3 3 3 3" xfId="27801"/>
    <cellStyle name="Output 2 2 5 3 3 4" xfId="27802"/>
    <cellStyle name="Output 2 2 5 3 3 4 2" xfId="27803"/>
    <cellStyle name="Output 2 2 5 3 3 4 3" xfId="27804"/>
    <cellStyle name="Output 2 2 5 3 3 5" xfId="27805"/>
    <cellStyle name="Output 2 2 5 3 3 5 2" xfId="27806"/>
    <cellStyle name="Output 2 2 5 3 3 5 3" xfId="27807"/>
    <cellStyle name="Output 2 2 5 3 3 6" xfId="27808"/>
    <cellStyle name="Output 2 2 5 3 3 7" xfId="27809"/>
    <cellStyle name="Output 2 2 5 3 4" xfId="27810"/>
    <cellStyle name="Output 2 2 5 3 4 2" xfId="27811"/>
    <cellStyle name="Output 2 2 5 3 4 3" xfId="27812"/>
    <cellStyle name="Output 2 2 5 3 5" xfId="27813"/>
    <cellStyle name="Output 2 2 5 3 5 2" xfId="27814"/>
    <cellStyle name="Output 2 2 5 3 5 3" xfId="27815"/>
    <cellStyle name="Output 2 2 5 3 6" xfId="27816"/>
    <cellStyle name="Output 2 2 5 3 6 2" xfId="27817"/>
    <cellStyle name="Output 2 2 5 3 6 3" xfId="27818"/>
    <cellStyle name="Output 2 2 5 3 7" xfId="27819"/>
    <cellStyle name="Output 2 2 5 3 7 2" xfId="27820"/>
    <cellStyle name="Output 2 2 5 3 7 3" xfId="27821"/>
    <cellStyle name="Output 2 2 5 3 8" xfId="27822"/>
    <cellStyle name="Output 2 2 5 3 9" xfId="27823"/>
    <cellStyle name="Output 2 2 5 4" xfId="27824"/>
    <cellStyle name="Output 2 2 5 4 2" xfId="27825"/>
    <cellStyle name="Output 2 2 5 4 2 2" xfId="27826"/>
    <cellStyle name="Output 2 2 5 4 2 2 2" xfId="27827"/>
    <cellStyle name="Output 2 2 5 4 2 2 3" xfId="27828"/>
    <cellStyle name="Output 2 2 5 4 2 3" xfId="27829"/>
    <cellStyle name="Output 2 2 5 4 2 3 2" xfId="27830"/>
    <cellStyle name="Output 2 2 5 4 2 3 3" xfId="27831"/>
    <cellStyle name="Output 2 2 5 4 2 4" xfId="27832"/>
    <cellStyle name="Output 2 2 5 4 2 4 2" xfId="27833"/>
    <cellStyle name="Output 2 2 5 4 2 4 3" xfId="27834"/>
    <cellStyle name="Output 2 2 5 4 2 5" xfId="27835"/>
    <cellStyle name="Output 2 2 5 4 2 5 2" xfId="27836"/>
    <cellStyle name="Output 2 2 5 4 2 5 3" xfId="27837"/>
    <cellStyle name="Output 2 2 5 4 2 6" xfId="27838"/>
    <cellStyle name="Output 2 2 5 4 2 7" xfId="27839"/>
    <cellStyle name="Output 2 2 5 4 3" xfId="27840"/>
    <cellStyle name="Output 2 2 5 4 3 2" xfId="27841"/>
    <cellStyle name="Output 2 2 5 4 3 3" xfId="27842"/>
    <cellStyle name="Output 2 2 5 4 4" xfId="27843"/>
    <cellStyle name="Output 2 2 5 4 4 2" xfId="27844"/>
    <cellStyle name="Output 2 2 5 4 4 3" xfId="27845"/>
    <cellStyle name="Output 2 2 5 4 5" xfId="27846"/>
    <cellStyle name="Output 2 2 5 4 5 2" xfId="27847"/>
    <cellStyle name="Output 2 2 5 4 5 3" xfId="27848"/>
    <cellStyle name="Output 2 2 5 4 6" xfId="27849"/>
    <cellStyle name="Output 2 2 5 4 6 2" xfId="27850"/>
    <cellStyle name="Output 2 2 5 4 6 3" xfId="27851"/>
    <cellStyle name="Output 2 2 5 4 7" xfId="27852"/>
    <cellStyle name="Output 2 2 5 4 8" xfId="27853"/>
    <cellStyle name="Output 2 2 5 5" xfId="27854"/>
    <cellStyle name="Output 2 2 5 5 2" xfId="27855"/>
    <cellStyle name="Output 2 2 5 5 2 2" xfId="27856"/>
    <cellStyle name="Output 2 2 5 5 2 3" xfId="27857"/>
    <cellStyle name="Output 2 2 5 5 3" xfId="27858"/>
    <cellStyle name="Output 2 2 5 5 3 2" xfId="27859"/>
    <cellStyle name="Output 2 2 5 5 3 3" xfId="27860"/>
    <cellStyle name="Output 2 2 5 5 4" xfId="27861"/>
    <cellStyle name="Output 2 2 5 5 4 2" xfId="27862"/>
    <cellStyle name="Output 2 2 5 5 4 3" xfId="27863"/>
    <cellStyle name="Output 2 2 5 5 5" xfId="27864"/>
    <cellStyle name="Output 2 2 5 5 5 2" xfId="27865"/>
    <cellStyle name="Output 2 2 5 5 5 3" xfId="27866"/>
    <cellStyle name="Output 2 2 5 5 6" xfId="27867"/>
    <cellStyle name="Output 2 2 5 5 7" xfId="27868"/>
    <cellStyle name="Output 2 2 5 6" xfId="27869"/>
    <cellStyle name="Output 2 2 5 6 2" xfId="27870"/>
    <cellStyle name="Output 2 2 5 6 3" xfId="27871"/>
    <cellStyle name="Output 2 2 5 7" xfId="27872"/>
    <cellStyle name="Output 2 2 5 7 2" xfId="27873"/>
    <cellStyle name="Output 2 2 5 7 3" xfId="27874"/>
    <cellStyle name="Output 2 2 5 8" xfId="27875"/>
    <cellStyle name="Output 2 2 5 8 2" xfId="27876"/>
    <cellStyle name="Output 2 2 5 8 3" xfId="27877"/>
    <cellStyle name="Output 2 2 5 9" xfId="27878"/>
    <cellStyle name="Output 2 2 5 9 2" xfId="27879"/>
    <cellStyle name="Output 2 2 5 9 3" xfId="27880"/>
    <cellStyle name="Output 2 2 6" xfId="27881"/>
    <cellStyle name="Output 2 2 6 10" xfId="27882"/>
    <cellStyle name="Output 2 2 6 10 2" xfId="27883"/>
    <cellStyle name="Output 2 2 6 10 3" xfId="27884"/>
    <cellStyle name="Output 2 2 6 11" xfId="27885"/>
    <cellStyle name="Output 2 2 6 12" xfId="27886"/>
    <cellStyle name="Output 2 2 6 2" xfId="27887"/>
    <cellStyle name="Output 2 2 6 2 2" xfId="27888"/>
    <cellStyle name="Output 2 2 6 2 2 2" xfId="27889"/>
    <cellStyle name="Output 2 2 6 2 2 2 2" xfId="27890"/>
    <cellStyle name="Output 2 2 6 2 2 2 2 2" xfId="27891"/>
    <cellStyle name="Output 2 2 6 2 2 2 2 3" xfId="27892"/>
    <cellStyle name="Output 2 2 6 2 2 2 3" xfId="27893"/>
    <cellStyle name="Output 2 2 6 2 2 2 3 2" xfId="27894"/>
    <cellStyle name="Output 2 2 6 2 2 2 3 3" xfId="27895"/>
    <cellStyle name="Output 2 2 6 2 2 2 4" xfId="27896"/>
    <cellStyle name="Output 2 2 6 2 2 2 4 2" xfId="27897"/>
    <cellStyle name="Output 2 2 6 2 2 2 4 3" xfId="27898"/>
    <cellStyle name="Output 2 2 6 2 2 2 5" xfId="27899"/>
    <cellStyle name="Output 2 2 6 2 2 2 5 2" xfId="27900"/>
    <cellStyle name="Output 2 2 6 2 2 2 5 3" xfId="27901"/>
    <cellStyle name="Output 2 2 6 2 2 2 6" xfId="27902"/>
    <cellStyle name="Output 2 2 6 2 2 2 7" xfId="27903"/>
    <cellStyle name="Output 2 2 6 2 2 3" xfId="27904"/>
    <cellStyle name="Output 2 2 6 2 2 3 2" xfId="27905"/>
    <cellStyle name="Output 2 2 6 2 2 3 3" xfId="27906"/>
    <cellStyle name="Output 2 2 6 2 2 4" xfId="27907"/>
    <cellStyle name="Output 2 2 6 2 2 4 2" xfId="27908"/>
    <cellStyle name="Output 2 2 6 2 2 4 3" xfId="27909"/>
    <cellStyle name="Output 2 2 6 2 2 5" xfId="27910"/>
    <cellStyle name="Output 2 2 6 2 2 5 2" xfId="27911"/>
    <cellStyle name="Output 2 2 6 2 2 5 3" xfId="27912"/>
    <cellStyle name="Output 2 2 6 2 2 6" xfId="27913"/>
    <cellStyle name="Output 2 2 6 2 2 6 2" xfId="27914"/>
    <cellStyle name="Output 2 2 6 2 2 6 3" xfId="27915"/>
    <cellStyle name="Output 2 2 6 2 2 7" xfId="27916"/>
    <cellStyle name="Output 2 2 6 2 2 8" xfId="27917"/>
    <cellStyle name="Output 2 2 6 2 3" xfId="27918"/>
    <cellStyle name="Output 2 2 6 2 3 2" xfId="27919"/>
    <cellStyle name="Output 2 2 6 2 3 2 2" xfId="27920"/>
    <cellStyle name="Output 2 2 6 2 3 2 3" xfId="27921"/>
    <cellStyle name="Output 2 2 6 2 3 3" xfId="27922"/>
    <cellStyle name="Output 2 2 6 2 3 3 2" xfId="27923"/>
    <cellStyle name="Output 2 2 6 2 3 3 3" xfId="27924"/>
    <cellStyle name="Output 2 2 6 2 3 4" xfId="27925"/>
    <cellStyle name="Output 2 2 6 2 3 4 2" xfId="27926"/>
    <cellStyle name="Output 2 2 6 2 3 4 3" xfId="27927"/>
    <cellStyle name="Output 2 2 6 2 3 5" xfId="27928"/>
    <cellStyle name="Output 2 2 6 2 3 5 2" xfId="27929"/>
    <cellStyle name="Output 2 2 6 2 3 5 3" xfId="27930"/>
    <cellStyle name="Output 2 2 6 2 3 6" xfId="27931"/>
    <cellStyle name="Output 2 2 6 2 3 7" xfId="27932"/>
    <cellStyle name="Output 2 2 6 2 4" xfId="27933"/>
    <cellStyle name="Output 2 2 6 2 4 2" xfId="27934"/>
    <cellStyle name="Output 2 2 6 2 4 3" xfId="27935"/>
    <cellStyle name="Output 2 2 6 2 5" xfId="27936"/>
    <cellStyle name="Output 2 2 6 2 5 2" xfId="27937"/>
    <cellStyle name="Output 2 2 6 2 5 3" xfId="27938"/>
    <cellStyle name="Output 2 2 6 2 6" xfId="27939"/>
    <cellStyle name="Output 2 2 6 2 6 2" xfId="27940"/>
    <cellStyle name="Output 2 2 6 2 6 3" xfId="27941"/>
    <cellStyle name="Output 2 2 6 2 7" xfId="27942"/>
    <cellStyle name="Output 2 2 6 2 7 2" xfId="27943"/>
    <cellStyle name="Output 2 2 6 2 7 3" xfId="27944"/>
    <cellStyle name="Output 2 2 6 2 8" xfId="27945"/>
    <cellStyle name="Output 2 2 6 2 9" xfId="27946"/>
    <cellStyle name="Output 2 2 6 3" xfId="27947"/>
    <cellStyle name="Output 2 2 6 4" xfId="27948"/>
    <cellStyle name="Output 2 2 6 5" xfId="27949"/>
    <cellStyle name="Output 2 2 6 5 2" xfId="27950"/>
    <cellStyle name="Output 2 2 6 5 2 2" xfId="27951"/>
    <cellStyle name="Output 2 2 6 5 2 2 2" xfId="27952"/>
    <cellStyle name="Output 2 2 6 5 2 2 3" xfId="27953"/>
    <cellStyle name="Output 2 2 6 5 2 3" xfId="27954"/>
    <cellStyle name="Output 2 2 6 5 2 3 2" xfId="27955"/>
    <cellStyle name="Output 2 2 6 5 2 3 3" xfId="27956"/>
    <cellStyle name="Output 2 2 6 5 2 4" xfId="27957"/>
    <cellStyle name="Output 2 2 6 5 2 4 2" xfId="27958"/>
    <cellStyle name="Output 2 2 6 5 2 4 3" xfId="27959"/>
    <cellStyle name="Output 2 2 6 5 2 5" xfId="27960"/>
    <cellStyle name="Output 2 2 6 5 2 5 2" xfId="27961"/>
    <cellStyle name="Output 2 2 6 5 2 5 3" xfId="27962"/>
    <cellStyle name="Output 2 2 6 5 2 6" xfId="27963"/>
    <cellStyle name="Output 2 2 6 5 2 7" xfId="27964"/>
    <cellStyle name="Output 2 2 6 5 3" xfId="27965"/>
    <cellStyle name="Output 2 2 6 5 3 2" xfId="27966"/>
    <cellStyle name="Output 2 2 6 5 3 3" xfId="27967"/>
    <cellStyle name="Output 2 2 6 5 4" xfId="27968"/>
    <cellStyle name="Output 2 2 6 5 4 2" xfId="27969"/>
    <cellStyle name="Output 2 2 6 5 4 3" xfId="27970"/>
    <cellStyle name="Output 2 2 6 5 5" xfId="27971"/>
    <cellStyle name="Output 2 2 6 5 5 2" xfId="27972"/>
    <cellStyle name="Output 2 2 6 5 5 3" xfId="27973"/>
    <cellStyle name="Output 2 2 6 5 6" xfId="27974"/>
    <cellStyle name="Output 2 2 6 5 6 2" xfId="27975"/>
    <cellStyle name="Output 2 2 6 5 6 3" xfId="27976"/>
    <cellStyle name="Output 2 2 6 5 7" xfId="27977"/>
    <cellStyle name="Output 2 2 6 5 8" xfId="27978"/>
    <cellStyle name="Output 2 2 6 6" xfId="27979"/>
    <cellStyle name="Output 2 2 6 6 2" xfId="27980"/>
    <cellStyle name="Output 2 2 6 6 2 2" xfId="27981"/>
    <cellStyle name="Output 2 2 6 6 2 3" xfId="27982"/>
    <cellStyle name="Output 2 2 6 6 3" xfId="27983"/>
    <cellStyle name="Output 2 2 6 6 3 2" xfId="27984"/>
    <cellStyle name="Output 2 2 6 6 3 3" xfId="27985"/>
    <cellStyle name="Output 2 2 6 6 4" xfId="27986"/>
    <cellStyle name="Output 2 2 6 6 4 2" xfId="27987"/>
    <cellStyle name="Output 2 2 6 6 4 3" xfId="27988"/>
    <cellStyle name="Output 2 2 6 6 5" xfId="27989"/>
    <cellStyle name="Output 2 2 6 6 5 2" xfId="27990"/>
    <cellStyle name="Output 2 2 6 6 5 3" xfId="27991"/>
    <cellStyle name="Output 2 2 6 6 6" xfId="27992"/>
    <cellStyle name="Output 2 2 6 6 7" xfId="27993"/>
    <cellStyle name="Output 2 2 6 7" xfId="27994"/>
    <cellStyle name="Output 2 2 6 7 2" xfId="27995"/>
    <cellStyle name="Output 2 2 6 7 3" xfId="27996"/>
    <cellStyle name="Output 2 2 6 8" xfId="27997"/>
    <cellStyle name="Output 2 2 6 8 2" xfId="27998"/>
    <cellStyle name="Output 2 2 6 8 3" xfId="27999"/>
    <cellStyle name="Output 2 2 6 9" xfId="28000"/>
    <cellStyle name="Output 2 2 6 9 2" xfId="28001"/>
    <cellStyle name="Output 2 2 6 9 3" xfId="28002"/>
    <cellStyle name="Output 2 2 7" xfId="28003"/>
    <cellStyle name="Output 2 2 7 10" xfId="28004"/>
    <cellStyle name="Output 2 2 7 10 2" xfId="28005"/>
    <cellStyle name="Output 2 2 7 10 3" xfId="28006"/>
    <cellStyle name="Output 2 2 7 11" xfId="28007"/>
    <cellStyle name="Output 2 2 7 12" xfId="28008"/>
    <cellStyle name="Output 2 2 7 2" xfId="28009"/>
    <cellStyle name="Output 2 2 7 2 2" xfId="28010"/>
    <cellStyle name="Output 2 2 7 2 2 2" xfId="28011"/>
    <cellStyle name="Output 2 2 7 2 2 2 2" xfId="28012"/>
    <cellStyle name="Output 2 2 7 2 2 2 2 2" xfId="28013"/>
    <cellStyle name="Output 2 2 7 2 2 2 2 3" xfId="28014"/>
    <cellStyle name="Output 2 2 7 2 2 2 3" xfId="28015"/>
    <cellStyle name="Output 2 2 7 2 2 2 3 2" xfId="28016"/>
    <cellStyle name="Output 2 2 7 2 2 2 3 3" xfId="28017"/>
    <cellStyle name="Output 2 2 7 2 2 2 4" xfId="28018"/>
    <cellStyle name="Output 2 2 7 2 2 2 4 2" xfId="28019"/>
    <cellStyle name="Output 2 2 7 2 2 2 4 3" xfId="28020"/>
    <cellStyle name="Output 2 2 7 2 2 2 5" xfId="28021"/>
    <cellStyle name="Output 2 2 7 2 2 2 5 2" xfId="28022"/>
    <cellStyle name="Output 2 2 7 2 2 2 5 3" xfId="28023"/>
    <cellStyle name="Output 2 2 7 2 2 2 6" xfId="28024"/>
    <cellStyle name="Output 2 2 7 2 2 2 7" xfId="28025"/>
    <cellStyle name="Output 2 2 7 2 2 3" xfId="28026"/>
    <cellStyle name="Output 2 2 7 2 2 3 2" xfId="28027"/>
    <cellStyle name="Output 2 2 7 2 2 3 3" xfId="28028"/>
    <cellStyle name="Output 2 2 7 2 2 4" xfId="28029"/>
    <cellStyle name="Output 2 2 7 2 2 4 2" xfId="28030"/>
    <cellStyle name="Output 2 2 7 2 2 4 3" xfId="28031"/>
    <cellStyle name="Output 2 2 7 2 2 5" xfId="28032"/>
    <cellStyle name="Output 2 2 7 2 2 5 2" xfId="28033"/>
    <cellStyle name="Output 2 2 7 2 2 5 3" xfId="28034"/>
    <cellStyle name="Output 2 2 7 2 2 6" xfId="28035"/>
    <cellStyle name="Output 2 2 7 2 2 6 2" xfId="28036"/>
    <cellStyle name="Output 2 2 7 2 2 6 3" xfId="28037"/>
    <cellStyle name="Output 2 2 7 2 2 7" xfId="28038"/>
    <cellStyle name="Output 2 2 7 2 2 8" xfId="28039"/>
    <cellStyle name="Output 2 2 7 2 3" xfId="28040"/>
    <cellStyle name="Output 2 2 7 2 3 2" xfId="28041"/>
    <cellStyle name="Output 2 2 7 2 3 2 2" xfId="28042"/>
    <cellStyle name="Output 2 2 7 2 3 2 3" xfId="28043"/>
    <cellStyle name="Output 2 2 7 2 3 3" xfId="28044"/>
    <cellStyle name="Output 2 2 7 2 3 3 2" xfId="28045"/>
    <cellStyle name="Output 2 2 7 2 3 3 3" xfId="28046"/>
    <cellStyle name="Output 2 2 7 2 3 4" xfId="28047"/>
    <cellStyle name="Output 2 2 7 2 3 4 2" xfId="28048"/>
    <cellStyle name="Output 2 2 7 2 3 4 3" xfId="28049"/>
    <cellStyle name="Output 2 2 7 2 3 5" xfId="28050"/>
    <cellStyle name="Output 2 2 7 2 3 5 2" xfId="28051"/>
    <cellStyle name="Output 2 2 7 2 3 5 3" xfId="28052"/>
    <cellStyle name="Output 2 2 7 2 3 6" xfId="28053"/>
    <cellStyle name="Output 2 2 7 2 3 7" xfId="28054"/>
    <cellStyle name="Output 2 2 7 2 4" xfId="28055"/>
    <cellStyle name="Output 2 2 7 2 4 2" xfId="28056"/>
    <cellStyle name="Output 2 2 7 2 4 3" xfId="28057"/>
    <cellStyle name="Output 2 2 7 2 5" xfId="28058"/>
    <cellStyle name="Output 2 2 7 2 5 2" xfId="28059"/>
    <cellStyle name="Output 2 2 7 2 5 3" xfId="28060"/>
    <cellStyle name="Output 2 2 7 2 6" xfId="28061"/>
    <cellStyle name="Output 2 2 7 2 6 2" xfId="28062"/>
    <cellStyle name="Output 2 2 7 2 6 3" xfId="28063"/>
    <cellStyle name="Output 2 2 7 2 7" xfId="28064"/>
    <cellStyle name="Output 2 2 7 2 7 2" xfId="28065"/>
    <cellStyle name="Output 2 2 7 2 7 3" xfId="28066"/>
    <cellStyle name="Output 2 2 7 2 8" xfId="28067"/>
    <cellStyle name="Output 2 2 7 2 9" xfId="28068"/>
    <cellStyle name="Output 2 2 7 3" xfId="28069"/>
    <cellStyle name="Output 2 2 7 3 2" xfId="28070"/>
    <cellStyle name="Output 2 2 7 3 2 2" xfId="28071"/>
    <cellStyle name="Output 2 2 7 3 2 2 2" xfId="28072"/>
    <cellStyle name="Output 2 2 7 3 2 2 2 2" xfId="28073"/>
    <cellStyle name="Output 2 2 7 3 2 2 2 3" xfId="28074"/>
    <cellStyle name="Output 2 2 7 3 2 2 3" xfId="28075"/>
    <cellStyle name="Output 2 2 7 3 2 2 3 2" xfId="28076"/>
    <cellStyle name="Output 2 2 7 3 2 2 3 3" xfId="28077"/>
    <cellStyle name="Output 2 2 7 3 2 2 4" xfId="28078"/>
    <cellStyle name="Output 2 2 7 3 2 2 4 2" xfId="28079"/>
    <cellStyle name="Output 2 2 7 3 2 2 4 3" xfId="28080"/>
    <cellStyle name="Output 2 2 7 3 2 2 5" xfId="28081"/>
    <cellStyle name="Output 2 2 7 3 2 2 5 2" xfId="28082"/>
    <cellStyle name="Output 2 2 7 3 2 2 5 3" xfId="28083"/>
    <cellStyle name="Output 2 2 7 3 2 2 6" xfId="28084"/>
    <cellStyle name="Output 2 2 7 3 2 2 7" xfId="28085"/>
    <cellStyle name="Output 2 2 7 3 2 3" xfId="28086"/>
    <cellStyle name="Output 2 2 7 3 2 3 2" xfId="28087"/>
    <cellStyle name="Output 2 2 7 3 2 3 3" xfId="28088"/>
    <cellStyle name="Output 2 2 7 3 2 4" xfId="28089"/>
    <cellStyle name="Output 2 2 7 3 2 4 2" xfId="28090"/>
    <cellStyle name="Output 2 2 7 3 2 4 3" xfId="28091"/>
    <cellStyle name="Output 2 2 7 3 2 5" xfId="28092"/>
    <cellStyle name="Output 2 2 7 3 2 5 2" xfId="28093"/>
    <cellStyle name="Output 2 2 7 3 2 5 3" xfId="28094"/>
    <cellStyle name="Output 2 2 7 3 2 6" xfId="28095"/>
    <cellStyle name="Output 2 2 7 3 2 6 2" xfId="28096"/>
    <cellStyle name="Output 2 2 7 3 2 6 3" xfId="28097"/>
    <cellStyle name="Output 2 2 7 3 2 7" xfId="28098"/>
    <cellStyle name="Output 2 2 7 3 2 8" xfId="28099"/>
    <cellStyle name="Output 2 2 7 3 3" xfId="28100"/>
    <cellStyle name="Output 2 2 7 3 3 2" xfId="28101"/>
    <cellStyle name="Output 2 2 7 3 3 2 2" xfId="28102"/>
    <cellStyle name="Output 2 2 7 3 3 2 3" xfId="28103"/>
    <cellStyle name="Output 2 2 7 3 3 3" xfId="28104"/>
    <cellStyle name="Output 2 2 7 3 3 3 2" xfId="28105"/>
    <cellStyle name="Output 2 2 7 3 3 3 3" xfId="28106"/>
    <cellStyle name="Output 2 2 7 3 3 4" xfId="28107"/>
    <cellStyle name="Output 2 2 7 3 3 4 2" xfId="28108"/>
    <cellStyle name="Output 2 2 7 3 3 4 3" xfId="28109"/>
    <cellStyle name="Output 2 2 7 3 3 5" xfId="28110"/>
    <cellStyle name="Output 2 2 7 3 3 5 2" xfId="28111"/>
    <cellStyle name="Output 2 2 7 3 3 5 3" xfId="28112"/>
    <cellStyle name="Output 2 2 7 3 3 6" xfId="28113"/>
    <cellStyle name="Output 2 2 7 3 3 7" xfId="28114"/>
    <cellStyle name="Output 2 2 7 3 4" xfId="28115"/>
    <cellStyle name="Output 2 2 7 3 4 2" xfId="28116"/>
    <cellStyle name="Output 2 2 7 3 4 3" xfId="28117"/>
    <cellStyle name="Output 2 2 7 3 5" xfId="28118"/>
    <cellStyle name="Output 2 2 7 3 5 2" xfId="28119"/>
    <cellStyle name="Output 2 2 7 3 5 3" xfId="28120"/>
    <cellStyle name="Output 2 2 7 3 6" xfId="28121"/>
    <cellStyle name="Output 2 2 7 3 6 2" xfId="28122"/>
    <cellStyle name="Output 2 2 7 3 6 3" xfId="28123"/>
    <cellStyle name="Output 2 2 7 3 7" xfId="28124"/>
    <cellStyle name="Output 2 2 7 3 7 2" xfId="28125"/>
    <cellStyle name="Output 2 2 7 3 7 3" xfId="28126"/>
    <cellStyle name="Output 2 2 7 3 8" xfId="28127"/>
    <cellStyle name="Output 2 2 7 3 9" xfId="28128"/>
    <cellStyle name="Output 2 2 7 4" xfId="28129"/>
    <cellStyle name="Output 2 2 7 4 2" xfId="28130"/>
    <cellStyle name="Output 2 2 7 4 2 2" xfId="28131"/>
    <cellStyle name="Output 2 2 7 4 2 2 2" xfId="28132"/>
    <cellStyle name="Output 2 2 7 4 2 2 2 2" xfId="28133"/>
    <cellStyle name="Output 2 2 7 4 2 2 2 3" xfId="28134"/>
    <cellStyle name="Output 2 2 7 4 2 2 3" xfId="28135"/>
    <cellStyle name="Output 2 2 7 4 2 2 3 2" xfId="28136"/>
    <cellStyle name="Output 2 2 7 4 2 2 3 3" xfId="28137"/>
    <cellStyle name="Output 2 2 7 4 2 2 4" xfId="28138"/>
    <cellStyle name="Output 2 2 7 4 2 2 4 2" xfId="28139"/>
    <cellStyle name="Output 2 2 7 4 2 2 4 3" xfId="28140"/>
    <cellStyle name="Output 2 2 7 4 2 2 5" xfId="28141"/>
    <cellStyle name="Output 2 2 7 4 2 2 5 2" xfId="28142"/>
    <cellStyle name="Output 2 2 7 4 2 2 5 3" xfId="28143"/>
    <cellStyle name="Output 2 2 7 4 2 2 6" xfId="28144"/>
    <cellStyle name="Output 2 2 7 4 2 2 7" xfId="28145"/>
    <cellStyle name="Output 2 2 7 4 2 3" xfId="28146"/>
    <cellStyle name="Output 2 2 7 4 2 3 2" xfId="28147"/>
    <cellStyle name="Output 2 2 7 4 2 3 3" xfId="28148"/>
    <cellStyle name="Output 2 2 7 4 2 4" xfId="28149"/>
    <cellStyle name="Output 2 2 7 4 2 4 2" xfId="28150"/>
    <cellStyle name="Output 2 2 7 4 2 4 3" xfId="28151"/>
    <cellStyle name="Output 2 2 7 4 2 5" xfId="28152"/>
    <cellStyle name="Output 2 2 7 4 2 5 2" xfId="28153"/>
    <cellStyle name="Output 2 2 7 4 2 5 3" xfId="28154"/>
    <cellStyle name="Output 2 2 7 4 2 6" xfId="28155"/>
    <cellStyle name="Output 2 2 7 4 2 6 2" xfId="28156"/>
    <cellStyle name="Output 2 2 7 4 2 6 3" xfId="28157"/>
    <cellStyle name="Output 2 2 7 4 2 7" xfId="28158"/>
    <cellStyle name="Output 2 2 7 4 2 8" xfId="28159"/>
    <cellStyle name="Output 2 2 7 4 3" xfId="28160"/>
    <cellStyle name="Output 2 2 7 4 3 2" xfId="28161"/>
    <cellStyle name="Output 2 2 7 4 3 2 2" xfId="28162"/>
    <cellStyle name="Output 2 2 7 4 3 2 3" xfId="28163"/>
    <cellStyle name="Output 2 2 7 4 3 3" xfId="28164"/>
    <cellStyle name="Output 2 2 7 4 3 3 2" xfId="28165"/>
    <cellStyle name="Output 2 2 7 4 3 3 3" xfId="28166"/>
    <cellStyle name="Output 2 2 7 4 3 4" xfId="28167"/>
    <cellStyle name="Output 2 2 7 4 3 4 2" xfId="28168"/>
    <cellStyle name="Output 2 2 7 4 3 4 3" xfId="28169"/>
    <cellStyle name="Output 2 2 7 4 3 5" xfId="28170"/>
    <cellStyle name="Output 2 2 7 4 3 5 2" xfId="28171"/>
    <cellStyle name="Output 2 2 7 4 3 5 3" xfId="28172"/>
    <cellStyle name="Output 2 2 7 4 3 6" xfId="28173"/>
    <cellStyle name="Output 2 2 7 4 3 7" xfId="28174"/>
    <cellStyle name="Output 2 2 7 4 4" xfId="28175"/>
    <cellStyle name="Output 2 2 7 4 4 2" xfId="28176"/>
    <cellStyle name="Output 2 2 7 4 4 3" xfId="28177"/>
    <cellStyle name="Output 2 2 7 4 5" xfId="28178"/>
    <cellStyle name="Output 2 2 7 4 5 2" xfId="28179"/>
    <cellStyle name="Output 2 2 7 4 5 3" xfId="28180"/>
    <cellStyle name="Output 2 2 7 4 6" xfId="28181"/>
    <cellStyle name="Output 2 2 7 4 6 2" xfId="28182"/>
    <cellStyle name="Output 2 2 7 4 6 3" xfId="28183"/>
    <cellStyle name="Output 2 2 7 4 7" xfId="28184"/>
    <cellStyle name="Output 2 2 7 4 7 2" xfId="28185"/>
    <cellStyle name="Output 2 2 7 4 7 3" xfId="28186"/>
    <cellStyle name="Output 2 2 7 4 8" xfId="28187"/>
    <cellStyle name="Output 2 2 7 4 9" xfId="28188"/>
    <cellStyle name="Output 2 2 7 5" xfId="28189"/>
    <cellStyle name="Output 2 2 7 5 2" xfId="28190"/>
    <cellStyle name="Output 2 2 7 5 2 2" xfId="28191"/>
    <cellStyle name="Output 2 2 7 5 2 2 2" xfId="28192"/>
    <cellStyle name="Output 2 2 7 5 2 2 3" xfId="28193"/>
    <cellStyle name="Output 2 2 7 5 2 3" xfId="28194"/>
    <cellStyle name="Output 2 2 7 5 2 3 2" xfId="28195"/>
    <cellStyle name="Output 2 2 7 5 2 3 3" xfId="28196"/>
    <cellStyle name="Output 2 2 7 5 2 4" xfId="28197"/>
    <cellStyle name="Output 2 2 7 5 2 4 2" xfId="28198"/>
    <cellStyle name="Output 2 2 7 5 2 4 3" xfId="28199"/>
    <cellStyle name="Output 2 2 7 5 2 5" xfId="28200"/>
    <cellStyle name="Output 2 2 7 5 2 5 2" xfId="28201"/>
    <cellStyle name="Output 2 2 7 5 2 5 3" xfId="28202"/>
    <cellStyle name="Output 2 2 7 5 2 6" xfId="28203"/>
    <cellStyle name="Output 2 2 7 5 2 7" xfId="28204"/>
    <cellStyle name="Output 2 2 7 5 3" xfId="28205"/>
    <cellStyle name="Output 2 2 7 5 3 2" xfId="28206"/>
    <cellStyle name="Output 2 2 7 5 3 3" xfId="28207"/>
    <cellStyle name="Output 2 2 7 5 4" xfId="28208"/>
    <cellStyle name="Output 2 2 7 5 4 2" xfId="28209"/>
    <cellStyle name="Output 2 2 7 5 4 3" xfId="28210"/>
    <cellStyle name="Output 2 2 7 5 5" xfId="28211"/>
    <cellStyle name="Output 2 2 7 5 5 2" xfId="28212"/>
    <cellStyle name="Output 2 2 7 5 5 3" xfId="28213"/>
    <cellStyle name="Output 2 2 7 5 6" xfId="28214"/>
    <cellStyle name="Output 2 2 7 5 6 2" xfId="28215"/>
    <cellStyle name="Output 2 2 7 5 6 3" xfId="28216"/>
    <cellStyle name="Output 2 2 7 5 7" xfId="28217"/>
    <cellStyle name="Output 2 2 7 5 8" xfId="28218"/>
    <cellStyle name="Output 2 2 7 6" xfId="28219"/>
    <cellStyle name="Output 2 2 7 6 2" xfId="28220"/>
    <cellStyle name="Output 2 2 7 6 2 2" xfId="28221"/>
    <cellStyle name="Output 2 2 7 6 2 3" xfId="28222"/>
    <cellStyle name="Output 2 2 7 6 3" xfId="28223"/>
    <cellStyle name="Output 2 2 7 6 3 2" xfId="28224"/>
    <cellStyle name="Output 2 2 7 6 3 3" xfId="28225"/>
    <cellStyle name="Output 2 2 7 6 4" xfId="28226"/>
    <cellStyle name="Output 2 2 7 6 4 2" xfId="28227"/>
    <cellStyle name="Output 2 2 7 6 4 3" xfId="28228"/>
    <cellStyle name="Output 2 2 7 6 5" xfId="28229"/>
    <cellStyle name="Output 2 2 7 6 5 2" xfId="28230"/>
    <cellStyle name="Output 2 2 7 6 5 3" xfId="28231"/>
    <cellStyle name="Output 2 2 7 6 6" xfId="28232"/>
    <cellStyle name="Output 2 2 7 6 7" xfId="28233"/>
    <cellStyle name="Output 2 2 7 7" xfId="28234"/>
    <cellStyle name="Output 2 2 7 7 2" xfId="28235"/>
    <cellStyle name="Output 2 2 7 7 3" xfId="28236"/>
    <cellStyle name="Output 2 2 7 8" xfId="28237"/>
    <cellStyle name="Output 2 2 7 8 2" xfId="28238"/>
    <cellStyle name="Output 2 2 7 8 3" xfId="28239"/>
    <cellStyle name="Output 2 2 7 9" xfId="28240"/>
    <cellStyle name="Output 2 2 7 9 2" xfId="28241"/>
    <cellStyle name="Output 2 2 7 9 3" xfId="28242"/>
    <cellStyle name="Output 2 2 8" xfId="28243"/>
    <cellStyle name="Output 2 2 8 10" xfId="28244"/>
    <cellStyle name="Output 2 2 8 2" xfId="28245"/>
    <cellStyle name="Output 2 2 8 2 2" xfId="28246"/>
    <cellStyle name="Output 2 2 8 2 2 2" xfId="28247"/>
    <cellStyle name="Output 2 2 8 2 2 2 2" xfId="28248"/>
    <cellStyle name="Output 2 2 8 2 2 2 2 2" xfId="28249"/>
    <cellStyle name="Output 2 2 8 2 2 2 2 3" xfId="28250"/>
    <cellStyle name="Output 2 2 8 2 2 2 3" xfId="28251"/>
    <cellStyle name="Output 2 2 8 2 2 2 3 2" xfId="28252"/>
    <cellStyle name="Output 2 2 8 2 2 2 3 3" xfId="28253"/>
    <cellStyle name="Output 2 2 8 2 2 2 4" xfId="28254"/>
    <cellStyle name="Output 2 2 8 2 2 2 4 2" xfId="28255"/>
    <cellStyle name="Output 2 2 8 2 2 2 4 3" xfId="28256"/>
    <cellStyle name="Output 2 2 8 2 2 2 5" xfId="28257"/>
    <cellStyle name="Output 2 2 8 2 2 2 5 2" xfId="28258"/>
    <cellStyle name="Output 2 2 8 2 2 2 5 3" xfId="28259"/>
    <cellStyle name="Output 2 2 8 2 2 2 6" xfId="28260"/>
    <cellStyle name="Output 2 2 8 2 2 2 7" xfId="28261"/>
    <cellStyle name="Output 2 2 8 2 2 3" xfId="28262"/>
    <cellStyle name="Output 2 2 8 2 2 3 2" xfId="28263"/>
    <cellStyle name="Output 2 2 8 2 2 3 3" xfId="28264"/>
    <cellStyle name="Output 2 2 8 2 2 4" xfId="28265"/>
    <cellStyle name="Output 2 2 8 2 2 4 2" xfId="28266"/>
    <cellStyle name="Output 2 2 8 2 2 4 3" xfId="28267"/>
    <cellStyle name="Output 2 2 8 2 2 5" xfId="28268"/>
    <cellStyle name="Output 2 2 8 2 2 5 2" xfId="28269"/>
    <cellStyle name="Output 2 2 8 2 2 5 3" xfId="28270"/>
    <cellStyle name="Output 2 2 8 2 2 6" xfId="28271"/>
    <cellStyle name="Output 2 2 8 2 2 6 2" xfId="28272"/>
    <cellStyle name="Output 2 2 8 2 2 6 3" xfId="28273"/>
    <cellStyle name="Output 2 2 8 2 2 7" xfId="28274"/>
    <cellStyle name="Output 2 2 8 2 2 8" xfId="28275"/>
    <cellStyle name="Output 2 2 8 2 3" xfId="28276"/>
    <cellStyle name="Output 2 2 8 2 3 2" xfId="28277"/>
    <cellStyle name="Output 2 2 8 2 3 2 2" xfId="28278"/>
    <cellStyle name="Output 2 2 8 2 3 2 3" xfId="28279"/>
    <cellStyle name="Output 2 2 8 2 3 3" xfId="28280"/>
    <cellStyle name="Output 2 2 8 2 3 3 2" xfId="28281"/>
    <cellStyle name="Output 2 2 8 2 3 3 3" xfId="28282"/>
    <cellStyle name="Output 2 2 8 2 3 4" xfId="28283"/>
    <cellStyle name="Output 2 2 8 2 3 4 2" xfId="28284"/>
    <cellStyle name="Output 2 2 8 2 3 4 3" xfId="28285"/>
    <cellStyle name="Output 2 2 8 2 3 5" xfId="28286"/>
    <cellStyle name="Output 2 2 8 2 3 5 2" xfId="28287"/>
    <cellStyle name="Output 2 2 8 2 3 5 3" xfId="28288"/>
    <cellStyle name="Output 2 2 8 2 3 6" xfId="28289"/>
    <cellStyle name="Output 2 2 8 2 3 7" xfId="28290"/>
    <cellStyle name="Output 2 2 8 2 4" xfId="28291"/>
    <cellStyle name="Output 2 2 8 2 4 2" xfId="28292"/>
    <cellStyle name="Output 2 2 8 2 4 3" xfId="28293"/>
    <cellStyle name="Output 2 2 8 2 5" xfId="28294"/>
    <cellStyle name="Output 2 2 8 2 5 2" xfId="28295"/>
    <cellStyle name="Output 2 2 8 2 5 3" xfId="28296"/>
    <cellStyle name="Output 2 2 8 2 6" xfId="28297"/>
    <cellStyle name="Output 2 2 8 2 6 2" xfId="28298"/>
    <cellStyle name="Output 2 2 8 2 6 3" xfId="28299"/>
    <cellStyle name="Output 2 2 8 2 7" xfId="28300"/>
    <cellStyle name="Output 2 2 8 2 7 2" xfId="28301"/>
    <cellStyle name="Output 2 2 8 2 7 3" xfId="28302"/>
    <cellStyle name="Output 2 2 8 2 8" xfId="28303"/>
    <cellStyle name="Output 2 2 8 2 9" xfId="28304"/>
    <cellStyle name="Output 2 2 8 3" xfId="28305"/>
    <cellStyle name="Output 2 2 8 3 2" xfId="28306"/>
    <cellStyle name="Output 2 2 8 3 2 2" xfId="28307"/>
    <cellStyle name="Output 2 2 8 3 2 2 2" xfId="28308"/>
    <cellStyle name="Output 2 2 8 3 2 2 3" xfId="28309"/>
    <cellStyle name="Output 2 2 8 3 2 3" xfId="28310"/>
    <cellStyle name="Output 2 2 8 3 2 3 2" xfId="28311"/>
    <cellStyle name="Output 2 2 8 3 2 3 3" xfId="28312"/>
    <cellStyle name="Output 2 2 8 3 2 4" xfId="28313"/>
    <cellStyle name="Output 2 2 8 3 2 4 2" xfId="28314"/>
    <cellStyle name="Output 2 2 8 3 2 4 3" xfId="28315"/>
    <cellStyle name="Output 2 2 8 3 2 5" xfId="28316"/>
    <cellStyle name="Output 2 2 8 3 2 5 2" xfId="28317"/>
    <cellStyle name="Output 2 2 8 3 2 5 3" xfId="28318"/>
    <cellStyle name="Output 2 2 8 3 2 6" xfId="28319"/>
    <cellStyle name="Output 2 2 8 3 2 7" xfId="28320"/>
    <cellStyle name="Output 2 2 8 3 3" xfId="28321"/>
    <cellStyle name="Output 2 2 8 3 3 2" xfId="28322"/>
    <cellStyle name="Output 2 2 8 3 3 3" xfId="28323"/>
    <cellStyle name="Output 2 2 8 3 4" xfId="28324"/>
    <cellStyle name="Output 2 2 8 3 4 2" xfId="28325"/>
    <cellStyle name="Output 2 2 8 3 4 3" xfId="28326"/>
    <cellStyle name="Output 2 2 8 3 5" xfId="28327"/>
    <cellStyle name="Output 2 2 8 3 5 2" xfId="28328"/>
    <cellStyle name="Output 2 2 8 3 5 3" xfId="28329"/>
    <cellStyle name="Output 2 2 8 3 6" xfId="28330"/>
    <cellStyle name="Output 2 2 8 3 6 2" xfId="28331"/>
    <cellStyle name="Output 2 2 8 3 6 3" xfId="28332"/>
    <cellStyle name="Output 2 2 8 3 7" xfId="28333"/>
    <cellStyle name="Output 2 2 8 3 8" xfId="28334"/>
    <cellStyle name="Output 2 2 8 4" xfId="28335"/>
    <cellStyle name="Output 2 2 8 4 2" xfId="28336"/>
    <cellStyle name="Output 2 2 8 4 2 2" xfId="28337"/>
    <cellStyle name="Output 2 2 8 4 2 3" xfId="28338"/>
    <cellStyle name="Output 2 2 8 4 3" xfId="28339"/>
    <cellStyle name="Output 2 2 8 4 3 2" xfId="28340"/>
    <cellStyle name="Output 2 2 8 4 3 3" xfId="28341"/>
    <cellStyle name="Output 2 2 8 4 4" xfId="28342"/>
    <cellStyle name="Output 2 2 8 4 4 2" xfId="28343"/>
    <cellStyle name="Output 2 2 8 4 4 3" xfId="28344"/>
    <cellStyle name="Output 2 2 8 4 5" xfId="28345"/>
    <cellStyle name="Output 2 2 8 4 5 2" xfId="28346"/>
    <cellStyle name="Output 2 2 8 4 5 3" xfId="28347"/>
    <cellStyle name="Output 2 2 8 4 6" xfId="28348"/>
    <cellStyle name="Output 2 2 8 4 7" xfId="28349"/>
    <cellStyle name="Output 2 2 8 5" xfId="28350"/>
    <cellStyle name="Output 2 2 8 5 2" xfId="28351"/>
    <cellStyle name="Output 2 2 8 5 3" xfId="28352"/>
    <cellStyle name="Output 2 2 8 6" xfId="28353"/>
    <cellStyle name="Output 2 2 8 6 2" xfId="28354"/>
    <cellStyle name="Output 2 2 8 6 3" xfId="28355"/>
    <cellStyle name="Output 2 2 8 7" xfId="28356"/>
    <cellStyle name="Output 2 2 8 7 2" xfId="28357"/>
    <cellStyle name="Output 2 2 8 7 3" xfId="28358"/>
    <cellStyle name="Output 2 2 8 8" xfId="28359"/>
    <cellStyle name="Output 2 2 8 8 2" xfId="28360"/>
    <cellStyle name="Output 2 2 8 8 3" xfId="28361"/>
    <cellStyle name="Output 2 2 8 9" xfId="28362"/>
    <cellStyle name="Output 2 2 9" xfId="28363"/>
    <cellStyle name="Output 2 2 9 2" xfId="28364"/>
    <cellStyle name="Output 2 2 9 2 2" xfId="28365"/>
    <cellStyle name="Output 2 2 9 2 2 2" xfId="28366"/>
    <cellStyle name="Output 2 2 9 2 2 2 2" xfId="28367"/>
    <cellStyle name="Output 2 2 9 2 2 2 3" xfId="28368"/>
    <cellStyle name="Output 2 2 9 2 2 3" xfId="28369"/>
    <cellStyle name="Output 2 2 9 2 2 3 2" xfId="28370"/>
    <cellStyle name="Output 2 2 9 2 2 3 3" xfId="28371"/>
    <cellStyle name="Output 2 2 9 2 2 4" xfId="28372"/>
    <cellStyle name="Output 2 2 9 2 2 4 2" xfId="28373"/>
    <cellStyle name="Output 2 2 9 2 2 4 3" xfId="28374"/>
    <cellStyle name="Output 2 2 9 2 2 5" xfId="28375"/>
    <cellStyle name="Output 2 2 9 2 2 5 2" xfId="28376"/>
    <cellStyle name="Output 2 2 9 2 2 5 3" xfId="28377"/>
    <cellStyle name="Output 2 2 9 2 2 6" xfId="28378"/>
    <cellStyle name="Output 2 2 9 2 2 7" xfId="28379"/>
    <cellStyle name="Output 2 2 9 2 3" xfId="28380"/>
    <cellStyle name="Output 2 2 9 2 3 2" xfId="28381"/>
    <cellStyle name="Output 2 2 9 2 3 3" xfId="28382"/>
    <cellStyle name="Output 2 2 9 2 4" xfId="28383"/>
    <cellStyle name="Output 2 2 9 2 4 2" xfId="28384"/>
    <cellStyle name="Output 2 2 9 2 4 3" xfId="28385"/>
    <cellStyle name="Output 2 2 9 2 5" xfId="28386"/>
    <cellStyle name="Output 2 2 9 2 5 2" xfId="28387"/>
    <cellStyle name="Output 2 2 9 2 5 3" xfId="28388"/>
    <cellStyle name="Output 2 2 9 2 6" xfId="28389"/>
    <cellStyle name="Output 2 2 9 2 6 2" xfId="28390"/>
    <cellStyle name="Output 2 2 9 2 6 3" xfId="28391"/>
    <cellStyle name="Output 2 2 9 2 7" xfId="28392"/>
    <cellStyle name="Output 2 2 9 2 8" xfId="28393"/>
    <cellStyle name="Output 2 2 9 3" xfId="28394"/>
    <cellStyle name="Output 2 2 9 3 2" xfId="28395"/>
    <cellStyle name="Output 2 2 9 3 2 2" xfId="28396"/>
    <cellStyle name="Output 2 2 9 3 2 3" xfId="28397"/>
    <cellStyle name="Output 2 2 9 3 3" xfId="28398"/>
    <cellStyle name="Output 2 2 9 3 3 2" xfId="28399"/>
    <cellStyle name="Output 2 2 9 3 3 3" xfId="28400"/>
    <cellStyle name="Output 2 2 9 3 4" xfId="28401"/>
    <cellStyle name="Output 2 2 9 3 4 2" xfId="28402"/>
    <cellStyle name="Output 2 2 9 3 4 3" xfId="28403"/>
    <cellStyle name="Output 2 2 9 3 5" xfId="28404"/>
    <cellStyle name="Output 2 2 9 3 5 2" xfId="28405"/>
    <cellStyle name="Output 2 2 9 3 5 3" xfId="28406"/>
    <cellStyle name="Output 2 2 9 3 6" xfId="28407"/>
    <cellStyle name="Output 2 2 9 3 7" xfId="28408"/>
    <cellStyle name="Output 2 2 9 4" xfId="28409"/>
    <cellStyle name="Output 2 2 9 4 2" xfId="28410"/>
    <cellStyle name="Output 2 2 9 4 3" xfId="28411"/>
    <cellStyle name="Output 2 2 9 5" xfId="28412"/>
    <cellStyle name="Output 2 2 9 5 2" xfId="28413"/>
    <cellStyle name="Output 2 2 9 5 3" xfId="28414"/>
    <cellStyle name="Output 2 2 9 6" xfId="28415"/>
    <cellStyle name="Output 2 2 9 6 2" xfId="28416"/>
    <cellStyle name="Output 2 2 9 6 3" xfId="28417"/>
    <cellStyle name="Output 2 2 9 7" xfId="28418"/>
    <cellStyle name="Output 2 2 9 7 2" xfId="28419"/>
    <cellStyle name="Output 2 2 9 7 3" xfId="28420"/>
    <cellStyle name="Output 2 2 9 8" xfId="28421"/>
    <cellStyle name="Output 2 2 9 9" xfId="28422"/>
    <cellStyle name="Output 2 3" xfId="28423"/>
    <cellStyle name="Output 2 3 10" xfId="28424"/>
    <cellStyle name="Output 2 3 10 2" xfId="28425"/>
    <cellStyle name="Output 2 3 10 3" xfId="28426"/>
    <cellStyle name="Output 2 3 11" xfId="28427"/>
    <cellStyle name="Output 2 3 11 2" xfId="28428"/>
    <cellStyle name="Output 2 3 11 3" xfId="28429"/>
    <cellStyle name="Output 2 3 12" xfId="28430"/>
    <cellStyle name="Output 2 3 12 2" xfId="28431"/>
    <cellStyle name="Output 2 3 12 3" xfId="28432"/>
    <cellStyle name="Output 2 3 13" xfId="28433"/>
    <cellStyle name="Output 2 3 14" xfId="28434"/>
    <cellStyle name="Output 2 3 2" xfId="28435"/>
    <cellStyle name="Output 2 3 2 10" xfId="28436"/>
    <cellStyle name="Output 2 3 2 10 2" xfId="28437"/>
    <cellStyle name="Output 2 3 2 10 3" xfId="28438"/>
    <cellStyle name="Output 2 3 2 11" xfId="28439"/>
    <cellStyle name="Output 2 3 2 12" xfId="28440"/>
    <cellStyle name="Output 2 3 2 2" xfId="28441"/>
    <cellStyle name="Output 2 3 2 2 10" xfId="28442"/>
    <cellStyle name="Output 2 3 2 2 11" xfId="28443"/>
    <cellStyle name="Output 2 3 2 2 2" xfId="28444"/>
    <cellStyle name="Output 2 3 2 2 2 10" xfId="28445"/>
    <cellStyle name="Output 2 3 2 2 2 2" xfId="28446"/>
    <cellStyle name="Output 2 3 2 2 2 2 2" xfId="28447"/>
    <cellStyle name="Output 2 3 2 2 2 2 2 2" xfId="28448"/>
    <cellStyle name="Output 2 3 2 2 2 2 2 2 2" xfId="28449"/>
    <cellStyle name="Output 2 3 2 2 2 2 2 2 2 2" xfId="28450"/>
    <cellStyle name="Output 2 3 2 2 2 2 2 2 2 3" xfId="28451"/>
    <cellStyle name="Output 2 3 2 2 2 2 2 2 3" xfId="28452"/>
    <cellStyle name="Output 2 3 2 2 2 2 2 2 3 2" xfId="28453"/>
    <cellStyle name="Output 2 3 2 2 2 2 2 2 3 3" xfId="28454"/>
    <cellStyle name="Output 2 3 2 2 2 2 2 2 4" xfId="28455"/>
    <cellStyle name="Output 2 3 2 2 2 2 2 2 4 2" xfId="28456"/>
    <cellStyle name="Output 2 3 2 2 2 2 2 2 4 3" xfId="28457"/>
    <cellStyle name="Output 2 3 2 2 2 2 2 2 5" xfId="28458"/>
    <cellStyle name="Output 2 3 2 2 2 2 2 2 5 2" xfId="28459"/>
    <cellStyle name="Output 2 3 2 2 2 2 2 2 5 3" xfId="28460"/>
    <cellStyle name="Output 2 3 2 2 2 2 2 2 6" xfId="28461"/>
    <cellStyle name="Output 2 3 2 2 2 2 2 2 7" xfId="28462"/>
    <cellStyle name="Output 2 3 2 2 2 2 2 3" xfId="28463"/>
    <cellStyle name="Output 2 3 2 2 2 2 2 3 2" xfId="28464"/>
    <cellStyle name="Output 2 3 2 2 2 2 2 3 3" xfId="28465"/>
    <cellStyle name="Output 2 3 2 2 2 2 2 4" xfId="28466"/>
    <cellStyle name="Output 2 3 2 2 2 2 2 4 2" xfId="28467"/>
    <cellStyle name="Output 2 3 2 2 2 2 2 4 3" xfId="28468"/>
    <cellStyle name="Output 2 3 2 2 2 2 2 5" xfId="28469"/>
    <cellStyle name="Output 2 3 2 2 2 2 2 5 2" xfId="28470"/>
    <cellStyle name="Output 2 3 2 2 2 2 2 5 3" xfId="28471"/>
    <cellStyle name="Output 2 3 2 2 2 2 2 6" xfId="28472"/>
    <cellStyle name="Output 2 3 2 2 2 2 2 6 2" xfId="28473"/>
    <cellStyle name="Output 2 3 2 2 2 2 2 6 3" xfId="28474"/>
    <cellStyle name="Output 2 3 2 2 2 2 2 7" xfId="28475"/>
    <cellStyle name="Output 2 3 2 2 2 2 2 8" xfId="28476"/>
    <cellStyle name="Output 2 3 2 2 2 2 3" xfId="28477"/>
    <cellStyle name="Output 2 3 2 2 2 2 3 2" xfId="28478"/>
    <cellStyle name="Output 2 3 2 2 2 2 3 2 2" xfId="28479"/>
    <cellStyle name="Output 2 3 2 2 2 2 3 2 3" xfId="28480"/>
    <cellStyle name="Output 2 3 2 2 2 2 3 3" xfId="28481"/>
    <cellStyle name="Output 2 3 2 2 2 2 3 3 2" xfId="28482"/>
    <cellStyle name="Output 2 3 2 2 2 2 3 3 3" xfId="28483"/>
    <cellStyle name="Output 2 3 2 2 2 2 3 4" xfId="28484"/>
    <cellStyle name="Output 2 3 2 2 2 2 3 4 2" xfId="28485"/>
    <cellStyle name="Output 2 3 2 2 2 2 3 4 3" xfId="28486"/>
    <cellStyle name="Output 2 3 2 2 2 2 3 5" xfId="28487"/>
    <cellStyle name="Output 2 3 2 2 2 2 3 5 2" xfId="28488"/>
    <cellStyle name="Output 2 3 2 2 2 2 3 5 3" xfId="28489"/>
    <cellStyle name="Output 2 3 2 2 2 2 3 6" xfId="28490"/>
    <cellStyle name="Output 2 3 2 2 2 2 3 7" xfId="28491"/>
    <cellStyle name="Output 2 3 2 2 2 2 4" xfId="28492"/>
    <cellStyle name="Output 2 3 2 2 2 2 4 2" xfId="28493"/>
    <cellStyle name="Output 2 3 2 2 2 2 4 3" xfId="28494"/>
    <cellStyle name="Output 2 3 2 2 2 2 5" xfId="28495"/>
    <cellStyle name="Output 2 3 2 2 2 2 5 2" xfId="28496"/>
    <cellStyle name="Output 2 3 2 2 2 2 5 3" xfId="28497"/>
    <cellStyle name="Output 2 3 2 2 2 2 6" xfId="28498"/>
    <cellStyle name="Output 2 3 2 2 2 2 6 2" xfId="28499"/>
    <cellStyle name="Output 2 3 2 2 2 2 6 3" xfId="28500"/>
    <cellStyle name="Output 2 3 2 2 2 2 7" xfId="28501"/>
    <cellStyle name="Output 2 3 2 2 2 2 7 2" xfId="28502"/>
    <cellStyle name="Output 2 3 2 2 2 2 7 3" xfId="28503"/>
    <cellStyle name="Output 2 3 2 2 2 2 8" xfId="28504"/>
    <cellStyle name="Output 2 3 2 2 2 2 9" xfId="28505"/>
    <cellStyle name="Output 2 3 2 2 2 3" xfId="28506"/>
    <cellStyle name="Output 2 3 2 2 2 3 2" xfId="28507"/>
    <cellStyle name="Output 2 3 2 2 2 3 2 2" xfId="28508"/>
    <cellStyle name="Output 2 3 2 2 2 3 2 2 2" xfId="28509"/>
    <cellStyle name="Output 2 3 2 2 2 3 2 2 3" xfId="28510"/>
    <cellStyle name="Output 2 3 2 2 2 3 2 3" xfId="28511"/>
    <cellStyle name="Output 2 3 2 2 2 3 2 3 2" xfId="28512"/>
    <cellStyle name="Output 2 3 2 2 2 3 2 3 3" xfId="28513"/>
    <cellStyle name="Output 2 3 2 2 2 3 2 4" xfId="28514"/>
    <cellStyle name="Output 2 3 2 2 2 3 2 4 2" xfId="28515"/>
    <cellStyle name="Output 2 3 2 2 2 3 2 4 3" xfId="28516"/>
    <cellStyle name="Output 2 3 2 2 2 3 2 5" xfId="28517"/>
    <cellStyle name="Output 2 3 2 2 2 3 2 5 2" xfId="28518"/>
    <cellStyle name="Output 2 3 2 2 2 3 2 5 3" xfId="28519"/>
    <cellStyle name="Output 2 3 2 2 2 3 2 6" xfId="28520"/>
    <cellStyle name="Output 2 3 2 2 2 3 2 7" xfId="28521"/>
    <cellStyle name="Output 2 3 2 2 2 3 3" xfId="28522"/>
    <cellStyle name="Output 2 3 2 2 2 3 3 2" xfId="28523"/>
    <cellStyle name="Output 2 3 2 2 2 3 3 3" xfId="28524"/>
    <cellStyle name="Output 2 3 2 2 2 3 4" xfId="28525"/>
    <cellStyle name="Output 2 3 2 2 2 3 4 2" xfId="28526"/>
    <cellStyle name="Output 2 3 2 2 2 3 4 3" xfId="28527"/>
    <cellStyle name="Output 2 3 2 2 2 3 5" xfId="28528"/>
    <cellStyle name="Output 2 3 2 2 2 3 5 2" xfId="28529"/>
    <cellStyle name="Output 2 3 2 2 2 3 5 3" xfId="28530"/>
    <cellStyle name="Output 2 3 2 2 2 3 6" xfId="28531"/>
    <cellStyle name="Output 2 3 2 2 2 3 6 2" xfId="28532"/>
    <cellStyle name="Output 2 3 2 2 2 3 6 3" xfId="28533"/>
    <cellStyle name="Output 2 3 2 2 2 3 7" xfId="28534"/>
    <cellStyle name="Output 2 3 2 2 2 3 8" xfId="28535"/>
    <cellStyle name="Output 2 3 2 2 2 4" xfId="28536"/>
    <cellStyle name="Output 2 3 2 2 2 4 2" xfId="28537"/>
    <cellStyle name="Output 2 3 2 2 2 4 2 2" xfId="28538"/>
    <cellStyle name="Output 2 3 2 2 2 4 2 3" xfId="28539"/>
    <cellStyle name="Output 2 3 2 2 2 4 3" xfId="28540"/>
    <cellStyle name="Output 2 3 2 2 2 4 3 2" xfId="28541"/>
    <cellStyle name="Output 2 3 2 2 2 4 3 3" xfId="28542"/>
    <cellStyle name="Output 2 3 2 2 2 4 4" xfId="28543"/>
    <cellStyle name="Output 2 3 2 2 2 4 4 2" xfId="28544"/>
    <cellStyle name="Output 2 3 2 2 2 4 4 3" xfId="28545"/>
    <cellStyle name="Output 2 3 2 2 2 4 5" xfId="28546"/>
    <cellStyle name="Output 2 3 2 2 2 4 5 2" xfId="28547"/>
    <cellStyle name="Output 2 3 2 2 2 4 5 3" xfId="28548"/>
    <cellStyle name="Output 2 3 2 2 2 4 6" xfId="28549"/>
    <cellStyle name="Output 2 3 2 2 2 4 7" xfId="28550"/>
    <cellStyle name="Output 2 3 2 2 2 5" xfId="28551"/>
    <cellStyle name="Output 2 3 2 2 2 5 2" xfId="28552"/>
    <cellStyle name="Output 2 3 2 2 2 5 3" xfId="28553"/>
    <cellStyle name="Output 2 3 2 2 2 6" xfId="28554"/>
    <cellStyle name="Output 2 3 2 2 2 6 2" xfId="28555"/>
    <cellStyle name="Output 2 3 2 2 2 6 3" xfId="28556"/>
    <cellStyle name="Output 2 3 2 2 2 7" xfId="28557"/>
    <cellStyle name="Output 2 3 2 2 2 7 2" xfId="28558"/>
    <cellStyle name="Output 2 3 2 2 2 7 3" xfId="28559"/>
    <cellStyle name="Output 2 3 2 2 2 8" xfId="28560"/>
    <cellStyle name="Output 2 3 2 2 2 8 2" xfId="28561"/>
    <cellStyle name="Output 2 3 2 2 2 8 3" xfId="28562"/>
    <cellStyle name="Output 2 3 2 2 2 9" xfId="28563"/>
    <cellStyle name="Output 2 3 2 2 3" xfId="28564"/>
    <cellStyle name="Output 2 3 2 2 3 2" xfId="28565"/>
    <cellStyle name="Output 2 3 2 2 3 2 2" xfId="28566"/>
    <cellStyle name="Output 2 3 2 2 3 2 2 2" xfId="28567"/>
    <cellStyle name="Output 2 3 2 2 3 2 2 2 2" xfId="28568"/>
    <cellStyle name="Output 2 3 2 2 3 2 2 2 3" xfId="28569"/>
    <cellStyle name="Output 2 3 2 2 3 2 2 3" xfId="28570"/>
    <cellStyle name="Output 2 3 2 2 3 2 2 3 2" xfId="28571"/>
    <cellStyle name="Output 2 3 2 2 3 2 2 3 3" xfId="28572"/>
    <cellStyle name="Output 2 3 2 2 3 2 2 4" xfId="28573"/>
    <cellStyle name="Output 2 3 2 2 3 2 2 4 2" xfId="28574"/>
    <cellStyle name="Output 2 3 2 2 3 2 2 4 3" xfId="28575"/>
    <cellStyle name="Output 2 3 2 2 3 2 2 5" xfId="28576"/>
    <cellStyle name="Output 2 3 2 2 3 2 2 5 2" xfId="28577"/>
    <cellStyle name="Output 2 3 2 2 3 2 2 5 3" xfId="28578"/>
    <cellStyle name="Output 2 3 2 2 3 2 2 6" xfId="28579"/>
    <cellStyle name="Output 2 3 2 2 3 2 2 7" xfId="28580"/>
    <cellStyle name="Output 2 3 2 2 3 2 3" xfId="28581"/>
    <cellStyle name="Output 2 3 2 2 3 2 3 2" xfId="28582"/>
    <cellStyle name="Output 2 3 2 2 3 2 3 3" xfId="28583"/>
    <cellStyle name="Output 2 3 2 2 3 2 4" xfId="28584"/>
    <cellStyle name="Output 2 3 2 2 3 2 4 2" xfId="28585"/>
    <cellStyle name="Output 2 3 2 2 3 2 4 3" xfId="28586"/>
    <cellStyle name="Output 2 3 2 2 3 2 5" xfId="28587"/>
    <cellStyle name="Output 2 3 2 2 3 2 5 2" xfId="28588"/>
    <cellStyle name="Output 2 3 2 2 3 2 5 3" xfId="28589"/>
    <cellStyle name="Output 2 3 2 2 3 2 6" xfId="28590"/>
    <cellStyle name="Output 2 3 2 2 3 2 6 2" xfId="28591"/>
    <cellStyle name="Output 2 3 2 2 3 2 6 3" xfId="28592"/>
    <cellStyle name="Output 2 3 2 2 3 2 7" xfId="28593"/>
    <cellStyle name="Output 2 3 2 2 3 2 8" xfId="28594"/>
    <cellStyle name="Output 2 3 2 2 3 3" xfId="28595"/>
    <cellStyle name="Output 2 3 2 2 3 3 2" xfId="28596"/>
    <cellStyle name="Output 2 3 2 2 3 3 2 2" xfId="28597"/>
    <cellStyle name="Output 2 3 2 2 3 3 2 3" xfId="28598"/>
    <cellStyle name="Output 2 3 2 2 3 3 3" xfId="28599"/>
    <cellStyle name="Output 2 3 2 2 3 3 3 2" xfId="28600"/>
    <cellStyle name="Output 2 3 2 2 3 3 3 3" xfId="28601"/>
    <cellStyle name="Output 2 3 2 2 3 3 4" xfId="28602"/>
    <cellStyle name="Output 2 3 2 2 3 3 4 2" xfId="28603"/>
    <cellStyle name="Output 2 3 2 2 3 3 4 3" xfId="28604"/>
    <cellStyle name="Output 2 3 2 2 3 3 5" xfId="28605"/>
    <cellStyle name="Output 2 3 2 2 3 3 5 2" xfId="28606"/>
    <cellStyle name="Output 2 3 2 2 3 3 5 3" xfId="28607"/>
    <cellStyle name="Output 2 3 2 2 3 3 6" xfId="28608"/>
    <cellStyle name="Output 2 3 2 2 3 3 7" xfId="28609"/>
    <cellStyle name="Output 2 3 2 2 3 4" xfId="28610"/>
    <cellStyle name="Output 2 3 2 2 3 4 2" xfId="28611"/>
    <cellStyle name="Output 2 3 2 2 3 4 3" xfId="28612"/>
    <cellStyle name="Output 2 3 2 2 3 5" xfId="28613"/>
    <cellStyle name="Output 2 3 2 2 3 5 2" xfId="28614"/>
    <cellStyle name="Output 2 3 2 2 3 5 3" xfId="28615"/>
    <cellStyle name="Output 2 3 2 2 3 6" xfId="28616"/>
    <cellStyle name="Output 2 3 2 2 3 6 2" xfId="28617"/>
    <cellStyle name="Output 2 3 2 2 3 6 3" xfId="28618"/>
    <cellStyle name="Output 2 3 2 2 3 7" xfId="28619"/>
    <cellStyle name="Output 2 3 2 2 3 7 2" xfId="28620"/>
    <cellStyle name="Output 2 3 2 2 3 7 3" xfId="28621"/>
    <cellStyle name="Output 2 3 2 2 3 8" xfId="28622"/>
    <cellStyle name="Output 2 3 2 2 3 9" xfId="28623"/>
    <cellStyle name="Output 2 3 2 2 4" xfId="28624"/>
    <cellStyle name="Output 2 3 2 2 4 2" xfId="28625"/>
    <cellStyle name="Output 2 3 2 2 4 2 2" xfId="28626"/>
    <cellStyle name="Output 2 3 2 2 4 2 2 2" xfId="28627"/>
    <cellStyle name="Output 2 3 2 2 4 2 2 3" xfId="28628"/>
    <cellStyle name="Output 2 3 2 2 4 2 3" xfId="28629"/>
    <cellStyle name="Output 2 3 2 2 4 2 3 2" xfId="28630"/>
    <cellStyle name="Output 2 3 2 2 4 2 3 3" xfId="28631"/>
    <cellStyle name="Output 2 3 2 2 4 2 4" xfId="28632"/>
    <cellStyle name="Output 2 3 2 2 4 2 4 2" xfId="28633"/>
    <cellStyle name="Output 2 3 2 2 4 2 4 3" xfId="28634"/>
    <cellStyle name="Output 2 3 2 2 4 2 5" xfId="28635"/>
    <cellStyle name="Output 2 3 2 2 4 2 5 2" xfId="28636"/>
    <cellStyle name="Output 2 3 2 2 4 2 5 3" xfId="28637"/>
    <cellStyle name="Output 2 3 2 2 4 2 6" xfId="28638"/>
    <cellStyle name="Output 2 3 2 2 4 2 7" xfId="28639"/>
    <cellStyle name="Output 2 3 2 2 4 3" xfId="28640"/>
    <cellStyle name="Output 2 3 2 2 4 3 2" xfId="28641"/>
    <cellStyle name="Output 2 3 2 2 4 3 3" xfId="28642"/>
    <cellStyle name="Output 2 3 2 2 4 4" xfId="28643"/>
    <cellStyle name="Output 2 3 2 2 4 4 2" xfId="28644"/>
    <cellStyle name="Output 2 3 2 2 4 4 3" xfId="28645"/>
    <cellStyle name="Output 2 3 2 2 4 5" xfId="28646"/>
    <cellStyle name="Output 2 3 2 2 4 5 2" xfId="28647"/>
    <cellStyle name="Output 2 3 2 2 4 5 3" xfId="28648"/>
    <cellStyle name="Output 2 3 2 2 4 6" xfId="28649"/>
    <cellStyle name="Output 2 3 2 2 4 6 2" xfId="28650"/>
    <cellStyle name="Output 2 3 2 2 4 6 3" xfId="28651"/>
    <cellStyle name="Output 2 3 2 2 4 7" xfId="28652"/>
    <cellStyle name="Output 2 3 2 2 4 8" xfId="28653"/>
    <cellStyle name="Output 2 3 2 2 5" xfId="28654"/>
    <cellStyle name="Output 2 3 2 2 5 2" xfId="28655"/>
    <cellStyle name="Output 2 3 2 2 5 2 2" xfId="28656"/>
    <cellStyle name="Output 2 3 2 2 5 2 3" xfId="28657"/>
    <cellStyle name="Output 2 3 2 2 5 3" xfId="28658"/>
    <cellStyle name="Output 2 3 2 2 5 3 2" xfId="28659"/>
    <cellStyle name="Output 2 3 2 2 5 3 3" xfId="28660"/>
    <cellStyle name="Output 2 3 2 2 5 4" xfId="28661"/>
    <cellStyle name="Output 2 3 2 2 5 4 2" xfId="28662"/>
    <cellStyle name="Output 2 3 2 2 5 4 3" xfId="28663"/>
    <cellStyle name="Output 2 3 2 2 5 5" xfId="28664"/>
    <cellStyle name="Output 2 3 2 2 5 5 2" xfId="28665"/>
    <cellStyle name="Output 2 3 2 2 5 5 3" xfId="28666"/>
    <cellStyle name="Output 2 3 2 2 5 6" xfId="28667"/>
    <cellStyle name="Output 2 3 2 2 5 7" xfId="28668"/>
    <cellStyle name="Output 2 3 2 2 6" xfId="28669"/>
    <cellStyle name="Output 2 3 2 2 6 2" xfId="28670"/>
    <cellStyle name="Output 2 3 2 2 6 3" xfId="28671"/>
    <cellStyle name="Output 2 3 2 2 7" xfId="28672"/>
    <cellStyle name="Output 2 3 2 2 7 2" xfId="28673"/>
    <cellStyle name="Output 2 3 2 2 7 3" xfId="28674"/>
    <cellStyle name="Output 2 3 2 2 8" xfId="28675"/>
    <cellStyle name="Output 2 3 2 2 8 2" xfId="28676"/>
    <cellStyle name="Output 2 3 2 2 8 3" xfId="28677"/>
    <cellStyle name="Output 2 3 2 2 9" xfId="28678"/>
    <cellStyle name="Output 2 3 2 2 9 2" xfId="28679"/>
    <cellStyle name="Output 2 3 2 2 9 3" xfId="28680"/>
    <cellStyle name="Output 2 3 2 3" xfId="28681"/>
    <cellStyle name="Output 2 3 2 3 10" xfId="28682"/>
    <cellStyle name="Output 2 3 2 3 2" xfId="28683"/>
    <cellStyle name="Output 2 3 2 3 2 2" xfId="28684"/>
    <cellStyle name="Output 2 3 2 3 2 2 2" xfId="28685"/>
    <cellStyle name="Output 2 3 2 3 2 2 2 2" xfId="28686"/>
    <cellStyle name="Output 2 3 2 3 2 2 2 2 2" xfId="28687"/>
    <cellStyle name="Output 2 3 2 3 2 2 2 2 3" xfId="28688"/>
    <cellStyle name="Output 2 3 2 3 2 2 2 3" xfId="28689"/>
    <cellStyle name="Output 2 3 2 3 2 2 2 3 2" xfId="28690"/>
    <cellStyle name="Output 2 3 2 3 2 2 2 3 3" xfId="28691"/>
    <cellStyle name="Output 2 3 2 3 2 2 2 4" xfId="28692"/>
    <cellStyle name="Output 2 3 2 3 2 2 2 4 2" xfId="28693"/>
    <cellStyle name="Output 2 3 2 3 2 2 2 4 3" xfId="28694"/>
    <cellStyle name="Output 2 3 2 3 2 2 2 5" xfId="28695"/>
    <cellStyle name="Output 2 3 2 3 2 2 2 5 2" xfId="28696"/>
    <cellStyle name="Output 2 3 2 3 2 2 2 5 3" xfId="28697"/>
    <cellStyle name="Output 2 3 2 3 2 2 2 6" xfId="28698"/>
    <cellStyle name="Output 2 3 2 3 2 2 2 7" xfId="28699"/>
    <cellStyle name="Output 2 3 2 3 2 2 3" xfId="28700"/>
    <cellStyle name="Output 2 3 2 3 2 2 3 2" xfId="28701"/>
    <cellStyle name="Output 2 3 2 3 2 2 3 3" xfId="28702"/>
    <cellStyle name="Output 2 3 2 3 2 2 4" xfId="28703"/>
    <cellStyle name="Output 2 3 2 3 2 2 4 2" xfId="28704"/>
    <cellStyle name="Output 2 3 2 3 2 2 4 3" xfId="28705"/>
    <cellStyle name="Output 2 3 2 3 2 2 5" xfId="28706"/>
    <cellStyle name="Output 2 3 2 3 2 2 5 2" xfId="28707"/>
    <cellStyle name="Output 2 3 2 3 2 2 5 3" xfId="28708"/>
    <cellStyle name="Output 2 3 2 3 2 2 6" xfId="28709"/>
    <cellStyle name="Output 2 3 2 3 2 2 6 2" xfId="28710"/>
    <cellStyle name="Output 2 3 2 3 2 2 6 3" xfId="28711"/>
    <cellStyle name="Output 2 3 2 3 2 2 7" xfId="28712"/>
    <cellStyle name="Output 2 3 2 3 2 2 8" xfId="28713"/>
    <cellStyle name="Output 2 3 2 3 2 3" xfId="28714"/>
    <cellStyle name="Output 2 3 2 3 2 3 2" xfId="28715"/>
    <cellStyle name="Output 2 3 2 3 2 3 2 2" xfId="28716"/>
    <cellStyle name="Output 2 3 2 3 2 3 2 3" xfId="28717"/>
    <cellStyle name="Output 2 3 2 3 2 3 3" xfId="28718"/>
    <cellStyle name="Output 2 3 2 3 2 3 3 2" xfId="28719"/>
    <cellStyle name="Output 2 3 2 3 2 3 3 3" xfId="28720"/>
    <cellStyle name="Output 2 3 2 3 2 3 4" xfId="28721"/>
    <cellStyle name="Output 2 3 2 3 2 3 4 2" xfId="28722"/>
    <cellStyle name="Output 2 3 2 3 2 3 4 3" xfId="28723"/>
    <cellStyle name="Output 2 3 2 3 2 3 5" xfId="28724"/>
    <cellStyle name="Output 2 3 2 3 2 3 5 2" xfId="28725"/>
    <cellStyle name="Output 2 3 2 3 2 3 5 3" xfId="28726"/>
    <cellStyle name="Output 2 3 2 3 2 3 6" xfId="28727"/>
    <cellStyle name="Output 2 3 2 3 2 3 7" xfId="28728"/>
    <cellStyle name="Output 2 3 2 3 2 4" xfId="28729"/>
    <cellStyle name="Output 2 3 2 3 2 4 2" xfId="28730"/>
    <cellStyle name="Output 2 3 2 3 2 4 3" xfId="28731"/>
    <cellStyle name="Output 2 3 2 3 2 5" xfId="28732"/>
    <cellStyle name="Output 2 3 2 3 2 5 2" xfId="28733"/>
    <cellStyle name="Output 2 3 2 3 2 5 3" xfId="28734"/>
    <cellStyle name="Output 2 3 2 3 2 6" xfId="28735"/>
    <cellStyle name="Output 2 3 2 3 2 6 2" xfId="28736"/>
    <cellStyle name="Output 2 3 2 3 2 6 3" xfId="28737"/>
    <cellStyle name="Output 2 3 2 3 2 7" xfId="28738"/>
    <cellStyle name="Output 2 3 2 3 2 7 2" xfId="28739"/>
    <cellStyle name="Output 2 3 2 3 2 7 3" xfId="28740"/>
    <cellStyle name="Output 2 3 2 3 2 8" xfId="28741"/>
    <cellStyle name="Output 2 3 2 3 2 9" xfId="28742"/>
    <cellStyle name="Output 2 3 2 3 3" xfId="28743"/>
    <cellStyle name="Output 2 3 2 3 3 2" xfId="28744"/>
    <cellStyle name="Output 2 3 2 3 3 2 2" xfId="28745"/>
    <cellStyle name="Output 2 3 2 3 3 2 2 2" xfId="28746"/>
    <cellStyle name="Output 2 3 2 3 3 2 2 3" xfId="28747"/>
    <cellStyle name="Output 2 3 2 3 3 2 3" xfId="28748"/>
    <cellStyle name="Output 2 3 2 3 3 2 3 2" xfId="28749"/>
    <cellStyle name="Output 2 3 2 3 3 2 3 3" xfId="28750"/>
    <cellStyle name="Output 2 3 2 3 3 2 4" xfId="28751"/>
    <cellStyle name="Output 2 3 2 3 3 2 4 2" xfId="28752"/>
    <cellStyle name="Output 2 3 2 3 3 2 4 3" xfId="28753"/>
    <cellStyle name="Output 2 3 2 3 3 2 5" xfId="28754"/>
    <cellStyle name="Output 2 3 2 3 3 2 5 2" xfId="28755"/>
    <cellStyle name="Output 2 3 2 3 3 2 5 3" xfId="28756"/>
    <cellStyle name="Output 2 3 2 3 3 2 6" xfId="28757"/>
    <cellStyle name="Output 2 3 2 3 3 2 7" xfId="28758"/>
    <cellStyle name="Output 2 3 2 3 3 3" xfId="28759"/>
    <cellStyle name="Output 2 3 2 3 3 3 2" xfId="28760"/>
    <cellStyle name="Output 2 3 2 3 3 3 3" xfId="28761"/>
    <cellStyle name="Output 2 3 2 3 3 4" xfId="28762"/>
    <cellStyle name="Output 2 3 2 3 3 4 2" xfId="28763"/>
    <cellStyle name="Output 2 3 2 3 3 4 3" xfId="28764"/>
    <cellStyle name="Output 2 3 2 3 3 5" xfId="28765"/>
    <cellStyle name="Output 2 3 2 3 3 5 2" xfId="28766"/>
    <cellStyle name="Output 2 3 2 3 3 5 3" xfId="28767"/>
    <cellStyle name="Output 2 3 2 3 3 6" xfId="28768"/>
    <cellStyle name="Output 2 3 2 3 3 6 2" xfId="28769"/>
    <cellStyle name="Output 2 3 2 3 3 6 3" xfId="28770"/>
    <cellStyle name="Output 2 3 2 3 3 7" xfId="28771"/>
    <cellStyle name="Output 2 3 2 3 3 8" xfId="28772"/>
    <cellStyle name="Output 2 3 2 3 4" xfId="28773"/>
    <cellStyle name="Output 2 3 2 3 4 2" xfId="28774"/>
    <cellStyle name="Output 2 3 2 3 4 2 2" xfId="28775"/>
    <cellStyle name="Output 2 3 2 3 4 2 3" xfId="28776"/>
    <cellStyle name="Output 2 3 2 3 4 3" xfId="28777"/>
    <cellStyle name="Output 2 3 2 3 4 3 2" xfId="28778"/>
    <cellStyle name="Output 2 3 2 3 4 3 3" xfId="28779"/>
    <cellStyle name="Output 2 3 2 3 4 4" xfId="28780"/>
    <cellStyle name="Output 2 3 2 3 4 4 2" xfId="28781"/>
    <cellStyle name="Output 2 3 2 3 4 4 3" xfId="28782"/>
    <cellStyle name="Output 2 3 2 3 4 5" xfId="28783"/>
    <cellStyle name="Output 2 3 2 3 4 5 2" xfId="28784"/>
    <cellStyle name="Output 2 3 2 3 4 5 3" xfId="28785"/>
    <cellStyle name="Output 2 3 2 3 4 6" xfId="28786"/>
    <cellStyle name="Output 2 3 2 3 4 7" xfId="28787"/>
    <cellStyle name="Output 2 3 2 3 5" xfId="28788"/>
    <cellStyle name="Output 2 3 2 3 5 2" xfId="28789"/>
    <cellStyle name="Output 2 3 2 3 5 3" xfId="28790"/>
    <cellStyle name="Output 2 3 2 3 6" xfId="28791"/>
    <cellStyle name="Output 2 3 2 3 6 2" xfId="28792"/>
    <cellStyle name="Output 2 3 2 3 6 3" xfId="28793"/>
    <cellStyle name="Output 2 3 2 3 7" xfId="28794"/>
    <cellStyle name="Output 2 3 2 3 7 2" xfId="28795"/>
    <cellStyle name="Output 2 3 2 3 7 3" xfId="28796"/>
    <cellStyle name="Output 2 3 2 3 8" xfId="28797"/>
    <cellStyle name="Output 2 3 2 3 8 2" xfId="28798"/>
    <cellStyle name="Output 2 3 2 3 8 3" xfId="28799"/>
    <cellStyle name="Output 2 3 2 3 9" xfId="28800"/>
    <cellStyle name="Output 2 3 2 4" xfId="28801"/>
    <cellStyle name="Output 2 3 2 4 2" xfId="28802"/>
    <cellStyle name="Output 2 3 2 4 2 2" xfId="28803"/>
    <cellStyle name="Output 2 3 2 4 2 2 2" xfId="28804"/>
    <cellStyle name="Output 2 3 2 4 2 2 2 2" xfId="28805"/>
    <cellStyle name="Output 2 3 2 4 2 2 2 3" xfId="28806"/>
    <cellStyle name="Output 2 3 2 4 2 2 3" xfId="28807"/>
    <cellStyle name="Output 2 3 2 4 2 2 3 2" xfId="28808"/>
    <cellStyle name="Output 2 3 2 4 2 2 3 3" xfId="28809"/>
    <cellStyle name="Output 2 3 2 4 2 2 4" xfId="28810"/>
    <cellStyle name="Output 2 3 2 4 2 2 4 2" xfId="28811"/>
    <cellStyle name="Output 2 3 2 4 2 2 4 3" xfId="28812"/>
    <cellStyle name="Output 2 3 2 4 2 2 5" xfId="28813"/>
    <cellStyle name="Output 2 3 2 4 2 2 5 2" xfId="28814"/>
    <cellStyle name="Output 2 3 2 4 2 2 5 3" xfId="28815"/>
    <cellStyle name="Output 2 3 2 4 2 2 6" xfId="28816"/>
    <cellStyle name="Output 2 3 2 4 2 2 7" xfId="28817"/>
    <cellStyle name="Output 2 3 2 4 2 3" xfId="28818"/>
    <cellStyle name="Output 2 3 2 4 2 3 2" xfId="28819"/>
    <cellStyle name="Output 2 3 2 4 2 3 3" xfId="28820"/>
    <cellStyle name="Output 2 3 2 4 2 4" xfId="28821"/>
    <cellStyle name="Output 2 3 2 4 2 4 2" xfId="28822"/>
    <cellStyle name="Output 2 3 2 4 2 4 3" xfId="28823"/>
    <cellStyle name="Output 2 3 2 4 2 5" xfId="28824"/>
    <cellStyle name="Output 2 3 2 4 2 5 2" xfId="28825"/>
    <cellStyle name="Output 2 3 2 4 2 5 3" xfId="28826"/>
    <cellStyle name="Output 2 3 2 4 2 6" xfId="28827"/>
    <cellStyle name="Output 2 3 2 4 2 6 2" xfId="28828"/>
    <cellStyle name="Output 2 3 2 4 2 6 3" xfId="28829"/>
    <cellStyle name="Output 2 3 2 4 2 7" xfId="28830"/>
    <cellStyle name="Output 2 3 2 4 2 8" xfId="28831"/>
    <cellStyle name="Output 2 3 2 4 3" xfId="28832"/>
    <cellStyle name="Output 2 3 2 4 3 2" xfId="28833"/>
    <cellStyle name="Output 2 3 2 4 3 2 2" xfId="28834"/>
    <cellStyle name="Output 2 3 2 4 3 2 3" xfId="28835"/>
    <cellStyle name="Output 2 3 2 4 3 3" xfId="28836"/>
    <cellStyle name="Output 2 3 2 4 3 3 2" xfId="28837"/>
    <cellStyle name="Output 2 3 2 4 3 3 3" xfId="28838"/>
    <cellStyle name="Output 2 3 2 4 3 4" xfId="28839"/>
    <cellStyle name="Output 2 3 2 4 3 4 2" xfId="28840"/>
    <cellStyle name="Output 2 3 2 4 3 4 3" xfId="28841"/>
    <cellStyle name="Output 2 3 2 4 3 5" xfId="28842"/>
    <cellStyle name="Output 2 3 2 4 3 5 2" xfId="28843"/>
    <cellStyle name="Output 2 3 2 4 3 5 3" xfId="28844"/>
    <cellStyle name="Output 2 3 2 4 3 6" xfId="28845"/>
    <cellStyle name="Output 2 3 2 4 3 7" xfId="28846"/>
    <cellStyle name="Output 2 3 2 4 4" xfId="28847"/>
    <cellStyle name="Output 2 3 2 4 4 2" xfId="28848"/>
    <cellStyle name="Output 2 3 2 4 4 3" xfId="28849"/>
    <cellStyle name="Output 2 3 2 4 5" xfId="28850"/>
    <cellStyle name="Output 2 3 2 4 5 2" xfId="28851"/>
    <cellStyle name="Output 2 3 2 4 5 3" xfId="28852"/>
    <cellStyle name="Output 2 3 2 4 6" xfId="28853"/>
    <cellStyle name="Output 2 3 2 4 6 2" xfId="28854"/>
    <cellStyle name="Output 2 3 2 4 6 3" xfId="28855"/>
    <cellStyle name="Output 2 3 2 4 7" xfId="28856"/>
    <cellStyle name="Output 2 3 2 4 7 2" xfId="28857"/>
    <cellStyle name="Output 2 3 2 4 7 3" xfId="28858"/>
    <cellStyle name="Output 2 3 2 4 8" xfId="28859"/>
    <cellStyle name="Output 2 3 2 4 9" xfId="28860"/>
    <cellStyle name="Output 2 3 2 5" xfId="28861"/>
    <cellStyle name="Output 2 3 2 5 2" xfId="28862"/>
    <cellStyle name="Output 2 3 2 5 2 2" xfId="28863"/>
    <cellStyle name="Output 2 3 2 5 2 2 2" xfId="28864"/>
    <cellStyle name="Output 2 3 2 5 2 2 3" xfId="28865"/>
    <cellStyle name="Output 2 3 2 5 2 3" xfId="28866"/>
    <cellStyle name="Output 2 3 2 5 2 3 2" xfId="28867"/>
    <cellStyle name="Output 2 3 2 5 2 3 3" xfId="28868"/>
    <cellStyle name="Output 2 3 2 5 2 4" xfId="28869"/>
    <cellStyle name="Output 2 3 2 5 2 4 2" xfId="28870"/>
    <cellStyle name="Output 2 3 2 5 2 4 3" xfId="28871"/>
    <cellStyle name="Output 2 3 2 5 2 5" xfId="28872"/>
    <cellStyle name="Output 2 3 2 5 2 5 2" xfId="28873"/>
    <cellStyle name="Output 2 3 2 5 2 5 3" xfId="28874"/>
    <cellStyle name="Output 2 3 2 5 2 6" xfId="28875"/>
    <cellStyle name="Output 2 3 2 5 2 7" xfId="28876"/>
    <cellStyle name="Output 2 3 2 5 3" xfId="28877"/>
    <cellStyle name="Output 2 3 2 5 3 2" xfId="28878"/>
    <cellStyle name="Output 2 3 2 5 3 3" xfId="28879"/>
    <cellStyle name="Output 2 3 2 5 4" xfId="28880"/>
    <cellStyle name="Output 2 3 2 5 4 2" xfId="28881"/>
    <cellStyle name="Output 2 3 2 5 4 3" xfId="28882"/>
    <cellStyle name="Output 2 3 2 5 5" xfId="28883"/>
    <cellStyle name="Output 2 3 2 5 5 2" xfId="28884"/>
    <cellStyle name="Output 2 3 2 5 5 3" xfId="28885"/>
    <cellStyle name="Output 2 3 2 5 6" xfId="28886"/>
    <cellStyle name="Output 2 3 2 5 6 2" xfId="28887"/>
    <cellStyle name="Output 2 3 2 5 6 3" xfId="28888"/>
    <cellStyle name="Output 2 3 2 5 7" xfId="28889"/>
    <cellStyle name="Output 2 3 2 5 8" xfId="28890"/>
    <cellStyle name="Output 2 3 2 6" xfId="28891"/>
    <cellStyle name="Output 2 3 2 6 2" xfId="28892"/>
    <cellStyle name="Output 2 3 2 6 2 2" xfId="28893"/>
    <cellStyle name="Output 2 3 2 6 2 3" xfId="28894"/>
    <cellStyle name="Output 2 3 2 6 3" xfId="28895"/>
    <cellStyle name="Output 2 3 2 6 3 2" xfId="28896"/>
    <cellStyle name="Output 2 3 2 6 3 3" xfId="28897"/>
    <cellStyle name="Output 2 3 2 6 4" xfId="28898"/>
    <cellStyle name="Output 2 3 2 6 4 2" xfId="28899"/>
    <cellStyle name="Output 2 3 2 6 4 3" xfId="28900"/>
    <cellStyle name="Output 2 3 2 6 5" xfId="28901"/>
    <cellStyle name="Output 2 3 2 6 5 2" xfId="28902"/>
    <cellStyle name="Output 2 3 2 6 5 3" xfId="28903"/>
    <cellStyle name="Output 2 3 2 6 6" xfId="28904"/>
    <cellStyle name="Output 2 3 2 6 7" xfId="28905"/>
    <cellStyle name="Output 2 3 2 7" xfId="28906"/>
    <cellStyle name="Output 2 3 2 7 2" xfId="28907"/>
    <cellStyle name="Output 2 3 2 7 3" xfId="28908"/>
    <cellStyle name="Output 2 3 2 8" xfId="28909"/>
    <cellStyle name="Output 2 3 2 8 2" xfId="28910"/>
    <cellStyle name="Output 2 3 2 8 3" xfId="28911"/>
    <cellStyle name="Output 2 3 2 9" xfId="28912"/>
    <cellStyle name="Output 2 3 2 9 2" xfId="28913"/>
    <cellStyle name="Output 2 3 2 9 3" xfId="28914"/>
    <cellStyle name="Output 2 3 3" xfId="28915"/>
    <cellStyle name="Output 2 3 3 10" xfId="28916"/>
    <cellStyle name="Output 2 3 3 11" xfId="28917"/>
    <cellStyle name="Output 2 3 3 2" xfId="28918"/>
    <cellStyle name="Output 2 3 3 2 10" xfId="28919"/>
    <cellStyle name="Output 2 3 3 2 2" xfId="28920"/>
    <cellStyle name="Output 2 3 3 2 2 2" xfId="28921"/>
    <cellStyle name="Output 2 3 3 2 2 2 2" xfId="28922"/>
    <cellStyle name="Output 2 3 3 2 2 2 2 2" xfId="28923"/>
    <cellStyle name="Output 2 3 3 2 2 2 2 2 2" xfId="28924"/>
    <cellStyle name="Output 2 3 3 2 2 2 2 2 3" xfId="28925"/>
    <cellStyle name="Output 2 3 3 2 2 2 2 3" xfId="28926"/>
    <cellStyle name="Output 2 3 3 2 2 2 2 3 2" xfId="28927"/>
    <cellStyle name="Output 2 3 3 2 2 2 2 3 3" xfId="28928"/>
    <cellStyle name="Output 2 3 3 2 2 2 2 4" xfId="28929"/>
    <cellStyle name="Output 2 3 3 2 2 2 2 4 2" xfId="28930"/>
    <cellStyle name="Output 2 3 3 2 2 2 2 4 3" xfId="28931"/>
    <cellStyle name="Output 2 3 3 2 2 2 2 5" xfId="28932"/>
    <cellStyle name="Output 2 3 3 2 2 2 2 5 2" xfId="28933"/>
    <cellStyle name="Output 2 3 3 2 2 2 2 5 3" xfId="28934"/>
    <cellStyle name="Output 2 3 3 2 2 2 2 6" xfId="28935"/>
    <cellStyle name="Output 2 3 3 2 2 2 2 7" xfId="28936"/>
    <cellStyle name="Output 2 3 3 2 2 2 3" xfId="28937"/>
    <cellStyle name="Output 2 3 3 2 2 2 3 2" xfId="28938"/>
    <cellStyle name="Output 2 3 3 2 2 2 3 3" xfId="28939"/>
    <cellStyle name="Output 2 3 3 2 2 2 4" xfId="28940"/>
    <cellStyle name="Output 2 3 3 2 2 2 4 2" xfId="28941"/>
    <cellStyle name="Output 2 3 3 2 2 2 4 3" xfId="28942"/>
    <cellStyle name="Output 2 3 3 2 2 2 5" xfId="28943"/>
    <cellStyle name="Output 2 3 3 2 2 2 5 2" xfId="28944"/>
    <cellStyle name="Output 2 3 3 2 2 2 5 3" xfId="28945"/>
    <cellStyle name="Output 2 3 3 2 2 2 6" xfId="28946"/>
    <cellStyle name="Output 2 3 3 2 2 2 6 2" xfId="28947"/>
    <cellStyle name="Output 2 3 3 2 2 2 6 3" xfId="28948"/>
    <cellStyle name="Output 2 3 3 2 2 2 7" xfId="28949"/>
    <cellStyle name="Output 2 3 3 2 2 2 8" xfId="28950"/>
    <cellStyle name="Output 2 3 3 2 2 3" xfId="28951"/>
    <cellStyle name="Output 2 3 3 2 2 3 2" xfId="28952"/>
    <cellStyle name="Output 2 3 3 2 2 3 2 2" xfId="28953"/>
    <cellStyle name="Output 2 3 3 2 2 3 2 3" xfId="28954"/>
    <cellStyle name="Output 2 3 3 2 2 3 3" xfId="28955"/>
    <cellStyle name="Output 2 3 3 2 2 3 3 2" xfId="28956"/>
    <cellStyle name="Output 2 3 3 2 2 3 3 3" xfId="28957"/>
    <cellStyle name="Output 2 3 3 2 2 3 4" xfId="28958"/>
    <cellStyle name="Output 2 3 3 2 2 3 4 2" xfId="28959"/>
    <cellStyle name="Output 2 3 3 2 2 3 4 3" xfId="28960"/>
    <cellStyle name="Output 2 3 3 2 2 3 5" xfId="28961"/>
    <cellStyle name="Output 2 3 3 2 2 3 5 2" xfId="28962"/>
    <cellStyle name="Output 2 3 3 2 2 3 5 3" xfId="28963"/>
    <cellStyle name="Output 2 3 3 2 2 3 6" xfId="28964"/>
    <cellStyle name="Output 2 3 3 2 2 3 7" xfId="28965"/>
    <cellStyle name="Output 2 3 3 2 2 4" xfId="28966"/>
    <cellStyle name="Output 2 3 3 2 2 4 2" xfId="28967"/>
    <cellStyle name="Output 2 3 3 2 2 4 3" xfId="28968"/>
    <cellStyle name="Output 2 3 3 2 2 5" xfId="28969"/>
    <cellStyle name="Output 2 3 3 2 2 5 2" xfId="28970"/>
    <cellStyle name="Output 2 3 3 2 2 5 3" xfId="28971"/>
    <cellStyle name="Output 2 3 3 2 2 6" xfId="28972"/>
    <cellStyle name="Output 2 3 3 2 2 6 2" xfId="28973"/>
    <cellStyle name="Output 2 3 3 2 2 6 3" xfId="28974"/>
    <cellStyle name="Output 2 3 3 2 2 7" xfId="28975"/>
    <cellStyle name="Output 2 3 3 2 2 7 2" xfId="28976"/>
    <cellStyle name="Output 2 3 3 2 2 7 3" xfId="28977"/>
    <cellStyle name="Output 2 3 3 2 2 8" xfId="28978"/>
    <cellStyle name="Output 2 3 3 2 2 9" xfId="28979"/>
    <cellStyle name="Output 2 3 3 2 3" xfId="28980"/>
    <cellStyle name="Output 2 3 3 2 3 2" xfId="28981"/>
    <cellStyle name="Output 2 3 3 2 3 2 2" xfId="28982"/>
    <cellStyle name="Output 2 3 3 2 3 2 2 2" xfId="28983"/>
    <cellStyle name="Output 2 3 3 2 3 2 2 3" xfId="28984"/>
    <cellStyle name="Output 2 3 3 2 3 2 3" xfId="28985"/>
    <cellStyle name="Output 2 3 3 2 3 2 3 2" xfId="28986"/>
    <cellStyle name="Output 2 3 3 2 3 2 3 3" xfId="28987"/>
    <cellStyle name="Output 2 3 3 2 3 2 4" xfId="28988"/>
    <cellStyle name="Output 2 3 3 2 3 2 4 2" xfId="28989"/>
    <cellStyle name="Output 2 3 3 2 3 2 4 3" xfId="28990"/>
    <cellStyle name="Output 2 3 3 2 3 2 5" xfId="28991"/>
    <cellStyle name="Output 2 3 3 2 3 2 5 2" xfId="28992"/>
    <cellStyle name="Output 2 3 3 2 3 2 5 3" xfId="28993"/>
    <cellStyle name="Output 2 3 3 2 3 2 6" xfId="28994"/>
    <cellStyle name="Output 2 3 3 2 3 2 7" xfId="28995"/>
    <cellStyle name="Output 2 3 3 2 3 3" xfId="28996"/>
    <cellStyle name="Output 2 3 3 2 3 3 2" xfId="28997"/>
    <cellStyle name="Output 2 3 3 2 3 3 3" xfId="28998"/>
    <cellStyle name="Output 2 3 3 2 3 4" xfId="28999"/>
    <cellStyle name="Output 2 3 3 2 3 4 2" xfId="29000"/>
    <cellStyle name="Output 2 3 3 2 3 4 3" xfId="29001"/>
    <cellStyle name="Output 2 3 3 2 3 5" xfId="29002"/>
    <cellStyle name="Output 2 3 3 2 3 5 2" xfId="29003"/>
    <cellStyle name="Output 2 3 3 2 3 5 3" xfId="29004"/>
    <cellStyle name="Output 2 3 3 2 3 6" xfId="29005"/>
    <cellStyle name="Output 2 3 3 2 3 6 2" xfId="29006"/>
    <cellStyle name="Output 2 3 3 2 3 6 3" xfId="29007"/>
    <cellStyle name="Output 2 3 3 2 3 7" xfId="29008"/>
    <cellStyle name="Output 2 3 3 2 3 8" xfId="29009"/>
    <cellStyle name="Output 2 3 3 2 4" xfId="29010"/>
    <cellStyle name="Output 2 3 3 2 4 2" xfId="29011"/>
    <cellStyle name="Output 2 3 3 2 4 2 2" xfId="29012"/>
    <cellStyle name="Output 2 3 3 2 4 2 3" xfId="29013"/>
    <cellStyle name="Output 2 3 3 2 4 3" xfId="29014"/>
    <cellStyle name="Output 2 3 3 2 4 3 2" xfId="29015"/>
    <cellStyle name="Output 2 3 3 2 4 3 3" xfId="29016"/>
    <cellStyle name="Output 2 3 3 2 4 4" xfId="29017"/>
    <cellStyle name="Output 2 3 3 2 4 4 2" xfId="29018"/>
    <cellStyle name="Output 2 3 3 2 4 4 3" xfId="29019"/>
    <cellStyle name="Output 2 3 3 2 4 5" xfId="29020"/>
    <cellStyle name="Output 2 3 3 2 4 5 2" xfId="29021"/>
    <cellStyle name="Output 2 3 3 2 4 5 3" xfId="29022"/>
    <cellStyle name="Output 2 3 3 2 4 6" xfId="29023"/>
    <cellStyle name="Output 2 3 3 2 4 7" xfId="29024"/>
    <cellStyle name="Output 2 3 3 2 5" xfId="29025"/>
    <cellStyle name="Output 2 3 3 2 5 2" xfId="29026"/>
    <cellStyle name="Output 2 3 3 2 5 3" xfId="29027"/>
    <cellStyle name="Output 2 3 3 2 6" xfId="29028"/>
    <cellStyle name="Output 2 3 3 2 6 2" xfId="29029"/>
    <cellStyle name="Output 2 3 3 2 6 3" xfId="29030"/>
    <cellStyle name="Output 2 3 3 2 7" xfId="29031"/>
    <cellStyle name="Output 2 3 3 2 7 2" xfId="29032"/>
    <cellStyle name="Output 2 3 3 2 7 3" xfId="29033"/>
    <cellStyle name="Output 2 3 3 2 8" xfId="29034"/>
    <cellStyle name="Output 2 3 3 2 8 2" xfId="29035"/>
    <cellStyle name="Output 2 3 3 2 8 3" xfId="29036"/>
    <cellStyle name="Output 2 3 3 2 9" xfId="29037"/>
    <cellStyle name="Output 2 3 3 3" xfId="29038"/>
    <cellStyle name="Output 2 3 3 3 2" xfId="29039"/>
    <cellStyle name="Output 2 3 3 3 2 2" xfId="29040"/>
    <cellStyle name="Output 2 3 3 3 2 2 2" xfId="29041"/>
    <cellStyle name="Output 2 3 3 3 2 2 2 2" xfId="29042"/>
    <cellStyle name="Output 2 3 3 3 2 2 2 3" xfId="29043"/>
    <cellStyle name="Output 2 3 3 3 2 2 3" xfId="29044"/>
    <cellStyle name="Output 2 3 3 3 2 2 3 2" xfId="29045"/>
    <cellStyle name="Output 2 3 3 3 2 2 3 3" xfId="29046"/>
    <cellStyle name="Output 2 3 3 3 2 2 4" xfId="29047"/>
    <cellStyle name="Output 2 3 3 3 2 2 4 2" xfId="29048"/>
    <cellStyle name="Output 2 3 3 3 2 2 4 3" xfId="29049"/>
    <cellStyle name="Output 2 3 3 3 2 2 5" xfId="29050"/>
    <cellStyle name="Output 2 3 3 3 2 2 5 2" xfId="29051"/>
    <cellStyle name="Output 2 3 3 3 2 2 5 3" xfId="29052"/>
    <cellStyle name="Output 2 3 3 3 2 2 6" xfId="29053"/>
    <cellStyle name="Output 2 3 3 3 2 2 7" xfId="29054"/>
    <cellStyle name="Output 2 3 3 3 2 3" xfId="29055"/>
    <cellStyle name="Output 2 3 3 3 2 3 2" xfId="29056"/>
    <cellStyle name="Output 2 3 3 3 2 3 3" xfId="29057"/>
    <cellStyle name="Output 2 3 3 3 2 4" xfId="29058"/>
    <cellStyle name="Output 2 3 3 3 2 4 2" xfId="29059"/>
    <cellStyle name="Output 2 3 3 3 2 4 3" xfId="29060"/>
    <cellStyle name="Output 2 3 3 3 2 5" xfId="29061"/>
    <cellStyle name="Output 2 3 3 3 2 5 2" xfId="29062"/>
    <cellStyle name="Output 2 3 3 3 2 5 3" xfId="29063"/>
    <cellStyle name="Output 2 3 3 3 2 6" xfId="29064"/>
    <cellStyle name="Output 2 3 3 3 2 6 2" xfId="29065"/>
    <cellStyle name="Output 2 3 3 3 2 6 3" xfId="29066"/>
    <cellStyle name="Output 2 3 3 3 2 7" xfId="29067"/>
    <cellStyle name="Output 2 3 3 3 2 8" xfId="29068"/>
    <cellStyle name="Output 2 3 3 3 3" xfId="29069"/>
    <cellStyle name="Output 2 3 3 3 3 2" xfId="29070"/>
    <cellStyle name="Output 2 3 3 3 3 2 2" xfId="29071"/>
    <cellStyle name="Output 2 3 3 3 3 2 3" xfId="29072"/>
    <cellStyle name="Output 2 3 3 3 3 3" xfId="29073"/>
    <cellStyle name="Output 2 3 3 3 3 3 2" xfId="29074"/>
    <cellStyle name="Output 2 3 3 3 3 3 3" xfId="29075"/>
    <cellStyle name="Output 2 3 3 3 3 4" xfId="29076"/>
    <cellStyle name="Output 2 3 3 3 3 4 2" xfId="29077"/>
    <cellStyle name="Output 2 3 3 3 3 4 3" xfId="29078"/>
    <cellStyle name="Output 2 3 3 3 3 5" xfId="29079"/>
    <cellStyle name="Output 2 3 3 3 3 5 2" xfId="29080"/>
    <cellStyle name="Output 2 3 3 3 3 5 3" xfId="29081"/>
    <cellStyle name="Output 2 3 3 3 3 6" xfId="29082"/>
    <cellStyle name="Output 2 3 3 3 3 7" xfId="29083"/>
    <cellStyle name="Output 2 3 3 3 4" xfId="29084"/>
    <cellStyle name="Output 2 3 3 3 4 2" xfId="29085"/>
    <cellStyle name="Output 2 3 3 3 4 3" xfId="29086"/>
    <cellStyle name="Output 2 3 3 3 5" xfId="29087"/>
    <cellStyle name="Output 2 3 3 3 5 2" xfId="29088"/>
    <cellStyle name="Output 2 3 3 3 5 3" xfId="29089"/>
    <cellStyle name="Output 2 3 3 3 6" xfId="29090"/>
    <cellStyle name="Output 2 3 3 3 6 2" xfId="29091"/>
    <cellStyle name="Output 2 3 3 3 6 3" xfId="29092"/>
    <cellStyle name="Output 2 3 3 3 7" xfId="29093"/>
    <cellStyle name="Output 2 3 3 3 7 2" xfId="29094"/>
    <cellStyle name="Output 2 3 3 3 7 3" xfId="29095"/>
    <cellStyle name="Output 2 3 3 3 8" xfId="29096"/>
    <cellStyle name="Output 2 3 3 3 9" xfId="29097"/>
    <cellStyle name="Output 2 3 3 4" xfId="29098"/>
    <cellStyle name="Output 2 3 3 4 2" xfId="29099"/>
    <cellStyle name="Output 2 3 3 4 2 2" xfId="29100"/>
    <cellStyle name="Output 2 3 3 4 2 2 2" xfId="29101"/>
    <cellStyle name="Output 2 3 3 4 2 2 3" xfId="29102"/>
    <cellStyle name="Output 2 3 3 4 2 3" xfId="29103"/>
    <cellStyle name="Output 2 3 3 4 2 3 2" xfId="29104"/>
    <cellStyle name="Output 2 3 3 4 2 3 3" xfId="29105"/>
    <cellStyle name="Output 2 3 3 4 2 4" xfId="29106"/>
    <cellStyle name="Output 2 3 3 4 2 4 2" xfId="29107"/>
    <cellStyle name="Output 2 3 3 4 2 4 3" xfId="29108"/>
    <cellStyle name="Output 2 3 3 4 2 5" xfId="29109"/>
    <cellStyle name="Output 2 3 3 4 2 5 2" xfId="29110"/>
    <cellStyle name="Output 2 3 3 4 2 5 3" xfId="29111"/>
    <cellStyle name="Output 2 3 3 4 2 6" xfId="29112"/>
    <cellStyle name="Output 2 3 3 4 2 7" xfId="29113"/>
    <cellStyle name="Output 2 3 3 4 3" xfId="29114"/>
    <cellStyle name="Output 2 3 3 4 3 2" xfId="29115"/>
    <cellStyle name="Output 2 3 3 4 3 3" xfId="29116"/>
    <cellStyle name="Output 2 3 3 4 4" xfId="29117"/>
    <cellStyle name="Output 2 3 3 4 4 2" xfId="29118"/>
    <cellStyle name="Output 2 3 3 4 4 3" xfId="29119"/>
    <cellStyle name="Output 2 3 3 4 5" xfId="29120"/>
    <cellStyle name="Output 2 3 3 4 5 2" xfId="29121"/>
    <cellStyle name="Output 2 3 3 4 5 3" xfId="29122"/>
    <cellStyle name="Output 2 3 3 4 6" xfId="29123"/>
    <cellStyle name="Output 2 3 3 4 6 2" xfId="29124"/>
    <cellStyle name="Output 2 3 3 4 6 3" xfId="29125"/>
    <cellStyle name="Output 2 3 3 4 7" xfId="29126"/>
    <cellStyle name="Output 2 3 3 4 8" xfId="29127"/>
    <cellStyle name="Output 2 3 3 5" xfId="29128"/>
    <cellStyle name="Output 2 3 3 5 2" xfId="29129"/>
    <cellStyle name="Output 2 3 3 5 2 2" xfId="29130"/>
    <cellStyle name="Output 2 3 3 5 2 3" xfId="29131"/>
    <cellStyle name="Output 2 3 3 5 3" xfId="29132"/>
    <cellStyle name="Output 2 3 3 5 3 2" xfId="29133"/>
    <cellStyle name="Output 2 3 3 5 3 3" xfId="29134"/>
    <cellStyle name="Output 2 3 3 5 4" xfId="29135"/>
    <cellStyle name="Output 2 3 3 5 4 2" xfId="29136"/>
    <cellStyle name="Output 2 3 3 5 4 3" xfId="29137"/>
    <cellStyle name="Output 2 3 3 5 5" xfId="29138"/>
    <cellStyle name="Output 2 3 3 5 5 2" xfId="29139"/>
    <cellStyle name="Output 2 3 3 5 5 3" xfId="29140"/>
    <cellStyle name="Output 2 3 3 5 6" xfId="29141"/>
    <cellStyle name="Output 2 3 3 5 7" xfId="29142"/>
    <cellStyle name="Output 2 3 3 6" xfId="29143"/>
    <cellStyle name="Output 2 3 3 6 2" xfId="29144"/>
    <cellStyle name="Output 2 3 3 6 3" xfId="29145"/>
    <cellStyle name="Output 2 3 3 7" xfId="29146"/>
    <cellStyle name="Output 2 3 3 7 2" xfId="29147"/>
    <cellStyle name="Output 2 3 3 7 3" xfId="29148"/>
    <cellStyle name="Output 2 3 3 8" xfId="29149"/>
    <cellStyle name="Output 2 3 3 8 2" xfId="29150"/>
    <cellStyle name="Output 2 3 3 8 3" xfId="29151"/>
    <cellStyle name="Output 2 3 3 9" xfId="29152"/>
    <cellStyle name="Output 2 3 3 9 2" xfId="29153"/>
    <cellStyle name="Output 2 3 3 9 3" xfId="29154"/>
    <cellStyle name="Output 2 3 4" xfId="29155"/>
    <cellStyle name="Output 2 3 4 10" xfId="29156"/>
    <cellStyle name="Output 2 3 4 11" xfId="29157"/>
    <cellStyle name="Output 2 3 4 2" xfId="29158"/>
    <cellStyle name="Output 2 3 4 2 10" xfId="29159"/>
    <cellStyle name="Output 2 3 4 2 2" xfId="29160"/>
    <cellStyle name="Output 2 3 4 2 2 2" xfId="29161"/>
    <cellStyle name="Output 2 3 4 2 2 2 2" xfId="29162"/>
    <cellStyle name="Output 2 3 4 2 2 2 2 2" xfId="29163"/>
    <cellStyle name="Output 2 3 4 2 2 2 2 2 2" xfId="29164"/>
    <cellStyle name="Output 2 3 4 2 2 2 2 2 3" xfId="29165"/>
    <cellStyle name="Output 2 3 4 2 2 2 2 3" xfId="29166"/>
    <cellStyle name="Output 2 3 4 2 2 2 2 3 2" xfId="29167"/>
    <cellStyle name="Output 2 3 4 2 2 2 2 3 3" xfId="29168"/>
    <cellStyle name="Output 2 3 4 2 2 2 2 4" xfId="29169"/>
    <cellStyle name="Output 2 3 4 2 2 2 2 4 2" xfId="29170"/>
    <cellStyle name="Output 2 3 4 2 2 2 2 4 3" xfId="29171"/>
    <cellStyle name="Output 2 3 4 2 2 2 2 5" xfId="29172"/>
    <cellStyle name="Output 2 3 4 2 2 2 2 5 2" xfId="29173"/>
    <cellStyle name="Output 2 3 4 2 2 2 2 5 3" xfId="29174"/>
    <cellStyle name="Output 2 3 4 2 2 2 2 6" xfId="29175"/>
    <cellStyle name="Output 2 3 4 2 2 2 2 7" xfId="29176"/>
    <cellStyle name="Output 2 3 4 2 2 2 3" xfId="29177"/>
    <cellStyle name="Output 2 3 4 2 2 2 3 2" xfId="29178"/>
    <cellStyle name="Output 2 3 4 2 2 2 3 3" xfId="29179"/>
    <cellStyle name="Output 2 3 4 2 2 2 4" xfId="29180"/>
    <cellStyle name="Output 2 3 4 2 2 2 4 2" xfId="29181"/>
    <cellStyle name="Output 2 3 4 2 2 2 4 3" xfId="29182"/>
    <cellStyle name="Output 2 3 4 2 2 2 5" xfId="29183"/>
    <cellStyle name="Output 2 3 4 2 2 2 5 2" xfId="29184"/>
    <cellStyle name="Output 2 3 4 2 2 2 5 3" xfId="29185"/>
    <cellStyle name="Output 2 3 4 2 2 2 6" xfId="29186"/>
    <cellStyle name="Output 2 3 4 2 2 2 6 2" xfId="29187"/>
    <cellStyle name="Output 2 3 4 2 2 2 6 3" xfId="29188"/>
    <cellStyle name="Output 2 3 4 2 2 2 7" xfId="29189"/>
    <cellStyle name="Output 2 3 4 2 2 2 8" xfId="29190"/>
    <cellStyle name="Output 2 3 4 2 2 3" xfId="29191"/>
    <cellStyle name="Output 2 3 4 2 2 3 2" xfId="29192"/>
    <cellStyle name="Output 2 3 4 2 2 3 2 2" xfId="29193"/>
    <cellStyle name="Output 2 3 4 2 2 3 2 3" xfId="29194"/>
    <cellStyle name="Output 2 3 4 2 2 3 3" xfId="29195"/>
    <cellStyle name="Output 2 3 4 2 2 3 3 2" xfId="29196"/>
    <cellStyle name="Output 2 3 4 2 2 3 3 3" xfId="29197"/>
    <cellStyle name="Output 2 3 4 2 2 3 4" xfId="29198"/>
    <cellStyle name="Output 2 3 4 2 2 3 4 2" xfId="29199"/>
    <cellStyle name="Output 2 3 4 2 2 3 4 3" xfId="29200"/>
    <cellStyle name="Output 2 3 4 2 2 3 5" xfId="29201"/>
    <cellStyle name="Output 2 3 4 2 2 3 5 2" xfId="29202"/>
    <cellStyle name="Output 2 3 4 2 2 3 5 3" xfId="29203"/>
    <cellStyle name="Output 2 3 4 2 2 3 6" xfId="29204"/>
    <cellStyle name="Output 2 3 4 2 2 3 7" xfId="29205"/>
    <cellStyle name="Output 2 3 4 2 2 4" xfId="29206"/>
    <cellStyle name="Output 2 3 4 2 2 4 2" xfId="29207"/>
    <cellStyle name="Output 2 3 4 2 2 4 3" xfId="29208"/>
    <cellStyle name="Output 2 3 4 2 2 5" xfId="29209"/>
    <cellStyle name="Output 2 3 4 2 2 5 2" xfId="29210"/>
    <cellStyle name="Output 2 3 4 2 2 5 3" xfId="29211"/>
    <cellStyle name="Output 2 3 4 2 2 6" xfId="29212"/>
    <cellStyle name="Output 2 3 4 2 2 6 2" xfId="29213"/>
    <cellStyle name="Output 2 3 4 2 2 6 3" xfId="29214"/>
    <cellStyle name="Output 2 3 4 2 2 7" xfId="29215"/>
    <cellStyle name="Output 2 3 4 2 2 7 2" xfId="29216"/>
    <cellStyle name="Output 2 3 4 2 2 7 3" xfId="29217"/>
    <cellStyle name="Output 2 3 4 2 2 8" xfId="29218"/>
    <cellStyle name="Output 2 3 4 2 2 9" xfId="29219"/>
    <cellStyle name="Output 2 3 4 2 3" xfId="29220"/>
    <cellStyle name="Output 2 3 4 2 3 2" xfId="29221"/>
    <cellStyle name="Output 2 3 4 2 3 2 2" xfId="29222"/>
    <cellStyle name="Output 2 3 4 2 3 2 2 2" xfId="29223"/>
    <cellStyle name="Output 2 3 4 2 3 2 2 3" xfId="29224"/>
    <cellStyle name="Output 2 3 4 2 3 2 3" xfId="29225"/>
    <cellStyle name="Output 2 3 4 2 3 2 3 2" xfId="29226"/>
    <cellStyle name="Output 2 3 4 2 3 2 3 3" xfId="29227"/>
    <cellStyle name="Output 2 3 4 2 3 2 4" xfId="29228"/>
    <cellStyle name="Output 2 3 4 2 3 2 4 2" xfId="29229"/>
    <cellStyle name="Output 2 3 4 2 3 2 4 3" xfId="29230"/>
    <cellStyle name="Output 2 3 4 2 3 2 5" xfId="29231"/>
    <cellStyle name="Output 2 3 4 2 3 2 5 2" xfId="29232"/>
    <cellStyle name="Output 2 3 4 2 3 2 5 3" xfId="29233"/>
    <cellStyle name="Output 2 3 4 2 3 2 6" xfId="29234"/>
    <cellStyle name="Output 2 3 4 2 3 2 7" xfId="29235"/>
    <cellStyle name="Output 2 3 4 2 3 3" xfId="29236"/>
    <cellStyle name="Output 2 3 4 2 3 3 2" xfId="29237"/>
    <cellStyle name="Output 2 3 4 2 3 3 3" xfId="29238"/>
    <cellStyle name="Output 2 3 4 2 3 4" xfId="29239"/>
    <cellStyle name="Output 2 3 4 2 3 4 2" xfId="29240"/>
    <cellStyle name="Output 2 3 4 2 3 4 3" xfId="29241"/>
    <cellStyle name="Output 2 3 4 2 3 5" xfId="29242"/>
    <cellStyle name="Output 2 3 4 2 3 5 2" xfId="29243"/>
    <cellStyle name="Output 2 3 4 2 3 5 3" xfId="29244"/>
    <cellStyle name="Output 2 3 4 2 3 6" xfId="29245"/>
    <cellStyle name="Output 2 3 4 2 3 6 2" xfId="29246"/>
    <cellStyle name="Output 2 3 4 2 3 6 3" xfId="29247"/>
    <cellStyle name="Output 2 3 4 2 3 7" xfId="29248"/>
    <cellStyle name="Output 2 3 4 2 3 8" xfId="29249"/>
    <cellStyle name="Output 2 3 4 2 4" xfId="29250"/>
    <cellStyle name="Output 2 3 4 2 4 2" xfId="29251"/>
    <cellStyle name="Output 2 3 4 2 4 2 2" xfId="29252"/>
    <cellStyle name="Output 2 3 4 2 4 2 3" xfId="29253"/>
    <cellStyle name="Output 2 3 4 2 4 3" xfId="29254"/>
    <cellStyle name="Output 2 3 4 2 4 3 2" xfId="29255"/>
    <cellStyle name="Output 2 3 4 2 4 3 3" xfId="29256"/>
    <cellStyle name="Output 2 3 4 2 4 4" xfId="29257"/>
    <cellStyle name="Output 2 3 4 2 4 4 2" xfId="29258"/>
    <cellStyle name="Output 2 3 4 2 4 4 3" xfId="29259"/>
    <cellStyle name="Output 2 3 4 2 4 5" xfId="29260"/>
    <cellStyle name="Output 2 3 4 2 4 5 2" xfId="29261"/>
    <cellStyle name="Output 2 3 4 2 4 5 3" xfId="29262"/>
    <cellStyle name="Output 2 3 4 2 4 6" xfId="29263"/>
    <cellStyle name="Output 2 3 4 2 4 7" xfId="29264"/>
    <cellStyle name="Output 2 3 4 2 5" xfId="29265"/>
    <cellStyle name="Output 2 3 4 2 5 2" xfId="29266"/>
    <cellStyle name="Output 2 3 4 2 5 3" xfId="29267"/>
    <cellStyle name="Output 2 3 4 2 6" xfId="29268"/>
    <cellStyle name="Output 2 3 4 2 6 2" xfId="29269"/>
    <cellStyle name="Output 2 3 4 2 6 3" xfId="29270"/>
    <cellStyle name="Output 2 3 4 2 7" xfId="29271"/>
    <cellStyle name="Output 2 3 4 2 7 2" xfId="29272"/>
    <cellStyle name="Output 2 3 4 2 7 3" xfId="29273"/>
    <cellStyle name="Output 2 3 4 2 8" xfId="29274"/>
    <cellStyle name="Output 2 3 4 2 8 2" xfId="29275"/>
    <cellStyle name="Output 2 3 4 2 8 3" xfId="29276"/>
    <cellStyle name="Output 2 3 4 2 9" xfId="29277"/>
    <cellStyle name="Output 2 3 4 3" xfId="29278"/>
    <cellStyle name="Output 2 3 4 3 2" xfId="29279"/>
    <cellStyle name="Output 2 3 4 3 2 2" xfId="29280"/>
    <cellStyle name="Output 2 3 4 3 2 2 2" xfId="29281"/>
    <cellStyle name="Output 2 3 4 3 2 2 2 2" xfId="29282"/>
    <cellStyle name="Output 2 3 4 3 2 2 2 3" xfId="29283"/>
    <cellStyle name="Output 2 3 4 3 2 2 3" xfId="29284"/>
    <cellStyle name="Output 2 3 4 3 2 2 3 2" xfId="29285"/>
    <cellStyle name="Output 2 3 4 3 2 2 3 3" xfId="29286"/>
    <cellStyle name="Output 2 3 4 3 2 2 4" xfId="29287"/>
    <cellStyle name="Output 2 3 4 3 2 2 4 2" xfId="29288"/>
    <cellStyle name="Output 2 3 4 3 2 2 4 3" xfId="29289"/>
    <cellStyle name="Output 2 3 4 3 2 2 5" xfId="29290"/>
    <cellStyle name="Output 2 3 4 3 2 2 5 2" xfId="29291"/>
    <cellStyle name="Output 2 3 4 3 2 2 5 3" xfId="29292"/>
    <cellStyle name="Output 2 3 4 3 2 2 6" xfId="29293"/>
    <cellStyle name="Output 2 3 4 3 2 2 7" xfId="29294"/>
    <cellStyle name="Output 2 3 4 3 2 3" xfId="29295"/>
    <cellStyle name="Output 2 3 4 3 2 3 2" xfId="29296"/>
    <cellStyle name="Output 2 3 4 3 2 3 3" xfId="29297"/>
    <cellStyle name="Output 2 3 4 3 2 4" xfId="29298"/>
    <cellStyle name="Output 2 3 4 3 2 4 2" xfId="29299"/>
    <cellStyle name="Output 2 3 4 3 2 4 3" xfId="29300"/>
    <cellStyle name="Output 2 3 4 3 2 5" xfId="29301"/>
    <cellStyle name="Output 2 3 4 3 2 5 2" xfId="29302"/>
    <cellStyle name="Output 2 3 4 3 2 5 3" xfId="29303"/>
    <cellStyle name="Output 2 3 4 3 2 6" xfId="29304"/>
    <cellStyle name="Output 2 3 4 3 2 6 2" xfId="29305"/>
    <cellStyle name="Output 2 3 4 3 2 6 3" xfId="29306"/>
    <cellStyle name="Output 2 3 4 3 2 7" xfId="29307"/>
    <cellStyle name="Output 2 3 4 3 2 8" xfId="29308"/>
    <cellStyle name="Output 2 3 4 3 3" xfId="29309"/>
    <cellStyle name="Output 2 3 4 3 3 2" xfId="29310"/>
    <cellStyle name="Output 2 3 4 3 3 2 2" xfId="29311"/>
    <cellStyle name="Output 2 3 4 3 3 2 3" xfId="29312"/>
    <cellStyle name="Output 2 3 4 3 3 3" xfId="29313"/>
    <cellStyle name="Output 2 3 4 3 3 3 2" xfId="29314"/>
    <cellStyle name="Output 2 3 4 3 3 3 3" xfId="29315"/>
    <cellStyle name="Output 2 3 4 3 3 4" xfId="29316"/>
    <cellStyle name="Output 2 3 4 3 3 4 2" xfId="29317"/>
    <cellStyle name="Output 2 3 4 3 3 4 3" xfId="29318"/>
    <cellStyle name="Output 2 3 4 3 3 5" xfId="29319"/>
    <cellStyle name="Output 2 3 4 3 3 5 2" xfId="29320"/>
    <cellStyle name="Output 2 3 4 3 3 5 3" xfId="29321"/>
    <cellStyle name="Output 2 3 4 3 3 6" xfId="29322"/>
    <cellStyle name="Output 2 3 4 3 3 7" xfId="29323"/>
    <cellStyle name="Output 2 3 4 3 4" xfId="29324"/>
    <cellStyle name="Output 2 3 4 3 4 2" xfId="29325"/>
    <cellStyle name="Output 2 3 4 3 4 3" xfId="29326"/>
    <cellStyle name="Output 2 3 4 3 5" xfId="29327"/>
    <cellStyle name="Output 2 3 4 3 5 2" xfId="29328"/>
    <cellStyle name="Output 2 3 4 3 5 3" xfId="29329"/>
    <cellStyle name="Output 2 3 4 3 6" xfId="29330"/>
    <cellStyle name="Output 2 3 4 3 6 2" xfId="29331"/>
    <cellStyle name="Output 2 3 4 3 6 3" xfId="29332"/>
    <cellStyle name="Output 2 3 4 3 7" xfId="29333"/>
    <cellStyle name="Output 2 3 4 3 7 2" xfId="29334"/>
    <cellStyle name="Output 2 3 4 3 7 3" xfId="29335"/>
    <cellStyle name="Output 2 3 4 3 8" xfId="29336"/>
    <cellStyle name="Output 2 3 4 3 9" xfId="29337"/>
    <cellStyle name="Output 2 3 4 4" xfId="29338"/>
    <cellStyle name="Output 2 3 4 4 2" xfId="29339"/>
    <cellStyle name="Output 2 3 4 4 2 2" xfId="29340"/>
    <cellStyle name="Output 2 3 4 4 2 2 2" xfId="29341"/>
    <cellStyle name="Output 2 3 4 4 2 2 3" xfId="29342"/>
    <cellStyle name="Output 2 3 4 4 2 3" xfId="29343"/>
    <cellStyle name="Output 2 3 4 4 2 3 2" xfId="29344"/>
    <cellStyle name="Output 2 3 4 4 2 3 3" xfId="29345"/>
    <cellStyle name="Output 2 3 4 4 2 4" xfId="29346"/>
    <cellStyle name="Output 2 3 4 4 2 4 2" xfId="29347"/>
    <cellStyle name="Output 2 3 4 4 2 4 3" xfId="29348"/>
    <cellStyle name="Output 2 3 4 4 2 5" xfId="29349"/>
    <cellStyle name="Output 2 3 4 4 2 5 2" xfId="29350"/>
    <cellStyle name="Output 2 3 4 4 2 5 3" xfId="29351"/>
    <cellStyle name="Output 2 3 4 4 2 6" xfId="29352"/>
    <cellStyle name="Output 2 3 4 4 2 7" xfId="29353"/>
    <cellStyle name="Output 2 3 4 4 3" xfId="29354"/>
    <cellStyle name="Output 2 3 4 4 3 2" xfId="29355"/>
    <cellStyle name="Output 2 3 4 4 3 3" xfId="29356"/>
    <cellStyle name="Output 2 3 4 4 4" xfId="29357"/>
    <cellStyle name="Output 2 3 4 4 4 2" xfId="29358"/>
    <cellStyle name="Output 2 3 4 4 4 3" xfId="29359"/>
    <cellStyle name="Output 2 3 4 4 5" xfId="29360"/>
    <cellStyle name="Output 2 3 4 4 5 2" xfId="29361"/>
    <cellStyle name="Output 2 3 4 4 5 3" xfId="29362"/>
    <cellStyle name="Output 2 3 4 4 6" xfId="29363"/>
    <cellStyle name="Output 2 3 4 4 6 2" xfId="29364"/>
    <cellStyle name="Output 2 3 4 4 6 3" xfId="29365"/>
    <cellStyle name="Output 2 3 4 4 7" xfId="29366"/>
    <cellStyle name="Output 2 3 4 4 8" xfId="29367"/>
    <cellStyle name="Output 2 3 4 5" xfId="29368"/>
    <cellStyle name="Output 2 3 4 5 2" xfId="29369"/>
    <cellStyle name="Output 2 3 4 5 2 2" xfId="29370"/>
    <cellStyle name="Output 2 3 4 5 2 3" xfId="29371"/>
    <cellStyle name="Output 2 3 4 5 3" xfId="29372"/>
    <cellStyle name="Output 2 3 4 5 3 2" xfId="29373"/>
    <cellStyle name="Output 2 3 4 5 3 3" xfId="29374"/>
    <cellStyle name="Output 2 3 4 5 4" xfId="29375"/>
    <cellStyle name="Output 2 3 4 5 4 2" xfId="29376"/>
    <cellStyle name="Output 2 3 4 5 4 3" xfId="29377"/>
    <cellStyle name="Output 2 3 4 5 5" xfId="29378"/>
    <cellStyle name="Output 2 3 4 5 5 2" xfId="29379"/>
    <cellStyle name="Output 2 3 4 5 5 3" xfId="29380"/>
    <cellStyle name="Output 2 3 4 5 6" xfId="29381"/>
    <cellStyle name="Output 2 3 4 5 7" xfId="29382"/>
    <cellStyle name="Output 2 3 4 6" xfId="29383"/>
    <cellStyle name="Output 2 3 4 6 2" xfId="29384"/>
    <cellStyle name="Output 2 3 4 6 3" xfId="29385"/>
    <cellStyle name="Output 2 3 4 7" xfId="29386"/>
    <cellStyle name="Output 2 3 4 7 2" xfId="29387"/>
    <cellStyle name="Output 2 3 4 7 3" xfId="29388"/>
    <cellStyle name="Output 2 3 4 8" xfId="29389"/>
    <cellStyle name="Output 2 3 4 8 2" xfId="29390"/>
    <cellStyle name="Output 2 3 4 8 3" xfId="29391"/>
    <cellStyle name="Output 2 3 4 9" xfId="29392"/>
    <cellStyle name="Output 2 3 4 9 2" xfId="29393"/>
    <cellStyle name="Output 2 3 4 9 3" xfId="29394"/>
    <cellStyle name="Output 2 3 5" xfId="29395"/>
    <cellStyle name="Output 2 3 5 10" xfId="29396"/>
    <cellStyle name="Output 2 3 5 2" xfId="29397"/>
    <cellStyle name="Output 2 3 5 2 2" xfId="29398"/>
    <cellStyle name="Output 2 3 5 2 2 2" xfId="29399"/>
    <cellStyle name="Output 2 3 5 2 2 2 2" xfId="29400"/>
    <cellStyle name="Output 2 3 5 2 2 2 2 2" xfId="29401"/>
    <cellStyle name="Output 2 3 5 2 2 2 2 3" xfId="29402"/>
    <cellStyle name="Output 2 3 5 2 2 2 3" xfId="29403"/>
    <cellStyle name="Output 2 3 5 2 2 2 3 2" xfId="29404"/>
    <cellStyle name="Output 2 3 5 2 2 2 3 3" xfId="29405"/>
    <cellStyle name="Output 2 3 5 2 2 2 4" xfId="29406"/>
    <cellStyle name="Output 2 3 5 2 2 2 4 2" xfId="29407"/>
    <cellStyle name="Output 2 3 5 2 2 2 4 3" xfId="29408"/>
    <cellStyle name="Output 2 3 5 2 2 2 5" xfId="29409"/>
    <cellStyle name="Output 2 3 5 2 2 2 5 2" xfId="29410"/>
    <cellStyle name="Output 2 3 5 2 2 2 5 3" xfId="29411"/>
    <cellStyle name="Output 2 3 5 2 2 2 6" xfId="29412"/>
    <cellStyle name="Output 2 3 5 2 2 2 7" xfId="29413"/>
    <cellStyle name="Output 2 3 5 2 2 3" xfId="29414"/>
    <cellStyle name="Output 2 3 5 2 2 3 2" xfId="29415"/>
    <cellStyle name="Output 2 3 5 2 2 3 3" xfId="29416"/>
    <cellStyle name="Output 2 3 5 2 2 4" xfId="29417"/>
    <cellStyle name="Output 2 3 5 2 2 4 2" xfId="29418"/>
    <cellStyle name="Output 2 3 5 2 2 4 3" xfId="29419"/>
    <cellStyle name="Output 2 3 5 2 2 5" xfId="29420"/>
    <cellStyle name="Output 2 3 5 2 2 5 2" xfId="29421"/>
    <cellStyle name="Output 2 3 5 2 2 5 3" xfId="29422"/>
    <cellStyle name="Output 2 3 5 2 2 6" xfId="29423"/>
    <cellStyle name="Output 2 3 5 2 2 6 2" xfId="29424"/>
    <cellStyle name="Output 2 3 5 2 2 6 3" xfId="29425"/>
    <cellStyle name="Output 2 3 5 2 2 7" xfId="29426"/>
    <cellStyle name="Output 2 3 5 2 2 8" xfId="29427"/>
    <cellStyle name="Output 2 3 5 2 3" xfId="29428"/>
    <cellStyle name="Output 2 3 5 2 3 2" xfId="29429"/>
    <cellStyle name="Output 2 3 5 2 3 2 2" xfId="29430"/>
    <cellStyle name="Output 2 3 5 2 3 2 3" xfId="29431"/>
    <cellStyle name="Output 2 3 5 2 3 3" xfId="29432"/>
    <cellStyle name="Output 2 3 5 2 3 3 2" xfId="29433"/>
    <cellStyle name="Output 2 3 5 2 3 3 3" xfId="29434"/>
    <cellStyle name="Output 2 3 5 2 3 4" xfId="29435"/>
    <cellStyle name="Output 2 3 5 2 3 4 2" xfId="29436"/>
    <cellStyle name="Output 2 3 5 2 3 4 3" xfId="29437"/>
    <cellStyle name="Output 2 3 5 2 3 5" xfId="29438"/>
    <cellStyle name="Output 2 3 5 2 3 5 2" xfId="29439"/>
    <cellStyle name="Output 2 3 5 2 3 5 3" xfId="29440"/>
    <cellStyle name="Output 2 3 5 2 3 6" xfId="29441"/>
    <cellStyle name="Output 2 3 5 2 3 7" xfId="29442"/>
    <cellStyle name="Output 2 3 5 2 4" xfId="29443"/>
    <cellStyle name="Output 2 3 5 2 4 2" xfId="29444"/>
    <cellStyle name="Output 2 3 5 2 4 3" xfId="29445"/>
    <cellStyle name="Output 2 3 5 2 5" xfId="29446"/>
    <cellStyle name="Output 2 3 5 2 5 2" xfId="29447"/>
    <cellStyle name="Output 2 3 5 2 5 3" xfId="29448"/>
    <cellStyle name="Output 2 3 5 2 6" xfId="29449"/>
    <cellStyle name="Output 2 3 5 2 6 2" xfId="29450"/>
    <cellStyle name="Output 2 3 5 2 6 3" xfId="29451"/>
    <cellStyle name="Output 2 3 5 2 7" xfId="29452"/>
    <cellStyle name="Output 2 3 5 2 7 2" xfId="29453"/>
    <cellStyle name="Output 2 3 5 2 7 3" xfId="29454"/>
    <cellStyle name="Output 2 3 5 2 8" xfId="29455"/>
    <cellStyle name="Output 2 3 5 2 9" xfId="29456"/>
    <cellStyle name="Output 2 3 5 3" xfId="29457"/>
    <cellStyle name="Output 2 3 5 3 2" xfId="29458"/>
    <cellStyle name="Output 2 3 5 3 2 2" xfId="29459"/>
    <cellStyle name="Output 2 3 5 3 2 2 2" xfId="29460"/>
    <cellStyle name="Output 2 3 5 3 2 2 3" xfId="29461"/>
    <cellStyle name="Output 2 3 5 3 2 3" xfId="29462"/>
    <cellStyle name="Output 2 3 5 3 2 3 2" xfId="29463"/>
    <cellStyle name="Output 2 3 5 3 2 3 3" xfId="29464"/>
    <cellStyle name="Output 2 3 5 3 2 4" xfId="29465"/>
    <cellStyle name="Output 2 3 5 3 2 4 2" xfId="29466"/>
    <cellStyle name="Output 2 3 5 3 2 4 3" xfId="29467"/>
    <cellStyle name="Output 2 3 5 3 2 5" xfId="29468"/>
    <cellStyle name="Output 2 3 5 3 2 5 2" xfId="29469"/>
    <cellStyle name="Output 2 3 5 3 2 5 3" xfId="29470"/>
    <cellStyle name="Output 2 3 5 3 2 6" xfId="29471"/>
    <cellStyle name="Output 2 3 5 3 2 7" xfId="29472"/>
    <cellStyle name="Output 2 3 5 3 3" xfId="29473"/>
    <cellStyle name="Output 2 3 5 3 3 2" xfId="29474"/>
    <cellStyle name="Output 2 3 5 3 3 3" xfId="29475"/>
    <cellStyle name="Output 2 3 5 3 4" xfId="29476"/>
    <cellStyle name="Output 2 3 5 3 4 2" xfId="29477"/>
    <cellStyle name="Output 2 3 5 3 4 3" xfId="29478"/>
    <cellStyle name="Output 2 3 5 3 5" xfId="29479"/>
    <cellStyle name="Output 2 3 5 3 5 2" xfId="29480"/>
    <cellStyle name="Output 2 3 5 3 5 3" xfId="29481"/>
    <cellStyle name="Output 2 3 5 3 6" xfId="29482"/>
    <cellStyle name="Output 2 3 5 3 6 2" xfId="29483"/>
    <cellStyle name="Output 2 3 5 3 6 3" xfId="29484"/>
    <cellStyle name="Output 2 3 5 3 7" xfId="29485"/>
    <cellStyle name="Output 2 3 5 3 8" xfId="29486"/>
    <cellStyle name="Output 2 3 5 4" xfId="29487"/>
    <cellStyle name="Output 2 3 5 4 2" xfId="29488"/>
    <cellStyle name="Output 2 3 5 4 2 2" xfId="29489"/>
    <cellStyle name="Output 2 3 5 4 2 3" xfId="29490"/>
    <cellStyle name="Output 2 3 5 4 3" xfId="29491"/>
    <cellStyle name="Output 2 3 5 4 3 2" xfId="29492"/>
    <cellStyle name="Output 2 3 5 4 3 3" xfId="29493"/>
    <cellStyle name="Output 2 3 5 4 4" xfId="29494"/>
    <cellStyle name="Output 2 3 5 4 4 2" xfId="29495"/>
    <cellStyle name="Output 2 3 5 4 4 3" xfId="29496"/>
    <cellStyle name="Output 2 3 5 4 5" xfId="29497"/>
    <cellStyle name="Output 2 3 5 4 5 2" xfId="29498"/>
    <cellStyle name="Output 2 3 5 4 5 3" xfId="29499"/>
    <cellStyle name="Output 2 3 5 4 6" xfId="29500"/>
    <cellStyle name="Output 2 3 5 4 7" xfId="29501"/>
    <cellStyle name="Output 2 3 5 5" xfId="29502"/>
    <cellStyle name="Output 2 3 5 5 2" xfId="29503"/>
    <cellStyle name="Output 2 3 5 5 3" xfId="29504"/>
    <cellStyle name="Output 2 3 5 6" xfId="29505"/>
    <cellStyle name="Output 2 3 5 6 2" xfId="29506"/>
    <cellStyle name="Output 2 3 5 6 3" xfId="29507"/>
    <cellStyle name="Output 2 3 5 7" xfId="29508"/>
    <cellStyle name="Output 2 3 5 7 2" xfId="29509"/>
    <cellStyle name="Output 2 3 5 7 3" xfId="29510"/>
    <cellStyle name="Output 2 3 5 8" xfId="29511"/>
    <cellStyle name="Output 2 3 5 8 2" xfId="29512"/>
    <cellStyle name="Output 2 3 5 8 3" xfId="29513"/>
    <cellStyle name="Output 2 3 5 9" xfId="29514"/>
    <cellStyle name="Output 2 3 6" xfId="29515"/>
    <cellStyle name="Output 2 3 6 2" xfId="29516"/>
    <cellStyle name="Output 2 3 6 2 2" xfId="29517"/>
    <cellStyle name="Output 2 3 6 2 2 2" xfId="29518"/>
    <cellStyle name="Output 2 3 6 2 2 2 2" xfId="29519"/>
    <cellStyle name="Output 2 3 6 2 2 2 3" xfId="29520"/>
    <cellStyle name="Output 2 3 6 2 2 3" xfId="29521"/>
    <cellStyle name="Output 2 3 6 2 2 3 2" xfId="29522"/>
    <cellStyle name="Output 2 3 6 2 2 3 3" xfId="29523"/>
    <cellStyle name="Output 2 3 6 2 2 4" xfId="29524"/>
    <cellStyle name="Output 2 3 6 2 2 4 2" xfId="29525"/>
    <cellStyle name="Output 2 3 6 2 2 4 3" xfId="29526"/>
    <cellStyle name="Output 2 3 6 2 2 5" xfId="29527"/>
    <cellStyle name="Output 2 3 6 2 2 5 2" xfId="29528"/>
    <cellStyle name="Output 2 3 6 2 2 5 3" xfId="29529"/>
    <cellStyle name="Output 2 3 6 2 2 6" xfId="29530"/>
    <cellStyle name="Output 2 3 6 2 2 7" xfId="29531"/>
    <cellStyle name="Output 2 3 6 2 3" xfId="29532"/>
    <cellStyle name="Output 2 3 6 2 3 2" xfId="29533"/>
    <cellStyle name="Output 2 3 6 2 3 3" xfId="29534"/>
    <cellStyle name="Output 2 3 6 2 4" xfId="29535"/>
    <cellStyle name="Output 2 3 6 2 4 2" xfId="29536"/>
    <cellStyle name="Output 2 3 6 2 4 3" xfId="29537"/>
    <cellStyle name="Output 2 3 6 2 5" xfId="29538"/>
    <cellStyle name="Output 2 3 6 2 5 2" xfId="29539"/>
    <cellStyle name="Output 2 3 6 2 5 3" xfId="29540"/>
    <cellStyle name="Output 2 3 6 2 6" xfId="29541"/>
    <cellStyle name="Output 2 3 6 2 6 2" xfId="29542"/>
    <cellStyle name="Output 2 3 6 2 6 3" xfId="29543"/>
    <cellStyle name="Output 2 3 6 2 7" xfId="29544"/>
    <cellStyle name="Output 2 3 6 2 8" xfId="29545"/>
    <cellStyle name="Output 2 3 6 3" xfId="29546"/>
    <cellStyle name="Output 2 3 6 3 2" xfId="29547"/>
    <cellStyle name="Output 2 3 6 3 2 2" xfId="29548"/>
    <cellStyle name="Output 2 3 6 3 2 3" xfId="29549"/>
    <cellStyle name="Output 2 3 6 3 3" xfId="29550"/>
    <cellStyle name="Output 2 3 6 3 3 2" xfId="29551"/>
    <cellStyle name="Output 2 3 6 3 3 3" xfId="29552"/>
    <cellStyle name="Output 2 3 6 3 4" xfId="29553"/>
    <cellStyle name="Output 2 3 6 3 4 2" xfId="29554"/>
    <cellStyle name="Output 2 3 6 3 4 3" xfId="29555"/>
    <cellStyle name="Output 2 3 6 3 5" xfId="29556"/>
    <cellStyle name="Output 2 3 6 3 5 2" xfId="29557"/>
    <cellStyle name="Output 2 3 6 3 5 3" xfId="29558"/>
    <cellStyle name="Output 2 3 6 3 6" xfId="29559"/>
    <cellStyle name="Output 2 3 6 3 7" xfId="29560"/>
    <cellStyle name="Output 2 3 6 4" xfId="29561"/>
    <cellStyle name="Output 2 3 6 4 2" xfId="29562"/>
    <cellStyle name="Output 2 3 6 4 3" xfId="29563"/>
    <cellStyle name="Output 2 3 6 5" xfId="29564"/>
    <cellStyle name="Output 2 3 6 5 2" xfId="29565"/>
    <cellStyle name="Output 2 3 6 5 3" xfId="29566"/>
    <cellStyle name="Output 2 3 6 6" xfId="29567"/>
    <cellStyle name="Output 2 3 6 6 2" xfId="29568"/>
    <cellStyle name="Output 2 3 6 6 3" xfId="29569"/>
    <cellStyle name="Output 2 3 6 7" xfId="29570"/>
    <cellStyle name="Output 2 3 6 7 2" xfId="29571"/>
    <cellStyle name="Output 2 3 6 7 3" xfId="29572"/>
    <cellStyle name="Output 2 3 6 8" xfId="29573"/>
    <cellStyle name="Output 2 3 6 9" xfId="29574"/>
    <cellStyle name="Output 2 3 7" xfId="29575"/>
    <cellStyle name="Output 2 3 7 2" xfId="29576"/>
    <cellStyle name="Output 2 3 7 2 2" xfId="29577"/>
    <cellStyle name="Output 2 3 7 2 2 2" xfId="29578"/>
    <cellStyle name="Output 2 3 7 2 2 3" xfId="29579"/>
    <cellStyle name="Output 2 3 7 2 3" xfId="29580"/>
    <cellStyle name="Output 2 3 7 2 3 2" xfId="29581"/>
    <cellStyle name="Output 2 3 7 2 3 3" xfId="29582"/>
    <cellStyle name="Output 2 3 7 2 4" xfId="29583"/>
    <cellStyle name="Output 2 3 7 2 4 2" xfId="29584"/>
    <cellStyle name="Output 2 3 7 2 4 3" xfId="29585"/>
    <cellStyle name="Output 2 3 7 2 5" xfId="29586"/>
    <cellStyle name="Output 2 3 7 2 5 2" xfId="29587"/>
    <cellStyle name="Output 2 3 7 2 5 3" xfId="29588"/>
    <cellStyle name="Output 2 3 7 2 6" xfId="29589"/>
    <cellStyle name="Output 2 3 7 2 7" xfId="29590"/>
    <cellStyle name="Output 2 3 7 3" xfId="29591"/>
    <cellStyle name="Output 2 3 7 3 2" xfId="29592"/>
    <cellStyle name="Output 2 3 7 3 3" xfId="29593"/>
    <cellStyle name="Output 2 3 7 4" xfId="29594"/>
    <cellStyle name="Output 2 3 7 4 2" xfId="29595"/>
    <cellStyle name="Output 2 3 7 4 3" xfId="29596"/>
    <cellStyle name="Output 2 3 7 5" xfId="29597"/>
    <cellStyle name="Output 2 3 7 5 2" xfId="29598"/>
    <cellStyle name="Output 2 3 7 5 3" xfId="29599"/>
    <cellStyle name="Output 2 3 7 6" xfId="29600"/>
    <cellStyle name="Output 2 3 7 6 2" xfId="29601"/>
    <cellStyle name="Output 2 3 7 6 3" xfId="29602"/>
    <cellStyle name="Output 2 3 7 7" xfId="29603"/>
    <cellStyle name="Output 2 3 7 8" xfId="29604"/>
    <cellStyle name="Output 2 3 8" xfId="29605"/>
    <cellStyle name="Output 2 3 8 2" xfId="29606"/>
    <cellStyle name="Output 2 3 8 2 2" xfId="29607"/>
    <cellStyle name="Output 2 3 8 2 3" xfId="29608"/>
    <cellStyle name="Output 2 3 8 3" xfId="29609"/>
    <cellStyle name="Output 2 3 8 3 2" xfId="29610"/>
    <cellStyle name="Output 2 3 8 3 3" xfId="29611"/>
    <cellStyle name="Output 2 3 8 4" xfId="29612"/>
    <cellStyle name="Output 2 3 8 4 2" xfId="29613"/>
    <cellStyle name="Output 2 3 8 4 3" xfId="29614"/>
    <cellStyle name="Output 2 3 8 5" xfId="29615"/>
    <cellStyle name="Output 2 3 8 5 2" xfId="29616"/>
    <cellStyle name="Output 2 3 8 5 3" xfId="29617"/>
    <cellStyle name="Output 2 3 8 6" xfId="29618"/>
    <cellStyle name="Output 2 3 8 7" xfId="29619"/>
    <cellStyle name="Output 2 3 9" xfId="29620"/>
    <cellStyle name="Output 2 3 9 2" xfId="29621"/>
    <cellStyle name="Output 2 3 9 3" xfId="29622"/>
    <cellStyle name="Output 2 4" xfId="29623"/>
    <cellStyle name="Output 2 4 10" xfId="29624"/>
    <cellStyle name="Output 2 4 10 2" xfId="29625"/>
    <cellStyle name="Output 2 4 10 3" xfId="29626"/>
    <cellStyle name="Output 2 4 11" xfId="29627"/>
    <cellStyle name="Output 2 4 11 2" xfId="29628"/>
    <cellStyle name="Output 2 4 11 3" xfId="29629"/>
    <cellStyle name="Output 2 4 12" xfId="29630"/>
    <cellStyle name="Output 2 4 12 2" xfId="29631"/>
    <cellStyle name="Output 2 4 12 3" xfId="29632"/>
    <cellStyle name="Output 2 4 13" xfId="29633"/>
    <cellStyle name="Output 2 4 14" xfId="29634"/>
    <cellStyle name="Output 2 4 2" xfId="29635"/>
    <cellStyle name="Output 2 4 2 10" xfId="29636"/>
    <cellStyle name="Output 2 4 2 10 2" xfId="29637"/>
    <cellStyle name="Output 2 4 2 10 3" xfId="29638"/>
    <cellStyle name="Output 2 4 2 11" xfId="29639"/>
    <cellStyle name="Output 2 4 2 12" xfId="29640"/>
    <cellStyle name="Output 2 4 2 2" xfId="29641"/>
    <cellStyle name="Output 2 4 2 2 10" xfId="29642"/>
    <cellStyle name="Output 2 4 2 2 11" xfId="29643"/>
    <cellStyle name="Output 2 4 2 2 2" xfId="29644"/>
    <cellStyle name="Output 2 4 2 2 2 10" xfId="29645"/>
    <cellStyle name="Output 2 4 2 2 2 2" xfId="29646"/>
    <cellStyle name="Output 2 4 2 2 2 2 2" xfId="29647"/>
    <cellStyle name="Output 2 4 2 2 2 2 2 2" xfId="29648"/>
    <cellStyle name="Output 2 4 2 2 2 2 2 2 2" xfId="29649"/>
    <cellStyle name="Output 2 4 2 2 2 2 2 2 2 2" xfId="29650"/>
    <cellStyle name="Output 2 4 2 2 2 2 2 2 2 3" xfId="29651"/>
    <cellStyle name="Output 2 4 2 2 2 2 2 2 3" xfId="29652"/>
    <cellStyle name="Output 2 4 2 2 2 2 2 2 3 2" xfId="29653"/>
    <cellStyle name="Output 2 4 2 2 2 2 2 2 3 3" xfId="29654"/>
    <cellStyle name="Output 2 4 2 2 2 2 2 2 4" xfId="29655"/>
    <cellStyle name="Output 2 4 2 2 2 2 2 2 4 2" xfId="29656"/>
    <cellStyle name="Output 2 4 2 2 2 2 2 2 4 3" xfId="29657"/>
    <cellStyle name="Output 2 4 2 2 2 2 2 2 5" xfId="29658"/>
    <cellStyle name="Output 2 4 2 2 2 2 2 2 5 2" xfId="29659"/>
    <cellStyle name="Output 2 4 2 2 2 2 2 2 5 3" xfId="29660"/>
    <cellStyle name="Output 2 4 2 2 2 2 2 2 6" xfId="29661"/>
    <cellStyle name="Output 2 4 2 2 2 2 2 2 7" xfId="29662"/>
    <cellStyle name="Output 2 4 2 2 2 2 2 3" xfId="29663"/>
    <cellStyle name="Output 2 4 2 2 2 2 2 3 2" xfId="29664"/>
    <cellStyle name="Output 2 4 2 2 2 2 2 3 3" xfId="29665"/>
    <cellStyle name="Output 2 4 2 2 2 2 2 4" xfId="29666"/>
    <cellStyle name="Output 2 4 2 2 2 2 2 4 2" xfId="29667"/>
    <cellStyle name="Output 2 4 2 2 2 2 2 4 3" xfId="29668"/>
    <cellStyle name="Output 2 4 2 2 2 2 2 5" xfId="29669"/>
    <cellStyle name="Output 2 4 2 2 2 2 2 5 2" xfId="29670"/>
    <cellStyle name="Output 2 4 2 2 2 2 2 5 3" xfId="29671"/>
    <cellStyle name="Output 2 4 2 2 2 2 2 6" xfId="29672"/>
    <cellStyle name="Output 2 4 2 2 2 2 2 6 2" xfId="29673"/>
    <cellStyle name="Output 2 4 2 2 2 2 2 6 3" xfId="29674"/>
    <cellStyle name="Output 2 4 2 2 2 2 2 7" xfId="29675"/>
    <cellStyle name="Output 2 4 2 2 2 2 2 8" xfId="29676"/>
    <cellStyle name="Output 2 4 2 2 2 2 3" xfId="29677"/>
    <cellStyle name="Output 2 4 2 2 2 2 3 2" xfId="29678"/>
    <cellStyle name="Output 2 4 2 2 2 2 3 2 2" xfId="29679"/>
    <cellStyle name="Output 2 4 2 2 2 2 3 2 3" xfId="29680"/>
    <cellStyle name="Output 2 4 2 2 2 2 3 3" xfId="29681"/>
    <cellStyle name="Output 2 4 2 2 2 2 3 3 2" xfId="29682"/>
    <cellStyle name="Output 2 4 2 2 2 2 3 3 3" xfId="29683"/>
    <cellStyle name="Output 2 4 2 2 2 2 3 4" xfId="29684"/>
    <cellStyle name="Output 2 4 2 2 2 2 3 4 2" xfId="29685"/>
    <cellStyle name="Output 2 4 2 2 2 2 3 4 3" xfId="29686"/>
    <cellStyle name="Output 2 4 2 2 2 2 3 5" xfId="29687"/>
    <cellStyle name="Output 2 4 2 2 2 2 3 5 2" xfId="29688"/>
    <cellStyle name="Output 2 4 2 2 2 2 3 5 3" xfId="29689"/>
    <cellStyle name="Output 2 4 2 2 2 2 3 6" xfId="29690"/>
    <cellStyle name="Output 2 4 2 2 2 2 3 7" xfId="29691"/>
    <cellStyle name="Output 2 4 2 2 2 2 4" xfId="29692"/>
    <cellStyle name="Output 2 4 2 2 2 2 4 2" xfId="29693"/>
    <cellStyle name="Output 2 4 2 2 2 2 4 3" xfId="29694"/>
    <cellStyle name="Output 2 4 2 2 2 2 5" xfId="29695"/>
    <cellStyle name="Output 2 4 2 2 2 2 5 2" xfId="29696"/>
    <cellStyle name="Output 2 4 2 2 2 2 5 3" xfId="29697"/>
    <cellStyle name="Output 2 4 2 2 2 2 6" xfId="29698"/>
    <cellStyle name="Output 2 4 2 2 2 2 6 2" xfId="29699"/>
    <cellStyle name="Output 2 4 2 2 2 2 6 3" xfId="29700"/>
    <cellStyle name="Output 2 4 2 2 2 2 7" xfId="29701"/>
    <cellStyle name="Output 2 4 2 2 2 2 7 2" xfId="29702"/>
    <cellStyle name="Output 2 4 2 2 2 2 7 3" xfId="29703"/>
    <cellStyle name="Output 2 4 2 2 2 2 8" xfId="29704"/>
    <cellStyle name="Output 2 4 2 2 2 2 9" xfId="29705"/>
    <cellStyle name="Output 2 4 2 2 2 3" xfId="29706"/>
    <cellStyle name="Output 2 4 2 2 2 3 2" xfId="29707"/>
    <cellStyle name="Output 2 4 2 2 2 3 2 2" xfId="29708"/>
    <cellStyle name="Output 2 4 2 2 2 3 2 2 2" xfId="29709"/>
    <cellStyle name="Output 2 4 2 2 2 3 2 2 3" xfId="29710"/>
    <cellStyle name="Output 2 4 2 2 2 3 2 3" xfId="29711"/>
    <cellStyle name="Output 2 4 2 2 2 3 2 3 2" xfId="29712"/>
    <cellStyle name="Output 2 4 2 2 2 3 2 3 3" xfId="29713"/>
    <cellStyle name="Output 2 4 2 2 2 3 2 4" xfId="29714"/>
    <cellStyle name="Output 2 4 2 2 2 3 2 4 2" xfId="29715"/>
    <cellStyle name="Output 2 4 2 2 2 3 2 4 3" xfId="29716"/>
    <cellStyle name="Output 2 4 2 2 2 3 2 5" xfId="29717"/>
    <cellStyle name="Output 2 4 2 2 2 3 2 5 2" xfId="29718"/>
    <cellStyle name="Output 2 4 2 2 2 3 2 5 3" xfId="29719"/>
    <cellStyle name="Output 2 4 2 2 2 3 2 6" xfId="29720"/>
    <cellStyle name="Output 2 4 2 2 2 3 2 7" xfId="29721"/>
    <cellStyle name="Output 2 4 2 2 2 3 3" xfId="29722"/>
    <cellStyle name="Output 2 4 2 2 2 3 3 2" xfId="29723"/>
    <cellStyle name="Output 2 4 2 2 2 3 3 3" xfId="29724"/>
    <cellStyle name="Output 2 4 2 2 2 3 4" xfId="29725"/>
    <cellStyle name="Output 2 4 2 2 2 3 4 2" xfId="29726"/>
    <cellStyle name="Output 2 4 2 2 2 3 4 3" xfId="29727"/>
    <cellStyle name="Output 2 4 2 2 2 3 5" xfId="29728"/>
    <cellStyle name="Output 2 4 2 2 2 3 5 2" xfId="29729"/>
    <cellStyle name="Output 2 4 2 2 2 3 5 3" xfId="29730"/>
    <cellStyle name="Output 2 4 2 2 2 3 6" xfId="29731"/>
    <cellStyle name="Output 2 4 2 2 2 3 6 2" xfId="29732"/>
    <cellStyle name="Output 2 4 2 2 2 3 6 3" xfId="29733"/>
    <cellStyle name="Output 2 4 2 2 2 3 7" xfId="29734"/>
    <cellStyle name="Output 2 4 2 2 2 3 8" xfId="29735"/>
    <cellStyle name="Output 2 4 2 2 2 4" xfId="29736"/>
    <cellStyle name="Output 2 4 2 2 2 4 2" xfId="29737"/>
    <cellStyle name="Output 2 4 2 2 2 4 2 2" xfId="29738"/>
    <cellStyle name="Output 2 4 2 2 2 4 2 3" xfId="29739"/>
    <cellStyle name="Output 2 4 2 2 2 4 3" xfId="29740"/>
    <cellStyle name="Output 2 4 2 2 2 4 3 2" xfId="29741"/>
    <cellStyle name="Output 2 4 2 2 2 4 3 3" xfId="29742"/>
    <cellStyle name="Output 2 4 2 2 2 4 4" xfId="29743"/>
    <cellStyle name="Output 2 4 2 2 2 4 4 2" xfId="29744"/>
    <cellStyle name="Output 2 4 2 2 2 4 4 3" xfId="29745"/>
    <cellStyle name="Output 2 4 2 2 2 4 5" xfId="29746"/>
    <cellStyle name="Output 2 4 2 2 2 4 5 2" xfId="29747"/>
    <cellStyle name="Output 2 4 2 2 2 4 5 3" xfId="29748"/>
    <cellStyle name="Output 2 4 2 2 2 4 6" xfId="29749"/>
    <cellStyle name="Output 2 4 2 2 2 4 7" xfId="29750"/>
    <cellStyle name="Output 2 4 2 2 2 5" xfId="29751"/>
    <cellStyle name="Output 2 4 2 2 2 5 2" xfId="29752"/>
    <cellStyle name="Output 2 4 2 2 2 5 3" xfId="29753"/>
    <cellStyle name="Output 2 4 2 2 2 6" xfId="29754"/>
    <cellStyle name="Output 2 4 2 2 2 6 2" xfId="29755"/>
    <cellStyle name="Output 2 4 2 2 2 6 3" xfId="29756"/>
    <cellStyle name="Output 2 4 2 2 2 7" xfId="29757"/>
    <cellStyle name="Output 2 4 2 2 2 7 2" xfId="29758"/>
    <cellStyle name="Output 2 4 2 2 2 7 3" xfId="29759"/>
    <cellStyle name="Output 2 4 2 2 2 8" xfId="29760"/>
    <cellStyle name="Output 2 4 2 2 2 8 2" xfId="29761"/>
    <cellStyle name="Output 2 4 2 2 2 8 3" xfId="29762"/>
    <cellStyle name="Output 2 4 2 2 2 9" xfId="29763"/>
    <cellStyle name="Output 2 4 2 2 3" xfId="29764"/>
    <cellStyle name="Output 2 4 2 2 3 2" xfId="29765"/>
    <cellStyle name="Output 2 4 2 2 3 2 2" xfId="29766"/>
    <cellStyle name="Output 2 4 2 2 3 2 2 2" xfId="29767"/>
    <cellStyle name="Output 2 4 2 2 3 2 2 2 2" xfId="29768"/>
    <cellStyle name="Output 2 4 2 2 3 2 2 2 3" xfId="29769"/>
    <cellStyle name="Output 2 4 2 2 3 2 2 3" xfId="29770"/>
    <cellStyle name="Output 2 4 2 2 3 2 2 3 2" xfId="29771"/>
    <cellStyle name="Output 2 4 2 2 3 2 2 3 3" xfId="29772"/>
    <cellStyle name="Output 2 4 2 2 3 2 2 4" xfId="29773"/>
    <cellStyle name="Output 2 4 2 2 3 2 2 4 2" xfId="29774"/>
    <cellStyle name="Output 2 4 2 2 3 2 2 4 3" xfId="29775"/>
    <cellStyle name="Output 2 4 2 2 3 2 2 5" xfId="29776"/>
    <cellStyle name="Output 2 4 2 2 3 2 2 5 2" xfId="29777"/>
    <cellStyle name="Output 2 4 2 2 3 2 2 5 3" xfId="29778"/>
    <cellStyle name="Output 2 4 2 2 3 2 2 6" xfId="29779"/>
    <cellStyle name="Output 2 4 2 2 3 2 2 7" xfId="29780"/>
    <cellStyle name="Output 2 4 2 2 3 2 3" xfId="29781"/>
    <cellStyle name="Output 2 4 2 2 3 2 3 2" xfId="29782"/>
    <cellStyle name="Output 2 4 2 2 3 2 3 3" xfId="29783"/>
    <cellStyle name="Output 2 4 2 2 3 2 4" xfId="29784"/>
    <cellStyle name="Output 2 4 2 2 3 2 4 2" xfId="29785"/>
    <cellStyle name="Output 2 4 2 2 3 2 4 3" xfId="29786"/>
    <cellStyle name="Output 2 4 2 2 3 2 5" xfId="29787"/>
    <cellStyle name="Output 2 4 2 2 3 2 5 2" xfId="29788"/>
    <cellStyle name="Output 2 4 2 2 3 2 5 3" xfId="29789"/>
    <cellStyle name="Output 2 4 2 2 3 2 6" xfId="29790"/>
    <cellStyle name="Output 2 4 2 2 3 2 6 2" xfId="29791"/>
    <cellStyle name="Output 2 4 2 2 3 2 6 3" xfId="29792"/>
    <cellStyle name="Output 2 4 2 2 3 2 7" xfId="29793"/>
    <cellStyle name="Output 2 4 2 2 3 2 8" xfId="29794"/>
    <cellStyle name="Output 2 4 2 2 3 3" xfId="29795"/>
    <cellStyle name="Output 2 4 2 2 3 3 2" xfId="29796"/>
    <cellStyle name="Output 2 4 2 2 3 3 2 2" xfId="29797"/>
    <cellStyle name="Output 2 4 2 2 3 3 2 3" xfId="29798"/>
    <cellStyle name="Output 2 4 2 2 3 3 3" xfId="29799"/>
    <cellStyle name="Output 2 4 2 2 3 3 3 2" xfId="29800"/>
    <cellStyle name="Output 2 4 2 2 3 3 3 3" xfId="29801"/>
    <cellStyle name="Output 2 4 2 2 3 3 4" xfId="29802"/>
    <cellStyle name="Output 2 4 2 2 3 3 4 2" xfId="29803"/>
    <cellStyle name="Output 2 4 2 2 3 3 4 3" xfId="29804"/>
    <cellStyle name="Output 2 4 2 2 3 3 5" xfId="29805"/>
    <cellStyle name="Output 2 4 2 2 3 3 5 2" xfId="29806"/>
    <cellStyle name="Output 2 4 2 2 3 3 5 3" xfId="29807"/>
    <cellStyle name="Output 2 4 2 2 3 3 6" xfId="29808"/>
    <cellStyle name="Output 2 4 2 2 3 3 7" xfId="29809"/>
    <cellStyle name="Output 2 4 2 2 3 4" xfId="29810"/>
    <cellStyle name="Output 2 4 2 2 3 4 2" xfId="29811"/>
    <cellStyle name="Output 2 4 2 2 3 4 3" xfId="29812"/>
    <cellStyle name="Output 2 4 2 2 3 5" xfId="29813"/>
    <cellStyle name="Output 2 4 2 2 3 5 2" xfId="29814"/>
    <cellStyle name="Output 2 4 2 2 3 5 3" xfId="29815"/>
    <cellStyle name="Output 2 4 2 2 3 6" xfId="29816"/>
    <cellStyle name="Output 2 4 2 2 3 6 2" xfId="29817"/>
    <cellStyle name="Output 2 4 2 2 3 6 3" xfId="29818"/>
    <cellStyle name="Output 2 4 2 2 3 7" xfId="29819"/>
    <cellStyle name="Output 2 4 2 2 3 7 2" xfId="29820"/>
    <cellStyle name="Output 2 4 2 2 3 7 3" xfId="29821"/>
    <cellStyle name="Output 2 4 2 2 3 8" xfId="29822"/>
    <cellStyle name="Output 2 4 2 2 3 9" xfId="29823"/>
    <cellStyle name="Output 2 4 2 2 4" xfId="29824"/>
    <cellStyle name="Output 2 4 2 2 4 2" xfId="29825"/>
    <cellStyle name="Output 2 4 2 2 4 2 2" xfId="29826"/>
    <cellStyle name="Output 2 4 2 2 4 2 2 2" xfId="29827"/>
    <cellStyle name="Output 2 4 2 2 4 2 2 3" xfId="29828"/>
    <cellStyle name="Output 2 4 2 2 4 2 3" xfId="29829"/>
    <cellStyle name="Output 2 4 2 2 4 2 3 2" xfId="29830"/>
    <cellStyle name="Output 2 4 2 2 4 2 3 3" xfId="29831"/>
    <cellStyle name="Output 2 4 2 2 4 2 4" xfId="29832"/>
    <cellStyle name="Output 2 4 2 2 4 2 4 2" xfId="29833"/>
    <cellStyle name="Output 2 4 2 2 4 2 4 3" xfId="29834"/>
    <cellStyle name="Output 2 4 2 2 4 2 5" xfId="29835"/>
    <cellStyle name="Output 2 4 2 2 4 2 5 2" xfId="29836"/>
    <cellStyle name="Output 2 4 2 2 4 2 5 3" xfId="29837"/>
    <cellStyle name="Output 2 4 2 2 4 2 6" xfId="29838"/>
    <cellStyle name="Output 2 4 2 2 4 2 7" xfId="29839"/>
    <cellStyle name="Output 2 4 2 2 4 3" xfId="29840"/>
    <cellStyle name="Output 2 4 2 2 4 3 2" xfId="29841"/>
    <cellStyle name="Output 2 4 2 2 4 3 3" xfId="29842"/>
    <cellStyle name="Output 2 4 2 2 4 4" xfId="29843"/>
    <cellStyle name="Output 2 4 2 2 4 4 2" xfId="29844"/>
    <cellStyle name="Output 2 4 2 2 4 4 3" xfId="29845"/>
    <cellStyle name="Output 2 4 2 2 4 5" xfId="29846"/>
    <cellStyle name="Output 2 4 2 2 4 5 2" xfId="29847"/>
    <cellStyle name="Output 2 4 2 2 4 5 3" xfId="29848"/>
    <cellStyle name="Output 2 4 2 2 4 6" xfId="29849"/>
    <cellStyle name="Output 2 4 2 2 4 6 2" xfId="29850"/>
    <cellStyle name="Output 2 4 2 2 4 6 3" xfId="29851"/>
    <cellStyle name="Output 2 4 2 2 4 7" xfId="29852"/>
    <cellStyle name="Output 2 4 2 2 4 8" xfId="29853"/>
    <cellStyle name="Output 2 4 2 2 5" xfId="29854"/>
    <cellStyle name="Output 2 4 2 2 5 2" xfId="29855"/>
    <cellStyle name="Output 2 4 2 2 5 2 2" xfId="29856"/>
    <cellStyle name="Output 2 4 2 2 5 2 3" xfId="29857"/>
    <cellStyle name="Output 2 4 2 2 5 3" xfId="29858"/>
    <cellStyle name="Output 2 4 2 2 5 3 2" xfId="29859"/>
    <cellStyle name="Output 2 4 2 2 5 3 3" xfId="29860"/>
    <cellStyle name="Output 2 4 2 2 5 4" xfId="29861"/>
    <cellStyle name="Output 2 4 2 2 5 4 2" xfId="29862"/>
    <cellStyle name="Output 2 4 2 2 5 4 3" xfId="29863"/>
    <cellStyle name="Output 2 4 2 2 5 5" xfId="29864"/>
    <cellStyle name="Output 2 4 2 2 5 5 2" xfId="29865"/>
    <cellStyle name="Output 2 4 2 2 5 5 3" xfId="29866"/>
    <cellStyle name="Output 2 4 2 2 5 6" xfId="29867"/>
    <cellStyle name="Output 2 4 2 2 5 7" xfId="29868"/>
    <cellStyle name="Output 2 4 2 2 6" xfId="29869"/>
    <cellStyle name="Output 2 4 2 2 6 2" xfId="29870"/>
    <cellStyle name="Output 2 4 2 2 6 3" xfId="29871"/>
    <cellStyle name="Output 2 4 2 2 7" xfId="29872"/>
    <cellStyle name="Output 2 4 2 2 7 2" xfId="29873"/>
    <cellStyle name="Output 2 4 2 2 7 3" xfId="29874"/>
    <cellStyle name="Output 2 4 2 2 8" xfId="29875"/>
    <cellStyle name="Output 2 4 2 2 8 2" xfId="29876"/>
    <cellStyle name="Output 2 4 2 2 8 3" xfId="29877"/>
    <cellStyle name="Output 2 4 2 2 9" xfId="29878"/>
    <cellStyle name="Output 2 4 2 2 9 2" xfId="29879"/>
    <cellStyle name="Output 2 4 2 2 9 3" xfId="29880"/>
    <cellStyle name="Output 2 4 2 3" xfId="29881"/>
    <cellStyle name="Output 2 4 2 3 10" xfId="29882"/>
    <cellStyle name="Output 2 4 2 3 2" xfId="29883"/>
    <cellStyle name="Output 2 4 2 3 2 2" xfId="29884"/>
    <cellStyle name="Output 2 4 2 3 2 2 2" xfId="29885"/>
    <cellStyle name="Output 2 4 2 3 2 2 2 2" xfId="29886"/>
    <cellStyle name="Output 2 4 2 3 2 2 2 2 2" xfId="29887"/>
    <cellStyle name="Output 2 4 2 3 2 2 2 2 3" xfId="29888"/>
    <cellStyle name="Output 2 4 2 3 2 2 2 3" xfId="29889"/>
    <cellStyle name="Output 2 4 2 3 2 2 2 3 2" xfId="29890"/>
    <cellStyle name="Output 2 4 2 3 2 2 2 3 3" xfId="29891"/>
    <cellStyle name="Output 2 4 2 3 2 2 2 4" xfId="29892"/>
    <cellStyle name="Output 2 4 2 3 2 2 2 4 2" xfId="29893"/>
    <cellStyle name="Output 2 4 2 3 2 2 2 4 3" xfId="29894"/>
    <cellStyle name="Output 2 4 2 3 2 2 2 5" xfId="29895"/>
    <cellStyle name="Output 2 4 2 3 2 2 2 5 2" xfId="29896"/>
    <cellStyle name="Output 2 4 2 3 2 2 2 5 3" xfId="29897"/>
    <cellStyle name="Output 2 4 2 3 2 2 2 6" xfId="29898"/>
    <cellStyle name="Output 2 4 2 3 2 2 2 7" xfId="29899"/>
    <cellStyle name="Output 2 4 2 3 2 2 3" xfId="29900"/>
    <cellStyle name="Output 2 4 2 3 2 2 3 2" xfId="29901"/>
    <cellStyle name="Output 2 4 2 3 2 2 3 3" xfId="29902"/>
    <cellStyle name="Output 2 4 2 3 2 2 4" xfId="29903"/>
    <cellStyle name="Output 2 4 2 3 2 2 4 2" xfId="29904"/>
    <cellStyle name="Output 2 4 2 3 2 2 4 3" xfId="29905"/>
    <cellStyle name="Output 2 4 2 3 2 2 5" xfId="29906"/>
    <cellStyle name="Output 2 4 2 3 2 2 5 2" xfId="29907"/>
    <cellStyle name="Output 2 4 2 3 2 2 5 3" xfId="29908"/>
    <cellStyle name="Output 2 4 2 3 2 2 6" xfId="29909"/>
    <cellStyle name="Output 2 4 2 3 2 2 6 2" xfId="29910"/>
    <cellStyle name="Output 2 4 2 3 2 2 6 3" xfId="29911"/>
    <cellStyle name="Output 2 4 2 3 2 2 7" xfId="29912"/>
    <cellStyle name="Output 2 4 2 3 2 2 8" xfId="29913"/>
    <cellStyle name="Output 2 4 2 3 2 3" xfId="29914"/>
    <cellStyle name="Output 2 4 2 3 2 3 2" xfId="29915"/>
    <cellStyle name="Output 2 4 2 3 2 3 2 2" xfId="29916"/>
    <cellStyle name="Output 2 4 2 3 2 3 2 3" xfId="29917"/>
    <cellStyle name="Output 2 4 2 3 2 3 3" xfId="29918"/>
    <cellStyle name="Output 2 4 2 3 2 3 3 2" xfId="29919"/>
    <cellStyle name="Output 2 4 2 3 2 3 3 3" xfId="29920"/>
    <cellStyle name="Output 2 4 2 3 2 3 4" xfId="29921"/>
    <cellStyle name="Output 2 4 2 3 2 3 4 2" xfId="29922"/>
    <cellStyle name="Output 2 4 2 3 2 3 4 3" xfId="29923"/>
    <cellStyle name="Output 2 4 2 3 2 3 5" xfId="29924"/>
    <cellStyle name="Output 2 4 2 3 2 3 5 2" xfId="29925"/>
    <cellStyle name="Output 2 4 2 3 2 3 5 3" xfId="29926"/>
    <cellStyle name="Output 2 4 2 3 2 3 6" xfId="29927"/>
    <cellStyle name="Output 2 4 2 3 2 3 7" xfId="29928"/>
    <cellStyle name="Output 2 4 2 3 2 4" xfId="29929"/>
    <cellStyle name="Output 2 4 2 3 2 4 2" xfId="29930"/>
    <cellStyle name="Output 2 4 2 3 2 4 3" xfId="29931"/>
    <cellStyle name="Output 2 4 2 3 2 5" xfId="29932"/>
    <cellStyle name="Output 2 4 2 3 2 5 2" xfId="29933"/>
    <cellStyle name="Output 2 4 2 3 2 5 3" xfId="29934"/>
    <cellStyle name="Output 2 4 2 3 2 6" xfId="29935"/>
    <cellStyle name="Output 2 4 2 3 2 6 2" xfId="29936"/>
    <cellStyle name="Output 2 4 2 3 2 6 3" xfId="29937"/>
    <cellStyle name="Output 2 4 2 3 2 7" xfId="29938"/>
    <cellStyle name="Output 2 4 2 3 2 7 2" xfId="29939"/>
    <cellStyle name="Output 2 4 2 3 2 7 3" xfId="29940"/>
    <cellStyle name="Output 2 4 2 3 2 8" xfId="29941"/>
    <cellStyle name="Output 2 4 2 3 2 9" xfId="29942"/>
    <cellStyle name="Output 2 4 2 3 3" xfId="29943"/>
    <cellStyle name="Output 2 4 2 3 3 2" xfId="29944"/>
    <cellStyle name="Output 2 4 2 3 3 2 2" xfId="29945"/>
    <cellStyle name="Output 2 4 2 3 3 2 2 2" xfId="29946"/>
    <cellStyle name="Output 2 4 2 3 3 2 2 3" xfId="29947"/>
    <cellStyle name="Output 2 4 2 3 3 2 3" xfId="29948"/>
    <cellStyle name="Output 2 4 2 3 3 2 3 2" xfId="29949"/>
    <cellStyle name="Output 2 4 2 3 3 2 3 3" xfId="29950"/>
    <cellStyle name="Output 2 4 2 3 3 2 4" xfId="29951"/>
    <cellStyle name="Output 2 4 2 3 3 2 4 2" xfId="29952"/>
    <cellStyle name="Output 2 4 2 3 3 2 4 3" xfId="29953"/>
    <cellStyle name="Output 2 4 2 3 3 2 5" xfId="29954"/>
    <cellStyle name="Output 2 4 2 3 3 2 5 2" xfId="29955"/>
    <cellStyle name="Output 2 4 2 3 3 2 5 3" xfId="29956"/>
    <cellStyle name="Output 2 4 2 3 3 2 6" xfId="29957"/>
    <cellStyle name="Output 2 4 2 3 3 2 7" xfId="29958"/>
    <cellStyle name="Output 2 4 2 3 3 3" xfId="29959"/>
    <cellStyle name="Output 2 4 2 3 3 3 2" xfId="29960"/>
    <cellStyle name="Output 2 4 2 3 3 3 3" xfId="29961"/>
    <cellStyle name="Output 2 4 2 3 3 4" xfId="29962"/>
    <cellStyle name="Output 2 4 2 3 3 4 2" xfId="29963"/>
    <cellStyle name="Output 2 4 2 3 3 4 3" xfId="29964"/>
    <cellStyle name="Output 2 4 2 3 3 5" xfId="29965"/>
    <cellStyle name="Output 2 4 2 3 3 5 2" xfId="29966"/>
    <cellStyle name="Output 2 4 2 3 3 5 3" xfId="29967"/>
    <cellStyle name="Output 2 4 2 3 3 6" xfId="29968"/>
    <cellStyle name="Output 2 4 2 3 3 6 2" xfId="29969"/>
    <cellStyle name="Output 2 4 2 3 3 6 3" xfId="29970"/>
    <cellStyle name="Output 2 4 2 3 3 7" xfId="29971"/>
    <cellStyle name="Output 2 4 2 3 3 8" xfId="29972"/>
    <cellStyle name="Output 2 4 2 3 4" xfId="29973"/>
    <cellStyle name="Output 2 4 2 3 4 2" xfId="29974"/>
    <cellStyle name="Output 2 4 2 3 4 2 2" xfId="29975"/>
    <cellStyle name="Output 2 4 2 3 4 2 3" xfId="29976"/>
    <cellStyle name="Output 2 4 2 3 4 3" xfId="29977"/>
    <cellStyle name="Output 2 4 2 3 4 3 2" xfId="29978"/>
    <cellStyle name="Output 2 4 2 3 4 3 3" xfId="29979"/>
    <cellStyle name="Output 2 4 2 3 4 4" xfId="29980"/>
    <cellStyle name="Output 2 4 2 3 4 4 2" xfId="29981"/>
    <cellStyle name="Output 2 4 2 3 4 4 3" xfId="29982"/>
    <cellStyle name="Output 2 4 2 3 4 5" xfId="29983"/>
    <cellStyle name="Output 2 4 2 3 4 5 2" xfId="29984"/>
    <cellStyle name="Output 2 4 2 3 4 5 3" xfId="29985"/>
    <cellStyle name="Output 2 4 2 3 4 6" xfId="29986"/>
    <cellStyle name="Output 2 4 2 3 4 7" xfId="29987"/>
    <cellStyle name="Output 2 4 2 3 5" xfId="29988"/>
    <cellStyle name="Output 2 4 2 3 5 2" xfId="29989"/>
    <cellStyle name="Output 2 4 2 3 5 3" xfId="29990"/>
    <cellStyle name="Output 2 4 2 3 6" xfId="29991"/>
    <cellStyle name="Output 2 4 2 3 6 2" xfId="29992"/>
    <cellStyle name="Output 2 4 2 3 6 3" xfId="29993"/>
    <cellStyle name="Output 2 4 2 3 7" xfId="29994"/>
    <cellStyle name="Output 2 4 2 3 7 2" xfId="29995"/>
    <cellStyle name="Output 2 4 2 3 7 3" xfId="29996"/>
    <cellStyle name="Output 2 4 2 3 8" xfId="29997"/>
    <cellStyle name="Output 2 4 2 3 8 2" xfId="29998"/>
    <cellStyle name="Output 2 4 2 3 8 3" xfId="29999"/>
    <cellStyle name="Output 2 4 2 3 9" xfId="30000"/>
    <cellStyle name="Output 2 4 2 4" xfId="30001"/>
    <cellStyle name="Output 2 4 2 4 2" xfId="30002"/>
    <cellStyle name="Output 2 4 2 4 2 2" xfId="30003"/>
    <cellStyle name="Output 2 4 2 4 2 2 2" xfId="30004"/>
    <cellStyle name="Output 2 4 2 4 2 2 2 2" xfId="30005"/>
    <cellStyle name="Output 2 4 2 4 2 2 2 3" xfId="30006"/>
    <cellStyle name="Output 2 4 2 4 2 2 3" xfId="30007"/>
    <cellStyle name="Output 2 4 2 4 2 2 3 2" xfId="30008"/>
    <cellStyle name="Output 2 4 2 4 2 2 3 3" xfId="30009"/>
    <cellStyle name="Output 2 4 2 4 2 2 4" xfId="30010"/>
    <cellStyle name="Output 2 4 2 4 2 2 4 2" xfId="30011"/>
    <cellStyle name="Output 2 4 2 4 2 2 4 3" xfId="30012"/>
    <cellStyle name="Output 2 4 2 4 2 2 5" xfId="30013"/>
    <cellStyle name="Output 2 4 2 4 2 2 5 2" xfId="30014"/>
    <cellStyle name="Output 2 4 2 4 2 2 5 3" xfId="30015"/>
    <cellStyle name="Output 2 4 2 4 2 2 6" xfId="30016"/>
    <cellStyle name="Output 2 4 2 4 2 2 7" xfId="30017"/>
    <cellStyle name="Output 2 4 2 4 2 3" xfId="30018"/>
    <cellStyle name="Output 2 4 2 4 2 3 2" xfId="30019"/>
    <cellStyle name="Output 2 4 2 4 2 3 3" xfId="30020"/>
    <cellStyle name="Output 2 4 2 4 2 4" xfId="30021"/>
    <cellStyle name="Output 2 4 2 4 2 4 2" xfId="30022"/>
    <cellStyle name="Output 2 4 2 4 2 4 3" xfId="30023"/>
    <cellStyle name="Output 2 4 2 4 2 5" xfId="30024"/>
    <cellStyle name="Output 2 4 2 4 2 5 2" xfId="30025"/>
    <cellStyle name="Output 2 4 2 4 2 5 3" xfId="30026"/>
    <cellStyle name="Output 2 4 2 4 2 6" xfId="30027"/>
    <cellStyle name="Output 2 4 2 4 2 6 2" xfId="30028"/>
    <cellStyle name="Output 2 4 2 4 2 6 3" xfId="30029"/>
    <cellStyle name="Output 2 4 2 4 2 7" xfId="30030"/>
    <cellStyle name="Output 2 4 2 4 2 8" xfId="30031"/>
    <cellStyle name="Output 2 4 2 4 3" xfId="30032"/>
    <cellStyle name="Output 2 4 2 4 3 2" xfId="30033"/>
    <cellStyle name="Output 2 4 2 4 3 2 2" xfId="30034"/>
    <cellStyle name="Output 2 4 2 4 3 2 3" xfId="30035"/>
    <cellStyle name="Output 2 4 2 4 3 3" xfId="30036"/>
    <cellStyle name="Output 2 4 2 4 3 3 2" xfId="30037"/>
    <cellStyle name="Output 2 4 2 4 3 3 3" xfId="30038"/>
    <cellStyle name="Output 2 4 2 4 3 4" xfId="30039"/>
    <cellStyle name="Output 2 4 2 4 3 4 2" xfId="30040"/>
    <cellStyle name="Output 2 4 2 4 3 4 3" xfId="30041"/>
    <cellStyle name="Output 2 4 2 4 3 5" xfId="30042"/>
    <cellStyle name="Output 2 4 2 4 3 5 2" xfId="30043"/>
    <cellStyle name="Output 2 4 2 4 3 5 3" xfId="30044"/>
    <cellStyle name="Output 2 4 2 4 3 6" xfId="30045"/>
    <cellStyle name="Output 2 4 2 4 3 7" xfId="30046"/>
    <cellStyle name="Output 2 4 2 4 4" xfId="30047"/>
    <cellStyle name="Output 2 4 2 4 4 2" xfId="30048"/>
    <cellStyle name="Output 2 4 2 4 4 3" xfId="30049"/>
    <cellStyle name="Output 2 4 2 4 5" xfId="30050"/>
    <cellStyle name="Output 2 4 2 4 5 2" xfId="30051"/>
    <cellStyle name="Output 2 4 2 4 5 3" xfId="30052"/>
    <cellStyle name="Output 2 4 2 4 6" xfId="30053"/>
    <cellStyle name="Output 2 4 2 4 6 2" xfId="30054"/>
    <cellStyle name="Output 2 4 2 4 6 3" xfId="30055"/>
    <cellStyle name="Output 2 4 2 4 7" xfId="30056"/>
    <cellStyle name="Output 2 4 2 4 7 2" xfId="30057"/>
    <cellStyle name="Output 2 4 2 4 7 3" xfId="30058"/>
    <cellStyle name="Output 2 4 2 4 8" xfId="30059"/>
    <cellStyle name="Output 2 4 2 4 9" xfId="30060"/>
    <cellStyle name="Output 2 4 2 5" xfId="30061"/>
    <cellStyle name="Output 2 4 2 5 2" xfId="30062"/>
    <cellStyle name="Output 2 4 2 5 2 2" xfId="30063"/>
    <cellStyle name="Output 2 4 2 5 2 2 2" xfId="30064"/>
    <cellStyle name="Output 2 4 2 5 2 2 3" xfId="30065"/>
    <cellStyle name="Output 2 4 2 5 2 3" xfId="30066"/>
    <cellStyle name="Output 2 4 2 5 2 3 2" xfId="30067"/>
    <cellStyle name="Output 2 4 2 5 2 3 3" xfId="30068"/>
    <cellStyle name="Output 2 4 2 5 2 4" xfId="30069"/>
    <cellStyle name="Output 2 4 2 5 2 4 2" xfId="30070"/>
    <cellStyle name="Output 2 4 2 5 2 4 3" xfId="30071"/>
    <cellStyle name="Output 2 4 2 5 2 5" xfId="30072"/>
    <cellStyle name="Output 2 4 2 5 2 5 2" xfId="30073"/>
    <cellStyle name="Output 2 4 2 5 2 5 3" xfId="30074"/>
    <cellStyle name="Output 2 4 2 5 2 6" xfId="30075"/>
    <cellStyle name="Output 2 4 2 5 2 7" xfId="30076"/>
    <cellStyle name="Output 2 4 2 5 3" xfId="30077"/>
    <cellStyle name="Output 2 4 2 5 3 2" xfId="30078"/>
    <cellStyle name="Output 2 4 2 5 3 3" xfId="30079"/>
    <cellStyle name="Output 2 4 2 5 4" xfId="30080"/>
    <cellStyle name="Output 2 4 2 5 4 2" xfId="30081"/>
    <cellStyle name="Output 2 4 2 5 4 3" xfId="30082"/>
    <cellStyle name="Output 2 4 2 5 5" xfId="30083"/>
    <cellStyle name="Output 2 4 2 5 5 2" xfId="30084"/>
    <cellStyle name="Output 2 4 2 5 5 3" xfId="30085"/>
    <cellStyle name="Output 2 4 2 5 6" xfId="30086"/>
    <cellStyle name="Output 2 4 2 5 6 2" xfId="30087"/>
    <cellStyle name="Output 2 4 2 5 6 3" xfId="30088"/>
    <cellStyle name="Output 2 4 2 5 7" xfId="30089"/>
    <cellStyle name="Output 2 4 2 5 8" xfId="30090"/>
    <cellStyle name="Output 2 4 2 6" xfId="30091"/>
    <cellStyle name="Output 2 4 2 6 2" xfId="30092"/>
    <cellStyle name="Output 2 4 2 6 2 2" xfId="30093"/>
    <cellStyle name="Output 2 4 2 6 2 3" xfId="30094"/>
    <cellStyle name="Output 2 4 2 6 3" xfId="30095"/>
    <cellStyle name="Output 2 4 2 6 3 2" xfId="30096"/>
    <cellStyle name="Output 2 4 2 6 3 3" xfId="30097"/>
    <cellStyle name="Output 2 4 2 6 4" xfId="30098"/>
    <cellStyle name="Output 2 4 2 6 4 2" xfId="30099"/>
    <cellStyle name="Output 2 4 2 6 4 3" xfId="30100"/>
    <cellStyle name="Output 2 4 2 6 5" xfId="30101"/>
    <cellStyle name="Output 2 4 2 6 5 2" xfId="30102"/>
    <cellStyle name="Output 2 4 2 6 5 3" xfId="30103"/>
    <cellStyle name="Output 2 4 2 6 6" xfId="30104"/>
    <cellStyle name="Output 2 4 2 6 7" xfId="30105"/>
    <cellStyle name="Output 2 4 2 7" xfId="30106"/>
    <cellStyle name="Output 2 4 2 7 2" xfId="30107"/>
    <cellStyle name="Output 2 4 2 7 3" xfId="30108"/>
    <cellStyle name="Output 2 4 2 8" xfId="30109"/>
    <cellStyle name="Output 2 4 2 8 2" xfId="30110"/>
    <cellStyle name="Output 2 4 2 8 3" xfId="30111"/>
    <cellStyle name="Output 2 4 2 9" xfId="30112"/>
    <cellStyle name="Output 2 4 2 9 2" xfId="30113"/>
    <cellStyle name="Output 2 4 2 9 3" xfId="30114"/>
    <cellStyle name="Output 2 4 3" xfId="30115"/>
    <cellStyle name="Output 2 4 3 10" xfId="30116"/>
    <cellStyle name="Output 2 4 3 11" xfId="30117"/>
    <cellStyle name="Output 2 4 3 2" xfId="30118"/>
    <cellStyle name="Output 2 4 3 2 10" xfId="30119"/>
    <cellStyle name="Output 2 4 3 2 2" xfId="30120"/>
    <cellStyle name="Output 2 4 3 2 2 2" xfId="30121"/>
    <cellStyle name="Output 2 4 3 2 2 2 2" xfId="30122"/>
    <cellStyle name="Output 2 4 3 2 2 2 2 2" xfId="30123"/>
    <cellStyle name="Output 2 4 3 2 2 2 2 2 2" xfId="30124"/>
    <cellStyle name="Output 2 4 3 2 2 2 2 2 3" xfId="30125"/>
    <cellStyle name="Output 2 4 3 2 2 2 2 3" xfId="30126"/>
    <cellStyle name="Output 2 4 3 2 2 2 2 3 2" xfId="30127"/>
    <cellStyle name="Output 2 4 3 2 2 2 2 3 3" xfId="30128"/>
    <cellStyle name="Output 2 4 3 2 2 2 2 4" xfId="30129"/>
    <cellStyle name="Output 2 4 3 2 2 2 2 4 2" xfId="30130"/>
    <cellStyle name="Output 2 4 3 2 2 2 2 4 3" xfId="30131"/>
    <cellStyle name="Output 2 4 3 2 2 2 2 5" xfId="30132"/>
    <cellStyle name="Output 2 4 3 2 2 2 2 5 2" xfId="30133"/>
    <cellStyle name="Output 2 4 3 2 2 2 2 5 3" xfId="30134"/>
    <cellStyle name="Output 2 4 3 2 2 2 2 6" xfId="30135"/>
    <cellStyle name="Output 2 4 3 2 2 2 2 7" xfId="30136"/>
    <cellStyle name="Output 2 4 3 2 2 2 3" xfId="30137"/>
    <cellStyle name="Output 2 4 3 2 2 2 3 2" xfId="30138"/>
    <cellStyle name="Output 2 4 3 2 2 2 3 3" xfId="30139"/>
    <cellStyle name="Output 2 4 3 2 2 2 4" xfId="30140"/>
    <cellStyle name="Output 2 4 3 2 2 2 4 2" xfId="30141"/>
    <cellStyle name="Output 2 4 3 2 2 2 4 3" xfId="30142"/>
    <cellStyle name="Output 2 4 3 2 2 2 5" xfId="30143"/>
    <cellStyle name="Output 2 4 3 2 2 2 5 2" xfId="30144"/>
    <cellStyle name="Output 2 4 3 2 2 2 5 3" xfId="30145"/>
    <cellStyle name="Output 2 4 3 2 2 2 6" xfId="30146"/>
    <cellStyle name="Output 2 4 3 2 2 2 6 2" xfId="30147"/>
    <cellStyle name="Output 2 4 3 2 2 2 6 3" xfId="30148"/>
    <cellStyle name="Output 2 4 3 2 2 2 7" xfId="30149"/>
    <cellStyle name="Output 2 4 3 2 2 2 8" xfId="30150"/>
    <cellStyle name="Output 2 4 3 2 2 3" xfId="30151"/>
    <cellStyle name="Output 2 4 3 2 2 3 2" xfId="30152"/>
    <cellStyle name="Output 2 4 3 2 2 3 2 2" xfId="30153"/>
    <cellStyle name="Output 2 4 3 2 2 3 2 3" xfId="30154"/>
    <cellStyle name="Output 2 4 3 2 2 3 3" xfId="30155"/>
    <cellStyle name="Output 2 4 3 2 2 3 3 2" xfId="30156"/>
    <cellStyle name="Output 2 4 3 2 2 3 3 3" xfId="30157"/>
    <cellStyle name="Output 2 4 3 2 2 3 4" xfId="30158"/>
    <cellStyle name="Output 2 4 3 2 2 3 4 2" xfId="30159"/>
    <cellStyle name="Output 2 4 3 2 2 3 4 3" xfId="30160"/>
    <cellStyle name="Output 2 4 3 2 2 3 5" xfId="30161"/>
    <cellStyle name="Output 2 4 3 2 2 3 5 2" xfId="30162"/>
    <cellStyle name="Output 2 4 3 2 2 3 5 3" xfId="30163"/>
    <cellStyle name="Output 2 4 3 2 2 3 6" xfId="30164"/>
    <cellStyle name="Output 2 4 3 2 2 3 7" xfId="30165"/>
    <cellStyle name="Output 2 4 3 2 2 4" xfId="30166"/>
    <cellStyle name="Output 2 4 3 2 2 4 2" xfId="30167"/>
    <cellStyle name="Output 2 4 3 2 2 4 3" xfId="30168"/>
    <cellStyle name="Output 2 4 3 2 2 5" xfId="30169"/>
    <cellStyle name="Output 2 4 3 2 2 5 2" xfId="30170"/>
    <cellStyle name="Output 2 4 3 2 2 5 3" xfId="30171"/>
    <cellStyle name="Output 2 4 3 2 2 6" xfId="30172"/>
    <cellStyle name="Output 2 4 3 2 2 6 2" xfId="30173"/>
    <cellStyle name="Output 2 4 3 2 2 6 3" xfId="30174"/>
    <cellStyle name="Output 2 4 3 2 2 7" xfId="30175"/>
    <cellStyle name="Output 2 4 3 2 2 7 2" xfId="30176"/>
    <cellStyle name="Output 2 4 3 2 2 7 3" xfId="30177"/>
    <cellStyle name="Output 2 4 3 2 2 8" xfId="30178"/>
    <cellStyle name="Output 2 4 3 2 2 9" xfId="30179"/>
    <cellStyle name="Output 2 4 3 2 3" xfId="30180"/>
    <cellStyle name="Output 2 4 3 2 3 2" xfId="30181"/>
    <cellStyle name="Output 2 4 3 2 3 2 2" xfId="30182"/>
    <cellStyle name="Output 2 4 3 2 3 2 2 2" xfId="30183"/>
    <cellStyle name="Output 2 4 3 2 3 2 2 3" xfId="30184"/>
    <cellStyle name="Output 2 4 3 2 3 2 3" xfId="30185"/>
    <cellStyle name="Output 2 4 3 2 3 2 3 2" xfId="30186"/>
    <cellStyle name="Output 2 4 3 2 3 2 3 3" xfId="30187"/>
    <cellStyle name="Output 2 4 3 2 3 2 4" xfId="30188"/>
    <cellStyle name="Output 2 4 3 2 3 2 4 2" xfId="30189"/>
    <cellStyle name="Output 2 4 3 2 3 2 4 3" xfId="30190"/>
    <cellStyle name="Output 2 4 3 2 3 2 5" xfId="30191"/>
    <cellStyle name="Output 2 4 3 2 3 2 5 2" xfId="30192"/>
    <cellStyle name="Output 2 4 3 2 3 2 5 3" xfId="30193"/>
    <cellStyle name="Output 2 4 3 2 3 2 6" xfId="30194"/>
    <cellStyle name="Output 2 4 3 2 3 2 7" xfId="30195"/>
    <cellStyle name="Output 2 4 3 2 3 3" xfId="30196"/>
    <cellStyle name="Output 2 4 3 2 3 3 2" xfId="30197"/>
    <cellStyle name="Output 2 4 3 2 3 3 3" xfId="30198"/>
    <cellStyle name="Output 2 4 3 2 3 4" xfId="30199"/>
    <cellStyle name="Output 2 4 3 2 3 4 2" xfId="30200"/>
    <cellStyle name="Output 2 4 3 2 3 4 3" xfId="30201"/>
    <cellStyle name="Output 2 4 3 2 3 5" xfId="30202"/>
    <cellStyle name="Output 2 4 3 2 3 5 2" xfId="30203"/>
    <cellStyle name="Output 2 4 3 2 3 5 3" xfId="30204"/>
    <cellStyle name="Output 2 4 3 2 3 6" xfId="30205"/>
    <cellStyle name="Output 2 4 3 2 3 6 2" xfId="30206"/>
    <cellStyle name="Output 2 4 3 2 3 6 3" xfId="30207"/>
    <cellStyle name="Output 2 4 3 2 3 7" xfId="30208"/>
    <cellStyle name="Output 2 4 3 2 3 8" xfId="30209"/>
    <cellStyle name="Output 2 4 3 2 4" xfId="30210"/>
    <cellStyle name="Output 2 4 3 2 4 2" xfId="30211"/>
    <cellStyle name="Output 2 4 3 2 4 2 2" xfId="30212"/>
    <cellStyle name="Output 2 4 3 2 4 2 3" xfId="30213"/>
    <cellStyle name="Output 2 4 3 2 4 3" xfId="30214"/>
    <cellStyle name="Output 2 4 3 2 4 3 2" xfId="30215"/>
    <cellStyle name="Output 2 4 3 2 4 3 3" xfId="30216"/>
    <cellStyle name="Output 2 4 3 2 4 4" xfId="30217"/>
    <cellStyle name="Output 2 4 3 2 4 4 2" xfId="30218"/>
    <cellStyle name="Output 2 4 3 2 4 4 3" xfId="30219"/>
    <cellStyle name="Output 2 4 3 2 4 5" xfId="30220"/>
    <cellStyle name="Output 2 4 3 2 4 5 2" xfId="30221"/>
    <cellStyle name="Output 2 4 3 2 4 5 3" xfId="30222"/>
    <cellStyle name="Output 2 4 3 2 4 6" xfId="30223"/>
    <cellStyle name="Output 2 4 3 2 4 7" xfId="30224"/>
    <cellStyle name="Output 2 4 3 2 5" xfId="30225"/>
    <cellStyle name="Output 2 4 3 2 5 2" xfId="30226"/>
    <cellStyle name="Output 2 4 3 2 5 3" xfId="30227"/>
    <cellStyle name="Output 2 4 3 2 6" xfId="30228"/>
    <cellStyle name="Output 2 4 3 2 6 2" xfId="30229"/>
    <cellStyle name="Output 2 4 3 2 6 3" xfId="30230"/>
    <cellStyle name="Output 2 4 3 2 7" xfId="30231"/>
    <cellStyle name="Output 2 4 3 2 7 2" xfId="30232"/>
    <cellStyle name="Output 2 4 3 2 7 3" xfId="30233"/>
    <cellStyle name="Output 2 4 3 2 8" xfId="30234"/>
    <cellStyle name="Output 2 4 3 2 8 2" xfId="30235"/>
    <cellStyle name="Output 2 4 3 2 8 3" xfId="30236"/>
    <cellStyle name="Output 2 4 3 2 9" xfId="30237"/>
    <cellStyle name="Output 2 4 3 3" xfId="30238"/>
    <cellStyle name="Output 2 4 3 3 2" xfId="30239"/>
    <cellStyle name="Output 2 4 3 3 2 2" xfId="30240"/>
    <cellStyle name="Output 2 4 3 3 2 2 2" xfId="30241"/>
    <cellStyle name="Output 2 4 3 3 2 2 2 2" xfId="30242"/>
    <cellStyle name="Output 2 4 3 3 2 2 2 3" xfId="30243"/>
    <cellStyle name="Output 2 4 3 3 2 2 3" xfId="30244"/>
    <cellStyle name="Output 2 4 3 3 2 2 3 2" xfId="30245"/>
    <cellStyle name="Output 2 4 3 3 2 2 3 3" xfId="30246"/>
    <cellStyle name="Output 2 4 3 3 2 2 4" xfId="30247"/>
    <cellStyle name="Output 2 4 3 3 2 2 4 2" xfId="30248"/>
    <cellStyle name="Output 2 4 3 3 2 2 4 3" xfId="30249"/>
    <cellStyle name="Output 2 4 3 3 2 2 5" xfId="30250"/>
    <cellStyle name="Output 2 4 3 3 2 2 5 2" xfId="30251"/>
    <cellStyle name="Output 2 4 3 3 2 2 5 3" xfId="30252"/>
    <cellStyle name="Output 2 4 3 3 2 2 6" xfId="30253"/>
    <cellStyle name="Output 2 4 3 3 2 2 7" xfId="30254"/>
    <cellStyle name="Output 2 4 3 3 2 3" xfId="30255"/>
    <cellStyle name="Output 2 4 3 3 2 3 2" xfId="30256"/>
    <cellStyle name="Output 2 4 3 3 2 3 3" xfId="30257"/>
    <cellStyle name="Output 2 4 3 3 2 4" xfId="30258"/>
    <cellStyle name="Output 2 4 3 3 2 4 2" xfId="30259"/>
    <cellStyle name="Output 2 4 3 3 2 4 3" xfId="30260"/>
    <cellStyle name="Output 2 4 3 3 2 5" xfId="30261"/>
    <cellStyle name="Output 2 4 3 3 2 5 2" xfId="30262"/>
    <cellStyle name="Output 2 4 3 3 2 5 3" xfId="30263"/>
    <cellStyle name="Output 2 4 3 3 2 6" xfId="30264"/>
    <cellStyle name="Output 2 4 3 3 2 6 2" xfId="30265"/>
    <cellStyle name="Output 2 4 3 3 2 6 3" xfId="30266"/>
    <cellStyle name="Output 2 4 3 3 2 7" xfId="30267"/>
    <cellStyle name="Output 2 4 3 3 2 8" xfId="30268"/>
    <cellStyle name="Output 2 4 3 3 3" xfId="30269"/>
    <cellStyle name="Output 2 4 3 3 3 2" xfId="30270"/>
    <cellStyle name="Output 2 4 3 3 3 2 2" xfId="30271"/>
    <cellStyle name="Output 2 4 3 3 3 2 3" xfId="30272"/>
    <cellStyle name="Output 2 4 3 3 3 3" xfId="30273"/>
    <cellStyle name="Output 2 4 3 3 3 3 2" xfId="30274"/>
    <cellStyle name="Output 2 4 3 3 3 3 3" xfId="30275"/>
    <cellStyle name="Output 2 4 3 3 3 4" xfId="30276"/>
    <cellStyle name="Output 2 4 3 3 3 4 2" xfId="30277"/>
    <cellStyle name="Output 2 4 3 3 3 4 3" xfId="30278"/>
    <cellStyle name="Output 2 4 3 3 3 5" xfId="30279"/>
    <cellStyle name="Output 2 4 3 3 3 5 2" xfId="30280"/>
    <cellStyle name="Output 2 4 3 3 3 5 3" xfId="30281"/>
    <cellStyle name="Output 2 4 3 3 3 6" xfId="30282"/>
    <cellStyle name="Output 2 4 3 3 3 7" xfId="30283"/>
    <cellStyle name="Output 2 4 3 3 4" xfId="30284"/>
    <cellStyle name="Output 2 4 3 3 4 2" xfId="30285"/>
    <cellStyle name="Output 2 4 3 3 4 3" xfId="30286"/>
    <cellStyle name="Output 2 4 3 3 5" xfId="30287"/>
    <cellStyle name="Output 2 4 3 3 5 2" xfId="30288"/>
    <cellStyle name="Output 2 4 3 3 5 3" xfId="30289"/>
    <cellStyle name="Output 2 4 3 3 6" xfId="30290"/>
    <cellStyle name="Output 2 4 3 3 6 2" xfId="30291"/>
    <cellStyle name="Output 2 4 3 3 6 3" xfId="30292"/>
    <cellStyle name="Output 2 4 3 3 7" xfId="30293"/>
    <cellStyle name="Output 2 4 3 3 7 2" xfId="30294"/>
    <cellStyle name="Output 2 4 3 3 7 3" xfId="30295"/>
    <cellStyle name="Output 2 4 3 3 8" xfId="30296"/>
    <cellStyle name="Output 2 4 3 3 9" xfId="30297"/>
    <cellStyle name="Output 2 4 3 4" xfId="30298"/>
    <cellStyle name="Output 2 4 3 4 2" xfId="30299"/>
    <cellStyle name="Output 2 4 3 4 2 2" xfId="30300"/>
    <cellStyle name="Output 2 4 3 4 2 2 2" xfId="30301"/>
    <cellStyle name="Output 2 4 3 4 2 2 3" xfId="30302"/>
    <cellStyle name="Output 2 4 3 4 2 3" xfId="30303"/>
    <cellStyle name="Output 2 4 3 4 2 3 2" xfId="30304"/>
    <cellStyle name="Output 2 4 3 4 2 3 3" xfId="30305"/>
    <cellStyle name="Output 2 4 3 4 2 4" xfId="30306"/>
    <cellStyle name="Output 2 4 3 4 2 4 2" xfId="30307"/>
    <cellStyle name="Output 2 4 3 4 2 4 3" xfId="30308"/>
    <cellStyle name="Output 2 4 3 4 2 5" xfId="30309"/>
    <cellStyle name="Output 2 4 3 4 2 5 2" xfId="30310"/>
    <cellStyle name="Output 2 4 3 4 2 5 3" xfId="30311"/>
    <cellStyle name="Output 2 4 3 4 2 6" xfId="30312"/>
    <cellStyle name="Output 2 4 3 4 2 7" xfId="30313"/>
    <cellStyle name="Output 2 4 3 4 3" xfId="30314"/>
    <cellStyle name="Output 2 4 3 4 3 2" xfId="30315"/>
    <cellStyle name="Output 2 4 3 4 3 3" xfId="30316"/>
    <cellStyle name="Output 2 4 3 4 4" xfId="30317"/>
    <cellStyle name="Output 2 4 3 4 4 2" xfId="30318"/>
    <cellStyle name="Output 2 4 3 4 4 3" xfId="30319"/>
    <cellStyle name="Output 2 4 3 4 5" xfId="30320"/>
    <cellStyle name="Output 2 4 3 4 5 2" xfId="30321"/>
    <cellStyle name="Output 2 4 3 4 5 3" xfId="30322"/>
    <cellStyle name="Output 2 4 3 4 6" xfId="30323"/>
    <cellStyle name="Output 2 4 3 4 6 2" xfId="30324"/>
    <cellStyle name="Output 2 4 3 4 6 3" xfId="30325"/>
    <cellStyle name="Output 2 4 3 4 7" xfId="30326"/>
    <cellStyle name="Output 2 4 3 4 8" xfId="30327"/>
    <cellStyle name="Output 2 4 3 5" xfId="30328"/>
    <cellStyle name="Output 2 4 3 5 2" xfId="30329"/>
    <cellStyle name="Output 2 4 3 5 2 2" xfId="30330"/>
    <cellStyle name="Output 2 4 3 5 2 3" xfId="30331"/>
    <cellStyle name="Output 2 4 3 5 3" xfId="30332"/>
    <cellStyle name="Output 2 4 3 5 3 2" xfId="30333"/>
    <cellStyle name="Output 2 4 3 5 3 3" xfId="30334"/>
    <cellStyle name="Output 2 4 3 5 4" xfId="30335"/>
    <cellStyle name="Output 2 4 3 5 4 2" xfId="30336"/>
    <cellStyle name="Output 2 4 3 5 4 3" xfId="30337"/>
    <cellStyle name="Output 2 4 3 5 5" xfId="30338"/>
    <cellStyle name="Output 2 4 3 5 5 2" xfId="30339"/>
    <cellStyle name="Output 2 4 3 5 5 3" xfId="30340"/>
    <cellStyle name="Output 2 4 3 5 6" xfId="30341"/>
    <cellStyle name="Output 2 4 3 5 7" xfId="30342"/>
    <cellStyle name="Output 2 4 3 6" xfId="30343"/>
    <cellStyle name="Output 2 4 3 6 2" xfId="30344"/>
    <cellStyle name="Output 2 4 3 6 3" xfId="30345"/>
    <cellStyle name="Output 2 4 3 7" xfId="30346"/>
    <cellStyle name="Output 2 4 3 7 2" xfId="30347"/>
    <cellStyle name="Output 2 4 3 7 3" xfId="30348"/>
    <cellStyle name="Output 2 4 3 8" xfId="30349"/>
    <cellStyle name="Output 2 4 3 8 2" xfId="30350"/>
    <cellStyle name="Output 2 4 3 8 3" xfId="30351"/>
    <cellStyle name="Output 2 4 3 9" xfId="30352"/>
    <cellStyle name="Output 2 4 3 9 2" xfId="30353"/>
    <cellStyle name="Output 2 4 3 9 3" xfId="30354"/>
    <cellStyle name="Output 2 4 4" xfId="30355"/>
    <cellStyle name="Output 2 4 4 10" xfId="30356"/>
    <cellStyle name="Output 2 4 4 11" xfId="30357"/>
    <cellStyle name="Output 2 4 4 2" xfId="30358"/>
    <cellStyle name="Output 2 4 4 2 10" xfId="30359"/>
    <cellStyle name="Output 2 4 4 2 2" xfId="30360"/>
    <cellStyle name="Output 2 4 4 2 2 2" xfId="30361"/>
    <cellStyle name="Output 2 4 4 2 2 2 2" xfId="30362"/>
    <cellStyle name="Output 2 4 4 2 2 2 2 2" xfId="30363"/>
    <cellStyle name="Output 2 4 4 2 2 2 2 2 2" xfId="30364"/>
    <cellStyle name="Output 2 4 4 2 2 2 2 2 3" xfId="30365"/>
    <cellStyle name="Output 2 4 4 2 2 2 2 3" xfId="30366"/>
    <cellStyle name="Output 2 4 4 2 2 2 2 3 2" xfId="30367"/>
    <cellStyle name="Output 2 4 4 2 2 2 2 3 3" xfId="30368"/>
    <cellStyle name="Output 2 4 4 2 2 2 2 4" xfId="30369"/>
    <cellStyle name="Output 2 4 4 2 2 2 2 4 2" xfId="30370"/>
    <cellStyle name="Output 2 4 4 2 2 2 2 4 3" xfId="30371"/>
    <cellStyle name="Output 2 4 4 2 2 2 2 5" xfId="30372"/>
    <cellStyle name="Output 2 4 4 2 2 2 2 5 2" xfId="30373"/>
    <cellStyle name="Output 2 4 4 2 2 2 2 5 3" xfId="30374"/>
    <cellStyle name="Output 2 4 4 2 2 2 2 6" xfId="30375"/>
    <cellStyle name="Output 2 4 4 2 2 2 2 7" xfId="30376"/>
    <cellStyle name="Output 2 4 4 2 2 2 3" xfId="30377"/>
    <cellStyle name="Output 2 4 4 2 2 2 3 2" xfId="30378"/>
    <cellStyle name="Output 2 4 4 2 2 2 3 3" xfId="30379"/>
    <cellStyle name="Output 2 4 4 2 2 2 4" xfId="30380"/>
    <cellStyle name="Output 2 4 4 2 2 2 4 2" xfId="30381"/>
    <cellStyle name="Output 2 4 4 2 2 2 4 3" xfId="30382"/>
    <cellStyle name="Output 2 4 4 2 2 2 5" xfId="30383"/>
    <cellStyle name="Output 2 4 4 2 2 2 5 2" xfId="30384"/>
    <cellStyle name="Output 2 4 4 2 2 2 5 3" xfId="30385"/>
    <cellStyle name="Output 2 4 4 2 2 2 6" xfId="30386"/>
    <cellStyle name="Output 2 4 4 2 2 2 6 2" xfId="30387"/>
    <cellStyle name="Output 2 4 4 2 2 2 6 3" xfId="30388"/>
    <cellStyle name="Output 2 4 4 2 2 2 7" xfId="30389"/>
    <cellStyle name="Output 2 4 4 2 2 2 8" xfId="30390"/>
    <cellStyle name="Output 2 4 4 2 2 3" xfId="30391"/>
    <cellStyle name="Output 2 4 4 2 2 3 2" xfId="30392"/>
    <cellStyle name="Output 2 4 4 2 2 3 2 2" xfId="30393"/>
    <cellStyle name="Output 2 4 4 2 2 3 2 3" xfId="30394"/>
    <cellStyle name="Output 2 4 4 2 2 3 3" xfId="30395"/>
    <cellStyle name="Output 2 4 4 2 2 3 3 2" xfId="30396"/>
    <cellStyle name="Output 2 4 4 2 2 3 3 3" xfId="30397"/>
    <cellStyle name="Output 2 4 4 2 2 3 4" xfId="30398"/>
    <cellStyle name="Output 2 4 4 2 2 3 4 2" xfId="30399"/>
    <cellStyle name="Output 2 4 4 2 2 3 4 3" xfId="30400"/>
    <cellStyle name="Output 2 4 4 2 2 3 5" xfId="30401"/>
    <cellStyle name="Output 2 4 4 2 2 3 5 2" xfId="30402"/>
    <cellStyle name="Output 2 4 4 2 2 3 5 3" xfId="30403"/>
    <cellStyle name="Output 2 4 4 2 2 3 6" xfId="30404"/>
    <cellStyle name="Output 2 4 4 2 2 3 7" xfId="30405"/>
    <cellStyle name="Output 2 4 4 2 2 4" xfId="30406"/>
    <cellStyle name="Output 2 4 4 2 2 4 2" xfId="30407"/>
    <cellStyle name="Output 2 4 4 2 2 4 3" xfId="30408"/>
    <cellStyle name="Output 2 4 4 2 2 5" xfId="30409"/>
    <cellStyle name="Output 2 4 4 2 2 5 2" xfId="30410"/>
    <cellStyle name="Output 2 4 4 2 2 5 3" xfId="30411"/>
    <cellStyle name="Output 2 4 4 2 2 6" xfId="30412"/>
    <cellStyle name="Output 2 4 4 2 2 6 2" xfId="30413"/>
    <cellStyle name="Output 2 4 4 2 2 6 3" xfId="30414"/>
    <cellStyle name="Output 2 4 4 2 2 7" xfId="30415"/>
    <cellStyle name="Output 2 4 4 2 2 7 2" xfId="30416"/>
    <cellStyle name="Output 2 4 4 2 2 7 3" xfId="30417"/>
    <cellStyle name="Output 2 4 4 2 2 8" xfId="30418"/>
    <cellStyle name="Output 2 4 4 2 2 9" xfId="30419"/>
    <cellStyle name="Output 2 4 4 2 3" xfId="30420"/>
    <cellStyle name="Output 2 4 4 2 3 2" xfId="30421"/>
    <cellStyle name="Output 2 4 4 2 3 2 2" xfId="30422"/>
    <cellStyle name="Output 2 4 4 2 3 2 2 2" xfId="30423"/>
    <cellStyle name="Output 2 4 4 2 3 2 2 3" xfId="30424"/>
    <cellStyle name="Output 2 4 4 2 3 2 3" xfId="30425"/>
    <cellStyle name="Output 2 4 4 2 3 2 3 2" xfId="30426"/>
    <cellStyle name="Output 2 4 4 2 3 2 3 3" xfId="30427"/>
    <cellStyle name="Output 2 4 4 2 3 2 4" xfId="30428"/>
    <cellStyle name="Output 2 4 4 2 3 2 4 2" xfId="30429"/>
    <cellStyle name="Output 2 4 4 2 3 2 4 3" xfId="30430"/>
    <cellStyle name="Output 2 4 4 2 3 2 5" xfId="30431"/>
    <cellStyle name="Output 2 4 4 2 3 2 5 2" xfId="30432"/>
    <cellStyle name="Output 2 4 4 2 3 2 5 3" xfId="30433"/>
    <cellStyle name="Output 2 4 4 2 3 2 6" xfId="30434"/>
    <cellStyle name="Output 2 4 4 2 3 2 7" xfId="30435"/>
    <cellStyle name="Output 2 4 4 2 3 3" xfId="30436"/>
    <cellStyle name="Output 2 4 4 2 3 3 2" xfId="30437"/>
    <cellStyle name="Output 2 4 4 2 3 3 3" xfId="30438"/>
    <cellStyle name="Output 2 4 4 2 3 4" xfId="30439"/>
    <cellStyle name="Output 2 4 4 2 3 4 2" xfId="30440"/>
    <cellStyle name="Output 2 4 4 2 3 4 3" xfId="30441"/>
    <cellStyle name="Output 2 4 4 2 3 5" xfId="30442"/>
    <cellStyle name="Output 2 4 4 2 3 5 2" xfId="30443"/>
    <cellStyle name="Output 2 4 4 2 3 5 3" xfId="30444"/>
    <cellStyle name="Output 2 4 4 2 3 6" xfId="30445"/>
    <cellStyle name="Output 2 4 4 2 3 6 2" xfId="30446"/>
    <cellStyle name="Output 2 4 4 2 3 6 3" xfId="30447"/>
    <cellStyle name="Output 2 4 4 2 3 7" xfId="30448"/>
    <cellStyle name="Output 2 4 4 2 3 8" xfId="30449"/>
    <cellStyle name="Output 2 4 4 2 4" xfId="30450"/>
    <cellStyle name="Output 2 4 4 2 4 2" xfId="30451"/>
    <cellStyle name="Output 2 4 4 2 4 2 2" xfId="30452"/>
    <cellStyle name="Output 2 4 4 2 4 2 3" xfId="30453"/>
    <cellStyle name="Output 2 4 4 2 4 3" xfId="30454"/>
    <cellStyle name="Output 2 4 4 2 4 3 2" xfId="30455"/>
    <cellStyle name="Output 2 4 4 2 4 3 3" xfId="30456"/>
    <cellStyle name="Output 2 4 4 2 4 4" xfId="30457"/>
    <cellStyle name="Output 2 4 4 2 4 4 2" xfId="30458"/>
    <cellStyle name="Output 2 4 4 2 4 4 3" xfId="30459"/>
    <cellStyle name="Output 2 4 4 2 4 5" xfId="30460"/>
    <cellStyle name="Output 2 4 4 2 4 5 2" xfId="30461"/>
    <cellStyle name="Output 2 4 4 2 4 5 3" xfId="30462"/>
    <cellStyle name="Output 2 4 4 2 4 6" xfId="30463"/>
    <cellStyle name="Output 2 4 4 2 4 7" xfId="30464"/>
    <cellStyle name="Output 2 4 4 2 5" xfId="30465"/>
    <cellStyle name="Output 2 4 4 2 5 2" xfId="30466"/>
    <cellStyle name="Output 2 4 4 2 5 3" xfId="30467"/>
    <cellStyle name="Output 2 4 4 2 6" xfId="30468"/>
    <cellStyle name="Output 2 4 4 2 6 2" xfId="30469"/>
    <cellStyle name="Output 2 4 4 2 6 3" xfId="30470"/>
    <cellStyle name="Output 2 4 4 2 7" xfId="30471"/>
    <cellStyle name="Output 2 4 4 2 7 2" xfId="30472"/>
    <cellStyle name="Output 2 4 4 2 7 3" xfId="30473"/>
    <cellStyle name="Output 2 4 4 2 8" xfId="30474"/>
    <cellStyle name="Output 2 4 4 2 8 2" xfId="30475"/>
    <cellStyle name="Output 2 4 4 2 8 3" xfId="30476"/>
    <cellStyle name="Output 2 4 4 2 9" xfId="30477"/>
    <cellStyle name="Output 2 4 4 3" xfId="30478"/>
    <cellStyle name="Output 2 4 4 3 2" xfId="30479"/>
    <cellStyle name="Output 2 4 4 3 2 2" xfId="30480"/>
    <cellStyle name="Output 2 4 4 3 2 2 2" xfId="30481"/>
    <cellStyle name="Output 2 4 4 3 2 2 2 2" xfId="30482"/>
    <cellStyle name="Output 2 4 4 3 2 2 2 3" xfId="30483"/>
    <cellStyle name="Output 2 4 4 3 2 2 3" xfId="30484"/>
    <cellStyle name="Output 2 4 4 3 2 2 3 2" xfId="30485"/>
    <cellStyle name="Output 2 4 4 3 2 2 3 3" xfId="30486"/>
    <cellStyle name="Output 2 4 4 3 2 2 4" xfId="30487"/>
    <cellStyle name="Output 2 4 4 3 2 2 4 2" xfId="30488"/>
    <cellStyle name="Output 2 4 4 3 2 2 4 3" xfId="30489"/>
    <cellStyle name="Output 2 4 4 3 2 2 5" xfId="30490"/>
    <cellStyle name="Output 2 4 4 3 2 2 5 2" xfId="30491"/>
    <cellStyle name="Output 2 4 4 3 2 2 5 3" xfId="30492"/>
    <cellStyle name="Output 2 4 4 3 2 2 6" xfId="30493"/>
    <cellStyle name="Output 2 4 4 3 2 2 7" xfId="30494"/>
    <cellStyle name="Output 2 4 4 3 2 3" xfId="30495"/>
    <cellStyle name="Output 2 4 4 3 2 3 2" xfId="30496"/>
    <cellStyle name="Output 2 4 4 3 2 3 3" xfId="30497"/>
    <cellStyle name="Output 2 4 4 3 2 4" xfId="30498"/>
    <cellStyle name="Output 2 4 4 3 2 4 2" xfId="30499"/>
    <cellStyle name="Output 2 4 4 3 2 4 3" xfId="30500"/>
    <cellStyle name="Output 2 4 4 3 2 5" xfId="30501"/>
    <cellStyle name="Output 2 4 4 3 2 5 2" xfId="30502"/>
    <cellStyle name="Output 2 4 4 3 2 5 3" xfId="30503"/>
    <cellStyle name="Output 2 4 4 3 2 6" xfId="30504"/>
    <cellStyle name="Output 2 4 4 3 2 6 2" xfId="30505"/>
    <cellStyle name="Output 2 4 4 3 2 6 3" xfId="30506"/>
    <cellStyle name="Output 2 4 4 3 2 7" xfId="30507"/>
    <cellStyle name="Output 2 4 4 3 2 8" xfId="30508"/>
    <cellStyle name="Output 2 4 4 3 3" xfId="30509"/>
    <cellStyle name="Output 2 4 4 3 3 2" xfId="30510"/>
    <cellStyle name="Output 2 4 4 3 3 2 2" xfId="30511"/>
    <cellStyle name="Output 2 4 4 3 3 2 3" xfId="30512"/>
    <cellStyle name="Output 2 4 4 3 3 3" xfId="30513"/>
    <cellStyle name="Output 2 4 4 3 3 3 2" xfId="30514"/>
    <cellStyle name="Output 2 4 4 3 3 3 3" xfId="30515"/>
    <cellStyle name="Output 2 4 4 3 3 4" xfId="30516"/>
    <cellStyle name="Output 2 4 4 3 3 4 2" xfId="30517"/>
    <cellStyle name="Output 2 4 4 3 3 4 3" xfId="30518"/>
    <cellStyle name="Output 2 4 4 3 3 5" xfId="30519"/>
    <cellStyle name="Output 2 4 4 3 3 5 2" xfId="30520"/>
    <cellStyle name="Output 2 4 4 3 3 5 3" xfId="30521"/>
    <cellStyle name="Output 2 4 4 3 3 6" xfId="30522"/>
    <cellStyle name="Output 2 4 4 3 3 7" xfId="30523"/>
    <cellStyle name="Output 2 4 4 3 4" xfId="30524"/>
    <cellStyle name="Output 2 4 4 3 4 2" xfId="30525"/>
    <cellStyle name="Output 2 4 4 3 4 3" xfId="30526"/>
    <cellStyle name="Output 2 4 4 3 5" xfId="30527"/>
    <cellStyle name="Output 2 4 4 3 5 2" xfId="30528"/>
    <cellStyle name="Output 2 4 4 3 5 3" xfId="30529"/>
    <cellStyle name="Output 2 4 4 3 6" xfId="30530"/>
    <cellStyle name="Output 2 4 4 3 6 2" xfId="30531"/>
    <cellStyle name="Output 2 4 4 3 6 3" xfId="30532"/>
    <cellStyle name="Output 2 4 4 3 7" xfId="30533"/>
    <cellStyle name="Output 2 4 4 3 7 2" xfId="30534"/>
    <cellStyle name="Output 2 4 4 3 7 3" xfId="30535"/>
    <cellStyle name="Output 2 4 4 3 8" xfId="30536"/>
    <cellStyle name="Output 2 4 4 3 9" xfId="30537"/>
    <cellStyle name="Output 2 4 4 4" xfId="30538"/>
    <cellStyle name="Output 2 4 4 4 2" xfId="30539"/>
    <cellStyle name="Output 2 4 4 4 2 2" xfId="30540"/>
    <cellStyle name="Output 2 4 4 4 2 2 2" xfId="30541"/>
    <cellStyle name="Output 2 4 4 4 2 2 3" xfId="30542"/>
    <cellStyle name="Output 2 4 4 4 2 3" xfId="30543"/>
    <cellStyle name="Output 2 4 4 4 2 3 2" xfId="30544"/>
    <cellStyle name="Output 2 4 4 4 2 3 3" xfId="30545"/>
    <cellStyle name="Output 2 4 4 4 2 4" xfId="30546"/>
    <cellStyle name="Output 2 4 4 4 2 4 2" xfId="30547"/>
    <cellStyle name="Output 2 4 4 4 2 4 3" xfId="30548"/>
    <cellStyle name="Output 2 4 4 4 2 5" xfId="30549"/>
    <cellStyle name="Output 2 4 4 4 2 5 2" xfId="30550"/>
    <cellStyle name="Output 2 4 4 4 2 5 3" xfId="30551"/>
    <cellStyle name="Output 2 4 4 4 2 6" xfId="30552"/>
    <cellStyle name="Output 2 4 4 4 2 7" xfId="30553"/>
    <cellStyle name="Output 2 4 4 4 3" xfId="30554"/>
    <cellStyle name="Output 2 4 4 4 3 2" xfId="30555"/>
    <cellStyle name="Output 2 4 4 4 3 3" xfId="30556"/>
    <cellStyle name="Output 2 4 4 4 4" xfId="30557"/>
    <cellStyle name="Output 2 4 4 4 4 2" xfId="30558"/>
    <cellStyle name="Output 2 4 4 4 4 3" xfId="30559"/>
    <cellStyle name="Output 2 4 4 4 5" xfId="30560"/>
    <cellStyle name="Output 2 4 4 4 5 2" xfId="30561"/>
    <cellStyle name="Output 2 4 4 4 5 3" xfId="30562"/>
    <cellStyle name="Output 2 4 4 4 6" xfId="30563"/>
    <cellStyle name="Output 2 4 4 4 6 2" xfId="30564"/>
    <cellStyle name="Output 2 4 4 4 6 3" xfId="30565"/>
    <cellStyle name="Output 2 4 4 4 7" xfId="30566"/>
    <cellStyle name="Output 2 4 4 4 8" xfId="30567"/>
    <cellStyle name="Output 2 4 4 5" xfId="30568"/>
    <cellStyle name="Output 2 4 4 5 2" xfId="30569"/>
    <cellStyle name="Output 2 4 4 5 2 2" xfId="30570"/>
    <cellStyle name="Output 2 4 4 5 2 3" xfId="30571"/>
    <cellStyle name="Output 2 4 4 5 3" xfId="30572"/>
    <cellStyle name="Output 2 4 4 5 3 2" xfId="30573"/>
    <cellStyle name="Output 2 4 4 5 3 3" xfId="30574"/>
    <cellStyle name="Output 2 4 4 5 4" xfId="30575"/>
    <cellStyle name="Output 2 4 4 5 4 2" xfId="30576"/>
    <cellStyle name="Output 2 4 4 5 4 3" xfId="30577"/>
    <cellStyle name="Output 2 4 4 5 5" xfId="30578"/>
    <cellStyle name="Output 2 4 4 5 5 2" xfId="30579"/>
    <cellStyle name="Output 2 4 4 5 5 3" xfId="30580"/>
    <cellStyle name="Output 2 4 4 5 6" xfId="30581"/>
    <cellStyle name="Output 2 4 4 5 7" xfId="30582"/>
    <cellStyle name="Output 2 4 4 6" xfId="30583"/>
    <cellStyle name="Output 2 4 4 6 2" xfId="30584"/>
    <cellStyle name="Output 2 4 4 6 3" xfId="30585"/>
    <cellStyle name="Output 2 4 4 7" xfId="30586"/>
    <cellStyle name="Output 2 4 4 7 2" xfId="30587"/>
    <cellStyle name="Output 2 4 4 7 3" xfId="30588"/>
    <cellStyle name="Output 2 4 4 8" xfId="30589"/>
    <cellStyle name="Output 2 4 4 8 2" xfId="30590"/>
    <cellStyle name="Output 2 4 4 8 3" xfId="30591"/>
    <cellStyle name="Output 2 4 4 9" xfId="30592"/>
    <cellStyle name="Output 2 4 4 9 2" xfId="30593"/>
    <cellStyle name="Output 2 4 4 9 3" xfId="30594"/>
    <cellStyle name="Output 2 4 5" xfId="30595"/>
    <cellStyle name="Output 2 4 5 10" xfId="30596"/>
    <cellStyle name="Output 2 4 5 2" xfId="30597"/>
    <cellStyle name="Output 2 4 5 2 2" xfId="30598"/>
    <cellStyle name="Output 2 4 5 2 2 2" xfId="30599"/>
    <cellStyle name="Output 2 4 5 2 2 2 2" xfId="30600"/>
    <cellStyle name="Output 2 4 5 2 2 2 2 2" xfId="30601"/>
    <cellStyle name="Output 2 4 5 2 2 2 2 3" xfId="30602"/>
    <cellStyle name="Output 2 4 5 2 2 2 3" xfId="30603"/>
    <cellStyle name="Output 2 4 5 2 2 2 3 2" xfId="30604"/>
    <cellStyle name="Output 2 4 5 2 2 2 3 3" xfId="30605"/>
    <cellStyle name="Output 2 4 5 2 2 2 4" xfId="30606"/>
    <cellStyle name="Output 2 4 5 2 2 2 4 2" xfId="30607"/>
    <cellStyle name="Output 2 4 5 2 2 2 4 3" xfId="30608"/>
    <cellStyle name="Output 2 4 5 2 2 2 5" xfId="30609"/>
    <cellStyle name="Output 2 4 5 2 2 2 5 2" xfId="30610"/>
    <cellStyle name="Output 2 4 5 2 2 2 5 3" xfId="30611"/>
    <cellStyle name="Output 2 4 5 2 2 2 6" xfId="30612"/>
    <cellStyle name="Output 2 4 5 2 2 2 7" xfId="30613"/>
    <cellStyle name="Output 2 4 5 2 2 3" xfId="30614"/>
    <cellStyle name="Output 2 4 5 2 2 3 2" xfId="30615"/>
    <cellStyle name="Output 2 4 5 2 2 3 3" xfId="30616"/>
    <cellStyle name="Output 2 4 5 2 2 4" xfId="30617"/>
    <cellStyle name="Output 2 4 5 2 2 4 2" xfId="30618"/>
    <cellStyle name="Output 2 4 5 2 2 4 3" xfId="30619"/>
    <cellStyle name="Output 2 4 5 2 2 5" xfId="30620"/>
    <cellStyle name="Output 2 4 5 2 2 5 2" xfId="30621"/>
    <cellStyle name="Output 2 4 5 2 2 5 3" xfId="30622"/>
    <cellStyle name="Output 2 4 5 2 2 6" xfId="30623"/>
    <cellStyle name="Output 2 4 5 2 2 6 2" xfId="30624"/>
    <cellStyle name="Output 2 4 5 2 2 6 3" xfId="30625"/>
    <cellStyle name="Output 2 4 5 2 2 7" xfId="30626"/>
    <cellStyle name="Output 2 4 5 2 2 8" xfId="30627"/>
    <cellStyle name="Output 2 4 5 2 3" xfId="30628"/>
    <cellStyle name="Output 2 4 5 2 3 2" xfId="30629"/>
    <cellStyle name="Output 2 4 5 2 3 2 2" xfId="30630"/>
    <cellStyle name="Output 2 4 5 2 3 2 3" xfId="30631"/>
    <cellStyle name="Output 2 4 5 2 3 3" xfId="30632"/>
    <cellStyle name="Output 2 4 5 2 3 3 2" xfId="30633"/>
    <cellStyle name="Output 2 4 5 2 3 3 3" xfId="30634"/>
    <cellStyle name="Output 2 4 5 2 3 4" xfId="30635"/>
    <cellStyle name="Output 2 4 5 2 3 4 2" xfId="30636"/>
    <cellStyle name="Output 2 4 5 2 3 4 3" xfId="30637"/>
    <cellStyle name="Output 2 4 5 2 3 5" xfId="30638"/>
    <cellStyle name="Output 2 4 5 2 3 5 2" xfId="30639"/>
    <cellStyle name="Output 2 4 5 2 3 5 3" xfId="30640"/>
    <cellStyle name="Output 2 4 5 2 3 6" xfId="30641"/>
    <cellStyle name="Output 2 4 5 2 3 7" xfId="30642"/>
    <cellStyle name="Output 2 4 5 2 4" xfId="30643"/>
    <cellStyle name="Output 2 4 5 2 4 2" xfId="30644"/>
    <cellStyle name="Output 2 4 5 2 4 3" xfId="30645"/>
    <cellStyle name="Output 2 4 5 2 5" xfId="30646"/>
    <cellStyle name="Output 2 4 5 2 5 2" xfId="30647"/>
    <cellStyle name="Output 2 4 5 2 5 3" xfId="30648"/>
    <cellStyle name="Output 2 4 5 2 6" xfId="30649"/>
    <cellStyle name="Output 2 4 5 2 6 2" xfId="30650"/>
    <cellStyle name="Output 2 4 5 2 6 3" xfId="30651"/>
    <cellStyle name="Output 2 4 5 2 7" xfId="30652"/>
    <cellStyle name="Output 2 4 5 2 7 2" xfId="30653"/>
    <cellStyle name="Output 2 4 5 2 7 3" xfId="30654"/>
    <cellStyle name="Output 2 4 5 2 8" xfId="30655"/>
    <cellStyle name="Output 2 4 5 2 9" xfId="30656"/>
    <cellStyle name="Output 2 4 5 3" xfId="30657"/>
    <cellStyle name="Output 2 4 5 3 2" xfId="30658"/>
    <cellStyle name="Output 2 4 5 3 2 2" xfId="30659"/>
    <cellStyle name="Output 2 4 5 3 2 2 2" xfId="30660"/>
    <cellStyle name="Output 2 4 5 3 2 2 3" xfId="30661"/>
    <cellStyle name="Output 2 4 5 3 2 3" xfId="30662"/>
    <cellStyle name="Output 2 4 5 3 2 3 2" xfId="30663"/>
    <cellStyle name="Output 2 4 5 3 2 3 3" xfId="30664"/>
    <cellStyle name="Output 2 4 5 3 2 4" xfId="30665"/>
    <cellStyle name="Output 2 4 5 3 2 4 2" xfId="30666"/>
    <cellStyle name="Output 2 4 5 3 2 4 3" xfId="30667"/>
    <cellStyle name="Output 2 4 5 3 2 5" xfId="30668"/>
    <cellStyle name="Output 2 4 5 3 2 5 2" xfId="30669"/>
    <cellStyle name="Output 2 4 5 3 2 5 3" xfId="30670"/>
    <cellStyle name="Output 2 4 5 3 2 6" xfId="30671"/>
    <cellStyle name="Output 2 4 5 3 2 7" xfId="30672"/>
    <cellStyle name="Output 2 4 5 3 3" xfId="30673"/>
    <cellStyle name="Output 2 4 5 3 3 2" xfId="30674"/>
    <cellStyle name="Output 2 4 5 3 3 3" xfId="30675"/>
    <cellStyle name="Output 2 4 5 3 4" xfId="30676"/>
    <cellStyle name="Output 2 4 5 3 4 2" xfId="30677"/>
    <cellStyle name="Output 2 4 5 3 4 3" xfId="30678"/>
    <cellStyle name="Output 2 4 5 3 5" xfId="30679"/>
    <cellStyle name="Output 2 4 5 3 5 2" xfId="30680"/>
    <cellStyle name="Output 2 4 5 3 5 3" xfId="30681"/>
    <cellStyle name="Output 2 4 5 3 6" xfId="30682"/>
    <cellStyle name="Output 2 4 5 3 6 2" xfId="30683"/>
    <cellStyle name="Output 2 4 5 3 6 3" xfId="30684"/>
    <cellStyle name="Output 2 4 5 3 7" xfId="30685"/>
    <cellStyle name="Output 2 4 5 3 8" xfId="30686"/>
    <cellStyle name="Output 2 4 5 4" xfId="30687"/>
    <cellStyle name="Output 2 4 5 4 2" xfId="30688"/>
    <cellStyle name="Output 2 4 5 4 2 2" xfId="30689"/>
    <cellStyle name="Output 2 4 5 4 2 3" xfId="30690"/>
    <cellStyle name="Output 2 4 5 4 3" xfId="30691"/>
    <cellStyle name="Output 2 4 5 4 3 2" xfId="30692"/>
    <cellStyle name="Output 2 4 5 4 3 3" xfId="30693"/>
    <cellStyle name="Output 2 4 5 4 4" xfId="30694"/>
    <cellStyle name="Output 2 4 5 4 4 2" xfId="30695"/>
    <cellStyle name="Output 2 4 5 4 4 3" xfId="30696"/>
    <cellStyle name="Output 2 4 5 4 5" xfId="30697"/>
    <cellStyle name="Output 2 4 5 4 5 2" xfId="30698"/>
    <cellStyle name="Output 2 4 5 4 5 3" xfId="30699"/>
    <cellStyle name="Output 2 4 5 4 6" xfId="30700"/>
    <cellStyle name="Output 2 4 5 4 7" xfId="30701"/>
    <cellStyle name="Output 2 4 5 5" xfId="30702"/>
    <cellStyle name="Output 2 4 5 5 2" xfId="30703"/>
    <cellStyle name="Output 2 4 5 5 3" xfId="30704"/>
    <cellStyle name="Output 2 4 5 6" xfId="30705"/>
    <cellStyle name="Output 2 4 5 6 2" xfId="30706"/>
    <cellStyle name="Output 2 4 5 6 3" xfId="30707"/>
    <cellStyle name="Output 2 4 5 7" xfId="30708"/>
    <cellStyle name="Output 2 4 5 7 2" xfId="30709"/>
    <cellStyle name="Output 2 4 5 7 3" xfId="30710"/>
    <cellStyle name="Output 2 4 5 8" xfId="30711"/>
    <cellStyle name="Output 2 4 5 8 2" xfId="30712"/>
    <cellStyle name="Output 2 4 5 8 3" xfId="30713"/>
    <cellStyle name="Output 2 4 5 9" xfId="30714"/>
    <cellStyle name="Output 2 4 6" xfId="30715"/>
    <cellStyle name="Output 2 4 6 2" xfId="30716"/>
    <cellStyle name="Output 2 4 6 2 2" xfId="30717"/>
    <cellStyle name="Output 2 4 6 2 2 2" xfId="30718"/>
    <cellStyle name="Output 2 4 6 2 2 2 2" xfId="30719"/>
    <cellStyle name="Output 2 4 6 2 2 2 3" xfId="30720"/>
    <cellStyle name="Output 2 4 6 2 2 3" xfId="30721"/>
    <cellStyle name="Output 2 4 6 2 2 3 2" xfId="30722"/>
    <cellStyle name="Output 2 4 6 2 2 3 3" xfId="30723"/>
    <cellStyle name="Output 2 4 6 2 2 4" xfId="30724"/>
    <cellStyle name="Output 2 4 6 2 2 4 2" xfId="30725"/>
    <cellStyle name="Output 2 4 6 2 2 4 3" xfId="30726"/>
    <cellStyle name="Output 2 4 6 2 2 5" xfId="30727"/>
    <cellStyle name="Output 2 4 6 2 2 5 2" xfId="30728"/>
    <cellStyle name="Output 2 4 6 2 2 5 3" xfId="30729"/>
    <cellStyle name="Output 2 4 6 2 2 6" xfId="30730"/>
    <cellStyle name="Output 2 4 6 2 2 7" xfId="30731"/>
    <cellStyle name="Output 2 4 6 2 3" xfId="30732"/>
    <cellStyle name="Output 2 4 6 2 3 2" xfId="30733"/>
    <cellStyle name="Output 2 4 6 2 3 3" xfId="30734"/>
    <cellStyle name="Output 2 4 6 2 4" xfId="30735"/>
    <cellStyle name="Output 2 4 6 2 4 2" xfId="30736"/>
    <cellStyle name="Output 2 4 6 2 4 3" xfId="30737"/>
    <cellStyle name="Output 2 4 6 2 5" xfId="30738"/>
    <cellStyle name="Output 2 4 6 2 5 2" xfId="30739"/>
    <cellStyle name="Output 2 4 6 2 5 3" xfId="30740"/>
    <cellStyle name="Output 2 4 6 2 6" xfId="30741"/>
    <cellStyle name="Output 2 4 6 2 6 2" xfId="30742"/>
    <cellStyle name="Output 2 4 6 2 6 3" xfId="30743"/>
    <cellStyle name="Output 2 4 6 2 7" xfId="30744"/>
    <cellStyle name="Output 2 4 6 2 8" xfId="30745"/>
    <cellStyle name="Output 2 4 6 3" xfId="30746"/>
    <cellStyle name="Output 2 4 6 3 2" xfId="30747"/>
    <cellStyle name="Output 2 4 6 3 2 2" xfId="30748"/>
    <cellStyle name="Output 2 4 6 3 2 3" xfId="30749"/>
    <cellStyle name="Output 2 4 6 3 3" xfId="30750"/>
    <cellStyle name="Output 2 4 6 3 3 2" xfId="30751"/>
    <cellStyle name="Output 2 4 6 3 3 3" xfId="30752"/>
    <cellStyle name="Output 2 4 6 3 4" xfId="30753"/>
    <cellStyle name="Output 2 4 6 3 4 2" xfId="30754"/>
    <cellStyle name="Output 2 4 6 3 4 3" xfId="30755"/>
    <cellStyle name="Output 2 4 6 3 5" xfId="30756"/>
    <cellStyle name="Output 2 4 6 3 5 2" xfId="30757"/>
    <cellStyle name="Output 2 4 6 3 5 3" xfId="30758"/>
    <cellStyle name="Output 2 4 6 3 6" xfId="30759"/>
    <cellStyle name="Output 2 4 6 3 7" xfId="30760"/>
    <cellStyle name="Output 2 4 6 4" xfId="30761"/>
    <cellStyle name="Output 2 4 6 4 2" xfId="30762"/>
    <cellStyle name="Output 2 4 6 4 3" xfId="30763"/>
    <cellStyle name="Output 2 4 6 5" xfId="30764"/>
    <cellStyle name="Output 2 4 6 5 2" xfId="30765"/>
    <cellStyle name="Output 2 4 6 5 3" xfId="30766"/>
    <cellStyle name="Output 2 4 6 6" xfId="30767"/>
    <cellStyle name="Output 2 4 6 6 2" xfId="30768"/>
    <cellStyle name="Output 2 4 6 6 3" xfId="30769"/>
    <cellStyle name="Output 2 4 6 7" xfId="30770"/>
    <cellStyle name="Output 2 4 6 7 2" xfId="30771"/>
    <cellStyle name="Output 2 4 6 7 3" xfId="30772"/>
    <cellStyle name="Output 2 4 6 8" xfId="30773"/>
    <cellStyle name="Output 2 4 6 9" xfId="30774"/>
    <cellStyle name="Output 2 4 7" xfId="30775"/>
    <cellStyle name="Output 2 4 7 2" xfId="30776"/>
    <cellStyle name="Output 2 4 7 2 2" xfId="30777"/>
    <cellStyle name="Output 2 4 7 2 2 2" xfId="30778"/>
    <cellStyle name="Output 2 4 7 2 2 3" xfId="30779"/>
    <cellStyle name="Output 2 4 7 2 3" xfId="30780"/>
    <cellStyle name="Output 2 4 7 2 3 2" xfId="30781"/>
    <cellStyle name="Output 2 4 7 2 3 3" xfId="30782"/>
    <cellStyle name="Output 2 4 7 2 4" xfId="30783"/>
    <cellStyle name="Output 2 4 7 2 4 2" xfId="30784"/>
    <cellStyle name="Output 2 4 7 2 4 3" xfId="30785"/>
    <cellStyle name="Output 2 4 7 2 5" xfId="30786"/>
    <cellStyle name="Output 2 4 7 2 5 2" xfId="30787"/>
    <cellStyle name="Output 2 4 7 2 5 3" xfId="30788"/>
    <cellStyle name="Output 2 4 7 2 6" xfId="30789"/>
    <cellStyle name="Output 2 4 7 2 7" xfId="30790"/>
    <cellStyle name="Output 2 4 7 3" xfId="30791"/>
    <cellStyle name="Output 2 4 7 3 2" xfId="30792"/>
    <cellStyle name="Output 2 4 7 3 3" xfId="30793"/>
    <cellStyle name="Output 2 4 7 4" xfId="30794"/>
    <cellStyle name="Output 2 4 7 4 2" xfId="30795"/>
    <cellStyle name="Output 2 4 7 4 3" xfId="30796"/>
    <cellStyle name="Output 2 4 7 5" xfId="30797"/>
    <cellStyle name="Output 2 4 7 5 2" xfId="30798"/>
    <cellStyle name="Output 2 4 7 5 3" xfId="30799"/>
    <cellStyle name="Output 2 4 7 6" xfId="30800"/>
    <cellStyle name="Output 2 4 7 6 2" xfId="30801"/>
    <cellStyle name="Output 2 4 7 6 3" xfId="30802"/>
    <cellStyle name="Output 2 4 7 7" xfId="30803"/>
    <cellStyle name="Output 2 4 7 8" xfId="30804"/>
    <cellStyle name="Output 2 4 8" xfId="30805"/>
    <cellStyle name="Output 2 4 8 2" xfId="30806"/>
    <cellStyle name="Output 2 4 8 2 2" xfId="30807"/>
    <cellStyle name="Output 2 4 8 2 3" xfId="30808"/>
    <cellStyle name="Output 2 4 8 3" xfId="30809"/>
    <cellStyle name="Output 2 4 8 3 2" xfId="30810"/>
    <cellStyle name="Output 2 4 8 3 3" xfId="30811"/>
    <cellStyle name="Output 2 4 8 4" xfId="30812"/>
    <cellStyle name="Output 2 4 8 4 2" xfId="30813"/>
    <cellStyle name="Output 2 4 8 4 3" xfId="30814"/>
    <cellStyle name="Output 2 4 8 5" xfId="30815"/>
    <cellStyle name="Output 2 4 8 5 2" xfId="30816"/>
    <cellStyle name="Output 2 4 8 5 3" xfId="30817"/>
    <cellStyle name="Output 2 4 8 6" xfId="30818"/>
    <cellStyle name="Output 2 4 8 7" xfId="30819"/>
    <cellStyle name="Output 2 4 9" xfId="30820"/>
    <cellStyle name="Output 2 4 9 2" xfId="30821"/>
    <cellStyle name="Output 2 4 9 3" xfId="30822"/>
    <cellStyle name="Output 2 5" xfId="30823"/>
    <cellStyle name="Output 2 5 10" xfId="30824"/>
    <cellStyle name="Output 2 5 10 2" xfId="30825"/>
    <cellStyle name="Output 2 5 10 3" xfId="30826"/>
    <cellStyle name="Output 2 5 11" xfId="30827"/>
    <cellStyle name="Output 2 5 12" xfId="30828"/>
    <cellStyle name="Output 2 5 2" xfId="30829"/>
    <cellStyle name="Output 2 5 2 10" xfId="30830"/>
    <cellStyle name="Output 2 5 2 11" xfId="30831"/>
    <cellStyle name="Output 2 5 2 2" xfId="30832"/>
    <cellStyle name="Output 2 5 2 2 10" xfId="30833"/>
    <cellStyle name="Output 2 5 2 2 2" xfId="30834"/>
    <cellStyle name="Output 2 5 2 2 2 2" xfId="30835"/>
    <cellStyle name="Output 2 5 2 2 2 2 2" xfId="30836"/>
    <cellStyle name="Output 2 5 2 2 2 2 2 2" xfId="30837"/>
    <cellStyle name="Output 2 5 2 2 2 2 2 2 2" xfId="30838"/>
    <cellStyle name="Output 2 5 2 2 2 2 2 2 3" xfId="30839"/>
    <cellStyle name="Output 2 5 2 2 2 2 2 3" xfId="30840"/>
    <cellStyle name="Output 2 5 2 2 2 2 2 3 2" xfId="30841"/>
    <cellStyle name="Output 2 5 2 2 2 2 2 3 3" xfId="30842"/>
    <cellStyle name="Output 2 5 2 2 2 2 2 4" xfId="30843"/>
    <cellStyle name="Output 2 5 2 2 2 2 2 4 2" xfId="30844"/>
    <cellStyle name="Output 2 5 2 2 2 2 2 4 3" xfId="30845"/>
    <cellStyle name="Output 2 5 2 2 2 2 2 5" xfId="30846"/>
    <cellStyle name="Output 2 5 2 2 2 2 2 5 2" xfId="30847"/>
    <cellStyle name="Output 2 5 2 2 2 2 2 5 3" xfId="30848"/>
    <cellStyle name="Output 2 5 2 2 2 2 2 6" xfId="30849"/>
    <cellStyle name="Output 2 5 2 2 2 2 2 7" xfId="30850"/>
    <cellStyle name="Output 2 5 2 2 2 2 3" xfId="30851"/>
    <cellStyle name="Output 2 5 2 2 2 2 3 2" xfId="30852"/>
    <cellStyle name="Output 2 5 2 2 2 2 3 3" xfId="30853"/>
    <cellStyle name="Output 2 5 2 2 2 2 4" xfId="30854"/>
    <cellStyle name="Output 2 5 2 2 2 2 4 2" xfId="30855"/>
    <cellStyle name="Output 2 5 2 2 2 2 4 3" xfId="30856"/>
    <cellStyle name="Output 2 5 2 2 2 2 5" xfId="30857"/>
    <cellStyle name="Output 2 5 2 2 2 2 5 2" xfId="30858"/>
    <cellStyle name="Output 2 5 2 2 2 2 5 3" xfId="30859"/>
    <cellStyle name="Output 2 5 2 2 2 2 6" xfId="30860"/>
    <cellStyle name="Output 2 5 2 2 2 2 6 2" xfId="30861"/>
    <cellStyle name="Output 2 5 2 2 2 2 6 3" xfId="30862"/>
    <cellStyle name="Output 2 5 2 2 2 2 7" xfId="30863"/>
    <cellStyle name="Output 2 5 2 2 2 2 8" xfId="30864"/>
    <cellStyle name="Output 2 5 2 2 2 3" xfId="30865"/>
    <cellStyle name="Output 2 5 2 2 2 3 2" xfId="30866"/>
    <cellStyle name="Output 2 5 2 2 2 3 2 2" xfId="30867"/>
    <cellStyle name="Output 2 5 2 2 2 3 2 3" xfId="30868"/>
    <cellStyle name="Output 2 5 2 2 2 3 3" xfId="30869"/>
    <cellStyle name="Output 2 5 2 2 2 3 3 2" xfId="30870"/>
    <cellStyle name="Output 2 5 2 2 2 3 3 3" xfId="30871"/>
    <cellStyle name="Output 2 5 2 2 2 3 4" xfId="30872"/>
    <cellStyle name="Output 2 5 2 2 2 3 4 2" xfId="30873"/>
    <cellStyle name="Output 2 5 2 2 2 3 4 3" xfId="30874"/>
    <cellStyle name="Output 2 5 2 2 2 3 5" xfId="30875"/>
    <cellStyle name="Output 2 5 2 2 2 3 5 2" xfId="30876"/>
    <cellStyle name="Output 2 5 2 2 2 3 5 3" xfId="30877"/>
    <cellStyle name="Output 2 5 2 2 2 3 6" xfId="30878"/>
    <cellStyle name="Output 2 5 2 2 2 3 7" xfId="30879"/>
    <cellStyle name="Output 2 5 2 2 2 4" xfId="30880"/>
    <cellStyle name="Output 2 5 2 2 2 4 2" xfId="30881"/>
    <cellStyle name="Output 2 5 2 2 2 4 3" xfId="30882"/>
    <cellStyle name="Output 2 5 2 2 2 5" xfId="30883"/>
    <cellStyle name="Output 2 5 2 2 2 5 2" xfId="30884"/>
    <cellStyle name="Output 2 5 2 2 2 5 3" xfId="30885"/>
    <cellStyle name="Output 2 5 2 2 2 6" xfId="30886"/>
    <cellStyle name="Output 2 5 2 2 2 6 2" xfId="30887"/>
    <cellStyle name="Output 2 5 2 2 2 6 3" xfId="30888"/>
    <cellStyle name="Output 2 5 2 2 2 7" xfId="30889"/>
    <cellStyle name="Output 2 5 2 2 2 7 2" xfId="30890"/>
    <cellStyle name="Output 2 5 2 2 2 7 3" xfId="30891"/>
    <cellStyle name="Output 2 5 2 2 2 8" xfId="30892"/>
    <cellStyle name="Output 2 5 2 2 2 9" xfId="30893"/>
    <cellStyle name="Output 2 5 2 2 3" xfId="30894"/>
    <cellStyle name="Output 2 5 2 2 3 2" xfId="30895"/>
    <cellStyle name="Output 2 5 2 2 3 2 2" xfId="30896"/>
    <cellStyle name="Output 2 5 2 2 3 2 2 2" xfId="30897"/>
    <cellStyle name="Output 2 5 2 2 3 2 2 3" xfId="30898"/>
    <cellStyle name="Output 2 5 2 2 3 2 3" xfId="30899"/>
    <cellStyle name="Output 2 5 2 2 3 2 3 2" xfId="30900"/>
    <cellStyle name="Output 2 5 2 2 3 2 3 3" xfId="30901"/>
    <cellStyle name="Output 2 5 2 2 3 2 4" xfId="30902"/>
    <cellStyle name="Output 2 5 2 2 3 2 4 2" xfId="30903"/>
    <cellStyle name="Output 2 5 2 2 3 2 4 3" xfId="30904"/>
    <cellStyle name="Output 2 5 2 2 3 2 5" xfId="30905"/>
    <cellStyle name="Output 2 5 2 2 3 2 5 2" xfId="30906"/>
    <cellStyle name="Output 2 5 2 2 3 2 5 3" xfId="30907"/>
    <cellStyle name="Output 2 5 2 2 3 2 6" xfId="30908"/>
    <cellStyle name="Output 2 5 2 2 3 2 7" xfId="30909"/>
    <cellStyle name="Output 2 5 2 2 3 3" xfId="30910"/>
    <cellStyle name="Output 2 5 2 2 3 3 2" xfId="30911"/>
    <cellStyle name="Output 2 5 2 2 3 3 3" xfId="30912"/>
    <cellStyle name="Output 2 5 2 2 3 4" xfId="30913"/>
    <cellStyle name="Output 2 5 2 2 3 4 2" xfId="30914"/>
    <cellStyle name="Output 2 5 2 2 3 4 3" xfId="30915"/>
    <cellStyle name="Output 2 5 2 2 3 5" xfId="30916"/>
    <cellStyle name="Output 2 5 2 2 3 5 2" xfId="30917"/>
    <cellStyle name="Output 2 5 2 2 3 5 3" xfId="30918"/>
    <cellStyle name="Output 2 5 2 2 3 6" xfId="30919"/>
    <cellStyle name="Output 2 5 2 2 3 6 2" xfId="30920"/>
    <cellStyle name="Output 2 5 2 2 3 6 3" xfId="30921"/>
    <cellStyle name="Output 2 5 2 2 3 7" xfId="30922"/>
    <cellStyle name="Output 2 5 2 2 3 8" xfId="30923"/>
    <cellStyle name="Output 2 5 2 2 4" xfId="30924"/>
    <cellStyle name="Output 2 5 2 2 4 2" xfId="30925"/>
    <cellStyle name="Output 2 5 2 2 4 2 2" xfId="30926"/>
    <cellStyle name="Output 2 5 2 2 4 2 3" xfId="30927"/>
    <cellStyle name="Output 2 5 2 2 4 3" xfId="30928"/>
    <cellStyle name="Output 2 5 2 2 4 3 2" xfId="30929"/>
    <cellStyle name="Output 2 5 2 2 4 3 3" xfId="30930"/>
    <cellStyle name="Output 2 5 2 2 4 4" xfId="30931"/>
    <cellStyle name="Output 2 5 2 2 4 4 2" xfId="30932"/>
    <cellStyle name="Output 2 5 2 2 4 4 3" xfId="30933"/>
    <cellStyle name="Output 2 5 2 2 4 5" xfId="30934"/>
    <cellStyle name="Output 2 5 2 2 4 5 2" xfId="30935"/>
    <cellStyle name="Output 2 5 2 2 4 5 3" xfId="30936"/>
    <cellStyle name="Output 2 5 2 2 4 6" xfId="30937"/>
    <cellStyle name="Output 2 5 2 2 4 7" xfId="30938"/>
    <cellStyle name="Output 2 5 2 2 5" xfId="30939"/>
    <cellStyle name="Output 2 5 2 2 5 2" xfId="30940"/>
    <cellStyle name="Output 2 5 2 2 5 3" xfId="30941"/>
    <cellStyle name="Output 2 5 2 2 6" xfId="30942"/>
    <cellStyle name="Output 2 5 2 2 6 2" xfId="30943"/>
    <cellStyle name="Output 2 5 2 2 6 3" xfId="30944"/>
    <cellStyle name="Output 2 5 2 2 7" xfId="30945"/>
    <cellStyle name="Output 2 5 2 2 7 2" xfId="30946"/>
    <cellStyle name="Output 2 5 2 2 7 3" xfId="30947"/>
    <cellStyle name="Output 2 5 2 2 8" xfId="30948"/>
    <cellStyle name="Output 2 5 2 2 8 2" xfId="30949"/>
    <cellStyle name="Output 2 5 2 2 8 3" xfId="30950"/>
    <cellStyle name="Output 2 5 2 2 9" xfId="30951"/>
    <cellStyle name="Output 2 5 2 3" xfId="30952"/>
    <cellStyle name="Output 2 5 2 3 2" xfId="30953"/>
    <cellStyle name="Output 2 5 2 3 2 2" xfId="30954"/>
    <cellStyle name="Output 2 5 2 3 2 2 2" xfId="30955"/>
    <cellStyle name="Output 2 5 2 3 2 2 2 2" xfId="30956"/>
    <cellStyle name="Output 2 5 2 3 2 2 2 3" xfId="30957"/>
    <cellStyle name="Output 2 5 2 3 2 2 3" xfId="30958"/>
    <cellStyle name="Output 2 5 2 3 2 2 3 2" xfId="30959"/>
    <cellStyle name="Output 2 5 2 3 2 2 3 3" xfId="30960"/>
    <cellStyle name="Output 2 5 2 3 2 2 4" xfId="30961"/>
    <cellStyle name="Output 2 5 2 3 2 2 4 2" xfId="30962"/>
    <cellStyle name="Output 2 5 2 3 2 2 4 3" xfId="30963"/>
    <cellStyle name="Output 2 5 2 3 2 2 5" xfId="30964"/>
    <cellStyle name="Output 2 5 2 3 2 2 5 2" xfId="30965"/>
    <cellStyle name="Output 2 5 2 3 2 2 5 3" xfId="30966"/>
    <cellStyle name="Output 2 5 2 3 2 2 6" xfId="30967"/>
    <cellStyle name="Output 2 5 2 3 2 2 7" xfId="30968"/>
    <cellStyle name="Output 2 5 2 3 2 3" xfId="30969"/>
    <cellStyle name="Output 2 5 2 3 2 3 2" xfId="30970"/>
    <cellStyle name="Output 2 5 2 3 2 3 3" xfId="30971"/>
    <cellStyle name="Output 2 5 2 3 2 4" xfId="30972"/>
    <cellStyle name="Output 2 5 2 3 2 4 2" xfId="30973"/>
    <cellStyle name="Output 2 5 2 3 2 4 3" xfId="30974"/>
    <cellStyle name="Output 2 5 2 3 2 5" xfId="30975"/>
    <cellStyle name="Output 2 5 2 3 2 5 2" xfId="30976"/>
    <cellStyle name="Output 2 5 2 3 2 5 3" xfId="30977"/>
    <cellStyle name="Output 2 5 2 3 2 6" xfId="30978"/>
    <cellStyle name="Output 2 5 2 3 2 6 2" xfId="30979"/>
    <cellStyle name="Output 2 5 2 3 2 6 3" xfId="30980"/>
    <cellStyle name="Output 2 5 2 3 2 7" xfId="30981"/>
    <cellStyle name="Output 2 5 2 3 2 8" xfId="30982"/>
    <cellStyle name="Output 2 5 2 3 3" xfId="30983"/>
    <cellStyle name="Output 2 5 2 3 3 2" xfId="30984"/>
    <cellStyle name="Output 2 5 2 3 3 2 2" xfId="30985"/>
    <cellStyle name="Output 2 5 2 3 3 2 3" xfId="30986"/>
    <cellStyle name="Output 2 5 2 3 3 3" xfId="30987"/>
    <cellStyle name="Output 2 5 2 3 3 3 2" xfId="30988"/>
    <cellStyle name="Output 2 5 2 3 3 3 3" xfId="30989"/>
    <cellStyle name="Output 2 5 2 3 3 4" xfId="30990"/>
    <cellStyle name="Output 2 5 2 3 3 4 2" xfId="30991"/>
    <cellStyle name="Output 2 5 2 3 3 4 3" xfId="30992"/>
    <cellStyle name="Output 2 5 2 3 3 5" xfId="30993"/>
    <cellStyle name="Output 2 5 2 3 3 5 2" xfId="30994"/>
    <cellStyle name="Output 2 5 2 3 3 5 3" xfId="30995"/>
    <cellStyle name="Output 2 5 2 3 3 6" xfId="30996"/>
    <cellStyle name="Output 2 5 2 3 3 7" xfId="30997"/>
    <cellStyle name="Output 2 5 2 3 4" xfId="30998"/>
    <cellStyle name="Output 2 5 2 3 4 2" xfId="30999"/>
    <cellStyle name="Output 2 5 2 3 4 3" xfId="31000"/>
    <cellStyle name="Output 2 5 2 3 5" xfId="31001"/>
    <cellStyle name="Output 2 5 2 3 5 2" xfId="31002"/>
    <cellStyle name="Output 2 5 2 3 5 3" xfId="31003"/>
    <cellStyle name="Output 2 5 2 3 6" xfId="31004"/>
    <cellStyle name="Output 2 5 2 3 6 2" xfId="31005"/>
    <cellStyle name="Output 2 5 2 3 6 3" xfId="31006"/>
    <cellStyle name="Output 2 5 2 3 7" xfId="31007"/>
    <cellStyle name="Output 2 5 2 3 7 2" xfId="31008"/>
    <cellStyle name="Output 2 5 2 3 7 3" xfId="31009"/>
    <cellStyle name="Output 2 5 2 3 8" xfId="31010"/>
    <cellStyle name="Output 2 5 2 3 9" xfId="31011"/>
    <cellStyle name="Output 2 5 2 4" xfId="31012"/>
    <cellStyle name="Output 2 5 2 4 2" xfId="31013"/>
    <cellStyle name="Output 2 5 2 4 2 2" xfId="31014"/>
    <cellStyle name="Output 2 5 2 4 2 2 2" xfId="31015"/>
    <cellStyle name="Output 2 5 2 4 2 2 3" xfId="31016"/>
    <cellStyle name="Output 2 5 2 4 2 3" xfId="31017"/>
    <cellStyle name="Output 2 5 2 4 2 3 2" xfId="31018"/>
    <cellStyle name="Output 2 5 2 4 2 3 3" xfId="31019"/>
    <cellStyle name="Output 2 5 2 4 2 4" xfId="31020"/>
    <cellStyle name="Output 2 5 2 4 2 4 2" xfId="31021"/>
    <cellStyle name="Output 2 5 2 4 2 4 3" xfId="31022"/>
    <cellStyle name="Output 2 5 2 4 2 5" xfId="31023"/>
    <cellStyle name="Output 2 5 2 4 2 5 2" xfId="31024"/>
    <cellStyle name="Output 2 5 2 4 2 5 3" xfId="31025"/>
    <cellStyle name="Output 2 5 2 4 2 6" xfId="31026"/>
    <cellStyle name="Output 2 5 2 4 2 7" xfId="31027"/>
    <cellStyle name="Output 2 5 2 4 3" xfId="31028"/>
    <cellStyle name="Output 2 5 2 4 3 2" xfId="31029"/>
    <cellStyle name="Output 2 5 2 4 3 3" xfId="31030"/>
    <cellStyle name="Output 2 5 2 4 4" xfId="31031"/>
    <cellStyle name="Output 2 5 2 4 4 2" xfId="31032"/>
    <cellStyle name="Output 2 5 2 4 4 3" xfId="31033"/>
    <cellStyle name="Output 2 5 2 4 5" xfId="31034"/>
    <cellStyle name="Output 2 5 2 4 5 2" xfId="31035"/>
    <cellStyle name="Output 2 5 2 4 5 3" xfId="31036"/>
    <cellStyle name="Output 2 5 2 4 6" xfId="31037"/>
    <cellStyle name="Output 2 5 2 4 6 2" xfId="31038"/>
    <cellStyle name="Output 2 5 2 4 6 3" xfId="31039"/>
    <cellStyle name="Output 2 5 2 4 7" xfId="31040"/>
    <cellStyle name="Output 2 5 2 4 8" xfId="31041"/>
    <cellStyle name="Output 2 5 2 5" xfId="31042"/>
    <cellStyle name="Output 2 5 2 5 2" xfId="31043"/>
    <cellStyle name="Output 2 5 2 5 2 2" xfId="31044"/>
    <cellStyle name="Output 2 5 2 5 2 3" xfId="31045"/>
    <cellStyle name="Output 2 5 2 5 3" xfId="31046"/>
    <cellStyle name="Output 2 5 2 5 3 2" xfId="31047"/>
    <cellStyle name="Output 2 5 2 5 3 3" xfId="31048"/>
    <cellStyle name="Output 2 5 2 5 4" xfId="31049"/>
    <cellStyle name="Output 2 5 2 5 4 2" xfId="31050"/>
    <cellStyle name="Output 2 5 2 5 4 3" xfId="31051"/>
    <cellStyle name="Output 2 5 2 5 5" xfId="31052"/>
    <cellStyle name="Output 2 5 2 5 5 2" xfId="31053"/>
    <cellStyle name="Output 2 5 2 5 5 3" xfId="31054"/>
    <cellStyle name="Output 2 5 2 5 6" xfId="31055"/>
    <cellStyle name="Output 2 5 2 5 7" xfId="31056"/>
    <cellStyle name="Output 2 5 2 6" xfId="31057"/>
    <cellStyle name="Output 2 5 2 6 2" xfId="31058"/>
    <cellStyle name="Output 2 5 2 6 3" xfId="31059"/>
    <cellStyle name="Output 2 5 2 7" xfId="31060"/>
    <cellStyle name="Output 2 5 2 7 2" xfId="31061"/>
    <cellStyle name="Output 2 5 2 7 3" xfId="31062"/>
    <cellStyle name="Output 2 5 2 8" xfId="31063"/>
    <cellStyle name="Output 2 5 2 8 2" xfId="31064"/>
    <cellStyle name="Output 2 5 2 8 3" xfId="31065"/>
    <cellStyle name="Output 2 5 2 9" xfId="31066"/>
    <cellStyle name="Output 2 5 2 9 2" xfId="31067"/>
    <cellStyle name="Output 2 5 2 9 3" xfId="31068"/>
    <cellStyle name="Output 2 5 3" xfId="31069"/>
    <cellStyle name="Output 2 5 3 10" xfId="31070"/>
    <cellStyle name="Output 2 5 3 2" xfId="31071"/>
    <cellStyle name="Output 2 5 3 2 2" xfId="31072"/>
    <cellStyle name="Output 2 5 3 2 2 2" xfId="31073"/>
    <cellStyle name="Output 2 5 3 2 2 2 2" xfId="31074"/>
    <cellStyle name="Output 2 5 3 2 2 2 2 2" xfId="31075"/>
    <cellStyle name="Output 2 5 3 2 2 2 2 3" xfId="31076"/>
    <cellStyle name="Output 2 5 3 2 2 2 3" xfId="31077"/>
    <cellStyle name="Output 2 5 3 2 2 2 3 2" xfId="31078"/>
    <cellStyle name="Output 2 5 3 2 2 2 3 3" xfId="31079"/>
    <cellStyle name="Output 2 5 3 2 2 2 4" xfId="31080"/>
    <cellStyle name="Output 2 5 3 2 2 2 4 2" xfId="31081"/>
    <cellStyle name="Output 2 5 3 2 2 2 4 3" xfId="31082"/>
    <cellStyle name="Output 2 5 3 2 2 2 5" xfId="31083"/>
    <cellStyle name="Output 2 5 3 2 2 2 5 2" xfId="31084"/>
    <cellStyle name="Output 2 5 3 2 2 2 5 3" xfId="31085"/>
    <cellStyle name="Output 2 5 3 2 2 2 6" xfId="31086"/>
    <cellStyle name="Output 2 5 3 2 2 2 7" xfId="31087"/>
    <cellStyle name="Output 2 5 3 2 2 3" xfId="31088"/>
    <cellStyle name="Output 2 5 3 2 2 3 2" xfId="31089"/>
    <cellStyle name="Output 2 5 3 2 2 3 3" xfId="31090"/>
    <cellStyle name="Output 2 5 3 2 2 4" xfId="31091"/>
    <cellStyle name="Output 2 5 3 2 2 4 2" xfId="31092"/>
    <cellStyle name="Output 2 5 3 2 2 4 3" xfId="31093"/>
    <cellStyle name="Output 2 5 3 2 2 5" xfId="31094"/>
    <cellStyle name="Output 2 5 3 2 2 5 2" xfId="31095"/>
    <cellStyle name="Output 2 5 3 2 2 5 3" xfId="31096"/>
    <cellStyle name="Output 2 5 3 2 2 6" xfId="31097"/>
    <cellStyle name="Output 2 5 3 2 2 6 2" xfId="31098"/>
    <cellStyle name="Output 2 5 3 2 2 6 3" xfId="31099"/>
    <cellStyle name="Output 2 5 3 2 2 7" xfId="31100"/>
    <cellStyle name="Output 2 5 3 2 2 8" xfId="31101"/>
    <cellStyle name="Output 2 5 3 2 3" xfId="31102"/>
    <cellStyle name="Output 2 5 3 2 3 2" xfId="31103"/>
    <cellStyle name="Output 2 5 3 2 3 2 2" xfId="31104"/>
    <cellStyle name="Output 2 5 3 2 3 2 3" xfId="31105"/>
    <cellStyle name="Output 2 5 3 2 3 3" xfId="31106"/>
    <cellStyle name="Output 2 5 3 2 3 3 2" xfId="31107"/>
    <cellStyle name="Output 2 5 3 2 3 3 3" xfId="31108"/>
    <cellStyle name="Output 2 5 3 2 3 4" xfId="31109"/>
    <cellStyle name="Output 2 5 3 2 3 4 2" xfId="31110"/>
    <cellStyle name="Output 2 5 3 2 3 4 3" xfId="31111"/>
    <cellStyle name="Output 2 5 3 2 3 5" xfId="31112"/>
    <cellStyle name="Output 2 5 3 2 3 5 2" xfId="31113"/>
    <cellStyle name="Output 2 5 3 2 3 5 3" xfId="31114"/>
    <cellStyle name="Output 2 5 3 2 3 6" xfId="31115"/>
    <cellStyle name="Output 2 5 3 2 3 7" xfId="31116"/>
    <cellStyle name="Output 2 5 3 2 4" xfId="31117"/>
    <cellStyle name="Output 2 5 3 2 4 2" xfId="31118"/>
    <cellStyle name="Output 2 5 3 2 4 3" xfId="31119"/>
    <cellStyle name="Output 2 5 3 2 5" xfId="31120"/>
    <cellStyle name="Output 2 5 3 2 5 2" xfId="31121"/>
    <cellStyle name="Output 2 5 3 2 5 3" xfId="31122"/>
    <cellStyle name="Output 2 5 3 2 6" xfId="31123"/>
    <cellStyle name="Output 2 5 3 2 6 2" xfId="31124"/>
    <cellStyle name="Output 2 5 3 2 6 3" xfId="31125"/>
    <cellStyle name="Output 2 5 3 2 7" xfId="31126"/>
    <cellStyle name="Output 2 5 3 2 7 2" xfId="31127"/>
    <cellStyle name="Output 2 5 3 2 7 3" xfId="31128"/>
    <cellStyle name="Output 2 5 3 2 8" xfId="31129"/>
    <cellStyle name="Output 2 5 3 2 9" xfId="31130"/>
    <cellStyle name="Output 2 5 3 3" xfId="31131"/>
    <cellStyle name="Output 2 5 3 3 2" xfId="31132"/>
    <cellStyle name="Output 2 5 3 3 2 2" xfId="31133"/>
    <cellStyle name="Output 2 5 3 3 2 2 2" xfId="31134"/>
    <cellStyle name="Output 2 5 3 3 2 2 3" xfId="31135"/>
    <cellStyle name="Output 2 5 3 3 2 3" xfId="31136"/>
    <cellStyle name="Output 2 5 3 3 2 3 2" xfId="31137"/>
    <cellStyle name="Output 2 5 3 3 2 3 3" xfId="31138"/>
    <cellStyle name="Output 2 5 3 3 2 4" xfId="31139"/>
    <cellStyle name="Output 2 5 3 3 2 4 2" xfId="31140"/>
    <cellStyle name="Output 2 5 3 3 2 4 3" xfId="31141"/>
    <cellStyle name="Output 2 5 3 3 2 5" xfId="31142"/>
    <cellStyle name="Output 2 5 3 3 2 5 2" xfId="31143"/>
    <cellStyle name="Output 2 5 3 3 2 5 3" xfId="31144"/>
    <cellStyle name="Output 2 5 3 3 2 6" xfId="31145"/>
    <cellStyle name="Output 2 5 3 3 2 7" xfId="31146"/>
    <cellStyle name="Output 2 5 3 3 3" xfId="31147"/>
    <cellStyle name="Output 2 5 3 3 3 2" xfId="31148"/>
    <cellStyle name="Output 2 5 3 3 3 3" xfId="31149"/>
    <cellStyle name="Output 2 5 3 3 4" xfId="31150"/>
    <cellStyle name="Output 2 5 3 3 4 2" xfId="31151"/>
    <cellStyle name="Output 2 5 3 3 4 3" xfId="31152"/>
    <cellStyle name="Output 2 5 3 3 5" xfId="31153"/>
    <cellStyle name="Output 2 5 3 3 5 2" xfId="31154"/>
    <cellStyle name="Output 2 5 3 3 5 3" xfId="31155"/>
    <cellStyle name="Output 2 5 3 3 6" xfId="31156"/>
    <cellStyle name="Output 2 5 3 3 6 2" xfId="31157"/>
    <cellStyle name="Output 2 5 3 3 6 3" xfId="31158"/>
    <cellStyle name="Output 2 5 3 3 7" xfId="31159"/>
    <cellStyle name="Output 2 5 3 3 8" xfId="31160"/>
    <cellStyle name="Output 2 5 3 4" xfId="31161"/>
    <cellStyle name="Output 2 5 3 4 2" xfId="31162"/>
    <cellStyle name="Output 2 5 3 4 2 2" xfId="31163"/>
    <cellStyle name="Output 2 5 3 4 2 3" xfId="31164"/>
    <cellStyle name="Output 2 5 3 4 3" xfId="31165"/>
    <cellStyle name="Output 2 5 3 4 3 2" xfId="31166"/>
    <cellStyle name="Output 2 5 3 4 3 3" xfId="31167"/>
    <cellStyle name="Output 2 5 3 4 4" xfId="31168"/>
    <cellStyle name="Output 2 5 3 4 4 2" xfId="31169"/>
    <cellStyle name="Output 2 5 3 4 4 3" xfId="31170"/>
    <cellStyle name="Output 2 5 3 4 5" xfId="31171"/>
    <cellStyle name="Output 2 5 3 4 5 2" xfId="31172"/>
    <cellStyle name="Output 2 5 3 4 5 3" xfId="31173"/>
    <cellStyle name="Output 2 5 3 4 6" xfId="31174"/>
    <cellStyle name="Output 2 5 3 4 7" xfId="31175"/>
    <cellStyle name="Output 2 5 3 5" xfId="31176"/>
    <cellStyle name="Output 2 5 3 5 2" xfId="31177"/>
    <cellStyle name="Output 2 5 3 5 3" xfId="31178"/>
    <cellStyle name="Output 2 5 3 6" xfId="31179"/>
    <cellStyle name="Output 2 5 3 6 2" xfId="31180"/>
    <cellStyle name="Output 2 5 3 6 3" xfId="31181"/>
    <cellStyle name="Output 2 5 3 7" xfId="31182"/>
    <cellStyle name="Output 2 5 3 7 2" xfId="31183"/>
    <cellStyle name="Output 2 5 3 7 3" xfId="31184"/>
    <cellStyle name="Output 2 5 3 8" xfId="31185"/>
    <cellStyle name="Output 2 5 3 8 2" xfId="31186"/>
    <cellStyle name="Output 2 5 3 8 3" xfId="31187"/>
    <cellStyle name="Output 2 5 3 9" xfId="31188"/>
    <cellStyle name="Output 2 5 4" xfId="31189"/>
    <cellStyle name="Output 2 5 4 2" xfId="31190"/>
    <cellStyle name="Output 2 5 4 2 2" xfId="31191"/>
    <cellStyle name="Output 2 5 4 2 2 2" xfId="31192"/>
    <cellStyle name="Output 2 5 4 2 2 2 2" xfId="31193"/>
    <cellStyle name="Output 2 5 4 2 2 2 3" xfId="31194"/>
    <cellStyle name="Output 2 5 4 2 2 3" xfId="31195"/>
    <cellStyle name="Output 2 5 4 2 2 3 2" xfId="31196"/>
    <cellStyle name="Output 2 5 4 2 2 3 3" xfId="31197"/>
    <cellStyle name="Output 2 5 4 2 2 4" xfId="31198"/>
    <cellStyle name="Output 2 5 4 2 2 4 2" xfId="31199"/>
    <cellStyle name="Output 2 5 4 2 2 4 3" xfId="31200"/>
    <cellStyle name="Output 2 5 4 2 2 5" xfId="31201"/>
    <cellStyle name="Output 2 5 4 2 2 5 2" xfId="31202"/>
    <cellStyle name="Output 2 5 4 2 2 5 3" xfId="31203"/>
    <cellStyle name="Output 2 5 4 2 2 6" xfId="31204"/>
    <cellStyle name="Output 2 5 4 2 2 7" xfId="31205"/>
    <cellStyle name="Output 2 5 4 2 3" xfId="31206"/>
    <cellStyle name="Output 2 5 4 2 3 2" xfId="31207"/>
    <cellStyle name="Output 2 5 4 2 3 3" xfId="31208"/>
    <cellStyle name="Output 2 5 4 2 4" xfId="31209"/>
    <cellStyle name="Output 2 5 4 2 4 2" xfId="31210"/>
    <cellStyle name="Output 2 5 4 2 4 3" xfId="31211"/>
    <cellStyle name="Output 2 5 4 2 5" xfId="31212"/>
    <cellStyle name="Output 2 5 4 2 5 2" xfId="31213"/>
    <cellStyle name="Output 2 5 4 2 5 3" xfId="31214"/>
    <cellStyle name="Output 2 5 4 2 6" xfId="31215"/>
    <cellStyle name="Output 2 5 4 2 6 2" xfId="31216"/>
    <cellStyle name="Output 2 5 4 2 6 3" xfId="31217"/>
    <cellStyle name="Output 2 5 4 2 7" xfId="31218"/>
    <cellStyle name="Output 2 5 4 2 8" xfId="31219"/>
    <cellStyle name="Output 2 5 4 3" xfId="31220"/>
    <cellStyle name="Output 2 5 4 3 2" xfId="31221"/>
    <cellStyle name="Output 2 5 4 3 2 2" xfId="31222"/>
    <cellStyle name="Output 2 5 4 3 2 3" xfId="31223"/>
    <cellStyle name="Output 2 5 4 3 3" xfId="31224"/>
    <cellStyle name="Output 2 5 4 3 3 2" xfId="31225"/>
    <cellStyle name="Output 2 5 4 3 3 3" xfId="31226"/>
    <cellStyle name="Output 2 5 4 3 4" xfId="31227"/>
    <cellStyle name="Output 2 5 4 3 4 2" xfId="31228"/>
    <cellStyle name="Output 2 5 4 3 4 3" xfId="31229"/>
    <cellStyle name="Output 2 5 4 3 5" xfId="31230"/>
    <cellStyle name="Output 2 5 4 3 5 2" xfId="31231"/>
    <cellStyle name="Output 2 5 4 3 5 3" xfId="31232"/>
    <cellStyle name="Output 2 5 4 3 6" xfId="31233"/>
    <cellStyle name="Output 2 5 4 3 7" xfId="31234"/>
    <cellStyle name="Output 2 5 4 4" xfId="31235"/>
    <cellStyle name="Output 2 5 4 4 2" xfId="31236"/>
    <cellStyle name="Output 2 5 4 4 3" xfId="31237"/>
    <cellStyle name="Output 2 5 4 5" xfId="31238"/>
    <cellStyle name="Output 2 5 4 5 2" xfId="31239"/>
    <cellStyle name="Output 2 5 4 5 3" xfId="31240"/>
    <cellStyle name="Output 2 5 4 6" xfId="31241"/>
    <cellStyle name="Output 2 5 4 6 2" xfId="31242"/>
    <cellStyle name="Output 2 5 4 6 3" xfId="31243"/>
    <cellStyle name="Output 2 5 4 7" xfId="31244"/>
    <cellStyle name="Output 2 5 4 7 2" xfId="31245"/>
    <cellStyle name="Output 2 5 4 7 3" xfId="31246"/>
    <cellStyle name="Output 2 5 4 8" xfId="31247"/>
    <cellStyle name="Output 2 5 4 9" xfId="31248"/>
    <cellStyle name="Output 2 5 5" xfId="31249"/>
    <cellStyle name="Output 2 5 5 2" xfId="31250"/>
    <cellStyle name="Output 2 5 5 2 2" xfId="31251"/>
    <cellStyle name="Output 2 5 5 2 2 2" xfId="31252"/>
    <cellStyle name="Output 2 5 5 2 2 3" xfId="31253"/>
    <cellStyle name="Output 2 5 5 2 3" xfId="31254"/>
    <cellStyle name="Output 2 5 5 2 3 2" xfId="31255"/>
    <cellStyle name="Output 2 5 5 2 3 3" xfId="31256"/>
    <cellStyle name="Output 2 5 5 2 4" xfId="31257"/>
    <cellStyle name="Output 2 5 5 2 4 2" xfId="31258"/>
    <cellStyle name="Output 2 5 5 2 4 3" xfId="31259"/>
    <cellStyle name="Output 2 5 5 2 5" xfId="31260"/>
    <cellStyle name="Output 2 5 5 2 5 2" xfId="31261"/>
    <cellStyle name="Output 2 5 5 2 5 3" xfId="31262"/>
    <cellStyle name="Output 2 5 5 2 6" xfId="31263"/>
    <cellStyle name="Output 2 5 5 2 7" xfId="31264"/>
    <cellStyle name="Output 2 5 5 3" xfId="31265"/>
    <cellStyle name="Output 2 5 5 3 2" xfId="31266"/>
    <cellStyle name="Output 2 5 5 3 3" xfId="31267"/>
    <cellStyle name="Output 2 5 5 4" xfId="31268"/>
    <cellStyle name="Output 2 5 5 4 2" xfId="31269"/>
    <cellStyle name="Output 2 5 5 4 3" xfId="31270"/>
    <cellStyle name="Output 2 5 5 5" xfId="31271"/>
    <cellStyle name="Output 2 5 5 5 2" xfId="31272"/>
    <cellStyle name="Output 2 5 5 5 3" xfId="31273"/>
    <cellStyle name="Output 2 5 5 6" xfId="31274"/>
    <cellStyle name="Output 2 5 5 6 2" xfId="31275"/>
    <cellStyle name="Output 2 5 5 6 3" xfId="31276"/>
    <cellStyle name="Output 2 5 5 7" xfId="31277"/>
    <cellStyle name="Output 2 5 5 8" xfId="31278"/>
    <cellStyle name="Output 2 5 6" xfId="31279"/>
    <cellStyle name="Output 2 5 6 2" xfId="31280"/>
    <cellStyle name="Output 2 5 6 2 2" xfId="31281"/>
    <cellStyle name="Output 2 5 6 2 3" xfId="31282"/>
    <cellStyle name="Output 2 5 6 3" xfId="31283"/>
    <cellStyle name="Output 2 5 6 3 2" xfId="31284"/>
    <cellStyle name="Output 2 5 6 3 3" xfId="31285"/>
    <cellStyle name="Output 2 5 6 4" xfId="31286"/>
    <cellStyle name="Output 2 5 6 4 2" xfId="31287"/>
    <cellStyle name="Output 2 5 6 4 3" xfId="31288"/>
    <cellStyle name="Output 2 5 6 5" xfId="31289"/>
    <cellStyle name="Output 2 5 6 5 2" xfId="31290"/>
    <cellStyle name="Output 2 5 6 5 3" xfId="31291"/>
    <cellStyle name="Output 2 5 6 6" xfId="31292"/>
    <cellStyle name="Output 2 5 6 7" xfId="31293"/>
    <cellStyle name="Output 2 5 7" xfId="31294"/>
    <cellStyle name="Output 2 5 7 2" xfId="31295"/>
    <cellStyle name="Output 2 5 7 3" xfId="31296"/>
    <cellStyle name="Output 2 5 8" xfId="31297"/>
    <cellStyle name="Output 2 5 8 2" xfId="31298"/>
    <cellStyle name="Output 2 5 8 3" xfId="31299"/>
    <cellStyle name="Output 2 5 9" xfId="31300"/>
    <cellStyle name="Output 2 5 9 2" xfId="31301"/>
    <cellStyle name="Output 2 5 9 3" xfId="31302"/>
    <cellStyle name="Output 2 6" xfId="31303"/>
    <cellStyle name="Output 2 6 2" xfId="31304"/>
    <cellStyle name="Output 2 6 3" xfId="31305"/>
    <cellStyle name="Output 2 7" xfId="31306"/>
    <cellStyle name="Output 2 7 10" xfId="31307"/>
    <cellStyle name="Output 2 7 10 2" xfId="31308"/>
    <cellStyle name="Output 2 7 10 3" xfId="31309"/>
    <cellStyle name="Output 2 7 11" xfId="31310"/>
    <cellStyle name="Output 2 7 11 2" xfId="31311"/>
    <cellStyle name="Output 2 7 11 3" xfId="31312"/>
    <cellStyle name="Output 2 7 12" xfId="31313"/>
    <cellStyle name="Output 2 7 13" xfId="31314"/>
    <cellStyle name="Output 2 7 2" xfId="31315"/>
    <cellStyle name="Output 2 7 2 10" xfId="31316"/>
    <cellStyle name="Output 2 7 2 2" xfId="31317"/>
    <cellStyle name="Output 2 7 2 2 2" xfId="31318"/>
    <cellStyle name="Output 2 7 2 2 2 2" xfId="31319"/>
    <cellStyle name="Output 2 7 2 2 2 2 2" xfId="31320"/>
    <cellStyle name="Output 2 7 2 2 2 2 2 2" xfId="31321"/>
    <cellStyle name="Output 2 7 2 2 2 2 2 3" xfId="31322"/>
    <cellStyle name="Output 2 7 2 2 2 2 3" xfId="31323"/>
    <cellStyle name="Output 2 7 2 2 2 2 3 2" xfId="31324"/>
    <cellStyle name="Output 2 7 2 2 2 2 3 3" xfId="31325"/>
    <cellStyle name="Output 2 7 2 2 2 2 4" xfId="31326"/>
    <cellStyle name="Output 2 7 2 2 2 2 4 2" xfId="31327"/>
    <cellStyle name="Output 2 7 2 2 2 2 4 3" xfId="31328"/>
    <cellStyle name="Output 2 7 2 2 2 2 5" xfId="31329"/>
    <cellStyle name="Output 2 7 2 2 2 2 5 2" xfId="31330"/>
    <cellStyle name="Output 2 7 2 2 2 2 5 3" xfId="31331"/>
    <cellStyle name="Output 2 7 2 2 2 2 6" xfId="31332"/>
    <cellStyle name="Output 2 7 2 2 2 2 7" xfId="31333"/>
    <cellStyle name="Output 2 7 2 2 2 3" xfId="31334"/>
    <cellStyle name="Output 2 7 2 2 2 3 2" xfId="31335"/>
    <cellStyle name="Output 2 7 2 2 2 3 3" xfId="31336"/>
    <cellStyle name="Output 2 7 2 2 2 4" xfId="31337"/>
    <cellStyle name="Output 2 7 2 2 2 4 2" xfId="31338"/>
    <cellStyle name="Output 2 7 2 2 2 4 3" xfId="31339"/>
    <cellStyle name="Output 2 7 2 2 2 5" xfId="31340"/>
    <cellStyle name="Output 2 7 2 2 2 5 2" xfId="31341"/>
    <cellStyle name="Output 2 7 2 2 2 5 3" xfId="31342"/>
    <cellStyle name="Output 2 7 2 2 2 6" xfId="31343"/>
    <cellStyle name="Output 2 7 2 2 2 6 2" xfId="31344"/>
    <cellStyle name="Output 2 7 2 2 2 6 3" xfId="31345"/>
    <cellStyle name="Output 2 7 2 2 2 7" xfId="31346"/>
    <cellStyle name="Output 2 7 2 2 2 8" xfId="31347"/>
    <cellStyle name="Output 2 7 2 2 3" xfId="31348"/>
    <cellStyle name="Output 2 7 2 2 3 2" xfId="31349"/>
    <cellStyle name="Output 2 7 2 2 3 2 2" xfId="31350"/>
    <cellStyle name="Output 2 7 2 2 3 2 3" xfId="31351"/>
    <cellStyle name="Output 2 7 2 2 3 3" xfId="31352"/>
    <cellStyle name="Output 2 7 2 2 3 3 2" xfId="31353"/>
    <cellStyle name="Output 2 7 2 2 3 3 3" xfId="31354"/>
    <cellStyle name="Output 2 7 2 2 3 4" xfId="31355"/>
    <cellStyle name="Output 2 7 2 2 3 4 2" xfId="31356"/>
    <cellStyle name="Output 2 7 2 2 3 4 3" xfId="31357"/>
    <cellStyle name="Output 2 7 2 2 3 5" xfId="31358"/>
    <cellStyle name="Output 2 7 2 2 3 5 2" xfId="31359"/>
    <cellStyle name="Output 2 7 2 2 3 5 3" xfId="31360"/>
    <cellStyle name="Output 2 7 2 2 3 6" xfId="31361"/>
    <cellStyle name="Output 2 7 2 2 3 7" xfId="31362"/>
    <cellStyle name="Output 2 7 2 2 4" xfId="31363"/>
    <cellStyle name="Output 2 7 2 2 4 2" xfId="31364"/>
    <cellStyle name="Output 2 7 2 2 4 3" xfId="31365"/>
    <cellStyle name="Output 2 7 2 2 5" xfId="31366"/>
    <cellStyle name="Output 2 7 2 2 5 2" xfId="31367"/>
    <cellStyle name="Output 2 7 2 2 5 3" xfId="31368"/>
    <cellStyle name="Output 2 7 2 2 6" xfId="31369"/>
    <cellStyle name="Output 2 7 2 2 6 2" xfId="31370"/>
    <cellStyle name="Output 2 7 2 2 6 3" xfId="31371"/>
    <cellStyle name="Output 2 7 2 2 7" xfId="31372"/>
    <cellStyle name="Output 2 7 2 2 7 2" xfId="31373"/>
    <cellStyle name="Output 2 7 2 2 7 3" xfId="31374"/>
    <cellStyle name="Output 2 7 2 2 8" xfId="31375"/>
    <cellStyle name="Output 2 7 2 2 9" xfId="31376"/>
    <cellStyle name="Output 2 7 2 3" xfId="31377"/>
    <cellStyle name="Output 2 7 2 3 2" xfId="31378"/>
    <cellStyle name="Output 2 7 2 3 2 2" xfId="31379"/>
    <cellStyle name="Output 2 7 2 3 2 2 2" xfId="31380"/>
    <cellStyle name="Output 2 7 2 3 2 2 3" xfId="31381"/>
    <cellStyle name="Output 2 7 2 3 2 3" xfId="31382"/>
    <cellStyle name="Output 2 7 2 3 2 3 2" xfId="31383"/>
    <cellStyle name="Output 2 7 2 3 2 3 3" xfId="31384"/>
    <cellStyle name="Output 2 7 2 3 2 4" xfId="31385"/>
    <cellStyle name="Output 2 7 2 3 2 4 2" xfId="31386"/>
    <cellStyle name="Output 2 7 2 3 2 4 3" xfId="31387"/>
    <cellStyle name="Output 2 7 2 3 2 5" xfId="31388"/>
    <cellStyle name="Output 2 7 2 3 2 5 2" xfId="31389"/>
    <cellStyle name="Output 2 7 2 3 2 5 3" xfId="31390"/>
    <cellStyle name="Output 2 7 2 3 2 6" xfId="31391"/>
    <cellStyle name="Output 2 7 2 3 2 7" xfId="31392"/>
    <cellStyle name="Output 2 7 2 3 3" xfId="31393"/>
    <cellStyle name="Output 2 7 2 3 3 2" xfId="31394"/>
    <cellStyle name="Output 2 7 2 3 3 3" xfId="31395"/>
    <cellStyle name="Output 2 7 2 3 4" xfId="31396"/>
    <cellStyle name="Output 2 7 2 3 4 2" xfId="31397"/>
    <cellStyle name="Output 2 7 2 3 4 3" xfId="31398"/>
    <cellStyle name="Output 2 7 2 3 5" xfId="31399"/>
    <cellStyle name="Output 2 7 2 3 5 2" xfId="31400"/>
    <cellStyle name="Output 2 7 2 3 5 3" xfId="31401"/>
    <cellStyle name="Output 2 7 2 3 6" xfId="31402"/>
    <cellStyle name="Output 2 7 2 3 6 2" xfId="31403"/>
    <cellStyle name="Output 2 7 2 3 6 3" xfId="31404"/>
    <cellStyle name="Output 2 7 2 3 7" xfId="31405"/>
    <cellStyle name="Output 2 7 2 3 8" xfId="31406"/>
    <cellStyle name="Output 2 7 2 4" xfId="31407"/>
    <cellStyle name="Output 2 7 2 4 2" xfId="31408"/>
    <cellStyle name="Output 2 7 2 4 2 2" xfId="31409"/>
    <cellStyle name="Output 2 7 2 4 2 3" xfId="31410"/>
    <cellStyle name="Output 2 7 2 4 3" xfId="31411"/>
    <cellStyle name="Output 2 7 2 4 3 2" xfId="31412"/>
    <cellStyle name="Output 2 7 2 4 3 3" xfId="31413"/>
    <cellStyle name="Output 2 7 2 4 4" xfId="31414"/>
    <cellStyle name="Output 2 7 2 4 4 2" xfId="31415"/>
    <cellStyle name="Output 2 7 2 4 4 3" xfId="31416"/>
    <cellStyle name="Output 2 7 2 4 5" xfId="31417"/>
    <cellStyle name="Output 2 7 2 4 5 2" xfId="31418"/>
    <cellStyle name="Output 2 7 2 4 5 3" xfId="31419"/>
    <cellStyle name="Output 2 7 2 4 6" xfId="31420"/>
    <cellStyle name="Output 2 7 2 4 7" xfId="31421"/>
    <cellStyle name="Output 2 7 2 5" xfId="31422"/>
    <cellStyle name="Output 2 7 2 5 2" xfId="31423"/>
    <cellStyle name="Output 2 7 2 5 3" xfId="31424"/>
    <cellStyle name="Output 2 7 2 6" xfId="31425"/>
    <cellStyle name="Output 2 7 2 6 2" xfId="31426"/>
    <cellStyle name="Output 2 7 2 6 3" xfId="31427"/>
    <cellStyle name="Output 2 7 2 7" xfId="31428"/>
    <cellStyle name="Output 2 7 2 7 2" xfId="31429"/>
    <cellStyle name="Output 2 7 2 7 3" xfId="31430"/>
    <cellStyle name="Output 2 7 2 8" xfId="31431"/>
    <cellStyle name="Output 2 7 2 8 2" xfId="31432"/>
    <cellStyle name="Output 2 7 2 8 3" xfId="31433"/>
    <cellStyle name="Output 2 7 2 9" xfId="31434"/>
    <cellStyle name="Output 2 7 3" xfId="31435"/>
    <cellStyle name="Output 2 7 3 2" xfId="31436"/>
    <cellStyle name="Output 2 7 3 2 2" xfId="31437"/>
    <cellStyle name="Output 2 7 3 2 2 2" xfId="31438"/>
    <cellStyle name="Output 2 7 3 2 2 2 2" xfId="31439"/>
    <cellStyle name="Output 2 7 3 2 2 2 3" xfId="31440"/>
    <cellStyle name="Output 2 7 3 2 2 3" xfId="31441"/>
    <cellStyle name="Output 2 7 3 2 2 3 2" xfId="31442"/>
    <cellStyle name="Output 2 7 3 2 2 3 3" xfId="31443"/>
    <cellStyle name="Output 2 7 3 2 2 4" xfId="31444"/>
    <cellStyle name="Output 2 7 3 2 2 4 2" xfId="31445"/>
    <cellStyle name="Output 2 7 3 2 2 4 3" xfId="31446"/>
    <cellStyle name="Output 2 7 3 2 2 5" xfId="31447"/>
    <cellStyle name="Output 2 7 3 2 2 5 2" xfId="31448"/>
    <cellStyle name="Output 2 7 3 2 2 5 3" xfId="31449"/>
    <cellStyle name="Output 2 7 3 2 2 6" xfId="31450"/>
    <cellStyle name="Output 2 7 3 2 2 7" xfId="31451"/>
    <cellStyle name="Output 2 7 3 2 3" xfId="31452"/>
    <cellStyle name="Output 2 7 3 2 3 2" xfId="31453"/>
    <cellStyle name="Output 2 7 3 2 3 3" xfId="31454"/>
    <cellStyle name="Output 2 7 3 2 4" xfId="31455"/>
    <cellStyle name="Output 2 7 3 2 4 2" xfId="31456"/>
    <cellStyle name="Output 2 7 3 2 4 3" xfId="31457"/>
    <cellStyle name="Output 2 7 3 2 5" xfId="31458"/>
    <cellStyle name="Output 2 7 3 2 5 2" xfId="31459"/>
    <cellStyle name="Output 2 7 3 2 5 3" xfId="31460"/>
    <cellStyle name="Output 2 7 3 2 6" xfId="31461"/>
    <cellStyle name="Output 2 7 3 2 6 2" xfId="31462"/>
    <cellStyle name="Output 2 7 3 2 6 3" xfId="31463"/>
    <cellStyle name="Output 2 7 3 2 7" xfId="31464"/>
    <cellStyle name="Output 2 7 3 2 8" xfId="31465"/>
    <cellStyle name="Output 2 7 3 3" xfId="31466"/>
    <cellStyle name="Output 2 7 3 3 2" xfId="31467"/>
    <cellStyle name="Output 2 7 3 3 2 2" xfId="31468"/>
    <cellStyle name="Output 2 7 3 3 2 3" xfId="31469"/>
    <cellStyle name="Output 2 7 3 3 3" xfId="31470"/>
    <cellStyle name="Output 2 7 3 3 3 2" xfId="31471"/>
    <cellStyle name="Output 2 7 3 3 3 3" xfId="31472"/>
    <cellStyle name="Output 2 7 3 3 4" xfId="31473"/>
    <cellStyle name="Output 2 7 3 3 4 2" xfId="31474"/>
    <cellStyle name="Output 2 7 3 3 4 3" xfId="31475"/>
    <cellStyle name="Output 2 7 3 3 5" xfId="31476"/>
    <cellStyle name="Output 2 7 3 3 5 2" xfId="31477"/>
    <cellStyle name="Output 2 7 3 3 5 3" xfId="31478"/>
    <cellStyle name="Output 2 7 3 3 6" xfId="31479"/>
    <cellStyle name="Output 2 7 3 3 7" xfId="31480"/>
    <cellStyle name="Output 2 7 3 4" xfId="31481"/>
    <cellStyle name="Output 2 7 3 4 2" xfId="31482"/>
    <cellStyle name="Output 2 7 3 4 3" xfId="31483"/>
    <cellStyle name="Output 2 7 3 5" xfId="31484"/>
    <cellStyle name="Output 2 7 3 5 2" xfId="31485"/>
    <cellStyle name="Output 2 7 3 5 3" xfId="31486"/>
    <cellStyle name="Output 2 7 3 6" xfId="31487"/>
    <cellStyle name="Output 2 7 3 6 2" xfId="31488"/>
    <cellStyle name="Output 2 7 3 6 3" xfId="31489"/>
    <cellStyle name="Output 2 7 3 7" xfId="31490"/>
    <cellStyle name="Output 2 7 3 7 2" xfId="31491"/>
    <cellStyle name="Output 2 7 3 7 3" xfId="31492"/>
    <cellStyle name="Output 2 7 3 8" xfId="31493"/>
    <cellStyle name="Output 2 7 3 9" xfId="31494"/>
    <cellStyle name="Output 2 7 4" xfId="31495"/>
    <cellStyle name="Output 2 7 4 2" xfId="31496"/>
    <cellStyle name="Output 2 7 4 2 2" xfId="31497"/>
    <cellStyle name="Output 2 7 4 2 2 2" xfId="31498"/>
    <cellStyle name="Output 2 7 4 2 2 2 2" xfId="31499"/>
    <cellStyle name="Output 2 7 4 2 2 2 3" xfId="31500"/>
    <cellStyle name="Output 2 7 4 2 2 3" xfId="31501"/>
    <cellStyle name="Output 2 7 4 2 2 3 2" xfId="31502"/>
    <cellStyle name="Output 2 7 4 2 2 3 3" xfId="31503"/>
    <cellStyle name="Output 2 7 4 2 2 4" xfId="31504"/>
    <cellStyle name="Output 2 7 4 2 2 4 2" xfId="31505"/>
    <cellStyle name="Output 2 7 4 2 2 4 3" xfId="31506"/>
    <cellStyle name="Output 2 7 4 2 2 5" xfId="31507"/>
    <cellStyle name="Output 2 7 4 2 2 5 2" xfId="31508"/>
    <cellStyle name="Output 2 7 4 2 2 5 3" xfId="31509"/>
    <cellStyle name="Output 2 7 4 2 2 6" xfId="31510"/>
    <cellStyle name="Output 2 7 4 2 2 7" xfId="31511"/>
    <cellStyle name="Output 2 7 4 2 3" xfId="31512"/>
    <cellStyle name="Output 2 7 4 2 3 2" xfId="31513"/>
    <cellStyle name="Output 2 7 4 2 3 3" xfId="31514"/>
    <cellStyle name="Output 2 7 4 2 4" xfId="31515"/>
    <cellStyle name="Output 2 7 4 2 4 2" xfId="31516"/>
    <cellStyle name="Output 2 7 4 2 4 3" xfId="31517"/>
    <cellStyle name="Output 2 7 4 2 5" xfId="31518"/>
    <cellStyle name="Output 2 7 4 2 5 2" xfId="31519"/>
    <cellStyle name="Output 2 7 4 2 5 3" xfId="31520"/>
    <cellStyle name="Output 2 7 4 2 6" xfId="31521"/>
    <cellStyle name="Output 2 7 4 2 6 2" xfId="31522"/>
    <cellStyle name="Output 2 7 4 2 6 3" xfId="31523"/>
    <cellStyle name="Output 2 7 4 2 7" xfId="31524"/>
    <cellStyle name="Output 2 7 4 2 8" xfId="31525"/>
    <cellStyle name="Output 2 7 4 3" xfId="31526"/>
    <cellStyle name="Output 2 7 4 3 2" xfId="31527"/>
    <cellStyle name="Output 2 7 4 3 2 2" xfId="31528"/>
    <cellStyle name="Output 2 7 4 3 2 3" xfId="31529"/>
    <cellStyle name="Output 2 7 4 3 3" xfId="31530"/>
    <cellStyle name="Output 2 7 4 3 3 2" xfId="31531"/>
    <cellStyle name="Output 2 7 4 3 3 3" xfId="31532"/>
    <cellStyle name="Output 2 7 4 3 4" xfId="31533"/>
    <cellStyle name="Output 2 7 4 3 4 2" xfId="31534"/>
    <cellStyle name="Output 2 7 4 3 4 3" xfId="31535"/>
    <cellStyle name="Output 2 7 4 3 5" xfId="31536"/>
    <cellStyle name="Output 2 7 4 3 5 2" xfId="31537"/>
    <cellStyle name="Output 2 7 4 3 5 3" xfId="31538"/>
    <cellStyle name="Output 2 7 4 3 6" xfId="31539"/>
    <cellStyle name="Output 2 7 4 3 7" xfId="31540"/>
    <cellStyle name="Output 2 7 4 4" xfId="31541"/>
    <cellStyle name="Output 2 7 4 4 2" xfId="31542"/>
    <cellStyle name="Output 2 7 4 4 3" xfId="31543"/>
    <cellStyle name="Output 2 7 4 5" xfId="31544"/>
    <cellStyle name="Output 2 7 4 5 2" xfId="31545"/>
    <cellStyle name="Output 2 7 4 5 3" xfId="31546"/>
    <cellStyle name="Output 2 7 4 6" xfId="31547"/>
    <cellStyle name="Output 2 7 4 6 2" xfId="31548"/>
    <cellStyle name="Output 2 7 4 6 3" xfId="31549"/>
    <cellStyle name="Output 2 7 4 7" xfId="31550"/>
    <cellStyle name="Output 2 7 4 7 2" xfId="31551"/>
    <cellStyle name="Output 2 7 4 7 3" xfId="31552"/>
    <cellStyle name="Output 2 7 4 8" xfId="31553"/>
    <cellStyle name="Output 2 7 4 9" xfId="31554"/>
    <cellStyle name="Output 2 7 5" xfId="31555"/>
    <cellStyle name="Output 2 7 5 2" xfId="31556"/>
    <cellStyle name="Output 2 7 5 2 2" xfId="31557"/>
    <cellStyle name="Output 2 7 5 2 2 2" xfId="31558"/>
    <cellStyle name="Output 2 7 5 2 2 2 2" xfId="31559"/>
    <cellStyle name="Output 2 7 5 2 2 2 3" xfId="31560"/>
    <cellStyle name="Output 2 7 5 2 2 3" xfId="31561"/>
    <cellStyle name="Output 2 7 5 2 2 3 2" xfId="31562"/>
    <cellStyle name="Output 2 7 5 2 2 3 3" xfId="31563"/>
    <cellStyle name="Output 2 7 5 2 2 4" xfId="31564"/>
    <cellStyle name="Output 2 7 5 2 2 4 2" xfId="31565"/>
    <cellStyle name="Output 2 7 5 2 2 4 3" xfId="31566"/>
    <cellStyle name="Output 2 7 5 2 2 5" xfId="31567"/>
    <cellStyle name="Output 2 7 5 2 2 5 2" xfId="31568"/>
    <cellStyle name="Output 2 7 5 2 2 5 3" xfId="31569"/>
    <cellStyle name="Output 2 7 5 2 2 6" xfId="31570"/>
    <cellStyle name="Output 2 7 5 2 2 7" xfId="31571"/>
    <cellStyle name="Output 2 7 5 2 3" xfId="31572"/>
    <cellStyle name="Output 2 7 5 2 3 2" xfId="31573"/>
    <cellStyle name="Output 2 7 5 2 3 3" xfId="31574"/>
    <cellStyle name="Output 2 7 5 2 4" xfId="31575"/>
    <cellStyle name="Output 2 7 5 2 4 2" xfId="31576"/>
    <cellStyle name="Output 2 7 5 2 4 3" xfId="31577"/>
    <cellStyle name="Output 2 7 5 2 5" xfId="31578"/>
    <cellStyle name="Output 2 7 5 2 5 2" xfId="31579"/>
    <cellStyle name="Output 2 7 5 2 5 3" xfId="31580"/>
    <cellStyle name="Output 2 7 5 2 6" xfId="31581"/>
    <cellStyle name="Output 2 7 5 2 6 2" xfId="31582"/>
    <cellStyle name="Output 2 7 5 2 6 3" xfId="31583"/>
    <cellStyle name="Output 2 7 5 2 7" xfId="31584"/>
    <cellStyle name="Output 2 7 5 2 8" xfId="31585"/>
    <cellStyle name="Output 2 7 5 3" xfId="31586"/>
    <cellStyle name="Output 2 7 5 3 2" xfId="31587"/>
    <cellStyle name="Output 2 7 5 3 2 2" xfId="31588"/>
    <cellStyle name="Output 2 7 5 3 2 3" xfId="31589"/>
    <cellStyle name="Output 2 7 5 3 3" xfId="31590"/>
    <cellStyle name="Output 2 7 5 3 3 2" xfId="31591"/>
    <cellStyle name="Output 2 7 5 3 3 3" xfId="31592"/>
    <cellStyle name="Output 2 7 5 3 4" xfId="31593"/>
    <cellStyle name="Output 2 7 5 3 4 2" xfId="31594"/>
    <cellStyle name="Output 2 7 5 3 4 3" xfId="31595"/>
    <cellStyle name="Output 2 7 5 3 5" xfId="31596"/>
    <cellStyle name="Output 2 7 5 3 5 2" xfId="31597"/>
    <cellStyle name="Output 2 7 5 3 5 3" xfId="31598"/>
    <cellStyle name="Output 2 7 5 3 6" xfId="31599"/>
    <cellStyle name="Output 2 7 5 3 7" xfId="31600"/>
    <cellStyle name="Output 2 7 5 4" xfId="31601"/>
    <cellStyle name="Output 2 7 5 4 2" xfId="31602"/>
    <cellStyle name="Output 2 7 5 4 3" xfId="31603"/>
    <cellStyle name="Output 2 7 5 5" xfId="31604"/>
    <cellStyle name="Output 2 7 5 5 2" xfId="31605"/>
    <cellStyle name="Output 2 7 5 5 3" xfId="31606"/>
    <cellStyle name="Output 2 7 5 6" xfId="31607"/>
    <cellStyle name="Output 2 7 5 6 2" xfId="31608"/>
    <cellStyle name="Output 2 7 5 6 3" xfId="31609"/>
    <cellStyle name="Output 2 7 5 7" xfId="31610"/>
    <cellStyle name="Output 2 7 5 7 2" xfId="31611"/>
    <cellStyle name="Output 2 7 5 7 3" xfId="31612"/>
    <cellStyle name="Output 2 7 5 8" xfId="31613"/>
    <cellStyle name="Output 2 7 5 9" xfId="31614"/>
    <cellStyle name="Output 2 7 6" xfId="31615"/>
    <cellStyle name="Output 2 7 6 2" xfId="31616"/>
    <cellStyle name="Output 2 7 6 2 2" xfId="31617"/>
    <cellStyle name="Output 2 7 6 2 2 2" xfId="31618"/>
    <cellStyle name="Output 2 7 6 2 2 3" xfId="31619"/>
    <cellStyle name="Output 2 7 6 2 3" xfId="31620"/>
    <cellStyle name="Output 2 7 6 2 3 2" xfId="31621"/>
    <cellStyle name="Output 2 7 6 2 3 3" xfId="31622"/>
    <cellStyle name="Output 2 7 6 2 4" xfId="31623"/>
    <cellStyle name="Output 2 7 6 2 4 2" xfId="31624"/>
    <cellStyle name="Output 2 7 6 2 4 3" xfId="31625"/>
    <cellStyle name="Output 2 7 6 2 5" xfId="31626"/>
    <cellStyle name="Output 2 7 6 2 5 2" xfId="31627"/>
    <cellStyle name="Output 2 7 6 2 5 3" xfId="31628"/>
    <cellStyle name="Output 2 7 6 2 6" xfId="31629"/>
    <cellStyle name="Output 2 7 6 2 7" xfId="31630"/>
    <cellStyle name="Output 2 7 6 3" xfId="31631"/>
    <cellStyle name="Output 2 7 6 3 2" xfId="31632"/>
    <cellStyle name="Output 2 7 6 3 3" xfId="31633"/>
    <cellStyle name="Output 2 7 6 4" xfId="31634"/>
    <cellStyle name="Output 2 7 6 4 2" xfId="31635"/>
    <cellStyle name="Output 2 7 6 4 3" xfId="31636"/>
    <cellStyle name="Output 2 7 6 5" xfId="31637"/>
    <cellStyle name="Output 2 7 6 5 2" xfId="31638"/>
    <cellStyle name="Output 2 7 6 5 3" xfId="31639"/>
    <cellStyle name="Output 2 7 6 6" xfId="31640"/>
    <cellStyle name="Output 2 7 6 6 2" xfId="31641"/>
    <cellStyle name="Output 2 7 6 6 3" xfId="31642"/>
    <cellStyle name="Output 2 7 6 7" xfId="31643"/>
    <cellStyle name="Output 2 7 6 8" xfId="31644"/>
    <cellStyle name="Output 2 7 7" xfId="31645"/>
    <cellStyle name="Output 2 7 7 2" xfId="31646"/>
    <cellStyle name="Output 2 7 7 2 2" xfId="31647"/>
    <cellStyle name="Output 2 7 7 2 3" xfId="31648"/>
    <cellStyle name="Output 2 7 7 3" xfId="31649"/>
    <cellStyle name="Output 2 7 7 3 2" xfId="31650"/>
    <cellStyle name="Output 2 7 7 3 3" xfId="31651"/>
    <cellStyle name="Output 2 7 7 4" xfId="31652"/>
    <cellStyle name="Output 2 7 7 4 2" xfId="31653"/>
    <cellStyle name="Output 2 7 7 4 3" xfId="31654"/>
    <cellStyle name="Output 2 7 7 5" xfId="31655"/>
    <cellStyle name="Output 2 7 7 5 2" xfId="31656"/>
    <cellStyle name="Output 2 7 7 5 3" xfId="31657"/>
    <cellStyle name="Output 2 7 7 6" xfId="31658"/>
    <cellStyle name="Output 2 7 7 7" xfId="31659"/>
    <cellStyle name="Output 2 7 8" xfId="31660"/>
    <cellStyle name="Output 2 7 8 2" xfId="31661"/>
    <cellStyle name="Output 2 7 8 3" xfId="31662"/>
    <cellStyle name="Output 2 7 9" xfId="31663"/>
    <cellStyle name="Output 2 7 9 2" xfId="31664"/>
    <cellStyle name="Output 2 7 9 3" xfId="31665"/>
    <cellStyle name="Output 2 8" xfId="31666"/>
    <cellStyle name="Output 2 8 2" xfId="31667"/>
    <cellStyle name="Output 2 8 2 2" xfId="31668"/>
    <cellStyle name="Output 2 8 2 2 2" xfId="31669"/>
    <cellStyle name="Output 2 8 2 2 2 2" xfId="31670"/>
    <cellStyle name="Output 2 8 2 2 2 3" xfId="31671"/>
    <cellStyle name="Output 2 8 2 2 3" xfId="31672"/>
    <cellStyle name="Output 2 8 2 2 3 2" xfId="31673"/>
    <cellStyle name="Output 2 8 2 2 3 3" xfId="31674"/>
    <cellStyle name="Output 2 8 2 2 4" xfId="31675"/>
    <cellStyle name="Output 2 8 2 2 4 2" xfId="31676"/>
    <cellStyle name="Output 2 8 2 2 4 3" xfId="31677"/>
    <cellStyle name="Output 2 8 2 2 5" xfId="31678"/>
    <cellStyle name="Output 2 8 2 2 5 2" xfId="31679"/>
    <cellStyle name="Output 2 8 2 2 5 3" xfId="31680"/>
    <cellStyle name="Output 2 8 2 2 6" xfId="31681"/>
    <cellStyle name="Output 2 8 2 2 7" xfId="31682"/>
    <cellStyle name="Output 2 8 2 3" xfId="31683"/>
    <cellStyle name="Output 2 8 2 3 2" xfId="31684"/>
    <cellStyle name="Output 2 8 2 3 3" xfId="31685"/>
    <cellStyle name="Output 2 8 2 4" xfId="31686"/>
    <cellStyle name="Output 2 8 2 4 2" xfId="31687"/>
    <cellStyle name="Output 2 8 2 4 3" xfId="31688"/>
    <cellStyle name="Output 2 8 2 5" xfId="31689"/>
    <cellStyle name="Output 2 8 2 5 2" xfId="31690"/>
    <cellStyle name="Output 2 8 2 5 3" xfId="31691"/>
    <cellStyle name="Output 2 8 2 6" xfId="31692"/>
    <cellStyle name="Output 2 8 2 6 2" xfId="31693"/>
    <cellStyle name="Output 2 8 2 6 3" xfId="31694"/>
    <cellStyle name="Output 2 8 2 7" xfId="31695"/>
    <cellStyle name="Output 2 8 2 8" xfId="31696"/>
    <cellStyle name="Output 2 8 3" xfId="31697"/>
    <cellStyle name="Output 2 8 3 2" xfId="31698"/>
    <cellStyle name="Output 2 8 3 2 2" xfId="31699"/>
    <cellStyle name="Output 2 8 3 2 3" xfId="31700"/>
    <cellStyle name="Output 2 8 3 3" xfId="31701"/>
    <cellStyle name="Output 2 8 3 3 2" xfId="31702"/>
    <cellStyle name="Output 2 8 3 3 3" xfId="31703"/>
    <cellStyle name="Output 2 8 3 4" xfId="31704"/>
    <cellStyle name="Output 2 8 3 4 2" xfId="31705"/>
    <cellStyle name="Output 2 8 3 4 3" xfId="31706"/>
    <cellStyle name="Output 2 8 3 5" xfId="31707"/>
    <cellStyle name="Output 2 8 3 5 2" xfId="31708"/>
    <cellStyle name="Output 2 8 3 5 3" xfId="31709"/>
    <cellStyle name="Output 2 8 3 6" xfId="31710"/>
    <cellStyle name="Output 2 8 3 7" xfId="31711"/>
    <cellStyle name="Output 2 8 4" xfId="31712"/>
    <cellStyle name="Output 2 8 4 2" xfId="31713"/>
    <cellStyle name="Output 2 8 4 3" xfId="31714"/>
    <cellStyle name="Output 2 8 5" xfId="31715"/>
    <cellStyle name="Output 2 8 5 2" xfId="31716"/>
    <cellStyle name="Output 2 8 5 3" xfId="31717"/>
    <cellStyle name="Output 2 8 6" xfId="31718"/>
    <cellStyle name="Output 2 8 6 2" xfId="31719"/>
    <cellStyle name="Output 2 8 6 3" xfId="31720"/>
    <cellStyle name="Output 2 8 7" xfId="31721"/>
    <cellStyle name="Output 2 8 7 2" xfId="31722"/>
    <cellStyle name="Output 2 8 7 3" xfId="31723"/>
    <cellStyle name="Output 2 8 8" xfId="31724"/>
    <cellStyle name="Output 2 8 9" xfId="31725"/>
    <cellStyle name="Output 2 9" xfId="31726"/>
    <cellStyle name="Output 2 9 2" xfId="31727"/>
    <cellStyle name="Output 2 9 2 2" xfId="31728"/>
    <cellStyle name="Output 2 9 2 2 2" xfId="31729"/>
    <cellStyle name="Output 2 9 2 2 3" xfId="31730"/>
    <cellStyle name="Output 2 9 2 3" xfId="31731"/>
    <cellStyle name="Output 2 9 2 3 2" xfId="31732"/>
    <cellStyle name="Output 2 9 2 3 3" xfId="31733"/>
    <cellStyle name="Output 2 9 2 4" xfId="31734"/>
    <cellStyle name="Output 2 9 2 4 2" xfId="31735"/>
    <cellStyle name="Output 2 9 2 4 3" xfId="31736"/>
    <cellStyle name="Output 2 9 2 5" xfId="31737"/>
    <cellStyle name="Output 2 9 2 5 2" xfId="31738"/>
    <cellStyle name="Output 2 9 2 5 3" xfId="31739"/>
    <cellStyle name="Output 2 9 2 6" xfId="31740"/>
    <cellStyle name="Output 2 9 2 7" xfId="31741"/>
    <cellStyle name="Output 2 9 3" xfId="31742"/>
    <cellStyle name="Output 2 9 3 2" xfId="31743"/>
    <cellStyle name="Output 2 9 3 2 2" xfId="31744"/>
    <cellStyle name="Output 2 9 3 2 3" xfId="31745"/>
    <cellStyle name="Output 2 9 3 3" xfId="31746"/>
    <cellStyle name="Output 2 9 3 3 2" xfId="31747"/>
    <cellStyle name="Output 2 9 3 3 3" xfId="31748"/>
    <cellStyle name="Output 2 9 3 4" xfId="31749"/>
    <cellStyle name="Output 2 9 3 4 2" xfId="31750"/>
    <cellStyle name="Output 2 9 3 4 3" xfId="31751"/>
    <cellStyle name="Output 2 9 3 5" xfId="31752"/>
    <cellStyle name="Output 2 9 3 5 2" xfId="31753"/>
    <cellStyle name="Output 2 9 3 5 3" xfId="31754"/>
    <cellStyle name="Output 2 9 3 6" xfId="31755"/>
    <cellStyle name="Output 2 9 3 7" xfId="31756"/>
    <cellStyle name="Output 2 9 4" xfId="31757"/>
    <cellStyle name="Output 2 9 4 2" xfId="31758"/>
    <cellStyle name="Output 2 9 4 3" xfId="31759"/>
    <cellStyle name="Output 2 9 5" xfId="31760"/>
    <cellStyle name="Output 2 9 5 2" xfId="31761"/>
    <cellStyle name="Output 2 9 5 3" xfId="31762"/>
    <cellStyle name="Output 2 9 6" xfId="31763"/>
    <cellStyle name="Output 2 9 6 2" xfId="31764"/>
    <cellStyle name="Output 2 9 6 3" xfId="31765"/>
    <cellStyle name="Output 2 9 7" xfId="31766"/>
    <cellStyle name="Output 2 9 7 2" xfId="31767"/>
    <cellStyle name="Output 2 9 7 3" xfId="31768"/>
    <cellStyle name="Output 2 9 8" xfId="31769"/>
    <cellStyle name="Output 2 9 9" xfId="31770"/>
    <cellStyle name="Output 3" xfId="31771"/>
    <cellStyle name="Output 3 2" xfId="31772"/>
    <cellStyle name="Output 3 2 2" xfId="31773"/>
    <cellStyle name="Output 3 2 3" xfId="31774"/>
    <cellStyle name="Output 3 2 4" xfId="31775"/>
    <cellStyle name="Output 3 3" xfId="31776"/>
    <cellStyle name="Output 4" xfId="31777"/>
    <cellStyle name="Output 4 10" xfId="31778"/>
    <cellStyle name="Output 4 10 2" xfId="31779"/>
    <cellStyle name="Output 4 10 3" xfId="31780"/>
    <cellStyle name="Output 4 11" xfId="31781"/>
    <cellStyle name="Output 4 11 2" xfId="31782"/>
    <cellStyle name="Output 4 11 3" xfId="31783"/>
    <cellStyle name="Output 4 12" xfId="31784"/>
    <cellStyle name="Output 4 12 2" xfId="31785"/>
    <cellStyle name="Output 4 12 3" xfId="31786"/>
    <cellStyle name="Output 4 13" xfId="31787"/>
    <cellStyle name="Output 4 14" xfId="31788"/>
    <cellStyle name="Output 4 2" xfId="31789"/>
    <cellStyle name="Output 4 2 10" xfId="31790"/>
    <cellStyle name="Output 4 2 10 2" xfId="31791"/>
    <cellStyle name="Output 4 2 10 3" xfId="31792"/>
    <cellStyle name="Output 4 2 11" xfId="31793"/>
    <cellStyle name="Output 4 2 12" xfId="31794"/>
    <cellStyle name="Output 4 2 2" xfId="31795"/>
    <cellStyle name="Output 4 2 2 10" xfId="31796"/>
    <cellStyle name="Output 4 2 2 11" xfId="31797"/>
    <cellStyle name="Output 4 2 2 2" xfId="31798"/>
    <cellStyle name="Output 4 2 2 2 10" xfId="31799"/>
    <cellStyle name="Output 4 2 2 2 2" xfId="31800"/>
    <cellStyle name="Output 4 2 2 2 2 2" xfId="31801"/>
    <cellStyle name="Output 4 2 2 2 2 2 2" xfId="31802"/>
    <cellStyle name="Output 4 2 2 2 2 2 2 2" xfId="31803"/>
    <cellStyle name="Output 4 2 2 2 2 2 2 2 2" xfId="31804"/>
    <cellStyle name="Output 4 2 2 2 2 2 2 2 3" xfId="31805"/>
    <cellStyle name="Output 4 2 2 2 2 2 2 3" xfId="31806"/>
    <cellStyle name="Output 4 2 2 2 2 2 2 3 2" xfId="31807"/>
    <cellStyle name="Output 4 2 2 2 2 2 2 3 3" xfId="31808"/>
    <cellStyle name="Output 4 2 2 2 2 2 2 4" xfId="31809"/>
    <cellStyle name="Output 4 2 2 2 2 2 2 4 2" xfId="31810"/>
    <cellStyle name="Output 4 2 2 2 2 2 2 4 3" xfId="31811"/>
    <cellStyle name="Output 4 2 2 2 2 2 2 5" xfId="31812"/>
    <cellStyle name="Output 4 2 2 2 2 2 2 5 2" xfId="31813"/>
    <cellStyle name="Output 4 2 2 2 2 2 2 5 3" xfId="31814"/>
    <cellStyle name="Output 4 2 2 2 2 2 2 6" xfId="31815"/>
    <cellStyle name="Output 4 2 2 2 2 2 2 7" xfId="31816"/>
    <cellStyle name="Output 4 2 2 2 2 2 3" xfId="31817"/>
    <cellStyle name="Output 4 2 2 2 2 2 3 2" xfId="31818"/>
    <cellStyle name="Output 4 2 2 2 2 2 3 3" xfId="31819"/>
    <cellStyle name="Output 4 2 2 2 2 2 4" xfId="31820"/>
    <cellStyle name="Output 4 2 2 2 2 2 4 2" xfId="31821"/>
    <cellStyle name="Output 4 2 2 2 2 2 4 3" xfId="31822"/>
    <cellStyle name="Output 4 2 2 2 2 2 5" xfId="31823"/>
    <cellStyle name="Output 4 2 2 2 2 2 5 2" xfId="31824"/>
    <cellStyle name="Output 4 2 2 2 2 2 5 3" xfId="31825"/>
    <cellStyle name="Output 4 2 2 2 2 2 6" xfId="31826"/>
    <cellStyle name="Output 4 2 2 2 2 2 6 2" xfId="31827"/>
    <cellStyle name="Output 4 2 2 2 2 2 6 3" xfId="31828"/>
    <cellStyle name="Output 4 2 2 2 2 2 7" xfId="31829"/>
    <cellStyle name="Output 4 2 2 2 2 2 8" xfId="31830"/>
    <cellStyle name="Output 4 2 2 2 2 3" xfId="31831"/>
    <cellStyle name="Output 4 2 2 2 2 3 2" xfId="31832"/>
    <cellStyle name="Output 4 2 2 2 2 3 2 2" xfId="31833"/>
    <cellStyle name="Output 4 2 2 2 2 3 2 3" xfId="31834"/>
    <cellStyle name="Output 4 2 2 2 2 3 3" xfId="31835"/>
    <cellStyle name="Output 4 2 2 2 2 3 3 2" xfId="31836"/>
    <cellStyle name="Output 4 2 2 2 2 3 3 3" xfId="31837"/>
    <cellStyle name="Output 4 2 2 2 2 3 4" xfId="31838"/>
    <cellStyle name="Output 4 2 2 2 2 3 4 2" xfId="31839"/>
    <cellStyle name="Output 4 2 2 2 2 3 4 3" xfId="31840"/>
    <cellStyle name="Output 4 2 2 2 2 3 5" xfId="31841"/>
    <cellStyle name="Output 4 2 2 2 2 3 5 2" xfId="31842"/>
    <cellStyle name="Output 4 2 2 2 2 3 5 3" xfId="31843"/>
    <cellStyle name="Output 4 2 2 2 2 3 6" xfId="31844"/>
    <cellStyle name="Output 4 2 2 2 2 3 7" xfId="31845"/>
    <cellStyle name="Output 4 2 2 2 2 4" xfId="31846"/>
    <cellStyle name="Output 4 2 2 2 2 4 2" xfId="31847"/>
    <cellStyle name="Output 4 2 2 2 2 4 3" xfId="31848"/>
    <cellStyle name="Output 4 2 2 2 2 5" xfId="31849"/>
    <cellStyle name="Output 4 2 2 2 2 5 2" xfId="31850"/>
    <cellStyle name="Output 4 2 2 2 2 5 3" xfId="31851"/>
    <cellStyle name="Output 4 2 2 2 2 6" xfId="31852"/>
    <cellStyle name="Output 4 2 2 2 2 6 2" xfId="31853"/>
    <cellStyle name="Output 4 2 2 2 2 6 3" xfId="31854"/>
    <cellStyle name="Output 4 2 2 2 2 7" xfId="31855"/>
    <cellStyle name="Output 4 2 2 2 2 7 2" xfId="31856"/>
    <cellStyle name="Output 4 2 2 2 2 7 3" xfId="31857"/>
    <cellStyle name="Output 4 2 2 2 2 8" xfId="31858"/>
    <cellStyle name="Output 4 2 2 2 2 9" xfId="31859"/>
    <cellStyle name="Output 4 2 2 2 3" xfId="31860"/>
    <cellStyle name="Output 4 2 2 2 3 2" xfId="31861"/>
    <cellStyle name="Output 4 2 2 2 3 2 2" xfId="31862"/>
    <cellStyle name="Output 4 2 2 2 3 2 2 2" xfId="31863"/>
    <cellStyle name="Output 4 2 2 2 3 2 2 3" xfId="31864"/>
    <cellStyle name="Output 4 2 2 2 3 2 3" xfId="31865"/>
    <cellStyle name="Output 4 2 2 2 3 2 3 2" xfId="31866"/>
    <cellStyle name="Output 4 2 2 2 3 2 3 3" xfId="31867"/>
    <cellStyle name="Output 4 2 2 2 3 2 4" xfId="31868"/>
    <cellStyle name="Output 4 2 2 2 3 2 4 2" xfId="31869"/>
    <cellStyle name="Output 4 2 2 2 3 2 4 3" xfId="31870"/>
    <cellStyle name="Output 4 2 2 2 3 2 5" xfId="31871"/>
    <cellStyle name="Output 4 2 2 2 3 2 5 2" xfId="31872"/>
    <cellStyle name="Output 4 2 2 2 3 2 5 3" xfId="31873"/>
    <cellStyle name="Output 4 2 2 2 3 2 6" xfId="31874"/>
    <cellStyle name="Output 4 2 2 2 3 2 7" xfId="31875"/>
    <cellStyle name="Output 4 2 2 2 3 3" xfId="31876"/>
    <cellStyle name="Output 4 2 2 2 3 3 2" xfId="31877"/>
    <cellStyle name="Output 4 2 2 2 3 3 3" xfId="31878"/>
    <cellStyle name="Output 4 2 2 2 3 4" xfId="31879"/>
    <cellStyle name="Output 4 2 2 2 3 4 2" xfId="31880"/>
    <cellStyle name="Output 4 2 2 2 3 4 3" xfId="31881"/>
    <cellStyle name="Output 4 2 2 2 3 5" xfId="31882"/>
    <cellStyle name="Output 4 2 2 2 3 5 2" xfId="31883"/>
    <cellStyle name="Output 4 2 2 2 3 5 3" xfId="31884"/>
    <cellStyle name="Output 4 2 2 2 3 6" xfId="31885"/>
    <cellStyle name="Output 4 2 2 2 3 6 2" xfId="31886"/>
    <cellStyle name="Output 4 2 2 2 3 6 3" xfId="31887"/>
    <cellStyle name="Output 4 2 2 2 3 7" xfId="31888"/>
    <cellStyle name="Output 4 2 2 2 3 8" xfId="31889"/>
    <cellStyle name="Output 4 2 2 2 4" xfId="31890"/>
    <cellStyle name="Output 4 2 2 2 4 2" xfId="31891"/>
    <cellStyle name="Output 4 2 2 2 4 2 2" xfId="31892"/>
    <cellStyle name="Output 4 2 2 2 4 2 3" xfId="31893"/>
    <cellStyle name="Output 4 2 2 2 4 3" xfId="31894"/>
    <cellStyle name="Output 4 2 2 2 4 3 2" xfId="31895"/>
    <cellStyle name="Output 4 2 2 2 4 3 3" xfId="31896"/>
    <cellStyle name="Output 4 2 2 2 4 4" xfId="31897"/>
    <cellStyle name="Output 4 2 2 2 4 4 2" xfId="31898"/>
    <cellStyle name="Output 4 2 2 2 4 4 3" xfId="31899"/>
    <cellStyle name="Output 4 2 2 2 4 5" xfId="31900"/>
    <cellStyle name="Output 4 2 2 2 4 5 2" xfId="31901"/>
    <cellStyle name="Output 4 2 2 2 4 5 3" xfId="31902"/>
    <cellStyle name="Output 4 2 2 2 4 6" xfId="31903"/>
    <cellStyle name="Output 4 2 2 2 4 7" xfId="31904"/>
    <cellStyle name="Output 4 2 2 2 5" xfId="31905"/>
    <cellStyle name="Output 4 2 2 2 5 2" xfId="31906"/>
    <cellStyle name="Output 4 2 2 2 5 3" xfId="31907"/>
    <cellStyle name="Output 4 2 2 2 6" xfId="31908"/>
    <cellStyle name="Output 4 2 2 2 6 2" xfId="31909"/>
    <cellStyle name="Output 4 2 2 2 6 3" xfId="31910"/>
    <cellStyle name="Output 4 2 2 2 7" xfId="31911"/>
    <cellStyle name="Output 4 2 2 2 7 2" xfId="31912"/>
    <cellStyle name="Output 4 2 2 2 7 3" xfId="31913"/>
    <cellStyle name="Output 4 2 2 2 8" xfId="31914"/>
    <cellStyle name="Output 4 2 2 2 8 2" xfId="31915"/>
    <cellStyle name="Output 4 2 2 2 8 3" xfId="31916"/>
    <cellStyle name="Output 4 2 2 2 9" xfId="31917"/>
    <cellStyle name="Output 4 2 2 3" xfId="31918"/>
    <cellStyle name="Output 4 2 2 3 2" xfId="31919"/>
    <cellStyle name="Output 4 2 2 3 2 2" xfId="31920"/>
    <cellStyle name="Output 4 2 2 3 2 2 2" xfId="31921"/>
    <cellStyle name="Output 4 2 2 3 2 2 2 2" xfId="31922"/>
    <cellStyle name="Output 4 2 2 3 2 2 2 3" xfId="31923"/>
    <cellStyle name="Output 4 2 2 3 2 2 3" xfId="31924"/>
    <cellStyle name="Output 4 2 2 3 2 2 3 2" xfId="31925"/>
    <cellStyle name="Output 4 2 2 3 2 2 3 3" xfId="31926"/>
    <cellStyle name="Output 4 2 2 3 2 2 4" xfId="31927"/>
    <cellStyle name="Output 4 2 2 3 2 2 4 2" xfId="31928"/>
    <cellStyle name="Output 4 2 2 3 2 2 4 3" xfId="31929"/>
    <cellStyle name="Output 4 2 2 3 2 2 5" xfId="31930"/>
    <cellStyle name="Output 4 2 2 3 2 2 5 2" xfId="31931"/>
    <cellStyle name="Output 4 2 2 3 2 2 5 3" xfId="31932"/>
    <cellStyle name="Output 4 2 2 3 2 2 6" xfId="31933"/>
    <cellStyle name="Output 4 2 2 3 2 2 7" xfId="31934"/>
    <cellStyle name="Output 4 2 2 3 2 3" xfId="31935"/>
    <cellStyle name="Output 4 2 2 3 2 3 2" xfId="31936"/>
    <cellStyle name="Output 4 2 2 3 2 3 3" xfId="31937"/>
    <cellStyle name="Output 4 2 2 3 2 4" xfId="31938"/>
    <cellStyle name="Output 4 2 2 3 2 4 2" xfId="31939"/>
    <cellStyle name="Output 4 2 2 3 2 4 3" xfId="31940"/>
    <cellStyle name="Output 4 2 2 3 2 5" xfId="31941"/>
    <cellStyle name="Output 4 2 2 3 2 5 2" xfId="31942"/>
    <cellStyle name="Output 4 2 2 3 2 5 3" xfId="31943"/>
    <cellStyle name="Output 4 2 2 3 2 6" xfId="31944"/>
    <cellStyle name="Output 4 2 2 3 2 6 2" xfId="31945"/>
    <cellStyle name="Output 4 2 2 3 2 6 3" xfId="31946"/>
    <cellStyle name="Output 4 2 2 3 2 7" xfId="31947"/>
    <cellStyle name="Output 4 2 2 3 2 8" xfId="31948"/>
    <cellStyle name="Output 4 2 2 3 3" xfId="31949"/>
    <cellStyle name="Output 4 2 2 3 3 2" xfId="31950"/>
    <cellStyle name="Output 4 2 2 3 3 2 2" xfId="31951"/>
    <cellStyle name="Output 4 2 2 3 3 2 3" xfId="31952"/>
    <cellStyle name="Output 4 2 2 3 3 3" xfId="31953"/>
    <cellStyle name="Output 4 2 2 3 3 3 2" xfId="31954"/>
    <cellStyle name="Output 4 2 2 3 3 3 3" xfId="31955"/>
    <cellStyle name="Output 4 2 2 3 3 4" xfId="31956"/>
    <cellStyle name="Output 4 2 2 3 3 4 2" xfId="31957"/>
    <cellStyle name="Output 4 2 2 3 3 4 3" xfId="31958"/>
    <cellStyle name="Output 4 2 2 3 3 5" xfId="31959"/>
    <cellStyle name="Output 4 2 2 3 3 5 2" xfId="31960"/>
    <cellStyle name="Output 4 2 2 3 3 5 3" xfId="31961"/>
    <cellStyle name="Output 4 2 2 3 3 6" xfId="31962"/>
    <cellStyle name="Output 4 2 2 3 3 7" xfId="31963"/>
    <cellStyle name="Output 4 2 2 3 4" xfId="31964"/>
    <cellStyle name="Output 4 2 2 3 4 2" xfId="31965"/>
    <cellStyle name="Output 4 2 2 3 4 3" xfId="31966"/>
    <cellStyle name="Output 4 2 2 3 5" xfId="31967"/>
    <cellStyle name="Output 4 2 2 3 5 2" xfId="31968"/>
    <cellStyle name="Output 4 2 2 3 5 3" xfId="31969"/>
    <cellStyle name="Output 4 2 2 3 6" xfId="31970"/>
    <cellStyle name="Output 4 2 2 3 6 2" xfId="31971"/>
    <cellStyle name="Output 4 2 2 3 6 3" xfId="31972"/>
    <cellStyle name="Output 4 2 2 3 7" xfId="31973"/>
    <cellStyle name="Output 4 2 2 3 7 2" xfId="31974"/>
    <cellStyle name="Output 4 2 2 3 7 3" xfId="31975"/>
    <cellStyle name="Output 4 2 2 3 8" xfId="31976"/>
    <cellStyle name="Output 4 2 2 3 9" xfId="31977"/>
    <cellStyle name="Output 4 2 2 4" xfId="31978"/>
    <cellStyle name="Output 4 2 2 4 2" xfId="31979"/>
    <cellStyle name="Output 4 2 2 4 2 2" xfId="31980"/>
    <cellStyle name="Output 4 2 2 4 2 2 2" xfId="31981"/>
    <cellStyle name="Output 4 2 2 4 2 2 3" xfId="31982"/>
    <cellStyle name="Output 4 2 2 4 2 3" xfId="31983"/>
    <cellStyle name="Output 4 2 2 4 2 3 2" xfId="31984"/>
    <cellStyle name="Output 4 2 2 4 2 3 3" xfId="31985"/>
    <cellStyle name="Output 4 2 2 4 2 4" xfId="31986"/>
    <cellStyle name="Output 4 2 2 4 2 4 2" xfId="31987"/>
    <cellStyle name="Output 4 2 2 4 2 4 3" xfId="31988"/>
    <cellStyle name="Output 4 2 2 4 2 5" xfId="31989"/>
    <cellStyle name="Output 4 2 2 4 2 5 2" xfId="31990"/>
    <cellStyle name="Output 4 2 2 4 2 5 3" xfId="31991"/>
    <cellStyle name="Output 4 2 2 4 2 6" xfId="31992"/>
    <cellStyle name="Output 4 2 2 4 2 7" xfId="31993"/>
    <cellStyle name="Output 4 2 2 4 3" xfId="31994"/>
    <cellStyle name="Output 4 2 2 4 3 2" xfId="31995"/>
    <cellStyle name="Output 4 2 2 4 3 3" xfId="31996"/>
    <cellStyle name="Output 4 2 2 4 4" xfId="31997"/>
    <cellStyle name="Output 4 2 2 4 4 2" xfId="31998"/>
    <cellStyle name="Output 4 2 2 4 4 3" xfId="31999"/>
    <cellStyle name="Output 4 2 2 4 5" xfId="32000"/>
    <cellStyle name="Output 4 2 2 4 5 2" xfId="32001"/>
    <cellStyle name="Output 4 2 2 4 5 3" xfId="32002"/>
    <cellStyle name="Output 4 2 2 4 6" xfId="32003"/>
    <cellStyle name="Output 4 2 2 4 6 2" xfId="32004"/>
    <cellStyle name="Output 4 2 2 4 6 3" xfId="32005"/>
    <cellStyle name="Output 4 2 2 4 7" xfId="32006"/>
    <cellStyle name="Output 4 2 2 4 8" xfId="32007"/>
    <cellStyle name="Output 4 2 2 5" xfId="32008"/>
    <cellStyle name="Output 4 2 2 5 2" xfId="32009"/>
    <cellStyle name="Output 4 2 2 5 2 2" xfId="32010"/>
    <cellStyle name="Output 4 2 2 5 2 3" xfId="32011"/>
    <cellStyle name="Output 4 2 2 5 3" xfId="32012"/>
    <cellStyle name="Output 4 2 2 5 3 2" xfId="32013"/>
    <cellStyle name="Output 4 2 2 5 3 3" xfId="32014"/>
    <cellStyle name="Output 4 2 2 5 4" xfId="32015"/>
    <cellStyle name="Output 4 2 2 5 4 2" xfId="32016"/>
    <cellStyle name="Output 4 2 2 5 4 3" xfId="32017"/>
    <cellStyle name="Output 4 2 2 5 5" xfId="32018"/>
    <cellStyle name="Output 4 2 2 5 5 2" xfId="32019"/>
    <cellStyle name="Output 4 2 2 5 5 3" xfId="32020"/>
    <cellStyle name="Output 4 2 2 5 6" xfId="32021"/>
    <cellStyle name="Output 4 2 2 5 7" xfId="32022"/>
    <cellStyle name="Output 4 2 2 6" xfId="32023"/>
    <cellStyle name="Output 4 2 2 6 2" xfId="32024"/>
    <cellStyle name="Output 4 2 2 6 3" xfId="32025"/>
    <cellStyle name="Output 4 2 2 7" xfId="32026"/>
    <cellStyle name="Output 4 2 2 7 2" xfId="32027"/>
    <cellStyle name="Output 4 2 2 7 3" xfId="32028"/>
    <cellStyle name="Output 4 2 2 8" xfId="32029"/>
    <cellStyle name="Output 4 2 2 8 2" xfId="32030"/>
    <cellStyle name="Output 4 2 2 8 3" xfId="32031"/>
    <cellStyle name="Output 4 2 2 9" xfId="32032"/>
    <cellStyle name="Output 4 2 2 9 2" xfId="32033"/>
    <cellStyle name="Output 4 2 2 9 3" xfId="32034"/>
    <cellStyle name="Output 4 2 3" xfId="32035"/>
    <cellStyle name="Output 4 2 3 10" xfId="32036"/>
    <cellStyle name="Output 4 2 3 2" xfId="32037"/>
    <cellStyle name="Output 4 2 3 2 2" xfId="32038"/>
    <cellStyle name="Output 4 2 3 2 2 2" xfId="32039"/>
    <cellStyle name="Output 4 2 3 2 2 2 2" xfId="32040"/>
    <cellStyle name="Output 4 2 3 2 2 2 2 2" xfId="32041"/>
    <cellStyle name="Output 4 2 3 2 2 2 2 3" xfId="32042"/>
    <cellStyle name="Output 4 2 3 2 2 2 3" xfId="32043"/>
    <cellStyle name="Output 4 2 3 2 2 2 3 2" xfId="32044"/>
    <cellStyle name="Output 4 2 3 2 2 2 3 3" xfId="32045"/>
    <cellStyle name="Output 4 2 3 2 2 2 4" xfId="32046"/>
    <cellStyle name="Output 4 2 3 2 2 2 4 2" xfId="32047"/>
    <cellStyle name="Output 4 2 3 2 2 2 4 3" xfId="32048"/>
    <cellStyle name="Output 4 2 3 2 2 2 5" xfId="32049"/>
    <cellStyle name="Output 4 2 3 2 2 2 5 2" xfId="32050"/>
    <cellStyle name="Output 4 2 3 2 2 2 5 3" xfId="32051"/>
    <cellStyle name="Output 4 2 3 2 2 2 6" xfId="32052"/>
    <cellStyle name="Output 4 2 3 2 2 2 7" xfId="32053"/>
    <cellStyle name="Output 4 2 3 2 2 3" xfId="32054"/>
    <cellStyle name="Output 4 2 3 2 2 3 2" xfId="32055"/>
    <cellStyle name="Output 4 2 3 2 2 3 3" xfId="32056"/>
    <cellStyle name="Output 4 2 3 2 2 4" xfId="32057"/>
    <cellStyle name="Output 4 2 3 2 2 4 2" xfId="32058"/>
    <cellStyle name="Output 4 2 3 2 2 4 3" xfId="32059"/>
    <cellStyle name="Output 4 2 3 2 2 5" xfId="32060"/>
    <cellStyle name="Output 4 2 3 2 2 5 2" xfId="32061"/>
    <cellStyle name="Output 4 2 3 2 2 5 3" xfId="32062"/>
    <cellStyle name="Output 4 2 3 2 2 6" xfId="32063"/>
    <cellStyle name="Output 4 2 3 2 2 6 2" xfId="32064"/>
    <cellStyle name="Output 4 2 3 2 2 6 3" xfId="32065"/>
    <cellStyle name="Output 4 2 3 2 2 7" xfId="32066"/>
    <cellStyle name="Output 4 2 3 2 2 8" xfId="32067"/>
    <cellStyle name="Output 4 2 3 2 3" xfId="32068"/>
    <cellStyle name="Output 4 2 3 2 3 2" xfId="32069"/>
    <cellStyle name="Output 4 2 3 2 3 2 2" xfId="32070"/>
    <cellStyle name="Output 4 2 3 2 3 2 3" xfId="32071"/>
    <cellStyle name="Output 4 2 3 2 3 3" xfId="32072"/>
    <cellStyle name="Output 4 2 3 2 3 3 2" xfId="32073"/>
    <cellStyle name="Output 4 2 3 2 3 3 3" xfId="32074"/>
    <cellStyle name="Output 4 2 3 2 3 4" xfId="32075"/>
    <cellStyle name="Output 4 2 3 2 3 4 2" xfId="32076"/>
    <cellStyle name="Output 4 2 3 2 3 4 3" xfId="32077"/>
    <cellStyle name="Output 4 2 3 2 3 5" xfId="32078"/>
    <cellStyle name="Output 4 2 3 2 3 5 2" xfId="32079"/>
    <cellStyle name="Output 4 2 3 2 3 5 3" xfId="32080"/>
    <cellStyle name="Output 4 2 3 2 3 6" xfId="32081"/>
    <cellStyle name="Output 4 2 3 2 3 7" xfId="32082"/>
    <cellStyle name="Output 4 2 3 2 4" xfId="32083"/>
    <cellStyle name="Output 4 2 3 2 4 2" xfId="32084"/>
    <cellStyle name="Output 4 2 3 2 4 3" xfId="32085"/>
    <cellStyle name="Output 4 2 3 2 5" xfId="32086"/>
    <cellStyle name="Output 4 2 3 2 5 2" xfId="32087"/>
    <cellStyle name="Output 4 2 3 2 5 3" xfId="32088"/>
    <cellStyle name="Output 4 2 3 2 6" xfId="32089"/>
    <cellStyle name="Output 4 2 3 2 6 2" xfId="32090"/>
    <cellStyle name="Output 4 2 3 2 6 3" xfId="32091"/>
    <cellStyle name="Output 4 2 3 2 7" xfId="32092"/>
    <cellStyle name="Output 4 2 3 2 7 2" xfId="32093"/>
    <cellStyle name="Output 4 2 3 2 7 3" xfId="32094"/>
    <cellStyle name="Output 4 2 3 2 8" xfId="32095"/>
    <cellStyle name="Output 4 2 3 2 9" xfId="32096"/>
    <cellStyle name="Output 4 2 3 3" xfId="32097"/>
    <cellStyle name="Output 4 2 3 3 2" xfId="32098"/>
    <cellStyle name="Output 4 2 3 3 2 2" xfId="32099"/>
    <cellStyle name="Output 4 2 3 3 2 2 2" xfId="32100"/>
    <cellStyle name="Output 4 2 3 3 2 2 3" xfId="32101"/>
    <cellStyle name="Output 4 2 3 3 2 3" xfId="32102"/>
    <cellStyle name="Output 4 2 3 3 2 3 2" xfId="32103"/>
    <cellStyle name="Output 4 2 3 3 2 3 3" xfId="32104"/>
    <cellStyle name="Output 4 2 3 3 2 4" xfId="32105"/>
    <cellStyle name="Output 4 2 3 3 2 4 2" xfId="32106"/>
    <cellStyle name="Output 4 2 3 3 2 4 3" xfId="32107"/>
    <cellStyle name="Output 4 2 3 3 2 5" xfId="32108"/>
    <cellStyle name="Output 4 2 3 3 2 5 2" xfId="32109"/>
    <cellStyle name="Output 4 2 3 3 2 5 3" xfId="32110"/>
    <cellStyle name="Output 4 2 3 3 2 6" xfId="32111"/>
    <cellStyle name="Output 4 2 3 3 2 7" xfId="32112"/>
    <cellStyle name="Output 4 2 3 3 3" xfId="32113"/>
    <cellStyle name="Output 4 2 3 3 3 2" xfId="32114"/>
    <cellStyle name="Output 4 2 3 3 3 3" xfId="32115"/>
    <cellStyle name="Output 4 2 3 3 4" xfId="32116"/>
    <cellStyle name="Output 4 2 3 3 4 2" xfId="32117"/>
    <cellStyle name="Output 4 2 3 3 4 3" xfId="32118"/>
    <cellStyle name="Output 4 2 3 3 5" xfId="32119"/>
    <cellStyle name="Output 4 2 3 3 5 2" xfId="32120"/>
    <cellStyle name="Output 4 2 3 3 5 3" xfId="32121"/>
    <cellStyle name="Output 4 2 3 3 6" xfId="32122"/>
    <cellStyle name="Output 4 2 3 3 6 2" xfId="32123"/>
    <cellStyle name="Output 4 2 3 3 6 3" xfId="32124"/>
    <cellStyle name="Output 4 2 3 3 7" xfId="32125"/>
    <cellStyle name="Output 4 2 3 3 8" xfId="32126"/>
    <cellStyle name="Output 4 2 3 4" xfId="32127"/>
    <cellStyle name="Output 4 2 3 4 2" xfId="32128"/>
    <cellStyle name="Output 4 2 3 4 2 2" xfId="32129"/>
    <cellStyle name="Output 4 2 3 4 2 3" xfId="32130"/>
    <cellStyle name="Output 4 2 3 4 3" xfId="32131"/>
    <cellStyle name="Output 4 2 3 4 3 2" xfId="32132"/>
    <cellStyle name="Output 4 2 3 4 3 3" xfId="32133"/>
    <cellStyle name="Output 4 2 3 4 4" xfId="32134"/>
    <cellStyle name="Output 4 2 3 4 4 2" xfId="32135"/>
    <cellStyle name="Output 4 2 3 4 4 3" xfId="32136"/>
    <cellStyle name="Output 4 2 3 4 5" xfId="32137"/>
    <cellStyle name="Output 4 2 3 4 5 2" xfId="32138"/>
    <cellStyle name="Output 4 2 3 4 5 3" xfId="32139"/>
    <cellStyle name="Output 4 2 3 4 6" xfId="32140"/>
    <cellStyle name="Output 4 2 3 4 7" xfId="32141"/>
    <cellStyle name="Output 4 2 3 5" xfId="32142"/>
    <cellStyle name="Output 4 2 3 5 2" xfId="32143"/>
    <cellStyle name="Output 4 2 3 5 3" xfId="32144"/>
    <cellStyle name="Output 4 2 3 6" xfId="32145"/>
    <cellStyle name="Output 4 2 3 6 2" xfId="32146"/>
    <cellStyle name="Output 4 2 3 6 3" xfId="32147"/>
    <cellStyle name="Output 4 2 3 7" xfId="32148"/>
    <cellStyle name="Output 4 2 3 7 2" xfId="32149"/>
    <cellStyle name="Output 4 2 3 7 3" xfId="32150"/>
    <cellStyle name="Output 4 2 3 8" xfId="32151"/>
    <cellStyle name="Output 4 2 3 8 2" xfId="32152"/>
    <cellStyle name="Output 4 2 3 8 3" xfId="32153"/>
    <cellStyle name="Output 4 2 3 9" xfId="32154"/>
    <cellStyle name="Output 4 2 4" xfId="32155"/>
    <cellStyle name="Output 4 2 4 2" xfId="32156"/>
    <cellStyle name="Output 4 2 4 2 2" xfId="32157"/>
    <cellStyle name="Output 4 2 4 2 2 2" xfId="32158"/>
    <cellStyle name="Output 4 2 4 2 2 2 2" xfId="32159"/>
    <cellStyle name="Output 4 2 4 2 2 2 3" xfId="32160"/>
    <cellStyle name="Output 4 2 4 2 2 3" xfId="32161"/>
    <cellStyle name="Output 4 2 4 2 2 3 2" xfId="32162"/>
    <cellStyle name="Output 4 2 4 2 2 3 3" xfId="32163"/>
    <cellStyle name="Output 4 2 4 2 2 4" xfId="32164"/>
    <cellStyle name="Output 4 2 4 2 2 4 2" xfId="32165"/>
    <cellStyle name="Output 4 2 4 2 2 4 3" xfId="32166"/>
    <cellStyle name="Output 4 2 4 2 2 5" xfId="32167"/>
    <cellStyle name="Output 4 2 4 2 2 5 2" xfId="32168"/>
    <cellStyle name="Output 4 2 4 2 2 5 3" xfId="32169"/>
    <cellStyle name="Output 4 2 4 2 2 6" xfId="32170"/>
    <cellStyle name="Output 4 2 4 2 2 7" xfId="32171"/>
    <cellStyle name="Output 4 2 4 2 3" xfId="32172"/>
    <cellStyle name="Output 4 2 4 2 3 2" xfId="32173"/>
    <cellStyle name="Output 4 2 4 2 3 3" xfId="32174"/>
    <cellStyle name="Output 4 2 4 2 4" xfId="32175"/>
    <cellStyle name="Output 4 2 4 2 4 2" xfId="32176"/>
    <cellStyle name="Output 4 2 4 2 4 3" xfId="32177"/>
    <cellStyle name="Output 4 2 4 2 5" xfId="32178"/>
    <cellStyle name="Output 4 2 4 2 5 2" xfId="32179"/>
    <cellStyle name="Output 4 2 4 2 5 3" xfId="32180"/>
    <cellStyle name="Output 4 2 4 2 6" xfId="32181"/>
    <cellStyle name="Output 4 2 4 2 6 2" xfId="32182"/>
    <cellStyle name="Output 4 2 4 2 6 3" xfId="32183"/>
    <cellStyle name="Output 4 2 4 2 7" xfId="32184"/>
    <cellStyle name="Output 4 2 4 2 8" xfId="32185"/>
    <cellStyle name="Output 4 2 4 3" xfId="32186"/>
    <cellStyle name="Output 4 2 4 3 2" xfId="32187"/>
    <cellStyle name="Output 4 2 4 3 2 2" xfId="32188"/>
    <cellStyle name="Output 4 2 4 3 2 3" xfId="32189"/>
    <cellStyle name="Output 4 2 4 3 3" xfId="32190"/>
    <cellStyle name="Output 4 2 4 3 3 2" xfId="32191"/>
    <cellStyle name="Output 4 2 4 3 3 3" xfId="32192"/>
    <cellStyle name="Output 4 2 4 3 4" xfId="32193"/>
    <cellStyle name="Output 4 2 4 3 4 2" xfId="32194"/>
    <cellStyle name="Output 4 2 4 3 4 3" xfId="32195"/>
    <cellStyle name="Output 4 2 4 3 5" xfId="32196"/>
    <cellStyle name="Output 4 2 4 3 5 2" xfId="32197"/>
    <cellStyle name="Output 4 2 4 3 5 3" xfId="32198"/>
    <cellStyle name="Output 4 2 4 3 6" xfId="32199"/>
    <cellStyle name="Output 4 2 4 3 7" xfId="32200"/>
    <cellStyle name="Output 4 2 4 4" xfId="32201"/>
    <cellStyle name="Output 4 2 4 4 2" xfId="32202"/>
    <cellStyle name="Output 4 2 4 4 3" xfId="32203"/>
    <cellStyle name="Output 4 2 4 5" xfId="32204"/>
    <cellStyle name="Output 4 2 4 5 2" xfId="32205"/>
    <cellStyle name="Output 4 2 4 5 3" xfId="32206"/>
    <cellStyle name="Output 4 2 4 6" xfId="32207"/>
    <cellStyle name="Output 4 2 4 6 2" xfId="32208"/>
    <cellStyle name="Output 4 2 4 6 3" xfId="32209"/>
    <cellStyle name="Output 4 2 4 7" xfId="32210"/>
    <cellStyle name="Output 4 2 4 7 2" xfId="32211"/>
    <cellStyle name="Output 4 2 4 7 3" xfId="32212"/>
    <cellStyle name="Output 4 2 4 8" xfId="32213"/>
    <cellStyle name="Output 4 2 4 9" xfId="32214"/>
    <cellStyle name="Output 4 2 5" xfId="32215"/>
    <cellStyle name="Output 4 2 5 2" xfId="32216"/>
    <cellStyle name="Output 4 2 5 2 2" xfId="32217"/>
    <cellStyle name="Output 4 2 5 2 2 2" xfId="32218"/>
    <cellStyle name="Output 4 2 5 2 2 3" xfId="32219"/>
    <cellStyle name="Output 4 2 5 2 3" xfId="32220"/>
    <cellStyle name="Output 4 2 5 2 3 2" xfId="32221"/>
    <cellStyle name="Output 4 2 5 2 3 3" xfId="32222"/>
    <cellStyle name="Output 4 2 5 2 4" xfId="32223"/>
    <cellStyle name="Output 4 2 5 2 4 2" xfId="32224"/>
    <cellStyle name="Output 4 2 5 2 4 3" xfId="32225"/>
    <cellStyle name="Output 4 2 5 2 5" xfId="32226"/>
    <cellStyle name="Output 4 2 5 2 5 2" xfId="32227"/>
    <cellStyle name="Output 4 2 5 2 5 3" xfId="32228"/>
    <cellStyle name="Output 4 2 5 2 6" xfId="32229"/>
    <cellStyle name="Output 4 2 5 2 7" xfId="32230"/>
    <cellStyle name="Output 4 2 5 3" xfId="32231"/>
    <cellStyle name="Output 4 2 5 3 2" xfId="32232"/>
    <cellStyle name="Output 4 2 5 3 3" xfId="32233"/>
    <cellStyle name="Output 4 2 5 4" xfId="32234"/>
    <cellStyle name="Output 4 2 5 4 2" xfId="32235"/>
    <cellStyle name="Output 4 2 5 4 3" xfId="32236"/>
    <cellStyle name="Output 4 2 5 5" xfId="32237"/>
    <cellStyle name="Output 4 2 5 5 2" xfId="32238"/>
    <cellStyle name="Output 4 2 5 5 3" xfId="32239"/>
    <cellStyle name="Output 4 2 5 6" xfId="32240"/>
    <cellStyle name="Output 4 2 5 6 2" xfId="32241"/>
    <cellStyle name="Output 4 2 5 6 3" xfId="32242"/>
    <cellStyle name="Output 4 2 5 7" xfId="32243"/>
    <cellStyle name="Output 4 2 5 8" xfId="32244"/>
    <cellStyle name="Output 4 2 6" xfId="32245"/>
    <cellStyle name="Output 4 2 6 2" xfId="32246"/>
    <cellStyle name="Output 4 2 6 2 2" xfId="32247"/>
    <cellStyle name="Output 4 2 6 2 3" xfId="32248"/>
    <cellStyle name="Output 4 2 6 3" xfId="32249"/>
    <cellStyle name="Output 4 2 6 3 2" xfId="32250"/>
    <cellStyle name="Output 4 2 6 3 3" xfId="32251"/>
    <cellStyle name="Output 4 2 6 4" xfId="32252"/>
    <cellStyle name="Output 4 2 6 4 2" xfId="32253"/>
    <cellStyle name="Output 4 2 6 4 3" xfId="32254"/>
    <cellStyle name="Output 4 2 6 5" xfId="32255"/>
    <cellStyle name="Output 4 2 6 5 2" xfId="32256"/>
    <cellStyle name="Output 4 2 6 5 3" xfId="32257"/>
    <cellStyle name="Output 4 2 6 6" xfId="32258"/>
    <cellStyle name="Output 4 2 6 7" xfId="32259"/>
    <cellStyle name="Output 4 2 7" xfId="32260"/>
    <cellStyle name="Output 4 2 7 2" xfId="32261"/>
    <cellStyle name="Output 4 2 7 3" xfId="32262"/>
    <cellStyle name="Output 4 2 8" xfId="32263"/>
    <cellStyle name="Output 4 2 8 2" xfId="32264"/>
    <cellStyle name="Output 4 2 8 3" xfId="32265"/>
    <cellStyle name="Output 4 2 9" xfId="32266"/>
    <cellStyle name="Output 4 2 9 2" xfId="32267"/>
    <cellStyle name="Output 4 2 9 3" xfId="32268"/>
    <cellStyle name="Output 4 3" xfId="32269"/>
    <cellStyle name="Output 4 3 10" xfId="32270"/>
    <cellStyle name="Output 4 3 11" xfId="32271"/>
    <cellStyle name="Output 4 3 2" xfId="32272"/>
    <cellStyle name="Output 4 3 2 10" xfId="32273"/>
    <cellStyle name="Output 4 3 2 2" xfId="32274"/>
    <cellStyle name="Output 4 3 2 2 2" xfId="32275"/>
    <cellStyle name="Output 4 3 2 2 2 2" xfId="32276"/>
    <cellStyle name="Output 4 3 2 2 2 2 2" xfId="32277"/>
    <cellStyle name="Output 4 3 2 2 2 2 2 2" xfId="32278"/>
    <cellStyle name="Output 4 3 2 2 2 2 2 3" xfId="32279"/>
    <cellStyle name="Output 4 3 2 2 2 2 3" xfId="32280"/>
    <cellStyle name="Output 4 3 2 2 2 2 3 2" xfId="32281"/>
    <cellStyle name="Output 4 3 2 2 2 2 3 3" xfId="32282"/>
    <cellStyle name="Output 4 3 2 2 2 2 4" xfId="32283"/>
    <cellStyle name="Output 4 3 2 2 2 2 4 2" xfId="32284"/>
    <cellStyle name="Output 4 3 2 2 2 2 4 3" xfId="32285"/>
    <cellStyle name="Output 4 3 2 2 2 2 5" xfId="32286"/>
    <cellStyle name="Output 4 3 2 2 2 2 5 2" xfId="32287"/>
    <cellStyle name="Output 4 3 2 2 2 2 5 3" xfId="32288"/>
    <cellStyle name="Output 4 3 2 2 2 2 6" xfId="32289"/>
    <cellStyle name="Output 4 3 2 2 2 2 7" xfId="32290"/>
    <cellStyle name="Output 4 3 2 2 2 3" xfId="32291"/>
    <cellStyle name="Output 4 3 2 2 2 3 2" xfId="32292"/>
    <cellStyle name="Output 4 3 2 2 2 3 3" xfId="32293"/>
    <cellStyle name="Output 4 3 2 2 2 4" xfId="32294"/>
    <cellStyle name="Output 4 3 2 2 2 4 2" xfId="32295"/>
    <cellStyle name="Output 4 3 2 2 2 4 3" xfId="32296"/>
    <cellStyle name="Output 4 3 2 2 2 5" xfId="32297"/>
    <cellStyle name="Output 4 3 2 2 2 5 2" xfId="32298"/>
    <cellStyle name="Output 4 3 2 2 2 5 3" xfId="32299"/>
    <cellStyle name="Output 4 3 2 2 2 6" xfId="32300"/>
    <cellStyle name="Output 4 3 2 2 2 6 2" xfId="32301"/>
    <cellStyle name="Output 4 3 2 2 2 6 3" xfId="32302"/>
    <cellStyle name="Output 4 3 2 2 2 7" xfId="32303"/>
    <cellStyle name="Output 4 3 2 2 2 8" xfId="32304"/>
    <cellStyle name="Output 4 3 2 2 3" xfId="32305"/>
    <cellStyle name="Output 4 3 2 2 3 2" xfId="32306"/>
    <cellStyle name="Output 4 3 2 2 3 2 2" xfId="32307"/>
    <cellStyle name="Output 4 3 2 2 3 2 3" xfId="32308"/>
    <cellStyle name="Output 4 3 2 2 3 3" xfId="32309"/>
    <cellStyle name="Output 4 3 2 2 3 3 2" xfId="32310"/>
    <cellStyle name="Output 4 3 2 2 3 3 3" xfId="32311"/>
    <cellStyle name="Output 4 3 2 2 3 4" xfId="32312"/>
    <cellStyle name="Output 4 3 2 2 3 4 2" xfId="32313"/>
    <cellStyle name="Output 4 3 2 2 3 4 3" xfId="32314"/>
    <cellStyle name="Output 4 3 2 2 3 5" xfId="32315"/>
    <cellStyle name="Output 4 3 2 2 3 5 2" xfId="32316"/>
    <cellStyle name="Output 4 3 2 2 3 5 3" xfId="32317"/>
    <cellStyle name="Output 4 3 2 2 3 6" xfId="32318"/>
    <cellStyle name="Output 4 3 2 2 3 7" xfId="32319"/>
    <cellStyle name="Output 4 3 2 2 4" xfId="32320"/>
    <cellStyle name="Output 4 3 2 2 4 2" xfId="32321"/>
    <cellStyle name="Output 4 3 2 2 4 3" xfId="32322"/>
    <cellStyle name="Output 4 3 2 2 5" xfId="32323"/>
    <cellStyle name="Output 4 3 2 2 5 2" xfId="32324"/>
    <cellStyle name="Output 4 3 2 2 5 3" xfId="32325"/>
    <cellStyle name="Output 4 3 2 2 6" xfId="32326"/>
    <cellStyle name="Output 4 3 2 2 6 2" xfId="32327"/>
    <cellStyle name="Output 4 3 2 2 6 3" xfId="32328"/>
    <cellStyle name="Output 4 3 2 2 7" xfId="32329"/>
    <cellStyle name="Output 4 3 2 2 7 2" xfId="32330"/>
    <cellStyle name="Output 4 3 2 2 7 3" xfId="32331"/>
    <cellStyle name="Output 4 3 2 2 8" xfId="32332"/>
    <cellStyle name="Output 4 3 2 2 9" xfId="32333"/>
    <cellStyle name="Output 4 3 2 3" xfId="32334"/>
    <cellStyle name="Output 4 3 2 3 2" xfId="32335"/>
    <cellStyle name="Output 4 3 2 3 2 2" xfId="32336"/>
    <cellStyle name="Output 4 3 2 3 2 2 2" xfId="32337"/>
    <cellStyle name="Output 4 3 2 3 2 2 3" xfId="32338"/>
    <cellStyle name="Output 4 3 2 3 2 3" xfId="32339"/>
    <cellStyle name="Output 4 3 2 3 2 3 2" xfId="32340"/>
    <cellStyle name="Output 4 3 2 3 2 3 3" xfId="32341"/>
    <cellStyle name="Output 4 3 2 3 2 4" xfId="32342"/>
    <cellStyle name="Output 4 3 2 3 2 4 2" xfId="32343"/>
    <cellStyle name="Output 4 3 2 3 2 4 3" xfId="32344"/>
    <cellStyle name="Output 4 3 2 3 2 5" xfId="32345"/>
    <cellStyle name="Output 4 3 2 3 2 5 2" xfId="32346"/>
    <cellStyle name="Output 4 3 2 3 2 5 3" xfId="32347"/>
    <cellStyle name="Output 4 3 2 3 2 6" xfId="32348"/>
    <cellStyle name="Output 4 3 2 3 2 7" xfId="32349"/>
    <cellStyle name="Output 4 3 2 3 3" xfId="32350"/>
    <cellStyle name="Output 4 3 2 3 3 2" xfId="32351"/>
    <cellStyle name="Output 4 3 2 3 3 3" xfId="32352"/>
    <cellStyle name="Output 4 3 2 3 4" xfId="32353"/>
    <cellStyle name="Output 4 3 2 3 4 2" xfId="32354"/>
    <cellStyle name="Output 4 3 2 3 4 3" xfId="32355"/>
    <cellStyle name="Output 4 3 2 3 5" xfId="32356"/>
    <cellStyle name="Output 4 3 2 3 5 2" xfId="32357"/>
    <cellStyle name="Output 4 3 2 3 5 3" xfId="32358"/>
    <cellStyle name="Output 4 3 2 3 6" xfId="32359"/>
    <cellStyle name="Output 4 3 2 3 6 2" xfId="32360"/>
    <cellStyle name="Output 4 3 2 3 6 3" xfId="32361"/>
    <cellStyle name="Output 4 3 2 3 7" xfId="32362"/>
    <cellStyle name="Output 4 3 2 3 8" xfId="32363"/>
    <cellStyle name="Output 4 3 2 4" xfId="32364"/>
    <cellStyle name="Output 4 3 2 4 2" xfId="32365"/>
    <cellStyle name="Output 4 3 2 4 2 2" xfId="32366"/>
    <cellStyle name="Output 4 3 2 4 2 3" xfId="32367"/>
    <cellStyle name="Output 4 3 2 4 3" xfId="32368"/>
    <cellStyle name="Output 4 3 2 4 3 2" xfId="32369"/>
    <cellStyle name="Output 4 3 2 4 3 3" xfId="32370"/>
    <cellStyle name="Output 4 3 2 4 4" xfId="32371"/>
    <cellStyle name="Output 4 3 2 4 4 2" xfId="32372"/>
    <cellStyle name="Output 4 3 2 4 4 3" xfId="32373"/>
    <cellStyle name="Output 4 3 2 4 5" xfId="32374"/>
    <cellStyle name="Output 4 3 2 4 5 2" xfId="32375"/>
    <cellStyle name="Output 4 3 2 4 5 3" xfId="32376"/>
    <cellStyle name="Output 4 3 2 4 6" xfId="32377"/>
    <cellStyle name="Output 4 3 2 4 7" xfId="32378"/>
    <cellStyle name="Output 4 3 2 5" xfId="32379"/>
    <cellStyle name="Output 4 3 2 5 2" xfId="32380"/>
    <cellStyle name="Output 4 3 2 5 3" xfId="32381"/>
    <cellStyle name="Output 4 3 2 6" xfId="32382"/>
    <cellStyle name="Output 4 3 2 6 2" xfId="32383"/>
    <cellStyle name="Output 4 3 2 6 3" xfId="32384"/>
    <cellStyle name="Output 4 3 2 7" xfId="32385"/>
    <cellStyle name="Output 4 3 2 7 2" xfId="32386"/>
    <cellStyle name="Output 4 3 2 7 3" xfId="32387"/>
    <cellStyle name="Output 4 3 2 8" xfId="32388"/>
    <cellStyle name="Output 4 3 2 8 2" xfId="32389"/>
    <cellStyle name="Output 4 3 2 8 3" xfId="32390"/>
    <cellStyle name="Output 4 3 2 9" xfId="32391"/>
    <cellStyle name="Output 4 3 3" xfId="32392"/>
    <cellStyle name="Output 4 3 3 2" xfId="32393"/>
    <cellStyle name="Output 4 3 3 2 2" xfId="32394"/>
    <cellStyle name="Output 4 3 3 2 2 2" xfId="32395"/>
    <cellStyle name="Output 4 3 3 2 2 2 2" xfId="32396"/>
    <cellStyle name="Output 4 3 3 2 2 2 3" xfId="32397"/>
    <cellStyle name="Output 4 3 3 2 2 3" xfId="32398"/>
    <cellStyle name="Output 4 3 3 2 2 3 2" xfId="32399"/>
    <cellStyle name="Output 4 3 3 2 2 3 3" xfId="32400"/>
    <cellStyle name="Output 4 3 3 2 2 4" xfId="32401"/>
    <cellStyle name="Output 4 3 3 2 2 4 2" xfId="32402"/>
    <cellStyle name="Output 4 3 3 2 2 4 3" xfId="32403"/>
    <cellStyle name="Output 4 3 3 2 2 5" xfId="32404"/>
    <cellStyle name="Output 4 3 3 2 2 5 2" xfId="32405"/>
    <cellStyle name="Output 4 3 3 2 2 5 3" xfId="32406"/>
    <cellStyle name="Output 4 3 3 2 2 6" xfId="32407"/>
    <cellStyle name="Output 4 3 3 2 2 7" xfId="32408"/>
    <cellStyle name="Output 4 3 3 2 3" xfId="32409"/>
    <cellStyle name="Output 4 3 3 2 3 2" xfId="32410"/>
    <cellStyle name="Output 4 3 3 2 3 3" xfId="32411"/>
    <cellStyle name="Output 4 3 3 2 4" xfId="32412"/>
    <cellStyle name="Output 4 3 3 2 4 2" xfId="32413"/>
    <cellStyle name="Output 4 3 3 2 4 3" xfId="32414"/>
    <cellStyle name="Output 4 3 3 2 5" xfId="32415"/>
    <cellStyle name="Output 4 3 3 2 5 2" xfId="32416"/>
    <cellStyle name="Output 4 3 3 2 5 3" xfId="32417"/>
    <cellStyle name="Output 4 3 3 2 6" xfId="32418"/>
    <cellStyle name="Output 4 3 3 2 6 2" xfId="32419"/>
    <cellStyle name="Output 4 3 3 2 6 3" xfId="32420"/>
    <cellStyle name="Output 4 3 3 2 7" xfId="32421"/>
    <cellStyle name="Output 4 3 3 2 8" xfId="32422"/>
    <cellStyle name="Output 4 3 3 3" xfId="32423"/>
    <cellStyle name="Output 4 3 3 3 2" xfId="32424"/>
    <cellStyle name="Output 4 3 3 3 2 2" xfId="32425"/>
    <cellStyle name="Output 4 3 3 3 2 3" xfId="32426"/>
    <cellStyle name="Output 4 3 3 3 3" xfId="32427"/>
    <cellStyle name="Output 4 3 3 3 3 2" xfId="32428"/>
    <cellStyle name="Output 4 3 3 3 3 3" xfId="32429"/>
    <cellStyle name="Output 4 3 3 3 4" xfId="32430"/>
    <cellStyle name="Output 4 3 3 3 4 2" xfId="32431"/>
    <cellStyle name="Output 4 3 3 3 4 3" xfId="32432"/>
    <cellStyle name="Output 4 3 3 3 5" xfId="32433"/>
    <cellStyle name="Output 4 3 3 3 5 2" xfId="32434"/>
    <cellStyle name="Output 4 3 3 3 5 3" xfId="32435"/>
    <cellStyle name="Output 4 3 3 3 6" xfId="32436"/>
    <cellStyle name="Output 4 3 3 3 7" xfId="32437"/>
    <cellStyle name="Output 4 3 3 4" xfId="32438"/>
    <cellStyle name="Output 4 3 3 4 2" xfId="32439"/>
    <cellStyle name="Output 4 3 3 4 3" xfId="32440"/>
    <cellStyle name="Output 4 3 3 5" xfId="32441"/>
    <cellStyle name="Output 4 3 3 5 2" xfId="32442"/>
    <cellStyle name="Output 4 3 3 5 3" xfId="32443"/>
    <cellStyle name="Output 4 3 3 6" xfId="32444"/>
    <cellStyle name="Output 4 3 3 6 2" xfId="32445"/>
    <cellStyle name="Output 4 3 3 6 3" xfId="32446"/>
    <cellStyle name="Output 4 3 3 7" xfId="32447"/>
    <cellStyle name="Output 4 3 3 7 2" xfId="32448"/>
    <cellStyle name="Output 4 3 3 7 3" xfId="32449"/>
    <cellStyle name="Output 4 3 3 8" xfId="32450"/>
    <cellStyle name="Output 4 3 3 9" xfId="32451"/>
    <cellStyle name="Output 4 3 4" xfId="32452"/>
    <cellStyle name="Output 4 3 4 2" xfId="32453"/>
    <cellStyle name="Output 4 3 4 2 2" xfId="32454"/>
    <cellStyle name="Output 4 3 4 2 2 2" xfId="32455"/>
    <cellStyle name="Output 4 3 4 2 2 3" xfId="32456"/>
    <cellStyle name="Output 4 3 4 2 3" xfId="32457"/>
    <cellStyle name="Output 4 3 4 2 3 2" xfId="32458"/>
    <cellStyle name="Output 4 3 4 2 3 3" xfId="32459"/>
    <cellStyle name="Output 4 3 4 2 4" xfId="32460"/>
    <cellStyle name="Output 4 3 4 2 4 2" xfId="32461"/>
    <cellStyle name="Output 4 3 4 2 4 3" xfId="32462"/>
    <cellStyle name="Output 4 3 4 2 5" xfId="32463"/>
    <cellStyle name="Output 4 3 4 2 5 2" xfId="32464"/>
    <cellStyle name="Output 4 3 4 2 5 3" xfId="32465"/>
    <cellStyle name="Output 4 3 4 2 6" xfId="32466"/>
    <cellStyle name="Output 4 3 4 2 7" xfId="32467"/>
    <cellStyle name="Output 4 3 4 3" xfId="32468"/>
    <cellStyle name="Output 4 3 4 3 2" xfId="32469"/>
    <cellStyle name="Output 4 3 4 3 3" xfId="32470"/>
    <cellStyle name="Output 4 3 4 4" xfId="32471"/>
    <cellStyle name="Output 4 3 4 4 2" xfId="32472"/>
    <cellStyle name="Output 4 3 4 4 3" xfId="32473"/>
    <cellStyle name="Output 4 3 4 5" xfId="32474"/>
    <cellStyle name="Output 4 3 4 5 2" xfId="32475"/>
    <cellStyle name="Output 4 3 4 5 3" xfId="32476"/>
    <cellStyle name="Output 4 3 4 6" xfId="32477"/>
    <cellStyle name="Output 4 3 4 6 2" xfId="32478"/>
    <cellStyle name="Output 4 3 4 6 3" xfId="32479"/>
    <cellStyle name="Output 4 3 4 7" xfId="32480"/>
    <cellStyle name="Output 4 3 4 8" xfId="32481"/>
    <cellStyle name="Output 4 3 5" xfId="32482"/>
    <cellStyle name="Output 4 3 5 2" xfId="32483"/>
    <cellStyle name="Output 4 3 5 2 2" xfId="32484"/>
    <cellStyle name="Output 4 3 5 2 3" xfId="32485"/>
    <cellStyle name="Output 4 3 5 3" xfId="32486"/>
    <cellStyle name="Output 4 3 5 3 2" xfId="32487"/>
    <cellStyle name="Output 4 3 5 3 3" xfId="32488"/>
    <cellStyle name="Output 4 3 5 4" xfId="32489"/>
    <cellStyle name="Output 4 3 5 4 2" xfId="32490"/>
    <cellStyle name="Output 4 3 5 4 3" xfId="32491"/>
    <cellStyle name="Output 4 3 5 5" xfId="32492"/>
    <cellStyle name="Output 4 3 5 5 2" xfId="32493"/>
    <cellStyle name="Output 4 3 5 5 3" xfId="32494"/>
    <cellStyle name="Output 4 3 5 6" xfId="32495"/>
    <cellStyle name="Output 4 3 5 7" xfId="32496"/>
    <cellStyle name="Output 4 3 6" xfId="32497"/>
    <cellStyle name="Output 4 3 6 2" xfId="32498"/>
    <cellStyle name="Output 4 3 6 3" xfId="32499"/>
    <cellStyle name="Output 4 3 7" xfId="32500"/>
    <cellStyle name="Output 4 3 7 2" xfId="32501"/>
    <cellStyle name="Output 4 3 7 3" xfId="32502"/>
    <cellStyle name="Output 4 3 8" xfId="32503"/>
    <cellStyle name="Output 4 3 8 2" xfId="32504"/>
    <cellStyle name="Output 4 3 8 3" xfId="32505"/>
    <cellStyle name="Output 4 3 9" xfId="32506"/>
    <cellStyle name="Output 4 3 9 2" xfId="32507"/>
    <cellStyle name="Output 4 3 9 3" xfId="32508"/>
    <cellStyle name="Output 4 4" xfId="32509"/>
    <cellStyle name="Output 4 4 10" xfId="32510"/>
    <cellStyle name="Output 4 4 11" xfId="32511"/>
    <cellStyle name="Output 4 4 2" xfId="32512"/>
    <cellStyle name="Output 4 4 2 10" xfId="32513"/>
    <cellStyle name="Output 4 4 2 2" xfId="32514"/>
    <cellStyle name="Output 4 4 2 2 2" xfId="32515"/>
    <cellStyle name="Output 4 4 2 2 2 2" xfId="32516"/>
    <cellStyle name="Output 4 4 2 2 2 2 2" xfId="32517"/>
    <cellStyle name="Output 4 4 2 2 2 2 2 2" xfId="32518"/>
    <cellStyle name="Output 4 4 2 2 2 2 2 3" xfId="32519"/>
    <cellStyle name="Output 4 4 2 2 2 2 3" xfId="32520"/>
    <cellStyle name="Output 4 4 2 2 2 2 3 2" xfId="32521"/>
    <cellStyle name="Output 4 4 2 2 2 2 3 3" xfId="32522"/>
    <cellStyle name="Output 4 4 2 2 2 2 4" xfId="32523"/>
    <cellStyle name="Output 4 4 2 2 2 2 4 2" xfId="32524"/>
    <cellStyle name="Output 4 4 2 2 2 2 4 3" xfId="32525"/>
    <cellStyle name="Output 4 4 2 2 2 2 5" xfId="32526"/>
    <cellStyle name="Output 4 4 2 2 2 2 5 2" xfId="32527"/>
    <cellStyle name="Output 4 4 2 2 2 2 5 3" xfId="32528"/>
    <cellStyle name="Output 4 4 2 2 2 2 6" xfId="32529"/>
    <cellStyle name="Output 4 4 2 2 2 2 7" xfId="32530"/>
    <cellStyle name="Output 4 4 2 2 2 3" xfId="32531"/>
    <cellStyle name="Output 4 4 2 2 2 3 2" xfId="32532"/>
    <cellStyle name="Output 4 4 2 2 2 3 3" xfId="32533"/>
    <cellStyle name="Output 4 4 2 2 2 4" xfId="32534"/>
    <cellStyle name="Output 4 4 2 2 2 4 2" xfId="32535"/>
    <cellStyle name="Output 4 4 2 2 2 4 3" xfId="32536"/>
    <cellStyle name="Output 4 4 2 2 2 5" xfId="32537"/>
    <cellStyle name="Output 4 4 2 2 2 5 2" xfId="32538"/>
    <cellStyle name="Output 4 4 2 2 2 5 3" xfId="32539"/>
    <cellStyle name="Output 4 4 2 2 2 6" xfId="32540"/>
    <cellStyle name="Output 4 4 2 2 2 6 2" xfId="32541"/>
    <cellStyle name="Output 4 4 2 2 2 6 3" xfId="32542"/>
    <cellStyle name="Output 4 4 2 2 2 7" xfId="32543"/>
    <cellStyle name="Output 4 4 2 2 2 8" xfId="32544"/>
    <cellStyle name="Output 4 4 2 2 3" xfId="32545"/>
    <cellStyle name="Output 4 4 2 2 3 2" xfId="32546"/>
    <cellStyle name="Output 4 4 2 2 3 2 2" xfId="32547"/>
    <cellStyle name="Output 4 4 2 2 3 2 3" xfId="32548"/>
    <cellStyle name="Output 4 4 2 2 3 3" xfId="32549"/>
    <cellStyle name="Output 4 4 2 2 3 3 2" xfId="32550"/>
    <cellStyle name="Output 4 4 2 2 3 3 3" xfId="32551"/>
    <cellStyle name="Output 4 4 2 2 3 4" xfId="32552"/>
    <cellStyle name="Output 4 4 2 2 3 4 2" xfId="32553"/>
    <cellStyle name="Output 4 4 2 2 3 4 3" xfId="32554"/>
    <cellStyle name="Output 4 4 2 2 3 5" xfId="32555"/>
    <cellStyle name="Output 4 4 2 2 3 5 2" xfId="32556"/>
    <cellStyle name="Output 4 4 2 2 3 5 3" xfId="32557"/>
    <cellStyle name="Output 4 4 2 2 3 6" xfId="32558"/>
    <cellStyle name="Output 4 4 2 2 3 7" xfId="32559"/>
    <cellStyle name="Output 4 4 2 2 4" xfId="32560"/>
    <cellStyle name="Output 4 4 2 2 4 2" xfId="32561"/>
    <cellStyle name="Output 4 4 2 2 4 3" xfId="32562"/>
    <cellStyle name="Output 4 4 2 2 5" xfId="32563"/>
    <cellStyle name="Output 4 4 2 2 5 2" xfId="32564"/>
    <cellStyle name="Output 4 4 2 2 5 3" xfId="32565"/>
    <cellStyle name="Output 4 4 2 2 6" xfId="32566"/>
    <cellStyle name="Output 4 4 2 2 6 2" xfId="32567"/>
    <cellStyle name="Output 4 4 2 2 6 3" xfId="32568"/>
    <cellStyle name="Output 4 4 2 2 7" xfId="32569"/>
    <cellStyle name="Output 4 4 2 2 7 2" xfId="32570"/>
    <cellStyle name="Output 4 4 2 2 7 3" xfId="32571"/>
    <cellStyle name="Output 4 4 2 2 8" xfId="32572"/>
    <cellStyle name="Output 4 4 2 2 9" xfId="32573"/>
    <cellStyle name="Output 4 4 2 3" xfId="32574"/>
    <cellStyle name="Output 4 4 2 3 2" xfId="32575"/>
    <cellStyle name="Output 4 4 2 3 2 2" xfId="32576"/>
    <cellStyle name="Output 4 4 2 3 2 2 2" xfId="32577"/>
    <cellStyle name="Output 4 4 2 3 2 2 3" xfId="32578"/>
    <cellStyle name="Output 4 4 2 3 2 3" xfId="32579"/>
    <cellStyle name="Output 4 4 2 3 2 3 2" xfId="32580"/>
    <cellStyle name="Output 4 4 2 3 2 3 3" xfId="32581"/>
    <cellStyle name="Output 4 4 2 3 2 4" xfId="32582"/>
    <cellStyle name="Output 4 4 2 3 2 4 2" xfId="32583"/>
    <cellStyle name="Output 4 4 2 3 2 4 3" xfId="32584"/>
    <cellStyle name="Output 4 4 2 3 2 5" xfId="32585"/>
    <cellStyle name="Output 4 4 2 3 2 5 2" xfId="32586"/>
    <cellStyle name="Output 4 4 2 3 2 5 3" xfId="32587"/>
    <cellStyle name="Output 4 4 2 3 2 6" xfId="32588"/>
    <cellStyle name="Output 4 4 2 3 2 7" xfId="32589"/>
    <cellStyle name="Output 4 4 2 3 3" xfId="32590"/>
    <cellStyle name="Output 4 4 2 3 3 2" xfId="32591"/>
    <cellStyle name="Output 4 4 2 3 3 3" xfId="32592"/>
    <cellStyle name="Output 4 4 2 3 4" xfId="32593"/>
    <cellStyle name="Output 4 4 2 3 4 2" xfId="32594"/>
    <cellStyle name="Output 4 4 2 3 4 3" xfId="32595"/>
    <cellStyle name="Output 4 4 2 3 5" xfId="32596"/>
    <cellStyle name="Output 4 4 2 3 5 2" xfId="32597"/>
    <cellStyle name="Output 4 4 2 3 5 3" xfId="32598"/>
    <cellStyle name="Output 4 4 2 3 6" xfId="32599"/>
    <cellStyle name="Output 4 4 2 3 6 2" xfId="32600"/>
    <cellStyle name="Output 4 4 2 3 6 3" xfId="32601"/>
    <cellStyle name="Output 4 4 2 3 7" xfId="32602"/>
    <cellStyle name="Output 4 4 2 3 8" xfId="32603"/>
    <cellStyle name="Output 4 4 2 4" xfId="32604"/>
    <cellStyle name="Output 4 4 2 4 2" xfId="32605"/>
    <cellStyle name="Output 4 4 2 4 2 2" xfId="32606"/>
    <cellStyle name="Output 4 4 2 4 2 3" xfId="32607"/>
    <cellStyle name="Output 4 4 2 4 3" xfId="32608"/>
    <cellStyle name="Output 4 4 2 4 3 2" xfId="32609"/>
    <cellStyle name="Output 4 4 2 4 3 3" xfId="32610"/>
    <cellStyle name="Output 4 4 2 4 4" xfId="32611"/>
    <cellStyle name="Output 4 4 2 4 4 2" xfId="32612"/>
    <cellStyle name="Output 4 4 2 4 4 3" xfId="32613"/>
    <cellStyle name="Output 4 4 2 4 5" xfId="32614"/>
    <cellStyle name="Output 4 4 2 4 5 2" xfId="32615"/>
    <cellStyle name="Output 4 4 2 4 5 3" xfId="32616"/>
    <cellStyle name="Output 4 4 2 4 6" xfId="32617"/>
    <cellStyle name="Output 4 4 2 4 7" xfId="32618"/>
    <cellStyle name="Output 4 4 2 5" xfId="32619"/>
    <cellStyle name="Output 4 4 2 5 2" xfId="32620"/>
    <cellStyle name="Output 4 4 2 5 3" xfId="32621"/>
    <cellStyle name="Output 4 4 2 6" xfId="32622"/>
    <cellStyle name="Output 4 4 2 6 2" xfId="32623"/>
    <cellStyle name="Output 4 4 2 6 3" xfId="32624"/>
    <cellStyle name="Output 4 4 2 7" xfId="32625"/>
    <cellStyle name="Output 4 4 2 7 2" xfId="32626"/>
    <cellStyle name="Output 4 4 2 7 3" xfId="32627"/>
    <cellStyle name="Output 4 4 2 8" xfId="32628"/>
    <cellStyle name="Output 4 4 2 8 2" xfId="32629"/>
    <cellStyle name="Output 4 4 2 8 3" xfId="32630"/>
    <cellStyle name="Output 4 4 2 9" xfId="32631"/>
    <cellStyle name="Output 4 4 3" xfId="32632"/>
    <cellStyle name="Output 4 4 3 2" xfId="32633"/>
    <cellStyle name="Output 4 4 3 2 2" xfId="32634"/>
    <cellStyle name="Output 4 4 3 2 2 2" xfId="32635"/>
    <cellStyle name="Output 4 4 3 2 2 2 2" xfId="32636"/>
    <cellStyle name="Output 4 4 3 2 2 2 3" xfId="32637"/>
    <cellStyle name="Output 4 4 3 2 2 3" xfId="32638"/>
    <cellStyle name="Output 4 4 3 2 2 3 2" xfId="32639"/>
    <cellStyle name="Output 4 4 3 2 2 3 3" xfId="32640"/>
    <cellStyle name="Output 4 4 3 2 2 4" xfId="32641"/>
    <cellStyle name="Output 4 4 3 2 2 4 2" xfId="32642"/>
    <cellStyle name="Output 4 4 3 2 2 4 3" xfId="32643"/>
    <cellStyle name="Output 4 4 3 2 2 5" xfId="32644"/>
    <cellStyle name="Output 4 4 3 2 2 5 2" xfId="32645"/>
    <cellStyle name="Output 4 4 3 2 2 5 3" xfId="32646"/>
    <cellStyle name="Output 4 4 3 2 2 6" xfId="32647"/>
    <cellStyle name="Output 4 4 3 2 2 7" xfId="32648"/>
    <cellStyle name="Output 4 4 3 2 3" xfId="32649"/>
    <cellStyle name="Output 4 4 3 2 3 2" xfId="32650"/>
    <cellStyle name="Output 4 4 3 2 3 3" xfId="32651"/>
    <cellStyle name="Output 4 4 3 2 4" xfId="32652"/>
    <cellStyle name="Output 4 4 3 2 4 2" xfId="32653"/>
    <cellStyle name="Output 4 4 3 2 4 3" xfId="32654"/>
    <cellStyle name="Output 4 4 3 2 5" xfId="32655"/>
    <cellStyle name="Output 4 4 3 2 5 2" xfId="32656"/>
    <cellStyle name="Output 4 4 3 2 5 3" xfId="32657"/>
    <cellStyle name="Output 4 4 3 2 6" xfId="32658"/>
    <cellStyle name="Output 4 4 3 2 6 2" xfId="32659"/>
    <cellStyle name="Output 4 4 3 2 6 3" xfId="32660"/>
    <cellStyle name="Output 4 4 3 2 7" xfId="32661"/>
    <cellStyle name="Output 4 4 3 2 8" xfId="32662"/>
    <cellStyle name="Output 4 4 3 3" xfId="32663"/>
    <cellStyle name="Output 4 4 3 3 2" xfId="32664"/>
    <cellStyle name="Output 4 4 3 3 2 2" xfId="32665"/>
    <cellStyle name="Output 4 4 3 3 2 3" xfId="32666"/>
    <cellStyle name="Output 4 4 3 3 3" xfId="32667"/>
    <cellStyle name="Output 4 4 3 3 3 2" xfId="32668"/>
    <cellStyle name="Output 4 4 3 3 3 3" xfId="32669"/>
    <cellStyle name="Output 4 4 3 3 4" xfId="32670"/>
    <cellStyle name="Output 4 4 3 3 4 2" xfId="32671"/>
    <cellStyle name="Output 4 4 3 3 4 3" xfId="32672"/>
    <cellStyle name="Output 4 4 3 3 5" xfId="32673"/>
    <cellStyle name="Output 4 4 3 3 5 2" xfId="32674"/>
    <cellStyle name="Output 4 4 3 3 5 3" xfId="32675"/>
    <cellStyle name="Output 4 4 3 3 6" xfId="32676"/>
    <cellStyle name="Output 4 4 3 3 7" xfId="32677"/>
    <cellStyle name="Output 4 4 3 4" xfId="32678"/>
    <cellStyle name="Output 4 4 3 4 2" xfId="32679"/>
    <cellStyle name="Output 4 4 3 4 3" xfId="32680"/>
    <cellStyle name="Output 4 4 3 5" xfId="32681"/>
    <cellStyle name="Output 4 4 3 5 2" xfId="32682"/>
    <cellStyle name="Output 4 4 3 5 3" xfId="32683"/>
    <cellStyle name="Output 4 4 3 6" xfId="32684"/>
    <cellStyle name="Output 4 4 3 6 2" xfId="32685"/>
    <cellStyle name="Output 4 4 3 6 3" xfId="32686"/>
    <cellStyle name="Output 4 4 3 7" xfId="32687"/>
    <cellStyle name="Output 4 4 3 7 2" xfId="32688"/>
    <cellStyle name="Output 4 4 3 7 3" xfId="32689"/>
    <cellStyle name="Output 4 4 3 8" xfId="32690"/>
    <cellStyle name="Output 4 4 3 9" xfId="32691"/>
    <cellStyle name="Output 4 4 4" xfId="32692"/>
    <cellStyle name="Output 4 4 4 2" xfId="32693"/>
    <cellStyle name="Output 4 4 4 2 2" xfId="32694"/>
    <cellStyle name="Output 4 4 4 2 2 2" xfId="32695"/>
    <cellStyle name="Output 4 4 4 2 2 3" xfId="32696"/>
    <cellStyle name="Output 4 4 4 2 3" xfId="32697"/>
    <cellStyle name="Output 4 4 4 2 3 2" xfId="32698"/>
    <cellStyle name="Output 4 4 4 2 3 3" xfId="32699"/>
    <cellStyle name="Output 4 4 4 2 4" xfId="32700"/>
    <cellStyle name="Output 4 4 4 2 4 2" xfId="32701"/>
    <cellStyle name="Output 4 4 4 2 4 3" xfId="32702"/>
    <cellStyle name="Output 4 4 4 2 5" xfId="32703"/>
    <cellStyle name="Output 4 4 4 2 5 2" xfId="32704"/>
    <cellStyle name="Output 4 4 4 2 5 3" xfId="32705"/>
    <cellStyle name="Output 4 4 4 2 6" xfId="32706"/>
    <cellStyle name="Output 4 4 4 2 7" xfId="32707"/>
    <cellStyle name="Output 4 4 4 3" xfId="32708"/>
    <cellStyle name="Output 4 4 4 3 2" xfId="32709"/>
    <cellStyle name="Output 4 4 4 3 3" xfId="32710"/>
    <cellStyle name="Output 4 4 4 4" xfId="32711"/>
    <cellStyle name="Output 4 4 4 4 2" xfId="32712"/>
    <cellStyle name="Output 4 4 4 4 3" xfId="32713"/>
    <cellStyle name="Output 4 4 4 5" xfId="32714"/>
    <cellStyle name="Output 4 4 4 5 2" xfId="32715"/>
    <cellStyle name="Output 4 4 4 5 3" xfId="32716"/>
    <cellStyle name="Output 4 4 4 6" xfId="32717"/>
    <cellStyle name="Output 4 4 4 6 2" xfId="32718"/>
    <cellStyle name="Output 4 4 4 6 3" xfId="32719"/>
    <cellStyle name="Output 4 4 4 7" xfId="32720"/>
    <cellStyle name="Output 4 4 4 8" xfId="32721"/>
    <cellStyle name="Output 4 4 5" xfId="32722"/>
    <cellStyle name="Output 4 4 5 2" xfId="32723"/>
    <cellStyle name="Output 4 4 5 2 2" xfId="32724"/>
    <cellStyle name="Output 4 4 5 2 3" xfId="32725"/>
    <cellStyle name="Output 4 4 5 3" xfId="32726"/>
    <cellStyle name="Output 4 4 5 3 2" xfId="32727"/>
    <cellStyle name="Output 4 4 5 3 3" xfId="32728"/>
    <cellStyle name="Output 4 4 5 4" xfId="32729"/>
    <cellStyle name="Output 4 4 5 4 2" xfId="32730"/>
    <cellStyle name="Output 4 4 5 4 3" xfId="32731"/>
    <cellStyle name="Output 4 4 5 5" xfId="32732"/>
    <cellStyle name="Output 4 4 5 5 2" xfId="32733"/>
    <cellStyle name="Output 4 4 5 5 3" xfId="32734"/>
    <cellStyle name="Output 4 4 5 6" xfId="32735"/>
    <cellStyle name="Output 4 4 5 7" xfId="32736"/>
    <cellStyle name="Output 4 4 6" xfId="32737"/>
    <cellStyle name="Output 4 4 6 2" xfId="32738"/>
    <cellStyle name="Output 4 4 6 3" xfId="32739"/>
    <cellStyle name="Output 4 4 7" xfId="32740"/>
    <cellStyle name="Output 4 4 7 2" xfId="32741"/>
    <cellStyle name="Output 4 4 7 3" xfId="32742"/>
    <cellStyle name="Output 4 4 8" xfId="32743"/>
    <cellStyle name="Output 4 4 8 2" xfId="32744"/>
    <cellStyle name="Output 4 4 8 3" xfId="32745"/>
    <cellStyle name="Output 4 4 9" xfId="32746"/>
    <cellStyle name="Output 4 4 9 2" xfId="32747"/>
    <cellStyle name="Output 4 4 9 3" xfId="32748"/>
    <cellStyle name="Output 4 5" xfId="32749"/>
    <cellStyle name="Output 4 5 10" xfId="32750"/>
    <cellStyle name="Output 4 5 2" xfId="32751"/>
    <cellStyle name="Output 4 5 2 2" xfId="32752"/>
    <cellStyle name="Output 4 5 2 2 2" xfId="32753"/>
    <cellStyle name="Output 4 5 2 2 2 2" xfId="32754"/>
    <cellStyle name="Output 4 5 2 2 2 2 2" xfId="32755"/>
    <cellStyle name="Output 4 5 2 2 2 2 3" xfId="32756"/>
    <cellStyle name="Output 4 5 2 2 2 3" xfId="32757"/>
    <cellStyle name="Output 4 5 2 2 2 3 2" xfId="32758"/>
    <cellStyle name="Output 4 5 2 2 2 3 3" xfId="32759"/>
    <cellStyle name="Output 4 5 2 2 2 4" xfId="32760"/>
    <cellStyle name="Output 4 5 2 2 2 4 2" xfId="32761"/>
    <cellStyle name="Output 4 5 2 2 2 4 3" xfId="32762"/>
    <cellStyle name="Output 4 5 2 2 2 5" xfId="32763"/>
    <cellStyle name="Output 4 5 2 2 2 5 2" xfId="32764"/>
    <cellStyle name="Output 4 5 2 2 2 5 3" xfId="32765"/>
    <cellStyle name="Output 4 5 2 2 2 6" xfId="32766"/>
    <cellStyle name="Output 4 5 2 2 2 7" xfId="32767"/>
    <cellStyle name="Output 4 5 2 2 3" xfId="32768"/>
    <cellStyle name="Output 4 5 2 2 3 2" xfId="32769"/>
    <cellStyle name="Output 4 5 2 2 3 3" xfId="32770"/>
    <cellStyle name="Output 4 5 2 2 4" xfId="32771"/>
    <cellStyle name="Output 4 5 2 2 4 2" xfId="32772"/>
    <cellStyle name="Output 4 5 2 2 4 3" xfId="32773"/>
    <cellStyle name="Output 4 5 2 2 5" xfId="32774"/>
    <cellStyle name="Output 4 5 2 2 5 2" xfId="32775"/>
    <cellStyle name="Output 4 5 2 2 5 3" xfId="32776"/>
    <cellStyle name="Output 4 5 2 2 6" xfId="32777"/>
    <cellStyle name="Output 4 5 2 2 6 2" xfId="32778"/>
    <cellStyle name="Output 4 5 2 2 6 3" xfId="32779"/>
    <cellStyle name="Output 4 5 2 2 7" xfId="32780"/>
    <cellStyle name="Output 4 5 2 2 8" xfId="32781"/>
    <cellStyle name="Output 4 5 2 3" xfId="32782"/>
    <cellStyle name="Output 4 5 2 3 2" xfId="32783"/>
    <cellStyle name="Output 4 5 2 3 2 2" xfId="32784"/>
    <cellStyle name="Output 4 5 2 3 2 3" xfId="32785"/>
    <cellStyle name="Output 4 5 2 3 3" xfId="32786"/>
    <cellStyle name="Output 4 5 2 3 3 2" xfId="32787"/>
    <cellStyle name="Output 4 5 2 3 3 3" xfId="32788"/>
    <cellStyle name="Output 4 5 2 3 4" xfId="32789"/>
    <cellStyle name="Output 4 5 2 3 4 2" xfId="32790"/>
    <cellStyle name="Output 4 5 2 3 4 3" xfId="32791"/>
    <cellStyle name="Output 4 5 2 3 5" xfId="32792"/>
    <cellStyle name="Output 4 5 2 3 5 2" xfId="32793"/>
    <cellStyle name="Output 4 5 2 3 5 3" xfId="32794"/>
    <cellStyle name="Output 4 5 2 3 6" xfId="32795"/>
    <cellStyle name="Output 4 5 2 3 7" xfId="32796"/>
    <cellStyle name="Output 4 5 2 4" xfId="32797"/>
    <cellStyle name="Output 4 5 2 4 2" xfId="32798"/>
    <cellStyle name="Output 4 5 2 4 3" xfId="32799"/>
    <cellStyle name="Output 4 5 2 5" xfId="32800"/>
    <cellStyle name="Output 4 5 2 5 2" xfId="32801"/>
    <cellStyle name="Output 4 5 2 5 3" xfId="32802"/>
    <cellStyle name="Output 4 5 2 6" xfId="32803"/>
    <cellStyle name="Output 4 5 2 6 2" xfId="32804"/>
    <cellStyle name="Output 4 5 2 6 3" xfId="32805"/>
    <cellStyle name="Output 4 5 2 7" xfId="32806"/>
    <cellStyle name="Output 4 5 2 7 2" xfId="32807"/>
    <cellStyle name="Output 4 5 2 7 3" xfId="32808"/>
    <cellStyle name="Output 4 5 2 8" xfId="32809"/>
    <cellStyle name="Output 4 5 2 9" xfId="32810"/>
    <cellStyle name="Output 4 5 3" xfId="32811"/>
    <cellStyle name="Output 4 5 3 2" xfId="32812"/>
    <cellStyle name="Output 4 5 3 2 2" xfId="32813"/>
    <cellStyle name="Output 4 5 3 2 2 2" xfId="32814"/>
    <cellStyle name="Output 4 5 3 2 2 3" xfId="32815"/>
    <cellStyle name="Output 4 5 3 2 3" xfId="32816"/>
    <cellStyle name="Output 4 5 3 2 3 2" xfId="32817"/>
    <cellStyle name="Output 4 5 3 2 3 3" xfId="32818"/>
    <cellStyle name="Output 4 5 3 2 4" xfId="32819"/>
    <cellStyle name="Output 4 5 3 2 4 2" xfId="32820"/>
    <cellStyle name="Output 4 5 3 2 4 3" xfId="32821"/>
    <cellStyle name="Output 4 5 3 2 5" xfId="32822"/>
    <cellStyle name="Output 4 5 3 2 5 2" xfId="32823"/>
    <cellStyle name="Output 4 5 3 2 5 3" xfId="32824"/>
    <cellStyle name="Output 4 5 3 2 6" xfId="32825"/>
    <cellStyle name="Output 4 5 3 2 7" xfId="32826"/>
    <cellStyle name="Output 4 5 3 3" xfId="32827"/>
    <cellStyle name="Output 4 5 3 3 2" xfId="32828"/>
    <cellStyle name="Output 4 5 3 3 3" xfId="32829"/>
    <cellStyle name="Output 4 5 3 4" xfId="32830"/>
    <cellStyle name="Output 4 5 3 4 2" xfId="32831"/>
    <cellStyle name="Output 4 5 3 4 3" xfId="32832"/>
    <cellStyle name="Output 4 5 3 5" xfId="32833"/>
    <cellStyle name="Output 4 5 3 5 2" xfId="32834"/>
    <cellStyle name="Output 4 5 3 5 3" xfId="32835"/>
    <cellStyle name="Output 4 5 3 6" xfId="32836"/>
    <cellStyle name="Output 4 5 3 6 2" xfId="32837"/>
    <cellStyle name="Output 4 5 3 6 3" xfId="32838"/>
    <cellStyle name="Output 4 5 3 7" xfId="32839"/>
    <cellStyle name="Output 4 5 3 8" xfId="32840"/>
    <cellStyle name="Output 4 5 4" xfId="32841"/>
    <cellStyle name="Output 4 5 4 2" xfId="32842"/>
    <cellStyle name="Output 4 5 4 2 2" xfId="32843"/>
    <cellStyle name="Output 4 5 4 2 3" xfId="32844"/>
    <cellStyle name="Output 4 5 4 3" xfId="32845"/>
    <cellStyle name="Output 4 5 4 3 2" xfId="32846"/>
    <cellStyle name="Output 4 5 4 3 3" xfId="32847"/>
    <cellStyle name="Output 4 5 4 4" xfId="32848"/>
    <cellStyle name="Output 4 5 4 4 2" xfId="32849"/>
    <cellStyle name="Output 4 5 4 4 3" xfId="32850"/>
    <cellStyle name="Output 4 5 4 5" xfId="32851"/>
    <cellStyle name="Output 4 5 4 5 2" xfId="32852"/>
    <cellStyle name="Output 4 5 4 5 3" xfId="32853"/>
    <cellStyle name="Output 4 5 4 6" xfId="32854"/>
    <cellStyle name="Output 4 5 4 7" xfId="32855"/>
    <cellStyle name="Output 4 5 5" xfId="32856"/>
    <cellStyle name="Output 4 5 5 2" xfId="32857"/>
    <cellStyle name="Output 4 5 5 3" xfId="32858"/>
    <cellStyle name="Output 4 5 6" xfId="32859"/>
    <cellStyle name="Output 4 5 6 2" xfId="32860"/>
    <cellStyle name="Output 4 5 6 3" xfId="32861"/>
    <cellStyle name="Output 4 5 7" xfId="32862"/>
    <cellStyle name="Output 4 5 7 2" xfId="32863"/>
    <cellStyle name="Output 4 5 7 3" xfId="32864"/>
    <cellStyle name="Output 4 5 8" xfId="32865"/>
    <cellStyle name="Output 4 5 8 2" xfId="32866"/>
    <cellStyle name="Output 4 5 8 3" xfId="32867"/>
    <cellStyle name="Output 4 5 9" xfId="32868"/>
    <cellStyle name="Output 4 6" xfId="32869"/>
    <cellStyle name="Output 4 6 2" xfId="32870"/>
    <cellStyle name="Output 4 6 2 2" xfId="32871"/>
    <cellStyle name="Output 4 6 2 2 2" xfId="32872"/>
    <cellStyle name="Output 4 6 2 2 2 2" xfId="32873"/>
    <cellStyle name="Output 4 6 2 2 2 3" xfId="32874"/>
    <cellStyle name="Output 4 6 2 2 3" xfId="32875"/>
    <cellStyle name="Output 4 6 2 2 3 2" xfId="32876"/>
    <cellStyle name="Output 4 6 2 2 3 3" xfId="32877"/>
    <cellStyle name="Output 4 6 2 2 4" xfId="32878"/>
    <cellStyle name="Output 4 6 2 2 4 2" xfId="32879"/>
    <cellStyle name="Output 4 6 2 2 4 3" xfId="32880"/>
    <cellStyle name="Output 4 6 2 2 5" xfId="32881"/>
    <cellStyle name="Output 4 6 2 2 5 2" xfId="32882"/>
    <cellStyle name="Output 4 6 2 2 5 3" xfId="32883"/>
    <cellStyle name="Output 4 6 2 2 6" xfId="32884"/>
    <cellStyle name="Output 4 6 2 2 7" xfId="32885"/>
    <cellStyle name="Output 4 6 2 3" xfId="32886"/>
    <cellStyle name="Output 4 6 2 3 2" xfId="32887"/>
    <cellStyle name="Output 4 6 2 3 3" xfId="32888"/>
    <cellStyle name="Output 4 6 2 4" xfId="32889"/>
    <cellStyle name="Output 4 6 2 4 2" xfId="32890"/>
    <cellStyle name="Output 4 6 2 4 3" xfId="32891"/>
    <cellStyle name="Output 4 6 2 5" xfId="32892"/>
    <cellStyle name="Output 4 6 2 5 2" xfId="32893"/>
    <cellStyle name="Output 4 6 2 5 3" xfId="32894"/>
    <cellStyle name="Output 4 6 2 6" xfId="32895"/>
    <cellStyle name="Output 4 6 2 6 2" xfId="32896"/>
    <cellStyle name="Output 4 6 2 6 3" xfId="32897"/>
    <cellStyle name="Output 4 6 2 7" xfId="32898"/>
    <cellStyle name="Output 4 6 2 8" xfId="32899"/>
    <cellStyle name="Output 4 6 3" xfId="32900"/>
    <cellStyle name="Output 4 6 3 2" xfId="32901"/>
    <cellStyle name="Output 4 6 3 2 2" xfId="32902"/>
    <cellStyle name="Output 4 6 3 2 3" xfId="32903"/>
    <cellStyle name="Output 4 6 3 3" xfId="32904"/>
    <cellStyle name="Output 4 6 3 3 2" xfId="32905"/>
    <cellStyle name="Output 4 6 3 3 3" xfId="32906"/>
    <cellStyle name="Output 4 6 3 4" xfId="32907"/>
    <cellStyle name="Output 4 6 3 4 2" xfId="32908"/>
    <cellStyle name="Output 4 6 3 4 3" xfId="32909"/>
    <cellStyle name="Output 4 6 3 5" xfId="32910"/>
    <cellStyle name="Output 4 6 3 5 2" xfId="32911"/>
    <cellStyle name="Output 4 6 3 5 3" xfId="32912"/>
    <cellStyle name="Output 4 6 3 6" xfId="32913"/>
    <cellStyle name="Output 4 6 3 7" xfId="32914"/>
    <cellStyle name="Output 4 6 4" xfId="32915"/>
    <cellStyle name="Output 4 6 4 2" xfId="32916"/>
    <cellStyle name="Output 4 6 4 3" xfId="32917"/>
    <cellStyle name="Output 4 6 5" xfId="32918"/>
    <cellStyle name="Output 4 6 5 2" xfId="32919"/>
    <cellStyle name="Output 4 6 5 3" xfId="32920"/>
    <cellStyle name="Output 4 6 6" xfId="32921"/>
    <cellStyle name="Output 4 6 6 2" xfId="32922"/>
    <cellStyle name="Output 4 6 6 3" xfId="32923"/>
    <cellStyle name="Output 4 6 7" xfId="32924"/>
    <cellStyle name="Output 4 6 7 2" xfId="32925"/>
    <cellStyle name="Output 4 6 7 3" xfId="32926"/>
    <cellStyle name="Output 4 6 8" xfId="32927"/>
    <cellStyle name="Output 4 6 9" xfId="32928"/>
    <cellStyle name="Output 4 7" xfId="32929"/>
    <cellStyle name="Output 4 7 2" xfId="32930"/>
    <cellStyle name="Output 4 7 2 2" xfId="32931"/>
    <cellStyle name="Output 4 7 2 2 2" xfId="32932"/>
    <cellStyle name="Output 4 7 2 2 3" xfId="32933"/>
    <cellStyle name="Output 4 7 2 3" xfId="32934"/>
    <cellStyle name="Output 4 7 2 3 2" xfId="32935"/>
    <cellStyle name="Output 4 7 2 3 3" xfId="32936"/>
    <cellStyle name="Output 4 7 2 4" xfId="32937"/>
    <cellStyle name="Output 4 7 2 4 2" xfId="32938"/>
    <cellStyle name="Output 4 7 2 4 3" xfId="32939"/>
    <cellStyle name="Output 4 7 2 5" xfId="32940"/>
    <cellStyle name="Output 4 7 2 5 2" xfId="32941"/>
    <cellStyle name="Output 4 7 2 5 3" xfId="32942"/>
    <cellStyle name="Output 4 7 2 6" xfId="32943"/>
    <cellStyle name="Output 4 7 2 7" xfId="32944"/>
    <cellStyle name="Output 4 7 3" xfId="32945"/>
    <cellStyle name="Output 4 7 3 2" xfId="32946"/>
    <cellStyle name="Output 4 7 3 3" xfId="32947"/>
    <cellStyle name="Output 4 7 4" xfId="32948"/>
    <cellStyle name="Output 4 7 4 2" xfId="32949"/>
    <cellStyle name="Output 4 7 4 3" xfId="32950"/>
    <cellStyle name="Output 4 7 5" xfId="32951"/>
    <cellStyle name="Output 4 7 5 2" xfId="32952"/>
    <cellStyle name="Output 4 7 5 3" xfId="32953"/>
    <cellStyle name="Output 4 7 6" xfId="32954"/>
    <cellStyle name="Output 4 7 6 2" xfId="32955"/>
    <cellStyle name="Output 4 7 6 3" xfId="32956"/>
    <cellStyle name="Output 4 7 7" xfId="32957"/>
    <cellStyle name="Output 4 7 8" xfId="32958"/>
    <cellStyle name="Output 4 8" xfId="32959"/>
    <cellStyle name="Output 4 8 2" xfId="32960"/>
    <cellStyle name="Output 4 8 2 2" xfId="32961"/>
    <cellStyle name="Output 4 8 2 3" xfId="32962"/>
    <cellStyle name="Output 4 8 3" xfId="32963"/>
    <cellStyle name="Output 4 8 3 2" xfId="32964"/>
    <cellStyle name="Output 4 8 3 3" xfId="32965"/>
    <cellStyle name="Output 4 8 4" xfId="32966"/>
    <cellStyle name="Output 4 8 4 2" xfId="32967"/>
    <cellStyle name="Output 4 8 4 3" xfId="32968"/>
    <cellStyle name="Output 4 8 5" xfId="32969"/>
    <cellStyle name="Output 4 8 5 2" xfId="32970"/>
    <cellStyle name="Output 4 8 5 3" xfId="32971"/>
    <cellStyle name="Output 4 8 6" xfId="32972"/>
    <cellStyle name="Output 4 8 7" xfId="32973"/>
    <cellStyle name="Output 4 9" xfId="32974"/>
    <cellStyle name="Output 4 9 2" xfId="32975"/>
    <cellStyle name="Output 4 9 3" xfId="32976"/>
    <cellStyle name="Output 5" xfId="32977"/>
    <cellStyle name="Output 6" xfId="32978"/>
    <cellStyle name="Output 7" xfId="32979"/>
    <cellStyle name="Output 8" xfId="32980"/>
    <cellStyle name="Output 8 2" xfId="32981"/>
    <cellStyle name="Output 9" xfId="32982"/>
    <cellStyle name="Page Number" xfId="32983"/>
    <cellStyle name="Page Number 2" xfId="32984"/>
    <cellStyle name="Page Number 2 2" xfId="32985"/>
    <cellStyle name="Page Number 2 2 2" xfId="32986"/>
    <cellStyle name="Page Number 2 2 2 2" xfId="32987"/>
    <cellStyle name="Page Number 2 2 3" xfId="32988"/>
    <cellStyle name="Page Number 2 2 3 2" xfId="32989"/>
    <cellStyle name="Page Number 2 2 4" xfId="32990"/>
    <cellStyle name="Page Number 2 2 5" xfId="32991"/>
    <cellStyle name="Page Number 2 3" xfId="32992"/>
    <cellStyle name="Page Number 2 3 2" xfId="32993"/>
    <cellStyle name="Page Number 2 3 2 2" xfId="32994"/>
    <cellStyle name="Page Number 2 3 2 2 2" xfId="32995"/>
    <cellStyle name="Page Number 2 3 2 3" xfId="32996"/>
    <cellStyle name="Page Number 2 3 3" xfId="32997"/>
    <cellStyle name="Page Number 2 3 3 2" xfId="32998"/>
    <cellStyle name="Page Number 2 3 4" xfId="32999"/>
    <cellStyle name="Page Number 2 3 4 2" xfId="33000"/>
    <cellStyle name="Page Number 2 3 5" xfId="33001"/>
    <cellStyle name="Page Number 2 3 6" xfId="33002"/>
    <cellStyle name="Page Number 2 4" xfId="33003"/>
    <cellStyle name="Page Number 2 4 2" xfId="33004"/>
    <cellStyle name="Page Number 2 4 2 2" xfId="33005"/>
    <cellStyle name="Page Number 2 5" xfId="33006"/>
    <cellStyle name="Page Number 2 5 2" xfId="33007"/>
    <cellStyle name="Page Number 2 5 2 2" xfId="33008"/>
    <cellStyle name="Page Number 2 5 3" xfId="33009"/>
    <cellStyle name="Page Number 2 6" xfId="33010"/>
    <cellStyle name="Page Number 2 6 2" xfId="33011"/>
    <cellStyle name="Page Number 2 7" xfId="33012"/>
    <cellStyle name="Page Number 3" xfId="33013"/>
    <cellStyle name="Percent" xfId="1" builtinId="5"/>
    <cellStyle name="Percent [0]" xfId="33014"/>
    <cellStyle name="Percent [0] 2" xfId="33015"/>
    <cellStyle name="Percent [0] 3" xfId="33016"/>
    <cellStyle name="Percent [0] 4" xfId="33017"/>
    <cellStyle name="Percent [1]" xfId="33018"/>
    <cellStyle name="Percent [1] 2" xfId="33019"/>
    <cellStyle name="Percent [1] 3" xfId="33020"/>
    <cellStyle name="Percent [2]" xfId="33021"/>
    <cellStyle name="Percent [2] 2" xfId="33022"/>
    <cellStyle name="Percent [2] 3" xfId="33023"/>
    <cellStyle name="Percent [2] 4" xfId="33024"/>
    <cellStyle name="Percent [3]" xfId="33025"/>
    <cellStyle name="Percent 10" xfId="33026"/>
    <cellStyle name="Percent 100" xfId="33027"/>
    <cellStyle name="Percent 101" xfId="33028"/>
    <cellStyle name="Percent 102" xfId="33029"/>
    <cellStyle name="Percent 103" xfId="33030"/>
    <cellStyle name="Percent 104" xfId="33031"/>
    <cellStyle name="Percent 105" xfId="33032"/>
    <cellStyle name="Percent 106" xfId="33033"/>
    <cellStyle name="Percent 107" xfId="33034"/>
    <cellStyle name="Percent 108" xfId="33035"/>
    <cellStyle name="Percent 109" xfId="33036"/>
    <cellStyle name="Percent 11" xfId="33037"/>
    <cellStyle name="Percent 110" xfId="33038"/>
    <cellStyle name="Percent 111" xfId="33039"/>
    <cellStyle name="Percent 112" xfId="33040"/>
    <cellStyle name="Percent 113" xfId="33041"/>
    <cellStyle name="Percent 114" xfId="33042"/>
    <cellStyle name="Percent 115" xfId="33043"/>
    <cellStyle name="Percent 116" xfId="33044"/>
    <cellStyle name="Percent 117" xfId="33045"/>
    <cellStyle name="Percent 118" xfId="33046"/>
    <cellStyle name="Percent 119" xfId="33047"/>
    <cellStyle name="Percent 12" xfId="33048"/>
    <cellStyle name="Percent 120" xfId="33049"/>
    <cellStyle name="Percent 121" xfId="33050"/>
    <cellStyle name="Percent 122" xfId="33051"/>
    <cellStyle name="Percent 123" xfId="33052"/>
    <cellStyle name="Percent 124" xfId="33053"/>
    <cellStyle name="Percent 125" xfId="33054"/>
    <cellStyle name="Percent 126" xfId="33055"/>
    <cellStyle name="Percent 127" xfId="33056"/>
    <cellStyle name="Percent 128" xfId="33057"/>
    <cellStyle name="Percent 129" xfId="33058"/>
    <cellStyle name="Percent 13" xfId="33059"/>
    <cellStyle name="Percent 130" xfId="33060"/>
    <cellStyle name="Percent 131" xfId="33061"/>
    <cellStyle name="Percent 132" xfId="33062"/>
    <cellStyle name="Percent 133" xfId="33063"/>
    <cellStyle name="Percent 134" xfId="33064"/>
    <cellStyle name="Percent 135" xfId="33065"/>
    <cellStyle name="Percent 136" xfId="33066"/>
    <cellStyle name="Percent 137" xfId="33067"/>
    <cellStyle name="Percent 138" xfId="33068"/>
    <cellStyle name="Percent 139" xfId="33069"/>
    <cellStyle name="Percent 14" xfId="33070"/>
    <cellStyle name="Percent 140" xfId="33071"/>
    <cellStyle name="Percent 141" xfId="33072"/>
    <cellStyle name="Percent 142" xfId="33073"/>
    <cellStyle name="Percent 143" xfId="33074"/>
    <cellStyle name="Percent 144" xfId="33075"/>
    <cellStyle name="Percent 145" xfId="33076"/>
    <cellStyle name="Percent 146" xfId="33077"/>
    <cellStyle name="Percent 147" xfId="33078"/>
    <cellStyle name="Percent 148" xfId="33079"/>
    <cellStyle name="Percent 148 2" xfId="33080"/>
    <cellStyle name="Percent 148 3" xfId="33081"/>
    <cellStyle name="Percent 148 4" xfId="33082"/>
    <cellStyle name="Percent 148 4 2" xfId="33083"/>
    <cellStyle name="Percent 149" xfId="33084"/>
    <cellStyle name="Percent 149 2" xfId="33085"/>
    <cellStyle name="Percent 149 3" xfId="33086"/>
    <cellStyle name="Percent 149 4" xfId="33087"/>
    <cellStyle name="Percent 149 4 2" xfId="33088"/>
    <cellStyle name="Percent 15" xfId="33089"/>
    <cellStyle name="Percent 150" xfId="33090"/>
    <cellStyle name="Percent 150 2" xfId="33091"/>
    <cellStyle name="Percent 150 3" xfId="33092"/>
    <cellStyle name="Percent 150 4" xfId="33093"/>
    <cellStyle name="Percent 150 4 2" xfId="33094"/>
    <cellStyle name="Percent 151" xfId="33095"/>
    <cellStyle name="Percent 152" xfId="33096"/>
    <cellStyle name="Percent 153" xfId="33097"/>
    <cellStyle name="Percent 154" xfId="33098"/>
    <cellStyle name="Percent 155" xfId="33099"/>
    <cellStyle name="Percent 156" xfId="33100"/>
    <cellStyle name="Percent 157" xfId="33101"/>
    <cellStyle name="Percent 158" xfId="33102"/>
    <cellStyle name="Percent 159" xfId="33103"/>
    <cellStyle name="Percent 16" xfId="33104"/>
    <cellStyle name="Percent 160" xfId="33105"/>
    <cellStyle name="Percent 161" xfId="33106"/>
    <cellStyle name="Percent 162" xfId="33107"/>
    <cellStyle name="Percent 163" xfId="33108"/>
    <cellStyle name="Percent 164" xfId="33109"/>
    <cellStyle name="Percent 164 2" xfId="33110"/>
    <cellStyle name="Percent 164 3" xfId="33111"/>
    <cellStyle name="Percent 164 4" xfId="33112"/>
    <cellStyle name="Percent 164 4 2" xfId="33113"/>
    <cellStyle name="Percent 165" xfId="33114"/>
    <cellStyle name="Percent 166" xfId="33115"/>
    <cellStyle name="Percent 167" xfId="33116"/>
    <cellStyle name="Percent 168" xfId="33117"/>
    <cellStyle name="Percent 168 2" xfId="33118"/>
    <cellStyle name="Percent 169" xfId="33119"/>
    <cellStyle name="Percent 169 2" xfId="33120"/>
    <cellStyle name="Percent 17" xfId="33121"/>
    <cellStyle name="Percent 170" xfId="33122"/>
    <cellStyle name="Percent 170 2" xfId="33123"/>
    <cellStyle name="Percent 171" xfId="33124"/>
    <cellStyle name="Percent 171 2" xfId="33125"/>
    <cellStyle name="Percent 172" xfId="33126"/>
    <cellStyle name="Percent 172 2" xfId="33127"/>
    <cellStyle name="Percent 173" xfId="33128"/>
    <cellStyle name="Percent 173 2" xfId="33129"/>
    <cellStyle name="Percent 174" xfId="33130"/>
    <cellStyle name="Percent 174 2" xfId="33131"/>
    <cellStyle name="Percent 175" xfId="33132"/>
    <cellStyle name="Percent 175 2" xfId="33133"/>
    <cellStyle name="Percent 176" xfId="33134"/>
    <cellStyle name="Percent 176 2" xfId="33135"/>
    <cellStyle name="Percent 177" xfId="33136"/>
    <cellStyle name="Percent 177 2" xfId="33137"/>
    <cellStyle name="Percent 178" xfId="33138"/>
    <cellStyle name="Percent 178 2" xfId="33139"/>
    <cellStyle name="Percent 179" xfId="33140"/>
    <cellStyle name="Percent 179 2" xfId="33141"/>
    <cellStyle name="Percent 18" xfId="33142"/>
    <cellStyle name="Percent 180" xfId="33143"/>
    <cellStyle name="Percent 180 2" xfId="33144"/>
    <cellStyle name="Percent 181" xfId="33145"/>
    <cellStyle name="Percent 181 2" xfId="33146"/>
    <cellStyle name="Percent 182" xfId="33147"/>
    <cellStyle name="Percent 182 2" xfId="33148"/>
    <cellStyle name="Percent 183" xfId="33149"/>
    <cellStyle name="Percent 183 2" xfId="33150"/>
    <cellStyle name="Percent 184" xfId="33151"/>
    <cellStyle name="Percent 184 2" xfId="33152"/>
    <cellStyle name="Percent 185" xfId="33153"/>
    <cellStyle name="Percent 185 2" xfId="33154"/>
    <cellStyle name="Percent 186" xfId="33155"/>
    <cellStyle name="Percent 186 2" xfId="33156"/>
    <cellStyle name="Percent 187" xfId="33157"/>
    <cellStyle name="Percent 187 2" xfId="33158"/>
    <cellStyle name="Percent 188" xfId="33159"/>
    <cellStyle name="Percent 188 2" xfId="33160"/>
    <cellStyle name="Percent 189" xfId="33161"/>
    <cellStyle name="Percent 189 2" xfId="33162"/>
    <cellStyle name="Percent 19" xfId="33163"/>
    <cellStyle name="Percent 190" xfId="33164"/>
    <cellStyle name="Percent 190 2" xfId="33165"/>
    <cellStyle name="Percent 191" xfId="33166"/>
    <cellStyle name="Percent 191 2" xfId="33167"/>
    <cellStyle name="Percent 192" xfId="33168"/>
    <cellStyle name="Percent 192 2" xfId="33169"/>
    <cellStyle name="Percent 193" xfId="33170"/>
    <cellStyle name="Percent 193 2" xfId="33171"/>
    <cellStyle name="Percent 194" xfId="33172"/>
    <cellStyle name="Percent 194 2" xfId="33173"/>
    <cellStyle name="Percent 195" xfId="33174"/>
    <cellStyle name="Percent 195 2" xfId="33175"/>
    <cellStyle name="Percent 196" xfId="33176"/>
    <cellStyle name="Percent 197" xfId="33177"/>
    <cellStyle name="Percent 198" xfId="33178"/>
    <cellStyle name="Percent 199" xfId="33179"/>
    <cellStyle name="Percent 2" xfId="33180"/>
    <cellStyle name="Percent 2 2" xfId="33181"/>
    <cellStyle name="Percent 2 2 2" xfId="33182"/>
    <cellStyle name="Percent 2 2 2 2" xfId="33183"/>
    <cellStyle name="Percent 2 2 3" xfId="33184"/>
    <cellStyle name="Percent 2 2 3 2" xfId="33185"/>
    <cellStyle name="Percent 2 2 3 2 2" xfId="33186"/>
    <cellStyle name="Percent 2 2 3 2 3" xfId="33187"/>
    <cellStyle name="Percent 2 2 3 2 4" xfId="33188"/>
    <cellStyle name="Percent 2 2 3 2 5" xfId="33189"/>
    <cellStyle name="Percent 2 3" xfId="33190"/>
    <cellStyle name="Percent 2 3 2" xfId="33191"/>
    <cellStyle name="Percent 2 3 2 2" xfId="33192"/>
    <cellStyle name="Percent 2 3 3" xfId="33193"/>
    <cellStyle name="Percent 2 3 4" xfId="33194"/>
    <cellStyle name="Percent 2 3 4 2" xfId="33195"/>
    <cellStyle name="Percent 2 4" xfId="33196"/>
    <cellStyle name="Percent 2 4 2" xfId="33197"/>
    <cellStyle name="Percent 2 4 2 2" xfId="33198"/>
    <cellStyle name="Percent 2 4 2 3" xfId="33199"/>
    <cellStyle name="Percent 2 5" xfId="33200"/>
    <cellStyle name="Percent 2 5 2" xfId="33201"/>
    <cellStyle name="Percent 2 5 3" xfId="33202"/>
    <cellStyle name="Percent 2 6" xfId="33203"/>
    <cellStyle name="Percent 2 6 2" xfId="33204"/>
    <cellStyle name="Percent 2 6 3" xfId="33205"/>
    <cellStyle name="Percent 2 7" xfId="33206"/>
    <cellStyle name="Percent 2 7 2" xfId="33207"/>
    <cellStyle name="Percent 2 7 3" xfId="33208"/>
    <cellStyle name="Percent 2 7 3 2" xfId="33209"/>
    <cellStyle name="Percent 2 7 3 3" xfId="33210"/>
    <cellStyle name="Percent 2 7 3 4" xfId="33211"/>
    <cellStyle name="Percent 2 7 3 5" xfId="33212"/>
    <cellStyle name="Percent 2 8" xfId="33213"/>
    <cellStyle name="Percent 2 8 2" xfId="33214"/>
    <cellStyle name="Percent 20" xfId="33215"/>
    <cellStyle name="Percent 200" xfId="33216"/>
    <cellStyle name="Percent 201" xfId="33217"/>
    <cellStyle name="Percent 202" xfId="33218"/>
    <cellStyle name="Percent 203" xfId="33219"/>
    <cellStyle name="Percent 204" xfId="33220"/>
    <cellStyle name="Percent 21" xfId="33221"/>
    <cellStyle name="Percent 22" xfId="33222"/>
    <cellStyle name="Percent 23" xfId="33223"/>
    <cellStyle name="Percent 24" xfId="33224"/>
    <cellStyle name="Percent 25" xfId="33225"/>
    <cellStyle name="Percent 26" xfId="33226"/>
    <cellStyle name="Percent 27" xfId="33227"/>
    <cellStyle name="Percent 28" xfId="33228"/>
    <cellStyle name="Percent 29" xfId="33229"/>
    <cellStyle name="Percent 3" xfId="33230"/>
    <cellStyle name="Percent 3 2" xfId="33231"/>
    <cellStyle name="Percent 3 2 2" xfId="33232"/>
    <cellStyle name="Percent 3 2 2 2" xfId="33233"/>
    <cellStyle name="Percent 3 3" xfId="33234"/>
    <cellStyle name="Percent 3 4" xfId="33235"/>
    <cellStyle name="Percent 3 4 2" xfId="33236"/>
    <cellStyle name="Percent 30" xfId="33237"/>
    <cellStyle name="Percent 31" xfId="33238"/>
    <cellStyle name="Percent 32" xfId="33239"/>
    <cellStyle name="Percent 33" xfId="33240"/>
    <cellStyle name="Percent 33 2" xfId="33241"/>
    <cellStyle name="Percent 33 3" xfId="33242"/>
    <cellStyle name="Percent 33 4" xfId="33243"/>
    <cellStyle name="Percent 33 4 2" xfId="33244"/>
    <cellStyle name="Percent 34" xfId="33245"/>
    <cellStyle name="Percent 34 2" xfId="33246"/>
    <cellStyle name="Percent 34 3" xfId="33247"/>
    <cellStyle name="Percent 34 3 2" xfId="33248"/>
    <cellStyle name="Percent 35" xfId="33249"/>
    <cellStyle name="Percent 35 2" xfId="33250"/>
    <cellStyle name="Percent 35 3" xfId="33251"/>
    <cellStyle name="Percent 35 3 2" xfId="33252"/>
    <cellStyle name="Percent 36" xfId="33253"/>
    <cellStyle name="Percent 37" xfId="33254"/>
    <cellStyle name="Percent 38" xfId="33255"/>
    <cellStyle name="Percent 38 2" xfId="33256"/>
    <cellStyle name="Percent 39" xfId="33257"/>
    <cellStyle name="Percent 39 2" xfId="33258"/>
    <cellStyle name="Percent 4" xfId="33259"/>
    <cellStyle name="Percent 4 2" xfId="33260"/>
    <cellStyle name="Percent 4 2 2" xfId="33261"/>
    <cellStyle name="Percent 4 3" xfId="33262"/>
    <cellStyle name="Percent 4 3 2" xfId="33263"/>
    <cellStyle name="Percent 4 3 3" xfId="33264"/>
    <cellStyle name="Percent 4 3 3 2" xfId="33265"/>
    <cellStyle name="Percent 4 3 3 3" xfId="33266"/>
    <cellStyle name="Percent 4 3 3 4" xfId="33267"/>
    <cellStyle name="Percent 4 3 3 5" xfId="33268"/>
    <cellStyle name="Percent 4 4" xfId="33269"/>
    <cellStyle name="Percent 4 4 2" xfId="33270"/>
    <cellStyle name="Percent 4 4 3" xfId="33271"/>
    <cellStyle name="Percent 4 4 4" xfId="33272"/>
    <cellStyle name="Percent 4 4 4 2" xfId="33273"/>
    <cellStyle name="Percent 4 4 5" xfId="33274"/>
    <cellStyle name="Percent 4 4 5 2" xfId="33275"/>
    <cellStyle name="Percent 4 5" xfId="33276"/>
    <cellStyle name="Percent 4 6" xfId="33277"/>
    <cellStyle name="Percent 4 6 2" xfId="33278"/>
    <cellStyle name="Percent 4 6 3" xfId="33279"/>
    <cellStyle name="Percent 4 6 3 2" xfId="33280"/>
    <cellStyle name="Percent 4 6 4" xfId="33281"/>
    <cellStyle name="Percent 4 6 4 2" xfId="33282"/>
    <cellStyle name="Percent 40" xfId="33283"/>
    <cellStyle name="Percent 41" xfId="33284"/>
    <cellStyle name="Percent 42" xfId="33285"/>
    <cellStyle name="Percent 43" xfId="33286"/>
    <cellStyle name="Percent 44" xfId="33287"/>
    <cellStyle name="Percent 45" xfId="33288"/>
    <cellStyle name="Percent 46" xfId="33289"/>
    <cellStyle name="Percent 47" xfId="33290"/>
    <cellStyle name="Percent 48" xfId="33291"/>
    <cellStyle name="Percent 49" xfId="33292"/>
    <cellStyle name="Percent 5" xfId="33293"/>
    <cellStyle name="Percent 5 2" xfId="33294"/>
    <cellStyle name="Percent 5 2 2" xfId="33295"/>
    <cellStyle name="Percent 5 2 3" xfId="33296"/>
    <cellStyle name="Percent 5 2 3 2" xfId="33297"/>
    <cellStyle name="Percent 5 2 3 3" xfId="33298"/>
    <cellStyle name="Percent 5 2 3 4" xfId="33299"/>
    <cellStyle name="Percent 5 2 3 5" xfId="33300"/>
    <cellStyle name="Percent 5 3" xfId="33301"/>
    <cellStyle name="Percent 5 4" xfId="33302"/>
    <cellStyle name="Percent 5 4 2" xfId="33303"/>
    <cellStyle name="Percent 5 4 3" xfId="33304"/>
    <cellStyle name="Percent 5 4 4" xfId="33305"/>
    <cellStyle name="Percent 5 4 5" xfId="33306"/>
    <cellStyle name="Percent 5 5" xfId="33307"/>
    <cellStyle name="Percent 5 5 2" xfId="33308"/>
    <cellStyle name="Percent 50" xfId="33309"/>
    <cellStyle name="Percent 51" xfId="33310"/>
    <cellStyle name="Percent 51 2" xfId="33311"/>
    <cellStyle name="Percent 52" xfId="33312"/>
    <cellStyle name="Percent 52 2" xfId="33313"/>
    <cellStyle name="Percent 53" xfId="33314"/>
    <cellStyle name="Percent 53 2" xfId="33315"/>
    <cellStyle name="Percent 54" xfId="33316"/>
    <cellStyle name="Percent 54 2" xfId="33317"/>
    <cellStyle name="Percent 55" xfId="33318"/>
    <cellStyle name="Percent 55 2" xfId="33319"/>
    <cellStyle name="Percent 56" xfId="33320"/>
    <cellStyle name="Percent 56 2" xfId="33321"/>
    <cellStyle name="Percent 57" xfId="33322"/>
    <cellStyle name="Percent 58" xfId="33323"/>
    <cellStyle name="Percent 59" xfId="33324"/>
    <cellStyle name="Percent 6" xfId="33325"/>
    <cellStyle name="Percent 6 2" xfId="33326"/>
    <cellStyle name="Percent 60" xfId="33327"/>
    <cellStyle name="Percent 61" xfId="33328"/>
    <cellStyle name="Percent 62" xfId="33329"/>
    <cellStyle name="Percent 63" xfId="33330"/>
    <cellStyle name="Percent 64" xfId="33331"/>
    <cellStyle name="Percent 65" xfId="33332"/>
    <cellStyle name="Percent 66" xfId="33333"/>
    <cellStyle name="Percent 67" xfId="33334"/>
    <cellStyle name="Percent 68" xfId="33335"/>
    <cellStyle name="Percent 69" xfId="33336"/>
    <cellStyle name="Percent 7" xfId="33337"/>
    <cellStyle name="Percent 7 2" xfId="33338"/>
    <cellStyle name="Percent 7 3" xfId="33339"/>
    <cellStyle name="Percent 7 4" xfId="33340"/>
    <cellStyle name="Percent 7 5" xfId="33341"/>
    <cellStyle name="Percent 7 5 2" xfId="33342"/>
    <cellStyle name="Percent 70" xfId="33343"/>
    <cellStyle name="Percent 71" xfId="33344"/>
    <cellStyle name="Percent 72" xfId="33345"/>
    <cellStyle name="Percent 73" xfId="33346"/>
    <cellStyle name="Percent 74" xfId="33347"/>
    <cellStyle name="Percent 75" xfId="33348"/>
    <cellStyle name="Percent 76" xfId="33349"/>
    <cellStyle name="Percent 77" xfId="33350"/>
    <cellStyle name="Percent 78" xfId="33351"/>
    <cellStyle name="Percent 79" xfId="33352"/>
    <cellStyle name="Percent 8" xfId="33353"/>
    <cellStyle name="Percent 80" xfId="33354"/>
    <cellStyle name="Percent 81" xfId="33355"/>
    <cellStyle name="Percent 82" xfId="33356"/>
    <cellStyle name="Percent 83" xfId="33357"/>
    <cellStyle name="Percent 84" xfId="33358"/>
    <cellStyle name="Percent 85" xfId="33359"/>
    <cellStyle name="Percent 86" xfId="33360"/>
    <cellStyle name="Percent 87" xfId="33361"/>
    <cellStyle name="Percent 88" xfId="33362"/>
    <cellStyle name="Percent 89" xfId="33363"/>
    <cellStyle name="Percent 9" xfId="33364"/>
    <cellStyle name="Percent 90" xfId="33365"/>
    <cellStyle name="Percent 91" xfId="33366"/>
    <cellStyle name="Percent 92" xfId="33367"/>
    <cellStyle name="Percent 93" xfId="33368"/>
    <cellStyle name="Percent 94" xfId="33369"/>
    <cellStyle name="Percent 95" xfId="33370"/>
    <cellStyle name="Percent 96" xfId="33371"/>
    <cellStyle name="Percent 97" xfId="33372"/>
    <cellStyle name="Percent 98" xfId="33373"/>
    <cellStyle name="Percent 99" xfId="33374"/>
    <cellStyle name="Percent(0)" xfId="33375"/>
    <cellStyle name="PercentBrda" xfId="33376"/>
    <cellStyle name="PercentBrda 2" xfId="33377"/>
    <cellStyle name="PercntNoBrda" xfId="33378"/>
    <cellStyle name="PercntNoBrda 2" xfId="33379"/>
    <cellStyle name="plus/less" xfId="33380"/>
    <cellStyle name="PSChar" xfId="33381"/>
    <cellStyle name="PSChar 10" xfId="33382"/>
    <cellStyle name="PSChar 10 2" xfId="33383"/>
    <cellStyle name="PSChar 11" xfId="33384"/>
    <cellStyle name="PSChar 12" xfId="33385"/>
    <cellStyle name="PSChar 2" xfId="33386"/>
    <cellStyle name="PSChar 2 2" xfId="33387"/>
    <cellStyle name="PSChar 3" xfId="33388"/>
    <cellStyle name="PSChar 3 2" xfId="33389"/>
    <cellStyle name="PSChar 4" xfId="33390"/>
    <cellStyle name="PSChar 4 2" xfId="33391"/>
    <cellStyle name="PSChar 5" xfId="33392"/>
    <cellStyle name="PSChar 5 2" xfId="33393"/>
    <cellStyle name="PSChar 6" xfId="33394"/>
    <cellStyle name="PSChar 6 2" xfId="33395"/>
    <cellStyle name="PSChar 7" xfId="33396"/>
    <cellStyle name="PSChar 7 2" xfId="33397"/>
    <cellStyle name="PSChar 8" xfId="33398"/>
    <cellStyle name="PSChar 8 2" xfId="33399"/>
    <cellStyle name="PSChar 9" xfId="33400"/>
    <cellStyle name="PSChar 9 2" xfId="33401"/>
    <cellStyle name="PSDate" xfId="33402"/>
    <cellStyle name="PSDate 10" xfId="33403"/>
    <cellStyle name="PSDate 10 2" xfId="33404"/>
    <cellStyle name="PSDate 11" xfId="33405"/>
    <cellStyle name="PSDate 12" xfId="33406"/>
    <cellStyle name="PSDate 2" xfId="33407"/>
    <cellStyle name="PSDate 2 2" xfId="33408"/>
    <cellStyle name="PSDate 3" xfId="33409"/>
    <cellStyle name="PSDate 3 2" xfId="33410"/>
    <cellStyle name="PSDate 4" xfId="33411"/>
    <cellStyle name="PSDate 4 2" xfId="33412"/>
    <cellStyle name="PSDate 5" xfId="33413"/>
    <cellStyle name="PSDate 5 2" xfId="33414"/>
    <cellStyle name="PSDate 6" xfId="33415"/>
    <cellStyle name="PSDate 6 2" xfId="33416"/>
    <cellStyle name="PSDate 7" xfId="33417"/>
    <cellStyle name="PSDate 7 2" xfId="33418"/>
    <cellStyle name="PSDate 8" xfId="33419"/>
    <cellStyle name="PSDate 8 2" xfId="33420"/>
    <cellStyle name="PSDate 9" xfId="33421"/>
    <cellStyle name="PSDate 9 2" xfId="33422"/>
    <cellStyle name="PSDec" xfId="33423"/>
    <cellStyle name="PSDec 10" xfId="33424"/>
    <cellStyle name="PSDec 10 2" xfId="33425"/>
    <cellStyle name="PSDec 11" xfId="33426"/>
    <cellStyle name="PSDec 12" xfId="33427"/>
    <cellStyle name="PSDec 2" xfId="33428"/>
    <cellStyle name="PSDec 2 2" xfId="33429"/>
    <cellStyle name="PSDec 3" xfId="33430"/>
    <cellStyle name="PSDec 3 2" xfId="33431"/>
    <cellStyle name="PSDec 4" xfId="33432"/>
    <cellStyle name="PSDec 4 2" xfId="33433"/>
    <cellStyle name="PSDec 5" xfId="33434"/>
    <cellStyle name="PSDec 5 2" xfId="33435"/>
    <cellStyle name="PSDec 6" xfId="33436"/>
    <cellStyle name="PSDec 6 2" xfId="33437"/>
    <cellStyle name="PSDec 7" xfId="33438"/>
    <cellStyle name="PSDec 7 2" xfId="33439"/>
    <cellStyle name="PSDec 8" xfId="33440"/>
    <cellStyle name="PSDec 8 2" xfId="33441"/>
    <cellStyle name="PSDec 9" xfId="33442"/>
    <cellStyle name="PSDec 9 2" xfId="33443"/>
    <cellStyle name="PSHeading" xfId="33444"/>
    <cellStyle name="PSHeading 10" xfId="33445"/>
    <cellStyle name="PSHeading 10 2" xfId="33446"/>
    <cellStyle name="PSHeading 10 2 2" xfId="33447"/>
    <cellStyle name="PSHeading 10 3" xfId="33448"/>
    <cellStyle name="PSHeading 11" xfId="33449"/>
    <cellStyle name="PSHeading 11 2" xfId="33450"/>
    <cellStyle name="PSHeading 12" xfId="33451"/>
    <cellStyle name="PSHeading 12 2" xfId="33452"/>
    <cellStyle name="PSHeading 13" xfId="33453"/>
    <cellStyle name="PSHeading 2" xfId="33454"/>
    <cellStyle name="PSHeading 2 2" xfId="33455"/>
    <cellStyle name="PSHeading 2 2 2" xfId="33456"/>
    <cellStyle name="PSHeading 2 3" xfId="33457"/>
    <cellStyle name="PSHeading 3" xfId="33458"/>
    <cellStyle name="PSHeading 3 2" xfId="33459"/>
    <cellStyle name="PSHeading 3 2 2" xfId="33460"/>
    <cellStyle name="PSHeading 3 3" xfId="33461"/>
    <cellStyle name="PSHeading 4" xfId="33462"/>
    <cellStyle name="PSHeading 4 2" xfId="33463"/>
    <cellStyle name="PSHeading 4 2 2" xfId="33464"/>
    <cellStyle name="PSHeading 4 3" xfId="33465"/>
    <cellStyle name="PSHeading 5" xfId="33466"/>
    <cellStyle name="PSHeading 5 2" xfId="33467"/>
    <cellStyle name="PSHeading 5 2 2" xfId="33468"/>
    <cellStyle name="PSHeading 5 3" xfId="33469"/>
    <cellStyle name="PSHeading 6" xfId="33470"/>
    <cellStyle name="PSHeading 6 2" xfId="33471"/>
    <cellStyle name="PSHeading 6 2 2" xfId="33472"/>
    <cellStyle name="PSHeading 6 3" xfId="33473"/>
    <cellStyle name="PSHeading 7" xfId="33474"/>
    <cellStyle name="PSHeading 7 2" xfId="33475"/>
    <cellStyle name="PSHeading 7 2 2" xfId="33476"/>
    <cellStyle name="PSHeading 7 3" xfId="33477"/>
    <cellStyle name="PSHeading 8" xfId="33478"/>
    <cellStyle name="PSHeading 8 2" xfId="33479"/>
    <cellStyle name="PSHeading 8 2 2" xfId="33480"/>
    <cellStyle name="PSHeading 8 3" xfId="33481"/>
    <cellStyle name="PSHeading 9" xfId="33482"/>
    <cellStyle name="PSHeading 9 2" xfId="33483"/>
    <cellStyle name="PSHeading 9 2 2" xfId="33484"/>
    <cellStyle name="PSHeading 9 3" xfId="33485"/>
    <cellStyle name="PSInt" xfId="33486"/>
    <cellStyle name="PSInt 10" xfId="33487"/>
    <cellStyle name="PSInt 10 2" xfId="33488"/>
    <cellStyle name="PSInt 11" xfId="33489"/>
    <cellStyle name="PSInt 12" xfId="33490"/>
    <cellStyle name="PSInt 2" xfId="33491"/>
    <cellStyle name="PSInt 2 2" xfId="33492"/>
    <cellStyle name="PSInt 3" xfId="33493"/>
    <cellStyle name="PSInt 3 2" xfId="33494"/>
    <cellStyle name="PSInt 4" xfId="33495"/>
    <cellStyle name="PSInt 4 2" xfId="33496"/>
    <cellStyle name="PSInt 5" xfId="33497"/>
    <cellStyle name="PSInt 5 2" xfId="33498"/>
    <cellStyle name="PSInt 6" xfId="33499"/>
    <cellStyle name="PSInt 6 2" xfId="33500"/>
    <cellStyle name="PSInt 7" xfId="33501"/>
    <cellStyle name="PSInt 7 2" xfId="33502"/>
    <cellStyle name="PSInt 8" xfId="33503"/>
    <cellStyle name="PSInt 8 2" xfId="33504"/>
    <cellStyle name="PSInt 9" xfId="33505"/>
    <cellStyle name="PSInt 9 2" xfId="33506"/>
    <cellStyle name="PSSpacer" xfId="33507"/>
    <cellStyle name="PSSpacer 10" xfId="33508"/>
    <cellStyle name="PSSpacer 10 2" xfId="33509"/>
    <cellStyle name="PSSpacer 11" xfId="33510"/>
    <cellStyle name="PSSpacer 12" xfId="33511"/>
    <cellStyle name="PSSpacer 2" xfId="33512"/>
    <cellStyle name="PSSpacer 2 2" xfId="33513"/>
    <cellStyle name="PSSpacer 3" xfId="33514"/>
    <cellStyle name="PSSpacer 3 2" xfId="33515"/>
    <cellStyle name="PSSpacer 4" xfId="33516"/>
    <cellStyle name="PSSpacer 4 2" xfId="33517"/>
    <cellStyle name="PSSpacer 5" xfId="33518"/>
    <cellStyle name="PSSpacer 5 2" xfId="33519"/>
    <cellStyle name="PSSpacer 6" xfId="33520"/>
    <cellStyle name="PSSpacer 6 2" xfId="33521"/>
    <cellStyle name="PSSpacer 7" xfId="33522"/>
    <cellStyle name="PSSpacer 7 2" xfId="33523"/>
    <cellStyle name="PSSpacer 8" xfId="33524"/>
    <cellStyle name="PSSpacer 8 2" xfId="33525"/>
    <cellStyle name="PSSpacer 9" xfId="33526"/>
    <cellStyle name="PSSpacer 9 2" xfId="33527"/>
    <cellStyle name="RowRef" xfId="33528"/>
    <cellStyle name="Rt margin" xfId="33529"/>
    <cellStyle name="Rt margin 2" xfId="33530"/>
    <cellStyle name="Rt margin 2 2" xfId="33531"/>
    <cellStyle name="Rt margin 2 2 2" xfId="33532"/>
    <cellStyle name="Rt margin 2 3" xfId="33533"/>
    <cellStyle name="Rt margin 3" xfId="33534"/>
    <cellStyle name="Rt margin 3 2" xfId="33535"/>
    <cellStyle name="Rt margin 4" xfId="33536"/>
    <cellStyle name="Rt margin 5" xfId="33537"/>
    <cellStyle name="semestre" xfId="33538"/>
    <cellStyle name="semestre 2" xfId="33539"/>
    <cellStyle name="semestre 2 2" xfId="33540"/>
    <cellStyle name="semestre 2 2 2" xfId="33541"/>
    <cellStyle name="semestre 2 2 2 2" xfId="33542"/>
    <cellStyle name="semestre 2 2 3" xfId="33543"/>
    <cellStyle name="semestre 2 2 4" xfId="33544"/>
    <cellStyle name="semestre 2 3" xfId="33545"/>
    <cellStyle name="semestre 2 3 2" xfId="33546"/>
    <cellStyle name="semestre 2 3 3" xfId="33547"/>
    <cellStyle name="semestre 2 3 4" xfId="33548"/>
    <cellStyle name="semestre 2 3 5" xfId="33549"/>
    <cellStyle name="semestre 2 4" xfId="33550"/>
    <cellStyle name="semestre 2 4 2" xfId="33551"/>
    <cellStyle name="semestre 2 5" xfId="33552"/>
    <cellStyle name="semestre 2 6" xfId="33553"/>
    <cellStyle name="semestre 3" xfId="33554"/>
    <cellStyle name="semestre 3 2" xfId="33555"/>
    <cellStyle name="semestre 3 2 2" xfId="33556"/>
    <cellStyle name="semestre 3 2 2 2" xfId="33557"/>
    <cellStyle name="semestre 3 2 3" xfId="33558"/>
    <cellStyle name="semestre 3 2 4" xfId="33559"/>
    <cellStyle name="semestre 3 3" xfId="33560"/>
    <cellStyle name="semestre 3 3 2" xfId="33561"/>
    <cellStyle name="semestre 3 3 3" xfId="33562"/>
    <cellStyle name="semestre 3 3 4" xfId="33563"/>
    <cellStyle name="semestre 3 3 5" xfId="33564"/>
    <cellStyle name="semestre 3 4" xfId="33565"/>
    <cellStyle name="semestre 3 4 2" xfId="33566"/>
    <cellStyle name="semestre 3 5" xfId="33567"/>
    <cellStyle name="semestre 3 5 2" xfId="33568"/>
    <cellStyle name="semestre 3 6" xfId="33569"/>
    <cellStyle name="semestre 3 7" xfId="33570"/>
    <cellStyle name="semestre 4" xfId="33571"/>
    <cellStyle name="semestre 4 2" xfId="33572"/>
    <cellStyle name="semestre 4 2 2" xfId="33573"/>
    <cellStyle name="semestre 4 3" xfId="33574"/>
    <cellStyle name="semestre 5" xfId="33575"/>
    <cellStyle name="semestre 5 2" xfId="33576"/>
    <cellStyle name="semestre 5 2 2" xfId="33577"/>
    <cellStyle name="semestre 5 3" xfId="33578"/>
    <cellStyle name="semestre 5 4" xfId="33579"/>
    <cellStyle name="semestre 5 5" xfId="33580"/>
    <cellStyle name="semestre 5 6" xfId="33581"/>
    <cellStyle name="semestre 6" xfId="33582"/>
    <cellStyle name="semestre 6 2" xfId="33583"/>
    <cellStyle name="semestre 7" xfId="33584"/>
    <cellStyle name="semestre 7 2" xfId="33585"/>
    <cellStyle name="semestre 8" xfId="33586"/>
    <cellStyle name="semestre 9" xfId="33587"/>
    <cellStyle name="sh0 -SideHeading" xfId="33588"/>
    <cellStyle name="sh0 -SideHeading 2" xfId="33589"/>
    <cellStyle name="sh0 -SideHeading 2 2" xfId="33590"/>
    <cellStyle name="sh0 -SideHeading 2 3" xfId="33591"/>
    <cellStyle name="sh0 -SideHeading 3" xfId="33592"/>
    <cellStyle name="sh0 -SideHeading 4" xfId="33593"/>
    <cellStyle name="sh1 -SideHeading" xfId="33594"/>
    <cellStyle name="sh1 -SideHeading 2" xfId="33595"/>
    <cellStyle name="sh1 -SideHeading 2 2" xfId="33596"/>
    <cellStyle name="sh1 -SideHeading 2 3" xfId="33597"/>
    <cellStyle name="sh1 -SideHeading 3" xfId="33598"/>
    <cellStyle name="sh1 -SideHeading 4" xfId="33599"/>
    <cellStyle name="sh2 -SideHeading" xfId="33600"/>
    <cellStyle name="sh2 -SideHeading 2" xfId="33601"/>
    <cellStyle name="sh2 -SideHeading 2 2" xfId="33602"/>
    <cellStyle name="sh2 -SideHeading 2 3" xfId="33603"/>
    <cellStyle name="sh2 -SideHeading 3" xfId="33604"/>
    <cellStyle name="sh2 -SideHeading 4" xfId="33605"/>
    <cellStyle name="sh3 -SideHeading" xfId="33606"/>
    <cellStyle name="sh3 -SideHeading 2" xfId="33607"/>
    <cellStyle name="sh3 -SideHeading 2 2" xfId="33608"/>
    <cellStyle name="sh3 -SideHeading 2 3" xfId="33609"/>
    <cellStyle name="sh3 -SideHeading 3" xfId="33610"/>
    <cellStyle name="sh3 -SideHeading 4" xfId="33611"/>
    <cellStyle name="Short Date" xfId="33612"/>
    <cellStyle name="st0 -SideText" xfId="33613"/>
    <cellStyle name="st0 -SideText 2" xfId="33614"/>
    <cellStyle name="st0 -SideText 2 2" xfId="33615"/>
    <cellStyle name="st0 -SideText 2 3" xfId="33616"/>
    <cellStyle name="st0 -SideText 3" xfId="33617"/>
    <cellStyle name="st0 -SideText 4" xfId="33618"/>
    <cellStyle name="st1 -SideText" xfId="33619"/>
    <cellStyle name="st1 -SideText 2" xfId="33620"/>
    <cellStyle name="st1 -SideText 2 2" xfId="33621"/>
    <cellStyle name="st1 -SideText 2 3" xfId="33622"/>
    <cellStyle name="st1 -SideText 3" xfId="33623"/>
    <cellStyle name="st1 -SideText 4" xfId="33624"/>
    <cellStyle name="st2 -SideText" xfId="33625"/>
    <cellStyle name="st2 -SideText 2" xfId="33626"/>
    <cellStyle name="st2 -SideText 2 2" xfId="33627"/>
    <cellStyle name="st2 -SideText 2 3" xfId="33628"/>
    <cellStyle name="st2 -SideText 3" xfId="33629"/>
    <cellStyle name="st2 -SideText 4" xfId="33630"/>
    <cellStyle name="st3 -SideText" xfId="33631"/>
    <cellStyle name="st3 -SideText 2" xfId="33632"/>
    <cellStyle name="st3 -SideText 2 2" xfId="33633"/>
    <cellStyle name="st3 -SideText 2 3" xfId="33634"/>
    <cellStyle name="st3 -SideText 3" xfId="33635"/>
    <cellStyle name="st3 -SideText 4" xfId="33636"/>
    <cellStyle name="st4 -SideText" xfId="33637"/>
    <cellStyle name="st4 -SideText 2" xfId="33638"/>
    <cellStyle name="st4 -SideText 2 2" xfId="33639"/>
    <cellStyle name="st4 -SideText 2 3" xfId="33640"/>
    <cellStyle name="st4 -SideText 3" xfId="33641"/>
    <cellStyle name="st4 -SideText 4" xfId="33642"/>
    <cellStyle name="Style 1" xfId="33643"/>
    <cellStyle name="Style 1 10" xfId="33644"/>
    <cellStyle name="Style 1 11" xfId="33645"/>
    <cellStyle name="Style 1 12" xfId="33646"/>
    <cellStyle name="Style 1 13" xfId="33647"/>
    <cellStyle name="Style 1 2" xfId="33648"/>
    <cellStyle name="Style 1 3" xfId="33649"/>
    <cellStyle name="Style 1 3 2" xfId="33650"/>
    <cellStyle name="Style 1 3 3" xfId="33651"/>
    <cellStyle name="Style 1 3 3 2" xfId="33652"/>
    <cellStyle name="Style 1 3 3 3" xfId="33653"/>
    <cellStyle name="Style 1 3 4" xfId="33654"/>
    <cellStyle name="Style 1 3 4 2" xfId="33655"/>
    <cellStyle name="Style 1 3 4 3" xfId="33656"/>
    <cellStyle name="Style 1 3 5" xfId="33657"/>
    <cellStyle name="Style 1 3 6" xfId="33658"/>
    <cellStyle name="Style 1 4" xfId="33659"/>
    <cellStyle name="Style 1 5" xfId="33660"/>
    <cellStyle name="Style 1 5 2" xfId="33661"/>
    <cellStyle name="Style 1 5 3" xfId="33662"/>
    <cellStyle name="Style 1 5 4" xfId="33663"/>
    <cellStyle name="Style 1 6" xfId="33664"/>
    <cellStyle name="Style 1 7" xfId="33665"/>
    <cellStyle name="Style 1 8" xfId="33666"/>
    <cellStyle name="Style 1 9" xfId="33667"/>
    <cellStyle name="Sum" xfId="33668"/>
    <cellStyle name="Sum 2" xfId="33669"/>
    <cellStyle name="Sum 2 2" xfId="33670"/>
    <cellStyle name="Sum 2 3" xfId="33671"/>
    <cellStyle name="Sum 2 4" xfId="33672"/>
    <cellStyle name="Sum 2 5" xfId="33673"/>
    <cellStyle name="Sum 2 5 2" xfId="33674"/>
    <cellStyle name="Sum 2 6" xfId="33675"/>
    <cellStyle name="Sum 3" xfId="33676"/>
    <cellStyle name="Sum 3 2" xfId="33677"/>
    <cellStyle name="Sum 3 3" xfId="33678"/>
    <cellStyle name="Sum 4" xfId="33679"/>
    <cellStyle name="Sum 5" xfId="33680"/>
    <cellStyle name="Sum 6" xfId="33681"/>
    <cellStyle name="Sum 6 2" xfId="33682"/>
    <cellStyle name="Sum 7" xfId="33683"/>
    <cellStyle name="Sum 8" xfId="33684"/>
    <cellStyle name="Table2Heading" xfId="33685"/>
    <cellStyle name="TableHeading" xfId="33686"/>
    <cellStyle name="TableNumber" xfId="33687"/>
    <cellStyle name="TableText" xfId="33688"/>
    <cellStyle name="tête chapitre" xfId="33689"/>
    <cellStyle name="tête chapitre 2" xfId="33690"/>
    <cellStyle name="tête chapitre 3" xfId="33691"/>
    <cellStyle name="Text" xfId="33692"/>
    <cellStyle name="Text 2" xfId="33693"/>
    <cellStyle name="Text 2 2" xfId="33694"/>
    <cellStyle name="Text 2 2 2" xfId="33695"/>
    <cellStyle name="Text 2 3" xfId="33696"/>
    <cellStyle name="Text 2 4" xfId="33697"/>
    <cellStyle name="Text 2 5" xfId="33698"/>
    <cellStyle name="Text 3" xfId="33699"/>
    <cellStyle name="Text 4" xfId="33700"/>
    <cellStyle name="Text rjustify" xfId="33701"/>
    <cellStyle name="Text rjustify 2" xfId="33702"/>
    <cellStyle name="Text rjustify 2 2" xfId="33703"/>
    <cellStyle name="Text rjustify 2 2 2" xfId="33704"/>
    <cellStyle name="Text rjustify 2 3" xfId="33705"/>
    <cellStyle name="Text rjustify 3" xfId="33706"/>
    <cellStyle name="Text rjustify 4" xfId="33707"/>
    <cellStyle name="Text Wrap" xfId="33708"/>
    <cellStyle name="Time" xfId="33709"/>
    <cellStyle name="Time 2" xfId="33710"/>
    <cellStyle name="Time 2 2" xfId="33711"/>
    <cellStyle name="Time 2 3" xfId="33712"/>
    <cellStyle name="Time 3" xfId="33713"/>
    <cellStyle name="Time 4" xfId="33714"/>
    <cellStyle name="Title" xfId="10" builtinId="15" hidden="1"/>
    <cellStyle name="Title 2" xfId="33715"/>
    <cellStyle name="Title 2 2" xfId="33716"/>
    <cellStyle name="Title 2 2 2" xfId="33717"/>
    <cellStyle name="Title 2 2 2 2" xfId="33718"/>
    <cellStyle name="Title 2 2 2 3" xfId="33719"/>
    <cellStyle name="Title 2 2 3" xfId="33720"/>
    <cellStyle name="Title 2 2 4" xfId="33721"/>
    <cellStyle name="Title 2 3" xfId="33722"/>
    <cellStyle name="Title 2 3 2" xfId="33723"/>
    <cellStyle name="Title 2 3 3" xfId="33724"/>
    <cellStyle name="Title 2 4" xfId="33725"/>
    <cellStyle name="Title 2 4 2" xfId="33726"/>
    <cellStyle name="Title 2 4 3" xfId="33727"/>
    <cellStyle name="Title 2 4 4" xfId="33728"/>
    <cellStyle name="Title 2 5" xfId="33729"/>
    <cellStyle name="Title 3" xfId="33730"/>
    <cellStyle name="Title 3 2" xfId="33731"/>
    <cellStyle name="Title 3 3" xfId="33732"/>
    <cellStyle name="Title 4" xfId="33733"/>
    <cellStyle name="Title 4 2" xfId="33734"/>
    <cellStyle name="Title 4 3" xfId="33735"/>
    <cellStyle name="Title 5" xfId="33736"/>
    <cellStyle name="Title 6" xfId="33737"/>
    <cellStyle name="Title 7" xfId="33738"/>
    <cellStyle name="Title 8" xfId="33739"/>
    <cellStyle name="Title 9" xfId="3"/>
    <cellStyle name="titre" xfId="33740"/>
    <cellStyle name="titre 2" xfId="33741"/>
    <cellStyle name="titre 3" xfId="33742"/>
    <cellStyle name="Top rows" xfId="33743"/>
    <cellStyle name="Top rows 2" xfId="33744"/>
    <cellStyle name="Top rows 2 2" xfId="33745"/>
    <cellStyle name="Top rows 2 3" xfId="33746"/>
    <cellStyle name="Top rows 3" xfId="33747"/>
    <cellStyle name="Top rows 3 2" xfId="33748"/>
    <cellStyle name="Top rows 4" xfId="33749"/>
    <cellStyle name="Total" xfId="26" builtinId="25" hidden="1"/>
    <cellStyle name="Total 2" xfId="33750"/>
    <cellStyle name="Total 2 10" xfId="33751"/>
    <cellStyle name="Total 2 10 10" xfId="33752"/>
    <cellStyle name="Total 2 10 10 2" xfId="33753"/>
    <cellStyle name="Total 2 10 10 3" xfId="33754"/>
    <cellStyle name="Total 2 10 11" xfId="33755"/>
    <cellStyle name="Total 2 10 11 2" xfId="33756"/>
    <cellStyle name="Total 2 10 11 3" xfId="33757"/>
    <cellStyle name="Total 2 10 12" xfId="33758"/>
    <cellStyle name="Total 2 10 13" xfId="33759"/>
    <cellStyle name="Total 2 10 2" xfId="33760"/>
    <cellStyle name="Total 2 10 2 10" xfId="33761"/>
    <cellStyle name="Total 2 10 2 2" xfId="33762"/>
    <cellStyle name="Total 2 10 2 2 2" xfId="33763"/>
    <cellStyle name="Total 2 10 2 2 2 2" xfId="33764"/>
    <cellStyle name="Total 2 10 2 2 2 2 2" xfId="33765"/>
    <cellStyle name="Total 2 10 2 2 2 2 2 2" xfId="33766"/>
    <cellStyle name="Total 2 10 2 2 2 2 2 3" xfId="33767"/>
    <cellStyle name="Total 2 10 2 2 2 2 3" xfId="33768"/>
    <cellStyle name="Total 2 10 2 2 2 2 3 2" xfId="33769"/>
    <cellStyle name="Total 2 10 2 2 2 2 3 3" xfId="33770"/>
    <cellStyle name="Total 2 10 2 2 2 2 4" xfId="33771"/>
    <cellStyle name="Total 2 10 2 2 2 2 4 2" xfId="33772"/>
    <cellStyle name="Total 2 10 2 2 2 2 4 3" xfId="33773"/>
    <cellStyle name="Total 2 10 2 2 2 2 5" xfId="33774"/>
    <cellStyle name="Total 2 10 2 2 2 2 5 2" xfId="33775"/>
    <cellStyle name="Total 2 10 2 2 2 2 5 3" xfId="33776"/>
    <cellStyle name="Total 2 10 2 2 2 2 6" xfId="33777"/>
    <cellStyle name="Total 2 10 2 2 2 2 7" xfId="33778"/>
    <cellStyle name="Total 2 10 2 2 2 3" xfId="33779"/>
    <cellStyle name="Total 2 10 2 2 2 3 2" xfId="33780"/>
    <cellStyle name="Total 2 10 2 2 2 3 3" xfId="33781"/>
    <cellStyle name="Total 2 10 2 2 2 4" xfId="33782"/>
    <cellStyle name="Total 2 10 2 2 2 4 2" xfId="33783"/>
    <cellStyle name="Total 2 10 2 2 2 4 3" xfId="33784"/>
    <cellStyle name="Total 2 10 2 2 2 5" xfId="33785"/>
    <cellStyle name="Total 2 10 2 2 2 5 2" xfId="33786"/>
    <cellStyle name="Total 2 10 2 2 2 5 3" xfId="33787"/>
    <cellStyle name="Total 2 10 2 2 2 6" xfId="33788"/>
    <cellStyle name="Total 2 10 2 2 2 6 2" xfId="33789"/>
    <cellStyle name="Total 2 10 2 2 2 6 3" xfId="33790"/>
    <cellStyle name="Total 2 10 2 2 2 7" xfId="33791"/>
    <cellStyle name="Total 2 10 2 2 2 8" xfId="33792"/>
    <cellStyle name="Total 2 10 2 2 3" xfId="33793"/>
    <cellStyle name="Total 2 10 2 2 3 2" xfId="33794"/>
    <cellStyle name="Total 2 10 2 2 3 2 2" xfId="33795"/>
    <cellStyle name="Total 2 10 2 2 3 2 3" xfId="33796"/>
    <cellStyle name="Total 2 10 2 2 3 3" xfId="33797"/>
    <cellStyle name="Total 2 10 2 2 3 3 2" xfId="33798"/>
    <cellStyle name="Total 2 10 2 2 3 3 3" xfId="33799"/>
    <cellStyle name="Total 2 10 2 2 3 4" xfId="33800"/>
    <cellStyle name="Total 2 10 2 2 3 4 2" xfId="33801"/>
    <cellStyle name="Total 2 10 2 2 3 4 3" xfId="33802"/>
    <cellStyle name="Total 2 10 2 2 3 5" xfId="33803"/>
    <cellStyle name="Total 2 10 2 2 3 5 2" xfId="33804"/>
    <cellStyle name="Total 2 10 2 2 3 5 3" xfId="33805"/>
    <cellStyle name="Total 2 10 2 2 3 6" xfId="33806"/>
    <cellStyle name="Total 2 10 2 2 3 7" xfId="33807"/>
    <cellStyle name="Total 2 10 2 2 4" xfId="33808"/>
    <cellStyle name="Total 2 10 2 2 4 2" xfId="33809"/>
    <cellStyle name="Total 2 10 2 2 4 3" xfId="33810"/>
    <cellStyle name="Total 2 10 2 2 5" xfId="33811"/>
    <cellStyle name="Total 2 10 2 2 5 2" xfId="33812"/>
    <cellStyle name="Total 2 10 2 2 5 3" xfId="33813"/>
    <cellStyle name="Total 2 10 2 2 6" xfId="33814"/>
    <cellStyle name="Total 2 10 2 2 6 2" xfId="33815"/>
    <cellStyle name="Total 2 10 2 2 6 3" xfId="33816"/>
    <cellStyle name="Total 2 10 2 2 7" xfId="33817"/>
    <cellStyle name="Total 2 10 2 2 7 2" xfId="33818"/>
    <cellStyle name="Total 2 10 2 2 7 3" xfId="33819"/>
    <cellStyle name="Total 2 10 2 2 8" xfId="33820"/>
    <cellStyle name="Total 2 10 2 2 9" xfId="33821"/>
    <cellStyle name="Total 2 10 2 3" xfId="33822"/>
    <cellStyle name="Total 2 10 2 3 2" xfId="33823"/>
    <cellStyle name="Total 2 10 2 3 2 2" xfId="33824"/>
    <cellStyle name="Total 2 10 2 3 2 2 2" xfId="33825"/>
    <cellStyle name="Total 2 10 2 3 2 2 3" xfId="33826"/>
    <cellStyle name="Total 2 10 2 3 2 3" xfId="33827"/>
    <cellStyle name="Total 2 10 2 3 2 3 2" xfId="33828"/>
    <cellStyle name="Total 2 10 2 3 2 3 3" xfId="33829"/>
    <cellStyle name="Total 2 10 2 3 2 4" xfId="33830"/>
    <cellStyle name="Total 2 10 2 3 2 4 2" xfId="33831"/>
    <cellStyle name="Total 2 10 2 3 2 4 3" xfId="33832"/>
    <cellStyle name="Total 2 10 2 3 2 5" xfId="33833"/>
    <cellStyle name="Total 2 10 2 3 2 5 2" xfId="33834"/>
    <cellStyle name="Total 2 10 2 3 2 5 3" xfId="33835"/>
    <cellStyle name="Total 2 10 2 3 2 6" xfId="33836"/>
    <cellStyle name="Total 2 10 2 3 2 7" xfId="33837"/>
    <cellStyle name="Total 2 10 2 3 3" xfId="33838"/>
    <cellStyle name="Total 2 10 2 3 3 2" xfId="33839"/>
    <cellStyle name="Total 2 10 2 3 3 3" xfId="33840"/>
    <cellStyle name="Total 2 10 2 3 4" xfId="33841"/>
    <cellStyle name="Total 2 10 2 3 4 2" xfId="33842"/>
    <cellStyle name="Total 2 10 2 3 4 3" xfId="33843"/>
    <cellStyle name="Total 2 10 2 3 5" xfId="33844"/>
    <cellStyle name="Total 2 10 2 3 5 2" xfId="33845"/>
    <cellStyle name="Total 2 10 2 3 5 3" xfId="33846"/>
    <cellStyle name="Total 2 10 2 3 6" xfId="33847"/>
    <cellStyle name="Total 2 10 2 3 6 2" xfId="33848"/>
    <cellStyle name="Total 2 10 2 3 6 3" xfId="33849"/>
    <cellStyle name="Total 2 10 2 3 7" xfId="33850"/>
    <cellStyle name="Total 2 10 2 3 8" xfId="33851"/>
    <cellStyle name="Total 2 10 2 4" xfId="33852"/>
    <cellStyle name="Total 2 10 2 4 2" xfId="33853"/>
    <cellStyle name="Total 2 10 2 4 2 2" xfId="33854"/>
    <cellStyle name="Total 2 10 2 4 2 3" xfId="33855"/>
    <cellStyle name="Total 2 10 2 4 3" xfId="33856"/>
    <cellStyle name="Total 2 10 2 4 3 2" xfId="33857"/>
    <cellStyle name="Total 2 10 2 4 3 3" xfId="33858"/>
    <cellStyle name="Total 2 10 2 4 4" xfId="33859"/>
    <cellStyle name="Total 2 10 2 4 4 2" xfId="33860"/>
    <cellStyle name="Total 2 10 2 4 4 3" xfId="33861"/>
    <cellStyle name="Total 2 10 2 4 5" xfId="33862"/>
    <cellStyle name="Total 2 10 2 4 5 2" xfId="33863"/>
    <cellStyle name="Total 2 10 2 4 5 3" xfId="33864"/>
    <cellStyle name="Total 2 10 2 4 6" xfId="33865"/>
    <cellStyle name="Total 2 10 2 4 7" xfId="33866"/>
    <cellStyle name="Total 2 10 2 5" xfId="33867"/>
    <cellStyle name="Total 2 10 2 5 2" xfId="33868"/>
    <cellStyle name="Total 2 10 2 5 3" xfId="33869"/>
    <cellStyle name="Total 2 10 2 6" xfId="33870"/>
    <cellStyle name="Total 2 10 2 6 2" xfId="33871"/>
    <cellStyle name="Total 2 10 2 6 3" xfId="33872"/>
    <cellStyle name="Total 2 10 2 7" xfId="33873"/>
    <cellStyle name="Total 2 10 2 7 2" xfId="33874"/>
    <cellStyle name="Total 2 10 2 7 3" xfId="33875"/>
    <cellStyle name="Total 2 10 2 8" xfId="33876"/>
    <cellStyle name="Total 2 10 2 8 2" xfId="33877"/>
    <cellStyle name="Total 2 10 2 8 3" xfId="33878"/>
    <cellStyle name="Total 2 10 2 9" xfId="33879"/>
    <cellStyle name="Total 2 10 3" xfId="33880"/>
    <cellStyle name="Total 2 10 3 2" xfId="33881"/>
    <cellStyle name="Total 2 10 3 2 2" xfId="33882"/>
    <cellStyle name="Total 2 10 3 2 2 2" xfId="33883"/>
    <cellStyle name="Total 2 10 3 2 2 2 2" xfId="33884"/>
    <cellStyle name="Total 2 10 3 2 2 2 3" xfId="33885"/>
    <cellStyle name="Total 2 10 3 2 2 3" xfId="33886"/>
    <cellStyle name="Total 2 10 3 2 2 3 2" xfId="33887"/>
    <cellStyle name="Total 2 10 3 2 2 3 3" xfId="33888"/>
    <cellStyle name="Total 2 10 3 2 2 4" xfId="33889"/>
    <cellStyle name="Total 2 10 3 2 2 4 2" xfId="33890"/>
    <cellStyle name="Total 2 10 3 2 2 4 3" xfId="33891"/>
    <cellStyle name="Total 2 10 3 2 2 5" xfId="33892"/>
    <cellStyle name="Total 2 10 3 2 2 5 2" xfId="33893"/>
    <cellStyle name="Total 2 10 3 2 2 5 3" xfId="33894"/>
    <cellStyle name="Total 2 10 3 2 2 6" xfId="33895"/>
    <cellStyle name="Total 2 10 3 2 2 7" xfId="33896"/>
    <cellStyle name="Total 2 10 3 2 3" xfId="33897"/>
    <cellStyle name="Total 2 10 3 2 3 2" xfId="33898"/>
    <cellStyle name="Total 2 10 3 2 3 3" xfId="33899"/>
    <cellStyle name="Total 2 10 3 2 4" xfId="33900"/>
    <cellStyle name="Total 2 10 3 2 4 2" xfId="33901"/>
    <cellStyle name="Total 2 10 3 2 4 3" xfId="33902"/>
    <cellStyle name="Total 2 10 3 2 5" xfId="33903"/>
    <cellStyle name="Total 2 10 3 2 5 2" xfId="33904"/>
    <cellStyle name="Total 2 10 3 2 5 3" xfId="33905"/>
    <cellStyle name="Total 2 10 3 2 6" xfId="33906"/>
    <cellStyle name="Total 2 10 3 2 6 2" xfId="33907"/>
    <cellStyle name="Total 2 10 3 2 6 3" xfId="33908"/>
    <cellStyle name="Total 2 10 3 2 7" xfId="33909"/>
    <cellStyle name="Total 2 10 3 2 8" xfId="33910"/>
    <cellStyle name="Total 2 10 3 3" xfId="33911"/>
    <cellStyle name="Total 2 10 3 3 2" xfId="33912"/>
    <cellStyle name="Total 2 10 3 3 2 2" xfId="33913"/>
    <cellStyle name="Total 2 10 3 3 2 3" xfId="33914"/>
    <cellStyle name="Total 2 10 3 3 3" xfId="33915"/>
    <cellStyle name="Total 2 10 3 3 3 2" xfId="33916"/>
    <cellStyle name="Total 2 10 3 3 3 3" xfId="33917"/>
    <cellStyle name="Total 2 10 3 3 4" xfId="33918"/>
    <cellStyle name="Total 2 10 3 3 4 2" xfId="33919"/>
    <cellStyle name="Total 2 10 3 3 4 3" xfId="33920"/>
    <cellStyle name="Total 2 10 3 3 5" xfId="33921"/>
    <cellStyle name="Total 2 10 3 3 5 2" xfId="33922"/>
    <cellStyle name="Total 2 10 3 3 5 3" xfId="33923"/>
    <cellStyle name="Total 2 10 3 3 6" xfId="33924"/>
    <cellStyle name="Total 2 10 3 3 7" xfId="33925"/>
    <cellStyle name="Total 2 10 3 4" xfId="33926"/>
    <cellStyle name="Total 2 10 3 4 2" xfId="33927"/>
    <cellStyle name="Total 2 10 3 4 3" xfId="33928"/>
    <cellStyle name="Total 2 10 3 5" xfId="33929"/>
    <cellStyle name="Total 2 10 3 5 2" xfId="33930"/>
    <cellStyle name="Total 2 10 3 5 3" xfId="33931"/>
    <cellStyle name="Total 2 10 3 6" xfId="33932"/>
    <cellStyle name="Total 2 10 3 6 2" xfId="33933"/>
    <cellStyle name="Total 2 10 3 6 3" xfId="33934"/>
    <cellStyle name="Total 2 10 3 7" xfId="33935"/>
    <cellStyle name="Total 2 10 3 7 2" xfId="33936"/>
    <cellStyle name="Total 2 10 3 7 3" xfId="33937"/>
    <cellStyle name="Total 2 10 3 8" xfId="33938"/>
    <cellStyle name="Total 2 10 3 9" xfId="33939"/>
    <cellStyle name="Total 2 10 4" xfId="33940"/>
    <cellStyle name="Total 2 10 4 2" xfId="33941"/>
    <cellStyle name="Total 2 10 4 2 2" xfId="33942"/>
    <cellStyle name="Total 2 10 4 2 2 2" xfId="33943"/>
    <cellStyle name="Total 2 10 4 2 2 2 2" xfId="33944"/>
    <cellStyle name="Total 2 10 4 2 2 2 3" xfId="33945"/>
    <cellStyle name="Total 2 10 4 2 2 3" xfId="33946"/>
    <cellStyle name="Total 2 10 4 2 2 3 2" xfId="33947"/>
    <cellStyle name="Total 2 10 4 2 2 3 3" xfId="33948"/>
    <cellStyle name="Total 2 10 4 2 2 4" xfId="33949"/>
    <cellStyle name="Total 2 10 4 2 2 4 2" xfId="33950"/>
    <cellStyle name="Total 2 10 4 2 2 4 3" xfId="33951"/>
    <cellStyle name="Total 2 10 4 2 2 5" xfId="33952"/>
    <cellStyle name="Total 2 10 4 2 2 5 2" xfId="33953"/>
    <cellStyle name="Total 2 10 4 2 2 5 3" xfId="33954"/>
    <cellStyle name="Total 2 10 4 2 2 6" xfId="33955"/>
    <cellStyle name="Total 2 10 4 2 2 7" xfId="33956"/>
    <cellStyle name="Total 2 10 4 2 3" xfId="33957"/>
    <cellStyle name="Total 2 10 4 2 3 2" xfId="33958"/>
    <cellStyle name="Total 2 10 4 2 3 3" xfId="33959"/>
    <cellStyle name="Total 2 10 4 2 4" xfId="33960"/>
    <cellStyle name="Total 2 10 4 2 4 2" xfId="33961"/>
    <cellStyle name="Total 2 10 4 2 4 3" xfId="33962"/>
    <cellStyle name="Total 2 10 4 2 5" xfId="33963"/>
    <cellStyle name="Total 2 10 4 2 5 2" xfId="33964"/>
    <cellStyle name="Total 2 10 4 2 5 3" xfId="33965"/>
    <cellStyle name="Total 2 10 4 2 6" xfId="33966"/>
    <cellStyle name="Total 2 10 4 2 6 2" xfId="33967"/>
    <cellStyle name="Total 2 10 4 2 6 3" xfId="33968"/>
    <cellStyle name="Total 2 10 4 2 7" xfId="33969"/>
    <cellStyle name="Total 2 10 4 2 8" xfId="33970"/>
    <cellStyle name="Total 2 10 4 3" xfId="33971"/>
    <cellStyle name="Total 2 10 4 3 2" xfId="33972"/>
    <cellStyle name="Total 2 10 4 3 2 2" xfId="33973"/>
    <cellStyle name="Total 2 10 4 3 2 3" xfId="33974"/>
    <cellStyle name="Total 2 10 4 3 3" xfId="33975"/>
    <cellStyle name="Total 2 10 4 3 3 2" xfId="33976"/>
    <cellStyle name="Total 2 10 4 3 3 3" xfId="33977"/>
    <cellStyle name="Total 2 10 4 3 4" xfId="33978"/>
    <cellStyle name="Total 2 10 4 3 4 2" xfId="33979"/>
    <cellStyle name="Total 2 10 4 3 4 3" xfId="33980"/>
    <cellStyle name="Total 2 10 4 3 5" xfId="33981"/>
    <cellStyle name="Total 2 10 4 3 5 2" xfId="33982"/>
    <cellStyle name="Total 2 10 4 3 5 3" xfId="33983"/>
    <cellStyle name="Total 2 10 4 3 6" xfId="33984"/>
    <cellStyle name="Total 2 10 4 3 7" xfId="33985"/>
    <cellStyle name="Total 2 10 4 4" xfId="33986"/>
    <cellStyle name="Total 2 10 4 4 2" xfId="33987"/>
    <cellStyle name="Total 2 10 4 4 3" xfId="33988"/>
    <cellStyle name="Total 2 10 4 5" xfId="33989"/>
    <cellStyle name="Total 2 10 4 5 2" xfId="33990"/>
    <cellStyle name="Total 2 10 4 5 3" xfId="33991"/>
    <cellStyle name="Total 2 10 4 6" xfId="33992"/>
    <cellStyle name="Total 2 10 4 6 2" xfId="33993"/>
    <cellStyle name="Total 2 10 4 6 3" xfId="33994"/>
    <cellStyle name="Total 2 10 4 7" xfId="33995"/>
    <cellStyle name="Total 2 10 4 7 2" xfId="33996"/>
    <cellStyle name="Total 2 10 4 7 3" xfId="33997"/>
    <cellStyle name="Total 2 10 4 8" xfId="33998"/>
    <cellStyle name="Total 2 10 4 9" xfId="33999"/>
    <cellStyle name="Total 2 10 5" xfId="34000"/>
    <cellStyle name="Total 2 10 5 2" xfId="34001"/>
    <cellStyle name="Total 2 10 5 2 2" xfId="34002"/>
    <cellStyle name="Total 2 10 5 2 2 2" xfId="34003"/>
    <cellStyle name="Total 2 10 5 2 2 2 2" xfId="34004"/>
    <cellStyle name="Total 2 10 5 2 2 2 3" xfId="34005"/>
    <cellStyle name="Total 2 10 5 2 2 3" xfId="34006"/>
    <cellStyle name="Total 2 10 5 2 2 3 2" xfId="34007"/>
    <cellStyle name="Total 2 10 5 2 2 3 3" xfId="34008"/>
    <cellStyle name="Total 2 10 5 2 2 4" xfId="34009"/>
    <cellStyle name="Total 2 10 5 2 2 4 2" xfId="34010"/>
    <cellStyle name="Total 2 10 5 2 2 4 3" xfId="34011"/>
    <cellStyle name="Total 2 10 5 2 2 5" xfId="34012"/>
    <cellStyle name="Total 2 10 5 2 2 5 2" xfId="34013"/>
    <cellStyle name="Total 2 10 5 2 2 5 3" xfId="34014"/>
    <cellStyle name="Total 2 10 5 2 2 6" xfId="34015"/>
    <cellStyle name="Total 2 10 5 2 2 7" xfId="34016"/>
    <cellStyle name="Total 2 10 5 2 3" xfId="34017"/>
    <cellStyle name="Total 2 10 5 2 3 2" xfId="34018"/>
    <cellStyle name="Total 2 10 5 2 3 3" xfId="34019"/>
    <cellStyle name="Total 2 10 5 2 4" xfId="34020"/>
    <cellStyle name="Total 2 10 5 2 4 2" xfId="34021"/>
    <cellStyle name="Total 2 10 5 2 4 3" xfId="34022"/>
    <cellStyle name="Total 2 10 5 2 5" xfId="34023"/>
    <cellStyle name="Total 2 10 5 2 5 2" xfId="34024"/>
    <cellStyle name="Total 2 10 5 2 5 3" xfId="34025"/>
    <cellStyle name="Total 2 10 5 2 6" xfId="34026"/>
    <cellStyle name="Total 2 10 5 2 6 2" xfId="34027"/>
    <cellStyle name="Total 2 10 5 2 6 3" xfId="34028"/>
    <cellStyle name="Total 2 10 5 2 7" xfId="34029"/>
    <cellStyle name="Total 2 10 5 2 8" xfId="34030"/>
    <cellStyle name="Total 2 10 5 3" xfId="34031"/>
    <cellStyle name="Total 2 10 5 3 2" xfId="34032"/>
    <cellStyle name="Total 2 10 5 3 2 2" xfId="34033"/>
    <cellStyle name="Total 2 10 5 3 2 3" xfId="34034"/>
    <cellStyle name="Total 2 10 5 3 3" xfId="34035"/>
    <cellStyle name="Total 2 10 5 3 3 2" xfId="34036"/>
    <cellStyle name="Total 2 10 5 3 3 3" xfId="34037"/>
    <cellStyle name="Total 2 10 5 3 4" xfId="34038"/>
    <cellStyle name="Total 2 10 5 3 4 2" xfId="34039"/>
    <cellStyle name="Total 2 10 5 3 4 3" xfId="34040"/>
    <cellStyle name="Total 2 10 5 3 5" xfId="34041"/>
    <cellStyle name="Total 2 10 5 3 5 2" xfId="34042"/>
    <cellStyle name="Total 2 10 5 3 5 3" xfId="34043"/>
    <cellStyle name="Total 2 10 5 3 6" xfId="34044"/>
    <cellStyle name="Total 2 10 5 3 7" xfId="34045"/>
    <cellStyle name="Total 2 10 5 4" xfId="34046"/>
    <cellStyle name="Total 2 10 5 4 2" xfId="34047"/>
    <cellStyle name="Total 2 10 5 4 3" xfId="34048"/>
    <cellStyle name="Total 2 10 5 5" xfId="34049"/>
    <cellStyle name="Total 2 10 5 5 2" xfId="34050"/>
    <cellStyle name="Total 2 10 5 5 3" xfId="34051"/>
    <cellStyle name="Total 2 10 5 6" xfId="34052"/>
    <cellStyle name="Total 2 10 5 6 2" xfId="34053"/>
    <cellStyle name="Total 2 10 5 6 3" xfId="34054"/>
    <cellStyle name="Total 2 10 5 7" xfId="34055"/>
    <cellStyle name="Total 2 10 5 7 2" xfId="34056"/>
    <cellStyle name="Total 2 10 5 7 3" xfId="34057"/>
    <cellStyle name="Total 2 10 5 8" xfId="34058"/>
    <cellStyle name="Total 2 10 5 9" xfId="34059"/>
    <cellStyle name="Total 2 10 6" xfId="34060"/>
    <cellStyle name="Total 2 10 6 2" xfId="34061"/>
    <cellStyle name="Total 2 10 6 2 2" xfId="34062"/>
    <cellStyle name="Total 2 10 6 2 2 2" xfId="34063"/>
    <cellStyle name="Total 2 10 6 2 2 3" xfId="34064"/>
    <cellStyle name="Total 2 10 6 2 3" xfId="34065"/>
    <cellStyle name="Total 2 10 6 2 3 2" xfId="34066"/>
    <cellStyle name="Total 2 10 6 2 3 3" xfId="34067"/>
    <cellStyle name="Total 2 10 6 2 4" xfId="34068"/>
    <cellStyle name="Total 2 10 6 2 4 2" xfId="34069"/>
    <cellStyle name="Total 2 10 6 2 4 3" xfId="34070"/>
    <cellStyle name="Total 2 10 6 2 5" xfId="34071"/>
    <cellStyle name="Total 2 10 6 2 5 2" xfId="34072"/>
    <cellStyle name="Total 2 10 6 2 5 3" xfId="34073"/>
    <cellStyle name="Total 2 10 6 2 6" xfId="34074"/>
    <cellStyle name="Total 2 10 6 2 7" xfId="34075"/>
    <cellStyle name="Total 2 10 6 3" xfId="34076"/>
    <cellStyle name="Total 2 10 6 3 2" xfId="34077"/>
    <cellStyle name="Total 2 10 6 3 3" xfId="34078"/>
    <cellStyle name="Total 2 10 6 4" xfId="34079"/>
    <cellStyle name="Total 2 10 6 4 2" xfId="34080"/>
    <cellStyle name="Total 2 10 6 4 3" xfId="34081"/>
    <cellStyle name="Total 2 10 6 5" xfId="34082"/>
    <cellStyle name="Total 2 10 6 5 2" xfId="34083"/>
    <cellStyle name="Total 2 10 6 5 3" xfId="34084"/>
    <cellStyle name="Total 2 10 6 6" xfId="34085"/>
    <cellStyle name="Total 2 10 6 6 2" xfId="34086"/>
    <cellStyle name="Total 2 10 6 6 3" xfId="34087"/>
    <cellStyle name="Total 2 10 6 7" xfId="34088"/>
    <cellStyle name="Total 2 10 6 8" xfId="34089"/>
    <cellStyle name="Total 2 10 7" xfId="34090"/>
    <cellStyle name="Total 2 10 7 2" xfId="34091"/>
    <cellStyle name="Total 2 10 7 2 2" xfId="34092"/>
    <cellStyle name="Total 2 10 7 2 3" xfId="34093"/>
    <cellStyle name="Total 2 10 7 3" xfId="34094"/>
    <cellStyle name="Total 2 10 7 3 2" xfId="34095"/>
    <cellStyle name="Total 2 10 7 3 3" xfId="34096"/>
    <cellStyle name="Total 2 10 7 4" xfId="34097"/>
    <cellStyle name="Total 2 10 7 4 2" xfId="34098"/>
    <cellStyle name="Total 2 10 7 4 3" xfId="34099"/>
    <cellStyle name="Total 2 10 7 5" xfId="34100"/>
    <cellStyle name="Total 2 10 7 5 2" xfId="34101"/>
    <cellStyle name="Total 2 10 7 5 3" xfId="34102"/>
    <cellStyle name="Total 2 10 7 6" xfId="34103"/>
    <cellStyle name="Total 2 10 7 7" xfId="34104"/>
    <cellStyle name="Total 2 10 8" xfId="34105"/>
    <cellStyle name="Total 2 10 8 2" xfId="34106"/>
    <cellStyle name="Total 2 10 8 3" xfId="34107"/>
    <cellStyle name="Total 2 10 9" xfId="34108"/>
    <cellStyle name="Total 2 10 9 2" xfId="34109"/>
    <cellStyle name="Total 2 10 9 3" xfId="34110"/>
    <cellStyle name="Total 2 11" xfId="34111"/>
    <cellStyle name="Total 2 11 10" xfId="34112"/>
    <cellStyle name="Total 2 11 10 2" xfId="34113"/>
    <cellStyle name="Total 2 11 10 3" xfId="34114"/>
    <cellStyle name="Total 2 11 11" xfId="34115"/>
    <cellStyle name="Total 2 11 12" xfId="34116"/>
    <cellStyle name="Total 2 11 2" xfId="34117"/>
    <cellStyle name="Total 2 11 2 2" xfId="34118"/>
    <cellStyle name="Total 2 11 2 2 2" xfId="34119"/>
    <cellStyle name="Total 2 11 2 2 2 2" xfId="34120"/>
    <cellStyle name="Total 2 11 2 2 2 2 2" xfId="34121"/>
    <cellStyle name="Total 2 11 2 2 2 2 3" xfId="34122"/>
    <cellStyle name="Total 2 11 2 2 2 3" xfId="34123"/>
    <cellStyle name="Total 2 11 2 2 2 3 2" xfId="34124"/>
    <cellStyle name="Total 2 11 2 2 2 3 3" xfId="34125"/>
    <cellStyle name="Total 2 11 2 2 2 4" xfId="34126"/>
    <cellStyle name="Total 2 11 2 2 2 4 2" xfId="34127"/>
    <cellStyle name="Total 2 11 2 2 2 4 3" xfId="34128"/>
    <cellStyle name="Total 2 11 2 2 2 5" xfId="34129"/>
    <cellStyle name="Total 2 11 2 2 2 5 2" xfId="34130"/>
    <cellStyle name="Total 2 11 2 2 2 5 3" xfId="34131"/>
    <cellStyle name="Total 2 11 2 2 2 6" xfId="34132"/>
    <cellStyle name="Total 2 11 2 2 2 7" xfId="34133"/>
    <cellStyle name="Total 2 11 2 2 3" xfId="34134"/>
    <cellStyle name="Total 2 11 2 2 3 2" xfId="34135"/>
    <cellStyle name="Total 2 11 2 2 3 3" xfId="34136"/>
    <cellStyle name="Total 2 11 2 2 4" xfId="34137"/>
    <cellStyle name="Total 2 11 2 2 4 2" xfId="34138"/>
    <cellStyle name="Total 2 11 2 2 4 3" xfId="34139"/>
    <cellStyle name="Total 2 11 2 2 5" xfId="34140"/>
    <cellStyle name="Total 2 11 2 2 5 2" xfId="34141"/>
    <cellStyle name="Total 2 11 2 2 5 3" xfId="34142"/>
    <cellStyle name="Total 2 11 2 2 6" xfId="34143"/>
    <cellStyle name="Total 2 11 2 2 6 2" xfId="34144"/>
    <cellStyle name="Total 2 11 2 2 6 3" xfId="34145"/>
    <cellStyle name="Total 2 11 2 2 7" xfId="34146"/>
    <cellStyle name="Total 2 11 2 2 8" xfId="34147"/>
    <cellStyle name="Total 2 11 2 3" xfId="34148"/>
    <cellStyle name="Total 2 11 2 3 2" xfId="34149"/>
    <cellStyle name="Total 2 11 2 3 2 2" xfId="34150"/>
    <cellStyle name="Total 2 11 2 3 2 3" xfId="34151"/>
    <cellStyle name="Total 2 11 2 3 3" xfId="34152"/>
    <cellStyle name="Total 2 11 2 3 3 2" xfId="34153"/>
    <cellStyle name="Total 2 11 2 3 3 3" xfId="34154"/>
    <cellStyle name="Total 2 11 2 3 4" xfId="34155"/>
    <cellStyle name="Total 2 11 2 3 4 2" xfId="34156"/>
    <cellStyle name="Total 2 11 2 3 4 3" xfId="34157"/>
    <cellStyle name="Total 2 11 2 3 5" xfId="34158"/>
    <cellStyle name="Total 2 11 2 3 5 2" xfId="34159"/>
    <cellStyle name="Total 2 11 2 3 5 3" xfId="34160"/>
    <cellStyle name="Total 2 11 2 3 6" xfId="34161"/>
    <cellStyle name="Total 2 11 2 3 7" xfId="34162"/>
    <cellStyle name="Total 2 11 2 4" xfId="34163"/>
    <cellStyle name="Total 2 11 2 4 2" xfId="34164"/>
    <cellStyle name="Total 2 11 2 4 3" xfId="34165"/>
    <cellStyle name="Total 2 11 2 5" xfId="34166"/>
    <cellStyle name="Total 2 11 2 5 2" xfId="34167"/>
    <cellStyle name="Total 2 11 2 5 3" xfId="34168"/>
    <cellStyle name="Total 2 11 2 6" xfId="34169"/>
    <cellStyle name="Total 2 11 2 6 2" xfId="34170"/>
    <cellStyle name="Total 2 11 2 6 3" xfId="34171"/>
    <cellStyle name="Total 2 11 2 7" xfId="34172"/>
    <cellStyle name="Total 2 11 2 7 2" xfId="34173"/>
    <cellStyle name="Total 2 11 2 7 3" xfId="34174"/>
    <cellStyle name="Total 2 11 2 8" xfId="34175"/>
    <cellStyle name="Total 2 11 2 9" xfId="34176"/>
    <cellStyle name="Total 2 11 3" xfId="34177"/>
    <cellStyle name="Total 2 11 3 2" xfId="34178"/>
    <cellStyle name="Total 2 11 3 2 2" xfId="34179"/>
    <cellStyle name="Total 2 11 3 2 2 2" xfId="34180"/>
    <cellStyle name="Total 2 11 3 2 2 2 2" xfId="34181"/>
    <cellStyle name="Total 2 11 3 2 2 2 3" xfId="34182"/>
    <cellStyle name="Total 2 11 3 2 2 3" xfId="34183"/>
    <cellStyle name="Total 2 11 3 2 2 3 2" xfId="34184"/>
    <cellStyle name="Total 2 11 3 2 2 3 3" xfId="34185"/>
    <cellStyle name="Total 2 11 3 2 2 4" xfId="34186"/>
    <cellStyle name="Total 2 11 3 2 2 4 2" xfId="34187"/>
    <cellStyle name="Total 2 11 3 2 2 4 3" xfId="34188"/>
    <cellStyle name="Total 2 11 3 2 2 5" xfId="34189"/>
    <cellStyle name="Total 2 11 3 2 2 5 2" xfId="34190"/>
    <cellStyle name="Total 2 11 3 2 2 5 3" xfId="34191"/>
    <cellStyle name="Total 2 11 3 2 2 6" xfId="34192"/>
    <cellStyle name="Total 2 11 3 2 2 7" xfId="34193"/>
    <cellStyle name="Total 2 11 3 2 3" xfId="34194"/>
    <cellStyle name="Total 2 11 3 2 3 2" xfId="34195"/>
    <cellStyle name="Total 2 11 3 2 3 3" xfId="34196"/>
    <cellStyle name="Total 2 11 3 2 4" xfId="34197"/>
    <cellStyle name="Total 2 11 3 2 4 2" xfId="34198"/>
    <cellStyle name="Total 2 11 3 2 4 3" xfId="34199"/>
    <cellStyle name="Total 2 11 3 2 5" xfId="34200"/>
    <cellStyle name="Total 2 11 3 2 5 2" xfId="34201"/>
    <cellStyle name="Total 2 11 3 2 5 3" xfId="34202"/>
    <cellStyle name="Total 2 11 3 2 6" xfId="34203"/>
    <cellStyle name="Total 2 11 3 2 6 2" xfId="34204"/>
    <cellStyle name="Total 2 11 3 2 6 3" xfId="34205"/>
    <cellStyle name="Total 2 11 3 2 7" xfId="34206"/>
    <cellStyle name="Total 2 11 3 2 8" xfId="34207"/>
    <cellStyle name="Total 2 11 3 3" xfId="34208"/>
    <cellStyle name="Total 2 11 3 3 2" xfId="34209"/>
    <cellStyle name="Total 2 11 3 3 2 2" xfId="34210"/>
    <cellStyle name="Total 2 11 3 3 2 3" xfId="34211"/>
    <cellStyle name="Total 2 11 3 3 3" xfId="34212"/>
    <cellStyle name="Total 2 11 3 3 3 2" xfId="34213"/>
    <cellStyle name="Total 2 11 3 3 3 3" xfId="34214"/>
    <cellStyle name="Total 2 11 3 3 4" xfId="34215"/>
    <cellStyle name="Total 2 11 3 3 4 2" xfId="34216"/>
    <cellStyle name="Total 2 11 3 3 4 3" xfId="34217"/>
    <cellStyle name="Total 2 11 3 3 5" xfId="34218"/>
    <cellStyle name="Total 2 11 3 3 5 2" xfId="34219"/>
    <cellStyle name="Total 2 11 3 3 5 3" xfId="34220"/>
    <cellStyle name="Total 2 11 3 3 6" xfId="34221"/>
    <cellStyle name="Total 2 11 3 3 7" xfId="34222"/>
    <cellStyle name="Total 2 11 3 4" xfId="34223"/>
    <cellStyle name="Total 2 11 3 4 2" xfId="34224"/>
    <cellStyle name="Total 2 11 3 4 3" xfId="34225"/>
    <cellStyle name="Total 2 11 3 5" xfId="34226"/>
    <cellStyle name="Total 2 11 3 5 2" xfId="34227"/>
    <cellStyle name="Total 2 11 3 5 3" xfId="34228"/>
    <cellStyle name="Total 2 11 3 6" xfId="34229"/>
    <cellStyle name="Total 2 11 3 6 2" xfId="34230"/>
    <cellStyle name="Total 2 11 3 6 3" xfId="34231"/>
    <cellStyle name="Total 2 11 3 7" xfId="34232"/>
    <cellStyle name="Total 2 11 3 7 2" xfId="34233"/>
    <cellStyle name="Total 2 11 3 7 3" xfId="34234"/>
    <cellStyle name="Total 2 11 3 8" xfId="34235"/>
    <cellStyle name="Total 2 11 3 9" xfId="34236"/>
    <cellStyle name="Total 2 11 4" xfId="34237"/>
    <cellStyle name="Total 2 11 4 2" xfId="34238"/>
    <cellStyle name="Total 2 11 4 2 2" xfId="34239"/>
    <cellStyle name="Total 2 11 4 2 2 2" xfId="34240"/>
    <cellStyle name="Total 2 11 4 2 2 2 2" xfId="34241"/>
    <cellStyle name="Total 2 11 4 2 2 2 3" xfId="34242"/>
    <cellStyle name="Total 2 11 4 2 2 3" xfId="34243"/>
    <cellStyle name="Total 2 11 4 2 2 3 2" xfId="34244"/>
    <cellStyle name="Total 2 11 4 2 2 3 3" xfId="34245"/>
    <cellStyle name="Total 2 11 4 2 2 4" xfId="34246"/>
    <cellStyle name="Total 2 11 4 2 2 4 2" xfId="34247"/>
    <cellStyle name="Total 2 11 4 2 2 4 3" xfId="34248"/>
    <cellStyle name="Total 2 11 4 2 2 5" xfId="34249"/>
    <cellStyle name="Total 2 11 4 2 2 5 2" xfId="34250"/>
    <cellStyle name="Total 2 11 4 2 2 5 3" xfId="34251"/>
    <cellStyle name="Total 2 11 4 2 2 6" xfId="34252"/>
    <cellStyle name="Total 2 11 4 2 2 7" xfId="34253"/>
    <cellStyle name="Total 2 11 4 2 3" xfId="34254"/>
    <cellStyle name="Total 2 11 4 2 3 2" xfId="34255"/>
    <cellStyle name="Total 2 11 4 2 3 3" xfId="34256"/>
    <cellStyle name="Total 2 11 4 2 4" xfId="34257"/>
    <cellStyle name="Total 2 11 4 2 4 2" xfId="34258"/>
    <cellStyle name="Total 2 11 4 2 4 3" xfId="34259"/>
    <cellStyle name="Total 2 11 4 2 5" xfId="34260"/>
    <cellStyle name="Total 2 11 4 2 5 2" xfId="34261"/>
    <cellStyle name="Total 2 11 4 2 5 3" xfId="34262"/>
    <cellStyle name="Total 2 11 4 2 6" xfId="34263"/>
    <cellStyle name="Total 2 11 4 2 6 2" xfId="34264"/>
    <cellStyle name="Total 2 11 4 2 6 3" xfId="34265"/>
    <cellStyle name="Total 2 11 4 2 7" xfId="34266"/>
    <cellStyle name="Total 2 11 4 2 8" xfId="34267"/>
    <cellStyle name="Total 2 11 4 3" xfId="34268"/>
    <cellStyle name="Total 2 11 4 3 2" xfId="34269"/>
    <cellStyle name="Total 2 11 4 3 2 2" xfId="34270"/>
    <cellStyle name="Total 2 11 4 3 2 3" xfId="34271"/>
    <cellStyle name="Total 2 11 4 3 3" xfId="34272"/>
    <cellStyle name="Total 2 11 4 3 3 2" xfId="34273"/>
    <cellStyle name="Total 2 11 4 3 3 3" xfId="34274"/>
    <cellStyle name="Total 2 11 4 3 4" xfId="34275"/>
    <cellStyle name="Total 2 11 4 3 4 2" xfId="34276"/>
    <cellStyle name="Total 2 11 4 3 4 3" xfId="34277"/>
    <cellStyle name="Total 2 11 4 3 5" xfId="34278"/>
    <cellStyle name="Total 2 11 4 3 5 2" xfId="34279"/>
    <cellStyle name="Total 2 11 4 3 5 3" xfId="34280"/>
    <cellStyle name="Total 2 11 4 3 6" xfId="34281"/>
    <cellStyle name="Total 2 11 4 3 7" xfId="34282"/>
    <cellStyle name="Total 2 11 4 4" xfId="34283"/>
    <cellStyle name="Total 2 11 4 4 2" xfId="34284"/>
    <cellStyle name="Total 2 11 4 4 3" xfId="34285"/>
    <cellStyle name="Total 2 11 4 5" xfId="34286"/>
    <cellStyle name="Total 2 11 4 5 2" xfId="34287"/>
    <cellStyle name="Total 2 11 4 5 3" xfId="34288"/>
    <cellStyle name="Total 2 11 4 6" xfId="34289"/>
    <cellStyle name="Total 2 11 4 6 2" xfId="34290"/>
    <cellStyle name="Total 2 11 4 6 3" xfId="34291"/>
    <cellStyle name="Total 2 11 4 7" xfId="34292"/>
    <cellStyle name="Total 2 11 4 7 2" xfId="34293"/>
    <cellStyle name="Total 2 11 4 7 3" xfId="34294"/>
    <cellStyle name="Total 2 11 4 8" xfId="34295"/>
    <cellStyle name="Total 2 11 4 9" xfId="34296"/>
    <cellStyle name="Total 2 11 5" xfId="34297"/>
    <cellStyle name="Total 2 11 5 2" xfId="34298"/>
    <cellStyle name="Total 2 11 5 2 2" xfId="34299"/>
    <cellStyle name="Total 2 11 5 2 2 2" xfId="34300"/>
    <cellStyle name="Total 2 11 5 2 2 3" xfId="34301"/>
    <cellStyle name="Total 2 11 5 2 3" xfId="34302"/>
    <cellStyle name="Total 2 11 5 2 3 2" xfId="34303"/>
    <cellStyle name="Total 2 11 5 2 3 3" xfId="34304"/>
    <cellStyle name="Total 2 11 5 2 4" xfId="34305"/>
    <cellStyle name="Total 2 11 5 2 4 2" xfId="34306"/>
    <cellStyle name="Total 2 11 5 2 4 3" xfId="34307"/>
    <cellStyle name="Total 2 11 5 2 5" xfId="34308"/>
    <cellStyle name="Total 2 11 5 2 5 2" xfId="34309"/>
    <cellStyle name="Total 2 11 5 2 5 3" xfId="34310"/>
    <cellStyle name="Total 2 11 5 2 6" xfId="34311"/>
    <cellStyle name="Total 2 11 5 2 7" xfId="34312"/>
    <cellStyle name="Total 2 11 5 3" xfId="34313"/>
    <cellStyle name="Total 2 11 5 3 2" xfId="34314"/>
    <cellStyle name="Total 2 11 5 3 3" xfId="34315"/>
    <cellStyle name="Total 2 11 5 4" xfId="34316"/>
    <cellStyle name="Total 2 11 5 4 2" xfId="34317"/>
    <cellStyle name="Total 2 11 5 4 3" xfId="34318"/>
    <cellStyle name="Total 2 11 5 5" xfId="34319"/>
    <cellStyle name="Total 2 11 5 5 2" xfId="34320"/>
    <cellStyle name="Total 2 11 5 5 3" xfId="34321"/>
    <cellStyle name="Total 2 11 5 6" xfId="34322"/>
    <cellStyle name="Total 2 11 5 6 2" xfId="34323"/>
    <cellStyle name="Total 2 11 5 6 3" xfId="34324"/>
    <cellStyle name="Total 2 11 5 7" xfId="34325"/>
    <cellStyle name="Total 2 11 5 8" xfId="34326"/>
    <cellStyle name="Total 2 11 6" xfId="34327"/>
    <cellStyle name="Total 2 11 6 2" xfId="34328"/>
    <cellStyle name="Total 2 11 6 2 2" xfId="34329"/>
    <cellStyle name="Total 2 11 6 2 3" xfId="34330"/>
    <cellStyle name="Total 2 11 6 3" xfId="34331"/>
    <cellStyle name="Total 2 11 6 3 2" xfId="34332"/>
    <cellStyle name="Total 2 11 6 3 3" xfId="34333"/>
    <cellStyle name="Total 2 11 6 4" xfId="34334"/>
    <cellStyle name="Total 2 11 6 4 2" xfId="34335"/>
    <cellStyle name="Total 2 11 6 4 3" xfId="34336"/>
    <cellStyle name="Total 2 11 6 5" xfId="34337"/>
    <cellStyle name="Total 2 11 6 5 2" xfId="34338"/>
    <cellStyle name="Total 2 11 6 5 3" xfId="34339"/>
    <cellStyle name="Total 2 11 6 6" xfId="34340"/>
    <cellStyle name="Total 2 11 6 7" xfId="34341"/>
    <cellStyle name="Total 2 11 7" xfId="34342"/>
    <cellStyle name="Total 2 11 7 2" xfId="34343"/>
    <cellStyle name="Total 2 11 7 3" xfId="34344"/>
    <cellStyle name="Total 2 11 8" xfId="34345"/>
    <cellStyle name="Total 2 11 8 2" xfId="34346"/>
    <cellStyle name="Total 2 11 8 3" xfId="34347"/>
    <cellStyle name="Total 2 11 9" xfId="34348"/>
    <cellStyle name="Total 2 11 9 2" xfId="34349"/>
    <cellStyle name="Total 2 11 9 3" xfId="34350"/>
    <cellStyle name="Total 2 12" xfId="34351"/>
    <cellStyle name="Total 2 12 2" xfId="34352"/>
    <cellStyle name="Total 2 12 2 2" xfId="34353"/>
    <cellStyle name="Total 2 12 2 2 2" xfId="34354"/>
    <cellStyle name="Total 2 12 2 2 2 2" xfId="34355"/>
    <cellStyle name="Total 2 12 2 2 2 3" xfId="34356"/>
    <cellStyle name="Total 2 12 2 2 3" xfId="34357"/>
    <cellStyle name="Total 2 12 2 2 3 2" xfId="34358"/>
    <cellStyle name="Total 2 12 2 2 3 3" xfId="34359"/>
    <cellStyle name="Total 2 12 2 2 4" xfId="34360"/>
    <cellStyle name="Total 2 12 2 2 4 2" xfId="34361"/>
    <cellStyle name="Total 2 12 2 2 4 3" xfId="34362"/>
    <cellStyle name="Total 2 12 2 2 5" xfId="34363"/>
    <cellStyle name="Total 2 12 2 2 5 2" xfId="34364"/>
    <cellStyle name="Total 2 12 2 2 5 3" xfId="34365"/>
    <cellStyle name="Total 2 12 2 2 6" xfId="34366"/>
    <cellStyle name="Total 2 12 2 2 7" xfId="34367"/>
    <cellStyle name="Total 2 12 2 3" xfId="34368"/>
    <cellStyle name="Total 2 12 2 3 2" xfId="34369"/>
    <cellStyle name="Total 2 12 2 3 3" xfId="34370"/>
    <cellStyle name="Total 2 12 2 4" xfId="34371"/>
    <cellStyle name="Total 2 12 2 4 2" xfId="34372"/>
    <cellStyle name="Total 2 12 2 4 3" xfId="34373"/>
    <cellStyle name="Total 2 12 2 5" xfId="34374"/>
    <cellStyle name="Total 2 12 2 5 2" xfId="34375"/>
    <cellStyle name="Total 2 12 2 5 3" xfId="34376"/>
    <cellStyle name="Total 2 12 2 6" xfId="34377"/>
    <cellStyle name="Total 2 12 2 6 2" xfId="34378"/>
    <cellStyle name="Total 2 12 2 6 3" xfId="34379"/>
    <cellStyle name="Total 2 12 2 7" xfId="34380"/>
    <cellStyle name="Total 2 12 2 8" xfId="34381"/>
    <cellStyle name="Total 2 12 3" xfId="34382"/>
    <cellStyle name="Total 2 12 3 2" xfId="34383"/>
    <cellStyle name="Total 2 12 3 2 2" xfId="34384"/>
    <cellStyle name="Total 2 12 3 2 3" xfId="34385"/>
    <cellStyle name="Total 2 12 3 3" xfId="34386"/>
    <cellStyle name="Total 2 12 3 3 2" xfId="34387"/>
    <cellStyle name="Total 2 12 3 3 3" xfId="34388"/>
    <cellStyle name="Total 2 12 3 4" xfId="34389"/>
    <cellStyle name="Total 2 12 3 4 2" xfId="34390"/>
    <cellStyle name="Total 2 12 3 4 3" xfId="34391"/>
    <cellStyle name="Total 2 12 3 5" xfId="34392"/>
    <cellStyle name="Total 2 12 3 5 2" xfId="34393"/>
    <cellStyle name="Total 2 12 3 5 3" xfId="34394"/>
    <cellStyle name="Total 2 12 3 6" xfId="34395"/>
    <cellStyle name="Total 2 12 3 7" xfId="34396"/>
    <cellStyle name="Total 2 12 4" xfId="34397"/>
    <cellStyle name="Total 2 12 4 2" xfId="34398"/>
    <cellStyle name="Total 2 12 4 3" xfId="34399"/>
    <cellStyle name="Total 2 12 5" xfId="34400"/>
    <cellStyle name="Total 2 12 5 2" xfId="34401"/>
    <cellStyle name="Total 2 12 5 3" xfId="34402"/>
    <cellStyle name="Total 2 12 6" xfId="34403"/>
    <cellStyle name="Total 2 12 6 2" xfId="34404"/>
    <cellStyle name="Total 2 12 6 3" xfId="34405"/>
    <cellStyle name="Total 2 12 7" xfId="34406"/>
    <cellStyle name="Total 2 12 7 2" xfId="34407"/>
    <cellStyle name="Total 2 12 7 3" xfId="34408"/>
    <cellStyle name="Total 2 12 8" xfId="34409"/>
    <cellStyle name="Total 2 12 9" xfId="34410"/>
    <cellStyle name="Total 2 13" xfId="34411"/>
    <cellStyle name="Total 2 13 2" xfId="34412"/>
    <cellStyle name="Total 2 13 2 2" xfId="34413"/>
    <cellStyle name="Total 2 13 2 2 2" xfId="34414"/>
    <cellStyle name="Total 2 13 2 2 3" xfId="34415"/>
    <cellStyle name="Total 2 13 2 3" xfId="34416"/>
    <cellStyle name="Total 2 13 2 3 2" xfId="34417"/>
    <cellStyle name="Total 2 13 2 3 3" xfId="34418"/>
    <cellStyle name="Total 2 13 2 4" xfId="34419"/>
    <cellStyle name="Total 2 13 2 4 2" xfId="34420"/>
    <cellStyle name="Total 2 13 2 4 3" xfId="34421"/>
    <cellStyle name="Total 2 13 2 5" xfId="34422"/>
    <cellStyle name="Total 2 13 2 5 2" xfId="34423"/>
    <cellStyle name="Total 2 13 2 5 3" xfId="34424"/>
    <cellStyle name="Total 2 13 2 6" xfId="34425"/>
    <cellStyle name="Total 2 13 2 7" xfId="34426"/>
    <cellStyle name="Total 2 13 3" xfId="34427"/>
    <cellStyle name="Total 2 13 3 2" xfId="34428"/>
    <cellStyle name="Total 2 13 3 3" xfId="34429"/>
    <cellStyle name="Total 2 13 4" xfId="34430"/>
    <cellStyle name="Total 2 13 4 2" xfId="34431"/>
    <cellStyle name="Total 2 13 4 3" xfId="34432"/>
    <cellStyle name="Total 2 13 5" xfId="34433"/>
    <cellStyle name="Total 2 13 5 2" xfId="34434"/>
    <cellStyle name="Total 2 13 5 3" xfId="34435"/>
    <cellStyle name="Total 2 13 6" xfId="34436"/>
    <cellStyle name="Total 2 13 6 2" xfId="34437"/>
    <cellStyle name="Total 2 13 6 3" xfId="34438"/>
    <cellStyle name="Total 2 13 7" xfId="34439"/>
    <cellStyle name="Total 2 13 8" xfId="34440"/>
    <cellStyle name="Total 2 14" xfId="34441"/>
    <cellStyle name="Total 2 14 2" xfId="34442"/>
    <cellStyle name="Total 2 14 2 2" xfId="34443"/>
    <cellStyle name="Total 2 14 2 3" xfId="34444"/>
    <cellStyle name="Total 2 14 3" xfId="34445"/>
    <cellStyle name="Total 2 14 3 2" xfId="34446"/>
    <cellStyle name="Total 2 14 3 3" xfId="34447"/>
    <cellStyle name="Total 2 14 4" xfId="34448"/>
    <cellStyle name="Total 2 14 4 2" xfId="34449"/>
    <cellStyle name="Total 2 14 4 3" xfId="34450"/>
    <cellStyle name="Total 2 14 5" xfId="34451"/>
    <cellStyle name="Total 2 14 5 2" xfId="34452"/>
    <cellStyle name="Total 2 14 5 3" xfId="34453"/>
    <cellStyle name="Total 2 14 6" xfId="34454"/>
    <cellStyle name="Total 2 14 7" xfId="34455"/>
    <cellStyle name="Total 2 15" xfId="34456"/>
    <cellStyle name="Total 2 15 2" xfId="34457"/>
    <cellStyle name="Total 2 15 3" xfId="34458"/>
    <cellStyle name="Total 2 16" xfId="34459"/>
    <cellStyle name="Total 2 16 2" xfId="34460"/>
    <cellStyle name="Total 2 16 3" xfId="34461"/>
    <cellStyle name="Total 2 17" xfId="34462"/>
    <cellStyle name="Total 2 17 2" xfId="34463"/>
    <cellStyle name="Total 2 17 3" xfId="34464"/>
    <cellStyle name="Total 2 18" xfId="34465"/>
    <cellStyle name="Total 2 18 2" xfId="34466"/>
    <cellStyle name="Total 2 18 3" xfId="34467"/>
    <cellStyle name="Total 2 19" xfId="34468"/>
    <cellStyle name="Total 2 2" xfId="34469"/>
    <cellStyle name="Total 2 2 10" xfId="34470"/>
    <cellStyle name="Total 2 2 10 2" xfId="34471"/>
    <cellStyle name="Total 2 2 10 2 2" xfId="34472"/>
    <cellStyle name="Total 2 2 10 2 2 2" xfId="34473"/>
    <cellStyle name="Total 2 2 10 2 2 3" xfId="34474"/>
    <cellStyle name="Total 2 2 10 2 3" xfId="34475"/>
    <cellStyle name="Total 2 2 10 2 3 2" xfId="34476"/>
    <cellStyle name="Total 2 2 10 2 3 3" xfId="34477"/>
    <cellStyle name="Total 2 2 10 2 4" xfId="34478"/>
    <cellStyle name="Total 2 2 10 2 4 2" xfId="34479"/>
    <cellStyle name="Total 2 2 10 2 4 3" xfId="34480"/>
    <cellStyle name="Total 2 2 10 2 5" xfId="34481"/>
    <cellStyle name="Total 2 2 10 2 5 2" xfId="34482"/>
    <cellStyle name="Total 2 2 10 2 5 3" xfId="34483"/>
    <cellStyle name="Total 2 2 10 2 6" xfId="34484"/>
    <cellStyle name="Total 2 2 10 2 7" xfId="34485"/>
    <cellStyle name="Total 2 2 10 3" xfId="34486"/>
    <cellStyle name="Total 2 2 10 3 2" xfId="34487"/>
    <cellStyle name="Total 2 2 10 3 3" xfId="34488"/>
    <cellStyle name="Total 2 2 10 4" xfId="34489"/>
    <cellStyle name="Total 2 2 10 4 2" xfId="34490"/>
    <cellStyle name="Total 2 2 10 4 3" xfId="34491"/>
    <cellStyle name="Total 2 2 10 5" xfId="34492"/>
    <cellStyle name="Total 2 2 10 5 2" xfId="34493"/>
    <cellStyle name="Total 2 2 10 5 3" xfId="34494"/>
    <cellStyle name="Total 2 2 10 6" xfId="34495"/>
    <cellStyle name="Total 2 2 10 6 2" xfId="34496"/>
    <cellStyle name="Total 2 2 10 6 3" xfId="34497"/>
    <cellStyle name="Total 2 2 10 7" xfId="34498"/>
    <cellStyle name="Total 2 2 10 8" xfId="34499"/>
    <cellStyle name="Total 2 2 11" xfId="34500"/>
    <cellStyle name="Total 2 2 11 2" xfId="34501"/>
    <cellStyle name="Total 2 2 11 2 2" xfId="34502"/>
    <cellStyle name="Total 2 2 11 2 3" xfId="34503"/>
    <cellStyle name="Total 2 2 11 3" xfId="34504"/>
    <cellStyle name="Total 2 2 11 3 2" xfId="34505"/>
    <cellStyle name="Total 2 2 11 3 3" xfId="34506"/>
    <cellStyle name="Total 2 2 11 4" xfId="34507"/>
    <cellStyle name="Total 2 2 11 4 2" xfId="34508"/>
    <cellStyle name="Total 2 2 11 4 3" xfId="34509"/>
    <cellStyle name="Total 2 2 11 5" xfId="34510"/>
    <cellStyle name="Total 2 2 11 5 2" xfId="34511"/>
    <cellStyle name="Total 2 2 11 5 3" xfId="34512"/>
    <cellStyle name="Total 2 2 11 6" xfId="34513"/>
    <cellStyle name="Total 2 2 11 7" xfId="34514"/>
    <cellStyle name="Total 2 2 12" xfId="34515"/>
    <cellStyle name="Total 2 2 12 2" xfId="34516"/>
    <cellStyle name="Total 2 2 12 3" xfId="34517"/>
    <cellStyle name="Total 2 2 13" xfId="34518"/>
    <cellStyle name="Total 2 2 13 2" xfId="34519"/>
    <cellStyle name="Total 2 2 13 3" xfId="34520"/>
    <cellStyle name="Total 2 2 14" xfId="34521"/>
    <cellStyle name="Total 2 2 14 2" xfId="34522"/>
    <cellStyle name="Total 2 2 14 3" xfId="34523"/>
    <cellStyle name="Total 2 2 15" xfId="34524"/>
    <cellStyle name="Total 2 2 15 2" xfId="34525"/>
    <cellStyle name="Total 2 2 15 3" xfId="34526"/>
    <cellStyle name="Total 2 2 16" xfId="34527"/>
    <cellStyle name="Total 2 2 17" xfId="34528"/>
    <cellStyle name="Total 2 2 2" xfId="34529"/>
    <cellStyle name="Total 2 2 2 10" xfId="34530"/>
    <cellStyle name="Total 2 2 2 10 2" xfId="34531"/>
    <cellStyle name="Total 2 2 2 10 3" xfId="34532"/>
    <cellStyle name="Total 2 2 2 11" xfId="34533"/>
    <cellStyle name="Total 2 2 2 11 2" xfId="34534"/>
    <cellStyle name="Total 2 2 2 11 3" xfId="34535"/>
    <cellStyle name="Total 2 2 2 12" xfId="34536"/>
    <cellStyle name="Total 2 2 2 13" xfId="34537"/>
    <cellStyle name="Total 2 2 2 2" xfId="34538"/>
    <cellStyle name="Total 2 2 2 2 10" xfId="34539"/>
    <cellStyle name="Total 2 2 2 2 11" xfId="34540"/>
    <cellStyle name="Total 2 2 2 2 2" xfId="34541"/>
    <cellStyle name="Total 2 2 2 2 2 10" xfId="34542"/>
    <cellStyle name="Total 2 2 2 2 2 2" xfId="34543"/>
    <cellStyle name="Total 2 2 2 2 2 2 2" xfId="34544"/>
    <cellStyle name="Total 2 2 2 2 2 2 2 2" xfId="34545"/>
    <cellStyle name="Total 2 2 2 2 2 2 2 2 2" xfId="34546"/>
    <cellStyle name="Total 2 2 2 2 2 2 2 2 2 2" xfId="34547"/>
    <cellStyle name="Total 2 2 2 2 2 2 2 2 2 3" xfId="34548"/>
    <cellStyle name="Total 2 2 2 2 2 2 2 2 3" xfId="34549"/>
    <cellStyle name="Total 2 2 2 2 2 2 2 2 3 2" xfId="34550"/>
    <cellStyle name="Total 2 2 2 2 2 2 2 2 3 3" xfId="34551"/>
    <cellStyle name="Total 2 2 2 2 2 2 2 2 4" xfId="34552"/>
    <cellStyle name="Total 2 2 2 2 2 2 2 2 4 2" xfId="34553"/>
    <cellStyle name="Total 2 2 2 2 2 2 2 2 4 3" xfId="34554"/>
    <cellStyle name="Total 2 2 2 2 2 2 2 2 5" xfId="34555"/>
    <cellStyle name="Total 2 2 2 2 2 2 2 2 5 2" xfId="34556"/>
    <cellStyle name="Total 2 2 2 2 2 2 2 2 5 3" xfId="34557"/>
    <cellStyle name="Total 2 2 2 2 2 2 2 2 6" xfId="34558"/>
    <cellStyle name="Total 2 2 2 2 2 2 2 2 7" xfId="34559"/>
    <cellStyle name="Total 2 2 2 2 2 2 2 3" xfId="34560"/>
    <cellStyle name="Total 2 2 2 2 2 2 2 3 2" xfId="34561"/>
    <cellStyle name="Total 2 2 2 2 2 2 2 3 3" xfId="34562"/>
    <cellStyle name="Total 2 2 2 2 2 2 2 4" xfId="34563"/>
    <cellStyle name="Total 2 2 2 2 2 2 2 4 2" xfId="34564"/>
    <cellStyle name="Total 2 2 2 2 2 2 2 4 3" xfId="34565"/>
    <cellStyle name="Total 2 2 2 2 2 2 2 5" xfId="34566"/>
    <cellStyle name="Total 2 2 2 2 2 2 2 5 2" xfId="34567"/>
    <cellStyle name="Total 2 2 2 2 2 2 2 5 3" xfId="34568"/>
    <cellStyle name="Total 2 2 2 2 2 2 2 6" xfId="34569"/>
    <cellStyle name="Total 2 2 2 2 2 2 2 6 2" xfId="34570"/>
    <cellStyle name="Total 2 2 2 2 2 2 2 6 3" xfId="34571"/>
    <cellStyle name="Total 2 2 2 2 2 2 2 7" xfId="34572"/>
    <cellStyle name="Total 2 2 2 2 2 2 2 8" xfId="34573"/>
    <cellStyle name="Total 2 2 2 2 2 2 3" xfId="34574"/>
    <cellStyle name="Total 2 2 2 2 2 2 3 2" xfId="34575"/>
    <cellStyle name="Total 2 2 2 2 2 2 3 2 2" xfId="34576"/>
    <cellStyle name="Total 2 2 2 2 2 2 3 2 3" xfId="34577"/>
    <cellStyle name="Total 2 2 2 2 2 2 3 3" xfId="34578"/>
    <cellStyle name="Total 2 2 2 2 2 2 3 3 2" xfId="34579"/>
    <cellStyle name="Total 2 2 2 2 2 2 3 3 3" xfId="34580"/>
    <cellStyle name="Total 2 2 2 2 2 2 3 4" xfId="34581"/>
    <cellStyle name="Total 2 2 2 2 2 2 3 4 2" xfId="34582"/>
    <cellStyle name="Total 2 2 2 2 2 2 3 4 3" xfId="34583"/>
    <cellStyle name="Total 2 2 2 2 2 2 3 5" xfId="34584"/>
    <cellStyle name="Total 2 2 2 2 2 2 3 5 2" xfId="34585"/>
    <cellStyle name="Total 2 2 2 2 2 2 3 5 3" xfId="34586"/>
    <cellStyle name="Total 2 2 2 2 2 2 3 6" xfId="34587"/>
    <cellStyle name="Total 2 2 2 2 2 2 3 7" xfId="34588"/>
    <cellStyle name="Total 2 2 2 2 2 2 4" xfId="34589"/>
    <cellStyle name="Total 2 2 2 2 2 2 4 2" xfId="34590"/>
    <cellStyle name="Total 2 2 2 2 2 2 4 3" xfId="34591"/>
    <cellStyle name="Total 2 2 2 2 2 2 5" xfId="34592"/>
    <cellStyle name="Total 2 2 2 2 2 2 5 2" xfId="34593"/>
    <cellStyle name="Total 2 2 2 2 2 2 5 3" xfId="34594"/>
    <cellStyle name="Total 2 2 2 2 2 2 6" xfId="34595"/>
    <cellStyle name="Total 2 2 2 2 2 2 6 2" xfId="34596"/>
    <cellStyle name="Total 2 2 2 2 2 2 6 3" xfId="34597"/>
    <cellStyle name="Total 2 2 2 2 2 2 7" xfId="34598"/>
    <cellStyle name="Total 2 2 2 2 2 2 7 2" xfId="34599"/>
    <cellStyle name="Total 2 2 2 2 2 2 7 3" xfId="34600"/>
    <cellStyle name="Total 2 2 2 2 2 2 8" xfId="34601"/>
    <cellStyle name="Total 2 2 2 2 2 2 9" xfId="34602"/>
    <cellStyle name="Total 2 2 2 2 2 3" xfId="34603"/>
    <cellStyle name="Total 2 2 2 2 2 3 2" xfId="34604"/>
    <cellStyle name="Total 2 2 2 2 2 3 2 2" xfId="34605"/>
    <cellStyle name="Total 2 2 2 2 2 3 2 2 2" xfId="34606"/>
    <cellStyle name="Total 2 2 2 2 2 3 2 2 3" xfId="34607"/>
    <cellStyle name="Total 2 2 2 2 2 3 2 3" xfId="34608"/>
    <cellStyle name="Total 2 2 2 2 2 3 2 3 2" xfId="34609"/>
    <cellStyle name="Total 2 2 2 2 2 3 2 3 3" xfId="34610"/>
    <cellStyle name="Total 2 2 2 2 2 3 2 4" xfId="34611"/>
    <cellStyle name="Total 2 2 2 2 2 3 2 4 2" xfId="34612"/>
    <cellStyle name="Total 2 2 2 2 2 3 2 4 3" xfId="34613"/>
    <cellStyle name="Total 2 2 2 2 2 3 2 5" xfId="34614"/>
    <cellStyle name="Total 2 2 2 2 2 3 2 5 2" xfId="34615"/>
    <cellStyle name="Total 2 2 2 2 2 3 2 5 3" xfId="34616"/>
    <cellStyle name="Total 2 2 2 2 2 3 2 6" xfId="34617"/>
    <cellStyle name="Total 2 2 2 2 2 3 2 7" xfId="34618"/>
    <cellStyle name="Total 2 2 2 2 2 3 3" xfId="34619"/>
    <cellStyle name="Total 2 2 2 2 2 3 3 2" xfId="34620"/>
    <cellStyle name="Total 2 2 2 2 2 3 3 3" xfId="34621"/>
    <cellStyle name="Total 2 2 2 2 2 3 4" xfId="34622"/>
    <cellStyle name="Total 2 2 2 2 2 3 4 2" xfId="34623"/>
    <cellStyle name="Total 2 2 2 2 2 3 4 3" xfId="34624"/>
    <cellStyle name="Total 2 2 2 2 2 3 5" xfId="34625"/>
    <cellStyle name="Total 2 2 2 2 2 3 5 2" xfId="34626"/>
    <cellStyle name="Total 2 2 2 2 2 3 5 3" xfId="34627"/>
    <cellStyle name="Total 2 2 2 2 2 3 6" xfId="34628"/>
    <cellStyle name="Total 2 2 2 2 2 3 6 2" xfId="34629"/>
    <cellStyle name="Total 2 2 2 2 2 3 6 3" xfId="34630"/>
    <cellStyle name="Total 2 2 2 2 2 3 7" xfId="34631"/>
    <cellStyle name="Total 2 2 2 2 2 3 8" xfId="34632"/>
    <cellStyle name="Total 2 2 2 2 2 4" xfId="34633"/>
    <cellStyle name="Total 2 2 2 2 2 4 2" xfId="34634"/>
    <cellStyle name="Total 2 2 2 2 2 4 2 2" xfId="34635"/>
    <cellStyle name="Total 2 2 2 2 2 4 2 3" xfId="34636"/>
    <cellStyle name="Total 2 2 2 2 2 4 3" xfId="34637"/>
    <cellStyle name="Total 2 2 2 2 2 4 3 2" xfId="34638"/>
    <cellStyle name="Total 2 2 2 2 2 4 3 3" xfId="34639"/>
    <cellStyle name="Total 2 2 2 2 2 4 4" xfId="34640"/>
    <cellStyle name="Total 2 2 2 2 2 4 4 2" xfId="34641"/>
    <cellStyle name="Total 2 2 2 2 2 4 4 3" xfId="34642"/>
    <cellStyle name="Total 2 2 2 2 2 4 5" xfId="34643"/>
    <cellStyle name="Total 2 2 2 2 2 4 5 2" xfId="34644"/>
    <cellStyle name="Total 2 2 2 2 2 4 5 3" xfId="34645"/>
    <cellStyle name="Total 2 2 2 2 2 4 6" xfId="34646"/>
    <cellStyle name="Total 2 2 2 2 2 4 7" xfId="34647"/>
    <cellStyle name="Total 2 2 2 2 2 5" xfId="34648"/>
    <cellStyle name="Total 2 2 2 2 2 5 2" xfId="34649"/>
    <cellStyle name="Total 2 2 2 2 2 5 3" xfId="34650"/>
    <cellStyle name="Total 2 2 2 2 2 6" xfId="34651"/>
    <cellStyle name="Total 2 2 2 2 2 6 2" xfId="34652"/>
    <cellStyle name="Total 2 2 2 2 2 6 3" xfId="34653"/>
    <cellStyle name="Total 2 2 2 2 2 7" xfId="34654"/>
    <cellStyle name="Total 2 2 2 2 2 7 2" xfId="34655"/>
    <cellStyle name="Total 2 2 2 2 2 7 3" xfId="34656"/>
    <cellStyle name="Total 2 2 2 2 2 8" xfId="34657"/>
    <cellStyle name="Total 2 2 2 2 2 8 2" xfId="34658"/>
    <cellStyle name="Total 2 2 2 2 2 8 3" xfId="34659"/>
    <cellStyle name="Total 2 2 2 2 2 9" xfId="34660"/>
    <cellStyle name="Total 2 2 2 2 3" xfId="34661"/>
    <cellStyle name="Total 2 2 2 2 3 2" xfId="34662"/>
    <cellStyle name="Total 2 2 2 2 3 2 2" xfId="34663"/>
    <cellStyle name="Total 2 2 2 2 3 2 2 2" xfId="34664"/>
    <cellStyle name="Total 2 2 2 2 3 2 2 2 2" xfId="34665"/>
    <cellStyle name="Total 2 2 2 2 3 2 2 2 3" xfId="34666"/>
    <cellStyle name="Total 2 2 2 2 3 2 2 3" xfId="34667"/>
    <cellStyle name="Total 2 2 2 2 3 2 2 3 2" xfId="34668"/>
    <cellStyle name="Total 2 2 2 2 3 2 2 3 3" xfId="34669"/>
    <cellStyle name="Total 2 2 2 2 3 2 2 4" xfId="34670"/>
    <cellStyle name="Total 2 2 2 2 3 2 2 4 2" xfId="34671"/>
    <cellStyle name="Total 2 2 2 2 3 2 2 4 3" xfId="34672"/>
    <cellStyle name="Total 2 2 2 2 3 2 2 5" xfId="34673"/>
    <cellStyle name="Total 2 2 2 2 3 2 2 5 2" xfId="34674"/>
    <cellStyle name="Total 2 2 2 2 3 2 2 5 3" xfId="34675"/>
    <cellStyle name="Total 2 2 2 2 3 2 2 6" xfId="34676"/>
    <cellStyle name="Total 2 2 2 2 3 2 2 7" xfId="34677"/>
    <cellStyle name="Total 2 2 2 2 3 2 3" xfId="34678"/>
    <cellStyle name="Total 2 2 2 2 3 2 3 2" xfId="34679"/>
    <cellStyle name="Total 2 2 2 2 3 2 3 3" xfId="34680"/>
    <cellStyle name="Total 2 2 2 2 3 2 4" xfId="34681"/>
    <cellStyle name="Total 2 2 2 2 3 2 4 2" xfId="34682"/>
    <cellStyle name="Total 2 2 2 2 3 2 4 3" xfId="34683"/>
    <cellStyle name="Total 2 2 2 2 3 2 5" xfId="34684"/>
    <cellStyle name="Total 2 2 2 2 3 2 5 2" xfId="34685"/>
    <cellStyle name="Total 2 2 2 2 3 2 5 3" xfId="34686"/>
    <cellStyle name="Total 2 2 2 2 3 2 6" xfId="34687"/>
    <cellStyle name="Total 2 2 2 2 3 2 6 2" xfId="34688"/>
    <cellStyle name="Total 2 2 2 2 3 2 6 3" xfId="34689"/>
    <cellStyle name="Total 2 2 2 2 3 2 7" xfId="34690"/>
    <cellStyle name="Total 2 2 2 2 3 2 8" xfId="34691"/>
    <cellStyle name="Total 2 2 2 2 3 3" xfId="34692"/>
    <cellStyle name="Total 2 2 2 2 3 3 2" xfId="34693"/>
    <cellStyle name="Total 2 2 2 2 3 3 2 2" xfId="34694"/>
    <cellStyle name="Total 2 2 2 2 3 3 2 3" xfId="34695"/>
    <cellStyle name="Total 2 2 2 2 3 3 3" xfId="34696"/>
    <cellStyle name="Total 2 2 2 2 3 3 3 2" xfId="34697"/>
    <cellStyle name="Total 2 2 2 2 3 3 3 3" xfId="34698"/>
    <cellStyle name="Total 2 2 2 2 3 3 4" xfId="34699"/>
    <cellStyle name="Total 2 2 2 2 3 3 4 2" xfId="34700"/>
    <cellStyle name="Total 2 2 2 2 3 3 4 3" xfId="34701"/>
    <cellStyle name="Total 2 2 2 2 3 3 5" xfId="34702"/>
    <cellStyle name="Total 2 2 2 2 3 3 5 2" xfId="34703"/>
    <cellStyle name="Total 2 2 2 2 3 3 5 3" xfId="34704"/>
    <cellStyle name="Total 2 2 2 2 3 3 6" xfId="34705"/>
    <cellStyle name="Total 2 2 2 2 3 3 7" xfId="34706"/>
    <cellStyle name="Total 2 2 2 2 3 4" xfId="34707"/>
    <cellStyle name="Total 2 2 2 2 3 4 2" xfId="34708"/>
    <cellStyle name="Total 2 2 2 2 3 4 3" xfId="34709"/>
    <cellStyle name="Total 2 2 2 2 3 5" xfId="34710"/>
    <cellStyle name="Total 2 2 2 2 3 5 2" xfId="34711"/>
    <cellStyle name="Total 2 2 2 2 3 5 3" xfId="34712"/>
    <cellStyle name="Total 2 2 2 2 3 6" xfId="34713"/>
    <cellStyle name="Total 2 2 2 2 3 6 2" xfId="34714"/>
    <cellStyle name="Total 2 2 2 2 3 6 3" xfId="34715"/>
    <cellStyle name="Total 2 2 2 2 3 7" xfId="34716"/>
    <cellStyle name="Total 2 2 2 2 3 7 2" xfId="34717"/>
    <cellStyle name="Total 2 2 2 2 3 7 3" xfId="34718"/>
    <cellStyle name="Total 2 2 2 2 3 8" xfId="34719"/>
    <cellStyle name="Total 2 2 2 2 3 9" xfId="34720"/>
    <cellStyle name="Total 2 2 2 2 4" xfId="34721"/>
    <cellStyle name="Total 2 2 2 2 4 2" xfId="34722"/>
    <cellStyle name="Total 2 2 2 2 4 2 2" xfId="34723"/>
    <cellStyle name="Total 2 2 2 2 4 2 2 2" xfId="34724"/>
    <cellStyle name="Total 2 2 2 2 4 2 2 3" xfId="34725"/>
    <cellStyle name="Total 2 2 2 2 4 2 3" xfId="34726"/>
    <cellStyle name="Total 2 2 2 2 4 2 3 2" xfId="34727"/>
    <cellStyle name="Total 2 2 2 2 4 2 3 3" xfId="34728"/>
    <cellStyle name="Total 2 2 2 2 4 2 4" xfId="34729"/>
    <cellStyle name="Total 2 2 2 2 4 2 4 2" xfId="34730"/>
    <cellStyle name="Total 2 2 2 2 4 2 4 3" xfId="34731"/>
    <cellStyle name="Total 2 2 2 2 4 2 5" xfId="34732"/>
    <cellStyle name="Total 2 2 2 2 4 2 5 2" xfId="34733"/>
    <cellStyle name="Total 2 2 2 2 4 2 5 3" xfId="34734"/>
    <cellStyle name="Total 2 2 2 2 4 2 6" xfId="34735"/>
    <cellStyle name="Total 2 2 2 2 4 2 7" xfId="34736"/>
    <cellStyle name="Total 2 2 2 2 4 3" xfId="34737"/>
    <cellStyle name="Total 2 2 2 2 4 3 2" xfId="34738"/>
    <cellStyle name="Total 2 2 2 2 4 3 3" xfId="34739"/>
    <cellStyle name="Total 2 2 2 2 4 4" xfId="34740"/>
    <cellStyle name="Total 2 2 2 2 4 4 2" xfId="34741"/>
    <cellStyle name="Total 2 2 2 2 4 4 3" xfId="34742"/>
    <cellStyle name="Total 2 2 2 2 4 5" xfId="34743"/>
    <cellStyle name="Total 2 2 2 2 4 5 2" xfId="34744"/>
    <cellStyle name="Total 2 2 2 2 4 5 3" xfId="34745"/>
    <cellStyle name="Total 2 2 2 2 4 6" xfId="34746"/>
    <cellStyle name="Total 2 2 2 2 4 6 2" xfId="34747"/>
    <cellStyle name="Total 2 2 2 2 4 6 3" xfId="34748"/>
    <cellStyle name="Total 2 2 2 2 4 7" xfId="34749"/>
    <cellStyle name="Total 2 2 2 2 4 8" xfId="34750"/>
    <cellStyle name="Total 2 2 2 2 5" xfId="34751"/>
    <cellStyle name="Total 2 2 2 2 5 2" xfId="34752"/>
    <cellStyle name="Total 2 2 2 2 5 2 2" xfId="34753"/>
    <cellStyle name="Total 2 2 2 2 5 2 3" xfId="34754"/>
    <cellStyle name="Total 2 2 2 2 5 3" xfId="34755"/>
    <cellStyle name="Total 2 2 2 2 5 3 2" xfId="34756"/>
    <cellStyle name="Total 2 2 2 2 5 3 3" xfId="34757"/>
    <cellStyle name="Total 2 2 2 2 5 4" xfId="34758"/>
    <cellStyle name="Total 2 2 2 2 5 4 2" xfId="34759"/>
    <cellStyle name="Total 2 2 2 2 5 4 3" xfId="34760"/>
    <cellStyle name="Total 2 2 2 2 5 5" xfId="34761"/>
    <cellStyle name="Total 2 2 2 2 5 5 2" xfId="34762"/>
    <cellStyle name="Total 2 2 2 2 5 5 3" xfId="34763"/>
    <cellStyle name="Total 2 2 2 2 5 6" xfId="34764"/>
    <cellStyle name="Total 2 2 2 2 5 7" xfId="34765"/>
    <cellStyle name="Total 2 2 2 2 6" xfId="34766"/>
    <cellStyle name="Total 2 2 2 2 6 2" xfId="34767"/>
    <cellStyle name="Total 2 2 2 2 6 3" xfId="34768"/>
    <cellStyle name="Total 2 2 2 2 7" xfId="34769"/>
    <cellStyle name="Total 2 2 2 2 7 2" xfId="34770"/>
    <cellStyle name="Total 2 2 2 2 7 3" xfId="34771"/>
    <cellStyle name="Total 2 2 2 2 8" xfId="34772"/>
    <cellStyle name="Total 2 2 2 2 8 2" xfId="34773"/>
    <cellStyle name="Total 2 2 2 2 8 3" xfId="34774"/>
    <cellStyle name="Total 2 2 2 2 9" xfId="34775"/>
    <cellStyle name="Total 2 2 2 2 9 2" xfId="34776"/>
    <cellStyle name="Total 2 2 2 2 9 3" xfId="34777"/>
    <cellStyle name="Total 2 2 2 3" xfId="34778"/>
    <cellStyle name="Total 2 2 2 3 10" xfId="34779"/>
    <cellStyle name="Total 2 2 2 3 11" xfId="34780"/>
    <cellStyle name="Total 2 2 2 3 2" xfId="34781"/>
    <cellStyle name="Total 2 2 2 3 2 10" xfId="34782"/>
    <cellStyle name="Total 2 2 2 3 2 2" xfId="34783"/>
    <cellStyle name="Total 2 2 2 3 2 2 2" xfId="34784"/>
    <cellStyle name="Total 2 2 2 3 2 2 2 2" xfId="34785"/>
    <cellStyle name="Total 2 2 2 3 2 2 2 2 2" xfId="34786"/>
    <cellStyle name="Total 2 2 2 3 2 2 2 2 2 2" xfId="34787"/>
    <cellStyle name="Total 2 2 2 3 2 2 2 2 2 3" xfId="34788"/>
    <cellStyle name="Total 2 2 2 3 2 2 2 2 3" xfId="34789"/>
    <cellStyle name="Total 2 2 2 3 2 2 2 2 3 2" xfId="34790"/>
    <cellStyle name="Total 2 2 2 3 2 2 2 2 3 3" xfId="34791"/>
    <cellStyle name="Total 2 2 2 3 2 2 2 2 4" xfId="34792"/>
    <cellStyle name="Total 2 2 2 3 2 2 2 2 4 2" xfId="34793"/>
    <cellStyle name="Total 2 2 2 3 2 2 2 2 4 3" xfId="34794"/>
    <cellStyle name="Total 2 2 2 3 2 2 2 2 5" xfId="34795"/>
    <cellStyle name="Total 2 2 2 3 2 2 2 2 5 2" xfId="34796"/>
    <cellStyle name="Total 2 2 2 3 2 2 2 2 5 3" xfId="34797"/>
    <cellStyle name="Total 2 2 2 3 2 2 2 2 6" xfId="34798"/>
    <cellStyle name="Total 2 2 2 3 2 2 2 2 7" xfId="34799"/>
    <cellStyle name="Total 2 2 2 3 2 2 2 3" xfId="34800"/>
    <cellStyle name="Total 2 2 2 3 2 2 2 3 2" xfId="34801"/>
    <cellStyle name="Total 2 2 2 3 2 2 2 3 3" xfId="34802"/>
    <cellStyle name="Total 2 2 2 3 2 2 2 4" xfId="34803"/>
    <cellStyle name="Total 2 2 2 3 2 2 2 4 2" xfId="34804"/>
    <cellStyle name="Total 2 2 2 3 2 2 2 4 3" xfId="34805"/>
    <cellStyle name="Total 2 2 2 3 2 2 2 5" xfId="34806"/>
    <cellStyle name="Total 2 2 2 3 2 2 2 5 2" xfId="34807"/>
    <cellStyle name="Total 2 2 2 3 2 2 2 5 3" xfId="34808"/>
    <cellStyle name="Total 2 2 2 3 2 2 2 6" xfId="34809"/>
    <cellStyle name="Total 2 2 2 3 2 2 2 6 2" xfId="34810"/>
    <cellStyle name="Total 2 2 2 3 2 2 2 6 3" xfId="34811"/>
    <cellStyle name="Total 2 2 2 3 2 2 2 7" xfId="34812"/>
    <cellStyle name="Total 2 2 2 3 2 2 2 8" xfId="34813"/>
    <cellStyle name="Total 2 2 2 3 2 2 3" xfId="34814"/>
    <cellStyle name="Total 2 2 2 3 2 2 3 2" xfId="34815"/>
    <cellStyle name="Total 2 2 2 3 2 2 3 2 2" xfId="34816"/>
    <cellStyle name="Total 2 2 2 3 2 2 3 2 3" xfId="34817"/>
    <cellStyle name="Total 2 2 2 3 2 2 3 3" xfId="34818"/>
    <cellStyle name="Total 2 2 2 3 2 2 3 3 2" xfId="34819"/>
    <cellStyle name="Total 2 2 2 3 2 2 3 3 3" xfId="34820"/>
    <cellStyle name="Total 2 2 2 3 2 2 3 4" xfId="34821"/>
    <cellStyle name="Total 2 2 2 3 2 2 3 4 2" xfId="34822"/>
    <cellStyle name="Total 2 2 2 3 2 2 3 4 3" xfId="34823"/>
    <cellStyle name="Total 2 2 2 3 2 2 3 5" xfId="34824"/>
    <cellStyle name="Total 2 2 2 3 2 2 3 5 2" xfId="34825"/>
    <cellStyle name="Total 2 2 2 3 2 2 3 5 3" xfId="34826"/>
    <cellStyle name="Total 2 2 2 3 2 2 3 6" xfId="34827"/>
    <cellStyle name="Total 2 2 2 3 2 2 3 7" xfId="34828"/>
    <cellStyle name="Total 2 2 2 3 2 2 4" xfId="34829"/>
    <cellStyle name="Total 2 2 2 3 2 2 4 2" xfId="34830"/>
    <cellStyle name="Total 2 2 2 3 2 2 4 3" xfId="34831"/>
    <cellStyle name="Total 2 2 2 3 2 2 5" xfId="34832"/>
    <cellStyle name="Total 2 2 2 3 2 2 5 2" xfId="34833"/>
    <cellStyle name="Total 2 2 2 3 2 2 5 3" xfId="34834"/>
    <cellStyle name="Total 2 2 2 3 2 2 6" xfId="34835"/>
    <cellStyle name="Total 2 2 2 3 2 2 6 2" xfId="34836"/>
    <cellStyle name="Total 2 2 2 3 2 2 6 3" xfId="34837"/>
    <cellStyle name="Total 2 2 2 3 2 2 7" xfId="34838"/>
    <cellStyle name="Total 2 2 2 3 2 2 7 2" xfId="34839"/>
    <cellStyle name="Total 2 2 2 3 2 2 7 3" xfId="34840"/>
    <cellStyle name="Total 2 2 2 3 2 2 8" xfId="34841"/>
    <cellStyle name="Total 2 2 2 3 2 2 9" xfId="34842"/>
    <cellStyle name="Total 2 2 2 3 2 3" xfId="34843"/>
    <cellStyle name="Total 2 2 2 3 2 3 2" xfId="34844"/>
    <cellStyle name="Total 2 2 2 3 2 3 2 2" xfId="34845"/>
    <cellStyle name="Total 2 2 2 3 2 3 2 2 2" xfId="34846"/>
    <cellStyle name="Total 2 2 2 3 2 3 2 2 3" xfId="34847"/>
    <cellStyle name="Total 2 2 2 3 2 3 2 3" xfId="34848"/>
    <cellStyle name="Total 2 2 2 3 2 3 2 3 2" xfId="34849"/>
    <cellStyle name="Total 2 2 2 3 2 3 2 3 3" xfId="34850"/>
    <cellStyle name="Total 2 2 2 3 2 3 2 4" xfId="34851"/>
    <cellStyle name="Total 2 2 2 3 2 3 2 4 2" xfId="34852"/>
    <cellStyle name="Total 2 2 2 3 2 3 2 4 3" xfId="34853"/>
    <cellStyle name="Total 2 2 2 3 2 3 2 5" xfId="34854"/>
    <cellStyle name="Total 2 2 2 3 2 3 2 5 2" xfId="34855"/>
    <cellStyle name="Total 2 2 2 3 2 3 2 5 3" xfId="34856"/>
    <cellStyle name="Total 2 2 2 3 2 3 2 6" xfId="34857"/>
    <cellStyle name="Total 2 2 2 3 2 3 2 7" xfId="34858"/>
    <cellStyle name="Total 2 2 2 3 2 3 3" xfId="34859"/>
    <cellStyle name="Total 2 2 2 3 2 3 3 2" xfId="34860"/>
    <cellStyle name="Total 2 2 2 3 2 3 3 3" xfId="34861"/>
    <cellStyle name="Total 2 2 2 3 2 3 4" xfId="34862"/>
    <cellStyle name="Total 2 2 2 3 2 3 4 2" xfId="34863"/>
    <cellStyle name="Total 2 2 2 3 2 3 4 3" xfId="34864"/>
    <cellStyle name="Total 2 2 2 3 2 3 5" xfId="34865"/>
    <cellStyle name="Total 2 2 2 3 2 3 5 2" xfId="34866"/>
    <cellStyle name="Total 2 2 2 3 2 3 5 3" xfId="34867"/>
    <cellStyle name="Total 2 2 2 3 2 3 6" xfId="34868"/>
    <cellStyle name="Total 2 2 2 3 2 3 6 2" xfId="34869"/>
    <cellStyle name="Total 2 2 2 3 2 3 6 3" xfId="34870"/>
    <cellStyle name="Total 2 2 2 3 2 3 7" xfId="34871"/>
    <cellStyle name="Total 2 2 2 3 2 3 8" xfId="34872"/>
    <cellStyle name="Total 2 2 2 3 2 4" xfId="34873"/>
    <cellStyle name="Total 2 2 2 3 2 4 2" xfId="34874"/>
    <cellStyle name="Total 2 2 2 3 2 4 2 2" xfId="34875"/>
    <cellStyle name="Total 2 2 2 3 2 4 2 3" xfId="34876"/>
    <cellStyle name="Total 2 2 2 3 2 4 3" xfId="34877"/>
    <cellStyle name="Total 2 2 2 3 2 4 3 2" xfId="34878"/>
    <cellStyle name="Total 2 2 2 3 2 4 3 3" xfId="34879"/>
    <cellStyle name="Total 2 2 2 3 2 4 4" xfId="34880"/>
    <cellStyle name="Total 2 2 2 3 2 4 4 2" xfId="34881"/>
    <cellStyle name="Total 2 2 2 3 2 4 4 3" xfId="34882"/>
    <cellStyle name="Total 2 2 2 3 2 4 5" xfId="34883"/>
    <cellStyle name="Total 2 2 2 3 2 4 5 2" xfId="34884"/>
    <cellStyle name="Total 2 2 2 3 2 4 5 3" xfId="34885"/>
    <cellStyle name="Total 2 2 2 3 2 4 6" xfId="34886"/>
    <cellStyle name="Total 2 2 2 3 2 4 7" xfId="34887"/>
    <cellStyle name="Total 2 2 2 3 2 5" xfId="34888"/>
    <cellStyle name="Total 2 2 2 3 2 5 2" xfId="34889"/>
    <cellStyle name="Total 2 2 2 3 2 5 3" xfId="34890"/>
    <cellStyle name="Total 2 2 2 3 2 6" xfId="34891"/>
    <cellStyle name="Total 2 2 2 3 2 6 2" xfId="34892"/>
    <cellStyle name="Total 2 2 2 3 2 6 3" xfId="34893"/>
    <cellStyle name="Total 2 2 2 3 2 7" xfId="34894"/>
    <cellStyle name="Total 2 2 2 3 2 7 2" xfId="34895"/>
    <cellStyle name="Total 2 2 2 3 2 7 3" xfId="34896"/>
    <cellStyle name="Total 2 2 2 3 2 8" xfId="34897"/>
    <cellStyle name="Total 2 2 2 3 2 8 2" xfId="34898"/>
    <cellStyle name="Total 2 2 2 3 2 8 3" xfId="34899"/>
    <cellStyle name="Total 2 2 2 3 2 9" xfId="34900"/>
    <cellStyle name="Total 2 2 2 3 3" xfId="34901"/>
    <cellStyle name="Total 2 2 2 3 3 2" xfId="34902"/>
    <cellStyle name="Total 2 2 2 3 3 2 2" xfId="34903"/>
    <cellStyle name="Total 2 2 2 3 3 2 2 2" xfId="34904"/>
    <cellStyle name="Total 2 2 2 3 3 2 2 2 2" xfId="34905"/>
    <cellStyle name="Total 2 2 2 3 3 2 2 2 3" xfId="34906"/>
    <cellStyle name="Total 2 2 2 3 3 2 2 3" xfId="34907"/>
    <cellStyle name="Total 2 2 2 3 3 2 2 3 2" xfId="34908"/>
    <cellStyle name="Total 2 2 2 3 3 2 2 3 3" xfId="34909"/>
    <cellStyle name="Total 2 2 2 3 3 2 2 4" xfId="34910"/>
    <cellStyle name="Total 2 2 2 3 3 2 2 4 2" xfId="34911"/>
    <cellStyle name="Total 2 2 2 3 3 2 2 4 3" xfId="34912"/>
    <cellStyle name="Total 2 2 2 3 3 2 2 5" xfId="34913"/>
    <cellStyle name="Total 2 2 2 3 3 2 2 5 2" xfId="34914"/>
    <cellStyle name="Total 2 2 2 3 3 2 2 5 3" xfId="34915"/>
    <cellStyle name="Total 2 2 2 3 3 2 2 6" xfId="34916"/>
    <cellStyle name="Total 2 2 2 3 3 2 2 7" xfId="34917"/>
    <cellStyle name="Total 2 2 2 3 3 2 3" xfId="34918"/>
    <cellStyle name="Total 2 2 2 3 3 2 3 2" xfId="34919"/>
    <cellStyle name="Total 2 2 2 3 3 2 3 3" xfId="34920"/>
    <cellStyle name="Total 2 2 2 3 3 2 4" xfId="34921"/>
    <cellStyle name="Total 2 2 2 3 3 2 4 2" xfId="34922"/>
    <cellStyle name="Total 2 2 2 3 3 2 4 3" xfId="34923"/>
    <cellStyle name="Total 2 2 2 3 3 2 5" xfId="34924"/>
    <cellStyle name="Total 2 2 2 3 3 2 5 2" xfId="34925"/>
    <cellStyle name="Total 2 2 2 3 3 2 5 3" xfId="34926"/>
    <cellStyle name="Total 2 2 2 3 3 2 6" xfId="34927"/>
    <cellStyle name="Total 2 2 2 3 3 2 6 2" xfId="34928"/>
    <cellStyle name="Total 2 2 2 3 3 2 6 3" xfId="34929"/>
    <cellStyle name="Total 2 2 2 3 3 2 7" xfId="34930"/>
    <cellStyle name="Total 2 2 2 3 3 2 8" xfId="34931"/>
    <cellStyle name="Total 2 2 2 3 3 3" xfId="34932"/>
    <cellStyle name="Total 2 2 2 3 3 3 2" xfId="34933"/>
    <cellStyle name="Total 2 2 2 3 3 3 2 2" xfId="34934"/>
    <cellStyle name="Total 2 2 2 3 3 3 2 3" xfId="34935"/>
    <cellStyle name="Total 2 2 2 3 3 3 3" xfId="34936"/>
    <cellStyle name="Total 2 2 2 3 3 3 3 2" xfId="34937"/>
    <cellStyle name="Total 2 2 2 3 3 3 3 3" xfId="34938"/>
    <cellStyle name="Total 2 2 2 3 3 3 4" xfId="34939"/>
    <cellStyle name="Total 2 2 2 3 3 3 4 2" xfId="34940"/>
    <cellStyle name="Total 2 2 2 3 3 3 4 3" xfId="34941"/>
    <cellStyle name="Total 2 2 2 3 3 3 5" xfId="34942"/>
    <cellStyle name="Total 2 2 2 3 3 3 5 2" xfId="34943"/>
    <cellStyle name="Total 2 2 2 3 3 3 5 3" xfId="34944"/>
    <cellStyle name="Total 2 2 2 3 3 3 6" xfId="34945"/>
    <cellStyle name="Total 2 2 2 3 3 3 7" xfId="34946"/>
    <cellStyle name="Total 2 2 2 3 3 4" xfId="34947"/>
    <cellStyle name="Total 2 2 2 3 3 4 2" xfId="34948"/>
    <cellStyle name="Total 2 2 2 3 3 4 3" xfId="34949"/>
    <cellStyle name="Total 2 2 2 3 3 5" xfId="34950"/>
    <cellStyle name="Total 2 2 2 3 3 5 2" xfId="34951"/>
    <cellStyle name="Total 2 2 2 3 3 5 3" xfId="34952"/>
    <cellStyle name="Total 2 2 2 3 3 6" xfId="34953"/>
    <cellStyle name="Total 2 2 2 3 3 6 2" xfId="34954"/>
    <cellStyle name="Total 2 2 2 3 3 6 3" xfId="34955"/>
    <cellStyle name="Total 2 2 2 3 3 7" xfId="34956"/>
    <cellStyle name="Total 2 2 2 3 3 7 2" xfId="34957"/>
    <cellStyle name="Total 2 2 2 3 3 7 3" xfId="34958"/>
    <cellStyle name="Total 2 2 2 3 3 8" xfId="34959"/>
    <cellStyle name="Total 2 2 2 3 3 9" xfId="34960"/>
    <cellStyle name="Total 2 2 2 3 4" xfId="34961"/>
    <cellStyle name="Total 2 2 2 3 4 2" xfId="34962"/>
    <cellStyle name="Total 2 2 2 3 4 2 2" xfId="34963"/>
    <cellStyle name="Total 2 2 2 3 4 2 2 2" xfId="34964"/>
    <cellStyle name="Total 2 2 2 3 4 2 2 3" xfId="34965"/>
    <cellStyle name="Total 2 2 2 3 4 2 3" xfId="34966"/>
    <cellStyle name="Total 2 2 2 3 4 2 3 2" xfId="34967"/>
    <cellStyle name="Total 2 2 2 3 4 2 3 3" xfId="34968"/>
    <cellStyle name="Total 2 2 2 3 4 2 4" xfId="34969"/>
    <cellStyle name="Total 2 2 2 3 4 2 4 2" xfId="34970"/>
    <cellStyle name="Total 2 2 2 3 4 2 4 3" xfId="34971"/>
    <cellStyle name="Total 2 2 2 3 4 2 5" xfId="34972"/>
    <cellStyle name="Total 2 2 2 3 4 2 5 2" xfId="34973"/>
    <cellStyle name="Total 2 2 2 3 4 2 5 3" xfId="34974"/>
    <cellStyle name="Total 2 2 2 3 4 2 6" xfId="34975"/>
    <cellStyle name="Total 2 2 2 3 4 2 7" xfId="34976"/>
    <cellStyle name="Total 2 2 2 3 4 3" xfId="34977"/>
    <cellStyle name="Total 2 2 2 3 4 3 2" xfId="34978"/>
    <cellStyle name="Total 2 2 2 3 4 3 3" xfId="34979"/>
    <cellStyle name="Total 2 2 2 3 4 4" xfId="34980"/>
    <cellStyle name="Total 2 2 2 3 4 4 2" xfId="34981"/>
    <cellStyle name="Total 2 2 2 3 4 4 3" xfId="34982"/>
    <cellStyle name="Total 2 2 2 3 4 5" xfId="34983"/>
    <cellStyle name="Total 2 2 2 3 4 5 2" xfId="34984"/>
    <cellStyle name="Total 2 2 2 3 4 5 3" xfId="34985"/>
    <cellStyle name="Total 2 2 2 3 4 6" xfId="34986"/>
    <cellStyle name="Total 2 2 2 3 4 6 2" xfId="34987"/>
    <cellStyle name="Total 2 2 2 3 4 6 3" xfId="34988"/>
    <cellStyle name="Total 2 2 2 3 4 7" xfId="34989"/>
    <cellStyle name="Total 2 2 2 3 4 8" xfId="34990"/>
    <cellStyle name="Total 2 2 2 3 5" xfId="34991"/>
    <cellStyle name="Total 2 2 2 3 5 2" xfId="34992"/>
    <cellStyle name="Total 2 2 2 3 5 2 2" xfId="34993"/>
    <cellStyle name="Total 2 2 2 3 5 2 3" xfId="34994"/>
    <cellStyle name="Total 2 2 2 3 5 3" xfId="34995"/>
    <cellStyle name="Total 2 2 2 3 5 3 2" xfId="34996"/>
    <cellStyle name="Total 2 2 2 3 5 3 3" xfId="34997"/>
    <cellStyle name="Total 2 2 2 3 5 4" xfId="34998"/>
    <cellStyle name="Total 2 2 2 3 5 4 2" xfId="34999"/>
    <cellStyle name="Total 2 2 2 3 5 4 3" xfId="35000"/>
    <cellStyle name="Total 2 2 2 3 5 5" xfId="35001"/>
    <cellStyle name="Total 2 2 2 3 5 5 2" xfId="35002"/>
    <cellStyle name="Total 2 2 2 3 5 5 3" xfId="35003"/>
    <cellStyle name="Total 2 2 2 3 5 6" xfId="35004"/>
    <cellStyle name="Total 2 2 2 3 5 7" xfId="35005"/>
    <cellStyle name="Total 2 2 2 3 6" xfId="35006"/>
    <cellStyle name="Total 2 2 2 3 6 2" xfId="35007"/>
    <cellStyle name="Total 2 2 2 3 6 3" xfId="35008"/>
    <cellStyle name="Total 2 2 2 3 7" xfId="35009"/>
    <cellStyle name="Total 2 2 2 3 7 2" xfId="35010"/>
    <cellStyle name="Total 2 2 2 3 7 3" xfId="35011"/>
    <cellStyle name="Total 2 2 2 3 8" xfId="35012"/>
    <cellStyle name="Total 2 2 2 3 8 2" xfId="35013"/>
    <cellStyle name="Total 2 2 2 3 8 3" xfId="35014"/>
    <cellStyle name="Total 2 2 2 3 9" xfId="35015"/>
    <cellStyle name="Total 2 2 2 3 9 2" xfId="35016"/>
    <cellStyle name="Total 2 2 2 3 9 3" xfId="35017"/>
    <cellStyle name="Total 2 2 2 4" xfId="35018"/>
    <cellStyle name="Total 2 2 2 4 10" xfId="35019"/>
    <cellStyle name="Total 2 2 2 4 2" xfId="35020"/>
    <cellStyle name="Total 2 2 2 4 2 2" xfId="35021"/>
    <cellStyle name="Total 2 2 2 4 2 2 2" xfId="35022"/>
    <cellStyle name="Total 2 2 2 4 2 2 2 2" xfId="35023"/>
    <cellStyle name="Total 2 2 2 4 2 2 2 2 2" xfId="35024"/>
    <cellStyle name="Total 2 2 2 4 2 2 2 2 3" xfId="35025"/>
    <cellStyle name="Total 2 2 2 4 2 2 2 3" xfId="35026"/>
    <cellStyle name="Total 2 2 2 4 2 2 2 3 2" xfId="35027"/>
    <cellStyle name="Total 2 2 2 4 2 2 2 3 3" xfId="35028"/>
    <cellStyle name="Total 2 2 2 4 2 2 2 4" xfId="35029"/>
    <cellStyle name="Total 2 2 2 4 2 2 2 4 2" xfId="35030"/>
    <cellStyle name="Total 2 2 2 4 2 2 2 4 3" xfId="35031"/>
    <cellStyle name="Total 2 2 2 4 2 2 2 5" xfId="35032"/>
    <cellStyle name="Total 2 2 2 4 2 2 2 5 2" xfId="35033"/>
    <cellStyle name="Total 2 2 2 4 2 2 2 5 3" xfId="35034"/>
    <cellStyle name="Total 2 2 2 4 2 2 2 6" xfId="35035"/>
    <cellStyle name="Total 2 2 2 4 2 2 2 7" xfId="35036"/>
    <cellStyle name="Total 2 2 2 4 2 2 3" xfId="35037"/>
    <cellStyle name="Total 2 2 2 4 2 2 3 2" xfId="35038"/>
    <cellStyle name="Total 2 2 2 4 2 2 3 3" xfId="35039"/>
    <cellStyle name="Total 2 2 2 4 2 2 4" xfId="35040"/>
    <cellStyle name="Total 2 2 2 4 2 2 4 2" xfId="35041"/>
    <cellStyle name="Total 2 2 2 4 2 2 4 3" xfId="35042"/>
    <cellStyle name="Total 2 2 2 4 2 2 5" xfId="35043"/>
    <cellStyle name="Total 2 2 2 4 2 2 5 2" xfId="35044"/>
    <cellStyle name="Total 2 2 2 4 2 2 5 3" xfId="35045"/>
    <cellStyle name="Total 2 2 2 4 2 2 6" xfId="35046"/>
    <cellStyle name="Total 2 2 2 4 2 2 6 2" xfId="35047"/>
    <cellStyle name="Total 2 2 2 4 2 2 6 3" xfId="35048"/>
    <cellStyle name="Total 2 2 2 4 2 2 7" xfId="35049"/>
    <cellStyle name="Total 2 2 2 4 2 2 8" xfId="35050"/>
    <cellStyle name="Total 2 2 2 4 2 3" xfId="35051"/>
    <cellStyle name="Total 2 2 2 4 2 3 2" xfId="35052"/>
    <cellStyle name="Total 2 2 2 4 2 3 2 2" xfId="35053"/>
    <cellStyle name="Total 2 2 2 4 2 3 2 3" xfId="35054"/>
    <cellStyle name="Total 2 2 2 4 2 3 3" xfId="35055"/>
    <cellStyle name="Total 2 2 2 4 2 3 3 2" xfId="35056"/>
    <cellStyle name="Total 2 2 2 4 2 3 3 3" xfId="35057"/>
    <cellStyle name="Total 2 2 2 4 2 3 4" xfId="35058"/>
    <cellStyle name="Total 2 2 2 4 2 3 4 2" xfId="35059"/>
    <cellStyle name="Total 2 2 2 4 2 3 4 3" xfId="35060"/>
    <cellStyle name="Total 2 2 2 4 2 3 5" xfId="35061"/>
    <cellStyle name="Total 2 2 2 4 2 3 5 2" xfId="35062"/>
    <cellStyle name="Total 2 2 2 4 2 3 5 3" xfId="35063"/>
    <cellStyle name="Total 2 2 2 4 2 3 6" xfId="35064"/>
    <cellStyle name="Total 2 2 2 4 2 3 7" xfId="35065"/>
    <cellStyle name="Total 2 2 2 4 2 4" xfId="35066"/>
    <cellStyle name="Total 2 2 2 4 2 4 2" xfId="35067"/>
    <cellStyle name="Total 2 2 2 4 2 4 3" xfId="35068"/>
    <cellStyle name="Total 2 2 2 4 2 5" xfId="35069"/>
    <cellStyle name="Total 2 2 2 4 2 5 2" xfId="35070"/>
    <cellStyle name="Total 2 2 2 4 2 5 3" xfId="35071"/>
    <cellStyle name="Total 2 2 2 4 2 6" xfId="35072"/>
    <cellStyle name="Total 2 2 2 4 2 6 2" xfId="35073"/>
    <cellStyle name="Total 2 2 2 4 2 6 3" xfId="35074"/>
    <cellStyle name="Total 2 2 2 4 2 7" xfId="35075"/>
    <cellStyle name="Total 2 2 2 4 2 7 2" xfId="35076"/>
    <cellStyle name="Total 2 2 2 4 2 7 3" xfId="35077"/>
    <cellStyle name="Total 2 2 2 4 2 8" xfId="35078"/>
    <cellStyle name="Total 2 2 2 4 2 9" xfId="35079"/>
    <cellStyle name="Total 2 2 2 4 3" xfId="35080"/>
    <cellStyle name="Total 2 2 2 4 3 2" xfId="35081"/>
    <cellStyle name="Total 2 2 2 4 3 2 2" xfId="35082"/>
    <cellStyle name="Total 2 2 2 4 3 2 2 2" xfId="35083"/>
    <cellStyle name="Total 2 2 2 4 3 2 2 3" xfId="35084"/>
    <cellStyle name="Total 2 2 2 4 3 2 3" xfId="35085"/>
    <cellStyle name="Total 2 2 2 4 3 2 3 2" xfId="35086"/>
    <cellStyle name="Total 2 2 2 4 3 2 3 3" xfId="35087"/>
    <cellStyle name="Total 2 2 2 4 3 2 4" xfId="35088"/>
    <cellStyle name="Total 2 2 2 4 3 2 4 2" xfId="35089"/>
    <cellStyle name="Total 2 2 2 4 3 2 4 3" xfId="35090"/>
    <cellStyle name="Total 2 2 2 4 3 2 5" xfId="35091"/>
    <cellStyle name="Total 2 2 2 4 3 2 5 2" xfId="35092"/>
    <cellStyle name="Total 2 2 2 4 3 2 5 3" xfId="35093"/>
    <cellStyle name="Total 2 2 2 4 3 2 6" xfId="35094"/>
    <cellStyle name="Total 2 2 2 4 3 2 7" xfId="35095"/>
    <cellStyle name="Total 2 2 2 4 3 3" xfId="35096"/>
    <cellStyle name="Total 2 2 2 4 3 3 2" xfId="35097"/>
    <cellStyle name="Total 2 2 2 4 3 3 3" xfId="35098"/>
    <cellStyle name="Total 2 2 2 4 3 4" xfId="35099"/>
    <cellStyle name="Total 2 2 2 4 3 4 2" xfId="35100"/>
    <cellStyle name="Total 2 2 2 4 3 4 3" xfId="35101"/>
    <cellStyle name="Total 2 2 2 4 3 5" xfId="35102"/>
    <cellStyle name="Total 2 2 2 4 3 5 2" xfId="35103"/>
    <cellStyle name="Total 2 2 2 4 3 5 3" xfId="35104"/>
    <cellStyle name="Total 2 2 2 4 3 6" xfId="35105"/>
    <cellStyle name="Total 2 2 2 4 3 6 2" xfId="35106"/>
    <cellStyle name="Total 2 2 2 4 3 6 3" xfId="35107"/>
    <cellStyle name="Total 2 2 2 4 3 7" xfId="35108"/>
    <cellStyle name="Total 2 2 2 4 3 8" xfId="35109"/>
    <cellStyle name="Total 2 2 2 4 4" xfId="35110"/>
    <cellStyle name="Total 2 2 2 4 4 2" xfId="35111"/>
    <cellStyle name="Total 2 2 2 4 4 2 2" xfId="35112"/>
    <cellStyle name="Total 2 2 2 4 4 2 3" xfId="35113"/>
    <cellStyle name="Total 2 2 2 4 4 3" xfId="35114"/>
    <cellStyle name="Total 2 2 2 4 4 3 2" xfId="35115"/>
    <cellStyle name="Total 2 2 2 4 4 3 3" xfId="35116"/>
    <cellStyle name="Total 2 2 2 4 4 4" xfId="35117"/>
    <cellStyle name="Total 2 2 2 4 4 4 2" xfId="35118"/>
    <cellStyle name="Total 2 2 2 4 4 4 3" xfId="35119"/>
    <cellStyle name="Total 2 2 2 4 4 5" xfId="35120"/>
    <cellStyle name="Total 2 2 2 4 4 5 2" xfId="35121"/>
    <cellStyle name="Total 2 2 2 4 4 5 3" xfId="35122"/>
    <cellStyle name="Total 2 2 2 4 4 6" xfId="35123"/>
    <cellStyle name="Total 2 2 2 4 4 7" xfId="35124"/>
    <cellStyle name="Total 2 2 2 4 5" xfId="35125"/>
    <cellStyle name="Total 2 2 2 4 5 2" xfId="35126"/>
    <cellStyle name="Total 2 2 2 4 5 3" xfId="35127"/>
    <cellStyle name="Total 2 2 2 4 6" xfId="35128"/>
    <cellStyle name="Total 2 2 2 4 6 2" xfId="35129"/>
    <cellStyle name="Total 2 2 2 4 6 3" xfId="35130"/>
    <cellStyle name="Total 2 2 2 4 7" xfId="35131"/>
    <cellStyle name="Total 2 2 2 4 7 2" xfId="35132"/>
    <cellStyle name="Total 2 2 2 4 7 3" xfId="35133"/>
    <cellStyle name="Total 2 2 2 4 8" xfId="35134"/>
    <cellStyle name="Total 2 2 2 4 8 2" xfId="35135"/>
    <cellStyle name="Total 2 2 2 4 8 3" xfId="35136"/>
    <cellStyle name="Total 2 2 2 4 9" xfId="35137"/>
    <cellStyle name="Total 2 2 2 5" xfId="35138"/>
    <cellStyle name="Total 2 2 2 5 2" xfId="35139"/>
    <cellStyle name="Total 2 2 2 5 2 2" xfId="35140"/>
    <cellStyle name="Total 2 2 2 5 2 2 2" xfId="35141"/>
    <cellStyle name="Total 2 2 2 5 2 2 2 2" xfId="35142"/>
    <cellStyle name="Total 2 2 2 5 2 2 2 3" xfId="35143"/>
    <cellStyle name="Total 2 2 2 5 2 2 3" xfId="35144"/>
    <cellStyle name="Total 2 2 2 5 2 2 3 2" xfId="35145"/>
    <cellStyle name="Total 2 2 2 5 2 2 3 3" xfId="35146"/>
    <cellStyle name="Total 2 2 2 5 2 2 4" xfId="35147"/>
    <cellStyle name="Total 2 2 2 5 2 2 4 2" xfId="35148"/>
    <cellStyle name="Total 2 2 2 5 2 2 4 3" xfId="35149"/>
    <cellStyle name="Total 2 2 2 5 2 2 5" xfId="35150"/>
    <cellStyle name="Total 2 2 2 5 2 2 5 2" xfId="35151"/>
    <cellStyle name="Total 2 2 2 5 2 2 5 3" xfId="35152"/>
    <cellStyle name="Total 2 2 2 5 2 2 6" xfId="35153"/>
    <cellStyle name="Total 2 2 2 5 2 2 7" xfId="35154"/>
    <cellStyle name="Total 2 2 2 5 2 3" xfId="35155"/>
    <cellStyle name="Total 2 2 2 5 2 3 2" xfId="35156"/>
    <cellStyle name="Total 2 2 2 5 2 3 3" xfId="35157"/>
    <cellStyle name="Total 2 2 2 5 2 4" xfId="35158"/>
    <cellStyle name="Total 2 2 2 5 2 4 2" xfId="35159"/>
    <cellStyle name="Total 2 2 2 5 2 4 3" xfId="35160"/>
    <cellStyle name="Total 2 2 2 5 2 5" xfId="35161"/>
    <cellStyle name="Total 2 2 2 5 2 5 2" xfId="35162"/>
    <cellStyle name="Total 2 2 2 5 2 5 3" xfId="35163"/>
    <cellStyle name="Total 2 2 2 5 2 6" xfId="35164"/>
    <cellStyle name="Total 2 2 2 5 2 6 2" xfId="35165"/>
    <cellStyle name="Total 2 2 2 5 2 6 3" xfId="35166"/>
    <cellStyle name="Total 2 2 2 5 2 7" xfId="35167"/>
    <cellStyle name="Total 2 2 2 5 2 8" xfId="35168"/>
    <cellStyle name="Total 2 2 2 5 3" xfId="35169"/>
    <cellStyle name="Total 2 2 2 5 3 2" xfId="35170"/>
    <cellStyle name="Total 2 2 2 5 3 2 2" xfId="35171"/>
    <cellStyle name="Total 2 2 2 5 3 2 3" xfId="35172"/>
    <cellStyle name="Total 2 2 2 5 3 3" xfId="35173"/>
    <cellStyle name="Total 2 2 2 5 3 3 2" xfId="35174"/>
    <cellStyle name="Total 2 2 2 5 3 3 3" xfId="35175"/>
    <cellStyle name="Total 2 2 2 5 3 4" xfId="35176"/>
    <cellStyle name="Total 2 2 2 5 3 4 2" xfId="35177"/>
    <cellStyle name="Total 2 2 2 5 3 4 3" xfId="35178"/>
    <cellStyle name="Total 2 2 2 5 3 5" xfId="35179"/>
    <cellStyle name="Total 2 2 2 5 3 5 2" xfId="35180"/>
    <cellStyle name="Total 2 2 2 5 3 5 3" xfId="35181"/>
    <cellStyle name="Total 2 2 2 5 3 6" xfId="35182"/>
    <cellStyle name="Total 2 2 2 5 3 7" xfId="35183"/>
    <cellStyle name="Total 2 2 2 5 4" xfId="35184"/>
    <cellStyle name="Total 2 2 2 5 4 2" xfId="35185"/>
    <cellStyle name="Total 2 2 2 5 4 3" xfId="35186"/>
    <cellStyle name="Total 2 2 2 5 5" xfId="35187"/>
    <cellStyle name="Total 2 2 2 5 5 2" xfId="35188"/>
    <cellStyle name="Total 2 2 2 5 5 3" xfId="35189"/>
    <cellStyle name="Total 2 2 2 5 6" xfId="35190"/>
    <cellStyle name="Total 2 2 2 5 6 2" xfId="35191"/>
    <cellStyle name="Total 2 2 2 5 6 3" xfId="35192"/>
    <cellStyle name="Total 2 2 2 5 7" xfId="35193"/>
    <cellStyle name="Total 2 2 2 5 7 2" xfId="35194"/>
    <cellStyle name="Total 2 2 2 5 7 3" xfId="35195"/>
    <cellStyle name="Total 2 2 2 5 8" xfId="35196"/>
    <cellStyle name="Total 2 2 2 5 9" xfId="35197"/>
    <cellStyle name="Total 2 2 2 6" xfId="35198"/>
    <cellStyle name="Total 2 2 2 6 2" xfId="35199"/>
    <cellStyle name="Total 2 2 2 6 2 2" xfId="35200"/>
    <cellStyle name="Total 2 2 2 6 2 2 2" xfId="35201"/>
    <cellStyle name="Total 2 2 2 6 2 2 3" xfId="35202"/>
    <cellStyle name="Total 2 2 2 6 2 3" xfId="35203"/>
    <cellStyle name="Total 2 2 2 6 2 3 2" xfId="35204"/>
    <cellStyle name="Total 2 2 2 6 2 3 3" xfId="35205"/>
    <cellStyle name="Total 2 2 2 6 2 4" xfId="35206"/>
    <cellStyle name="Total 2 2 2 6 2 4 2" xfId="35207"/>
    <cellStyle name="Total 2 2 2 6 2 4 3" xfId="35208"/>
    <cellStyle name="Total 2 2 2 6 2 5" xfId="35209"/>
    <cellStyle name="Total 2 2 2 6 2 5 2" xfId="35210"/>
    <cellStyle name="Total 2 2 2 6 2 5 3" xfId="35211"/>
    <cellStyle name="Total 2 2 2 6 2 6" xfId="35212"/>
    <cellStyle name="Total 2 2 2 6 2 7" xfId="35213"/>
    <cellStyle name="Total 2 2 2 6 3" xfId="35214"/>
    <cellStyle name="Total 2 2 2 6 3 2" xfId="35215"/>
    <cellStyle name="Total 2 2 2 6 3 3" xfId="35216"/>
    <cellStyle name="Total 2 2 2 6 4" xfId="35217"/>
    <cellStyle name="Total 2 2 2 6 4 2" xfId="35218"/>
    <cellStyle name="Total 2 2 2 6 4 3" xfId="35219"/>
    <cellStyle name="Total 2 2 2 6 5" xfId="35220"/>
    <cellStyle name="Total 2 2 2 6 5 2" xfId="35221"/>
    <cellStyle name="Total 2 2 2 6 5 3" xfId="35222"/>
    <cellStyle name="Total 2 2 2 6 6" xfId="35223"/>
    <cellStyle name="Total 2 2 2 6 6 2" xfId="35224"/>
    <cellStyle name="Total 2 2 2 6 6 3" xfId="35225"/>
    <cellStyle name="Total 2 2 2 6 7" xfId="35226"/>
    <cellStyle name="Total 2 2 2 6 8" xfId="35227"/>
    <cellStyle name="Total 2 2 2 7" xfId="35228"/>
    <cellStyle name="Total 2 2 2 7 2" xfId="35229"/>
    <cellStyle name="Total 2 2 2 7 2 2" xfId="35230"/>
    <cellStyle name="Total 2 2 2 7 2 3" xfId="35231"/>
    <cellStyle name="Total 2 2 2 7 3" xfId="35232"/>
    <cellStyle name="Total 2 2 2 7 3 2" xfId="35233"/>
    <cellStyle name="Total 2 2 2 7 3 3" xfId="35234"/>
    <cellStyle name="Total 2 2 2 7 4" xfId="35235"/>
    <cellStyle name="Total 2 2 2 7 4 2" xfId="35236"/>
    <cellStyle name="Total 2 2 2 7 4 3" xfId="35237"/>
    <cellStyle name="Total 2 2 2 7 5" xfId="35238"/>
    <cellStyle name="Total 2 2 2 7 5 2" xfId="35239"/>
    <cellStyle name="Total 2 2 2 7 5 3" xfId="35240"/>
    <cellStyle name="Total 2 2 2 7 6" xfId="35241"/>
    <cellStyle name="Total 2 2 2 7 7" xfId="35242"/>
    <cellStyle name="Total 2 2 2 8" xfId="35243"/>
    <cellStyle name="Total 2 2 2 8 2" xfId="35244"/>
    <cellStyle name="Total 2 2 2 8 3" xfId="35245"/>
    <cellStyle name="Total 2 2 2 9" xfId="35246"/>
    <cellStyle name="Total 2 2 2 9 2" xfId="35247"/>
    <cellStyle name="Total 2 2 2 9 3" xfId="35248"/>
    <cellStyle name="Total 2 2 3" xfId="35249"/>
    <cellStyle name="Total 2 2 3 10" xfId="35250"/>
    <cellStyle name="Total 2 2 3 10 2" xfId="35251"/>
    <cellStyle name="Total 2 2 3 10 3" xfId="35252"/>
    <cellStyle name="Total 2 2 3 11" xfId="35253"/>
    <cellStyle name="Total 2 2 3 11 2" xfId="35254"/>
    <cellStyle name="Total 2 2 3 11 3" xfId="35255"/>
    <cellStyle name="Total 2 2 3 12" xfId="35256"/>
    <cellStyle name="Total 2 2 3 12 2" xfId="35257"/>
    <cellStyle name="Total 2 2 3 12 3" xfId="35258"/>
    <cellStyle name="Total 2 2 3 13" xfId="35259"/>
    <cellStyle name="Total 2 2 3 13 2" xfId="35260"/>
    <cellStyle name="Total 2 2 3 13 3" xfId="35261"/>
    <cellStyle name="Total 2 2 3 14" xfId="35262"/>
    <cellStyle name="Total 2 2 3 15" xfId="35263"/>
    <cellStyle name="Total 2 2 3 2" xfId="35264"/>
    <cellStyle name="Total 2 2 3 2 10" xfId="35265"/>
    <cellStyle name="Total 2 2 3 2 2" xfId="35266"/>
    <cellStyle name="Total 2 2 3 2 2 10" xfId="35267"/>
    <cellStyle name="Total 2 2 3 2 2 2" xfId="35268"/>
    <cellStyle name="Total 2 2 3 2 2 2 2" xfId="35269"/>
    <cellStyle name="Total 2 2 3 2 2 2 2 2" xfId="35270"/>
    <cellStyle name="Total 2 2 3 2 2 2 2 2 2" xfId="35271"/>
    <cellStyle name="Total 2 2 3 2 2 2 2 2 2 2" xfId="35272"/>
    <cellStyle name="Total 2 2 3 2 2 2 2 2 2 3" xfId="35273"/>
    <cellStyle name="Total 2 2 3 2 2 2 2 2 3" xfId="35274"/>
    <cellStyle name="Total 2 2 3 2 2 2 2 2 3 2" xfId="35275"/>
    <cellStyle name="Total 2 2 3 2 2 2 2 2 3 3" xfId="35276"/>
    <cellStyle name="Total 2 2 3 2 2 2 2 2 4" xfId="35277"/>
    <cellStyle name="Total 2 2 3 2 2 2 2 2 4 2" xfId="35278"/>
    <cellStyle name="Total 2 2 3 2 2 2 2 2 4 3" xfId="35279"/>
    <cellStyle name="Total 2 2 3 2 2 2 2 2 5" xfId="35280"/>
    <cellStyle name="Total 2 2 3 2 2 2 2 2 5 2" xfId="35281"/>
    <cellStyle name="Total 2 2 3 2 2 2 2 2 5 3" xfId="35282"/>
    <cellStyle name="Total 2 2 3 2 2 2 2 2 6" xfId="35283"/>
    <cellStyle name="Total 2 2 3 2 2 2 2 2 7" xfId="35284"/>
    <cellStyle name="Total 2 2 3 2 2 2 2 3" xfId="35285"/>
    <cellStyle name="Total 2 2 3 2 2 2 2 3 2" xfId="35286"/>
    <cellStyle name="Total 2 2 3 2 2 2 2 3 3" xfId="35287"/>
    <cellStyle name="Total 2 2 3 2 2 2 2 4" xfId="35288"/>
    <cellStyle name="Total 2 2 3 2 2 2 2 4 2" xfId="35289"/>
    <cellStyle name="Total 2 2 3 2 2 2 2 4 3" xfId="35290"/>
    <cellStyle name="Total 2 2 3 2 2 2 2 5" xfId="35291"/>
    <cellStyle name="Total 2 2 3 2 2 2 2 5 2" xfId="35292"/>
    <cellStyle name="Total 2 2 3 2 2 2 2 5 3" xfId="35293"/>
    <cellStyle name="Total 2 2 3 2 2 2 2 6" xfId="35294"/>
    <cellStyle name="Total 2 2 3 2 2 2 2 6 2" xfId="35295"/>
    <cellStyle name="Total 2 2 3 2 2 2 2 6 3" xfId="35296"/>
    <cellStyle name="Total 2 2 3 2 2 2 2 7" xfId="35297"/>
    <cellStyle name="Total 2 2 3 2 2 2 2 8" xfId="35298"/>
    <cellStyle name="Total 2 2 3 2 2 2 3" xfId="35299"/>
    <cellStyle name="Total 2 2 3 2 2 2 3 2" xfId="35300"/>
    <cellStyle name="Total 2 2 3 2 2 2 3 2 2" xfId="35301"/>
    <cellStyle name="Total 2 2 3 2 2 2 3 2 3" xfId="35302"/>
    <cellStyle name="Total 2 2 3 2 2 2 3 3" xfId="35303"/>
    <cellStyle name="Total 2 2 3 2 2 2 3 3 2" xfId="35304"/>
    <cellStyle name="Total 2 2 3 2 2 2 3 3 3" xfId="35305"/>
    <cellStyle name="Total 2 2 3 2 2 2 3 4" xfId="35306"/>
    <cellStyle name="Total 2 2 3 2 2 2 3 4 2" xfId="35307"/>
    <cellStyle name="Total 2 2 3 2 2 2 3 4 3" xfId="35308"/>
    <cellStyle name="Total 2 2 3 2 2 2 3 5" xfId="35309"/>
    <cellStyle name="Total 2 2 3 2 2 2 3 5 2" xfId="35310"/>
    <cellStyle name="Total 2 2 3 2 2 2 3 5 3" xfId="35311"/>
    <cellStyle name="Total 2 2 3 2 2 2 3 6" xfId="35312"/>
    <cellStyle name="Total 2 2 3 2 2 2 3 7" xfId="35313"/>
    <cellStyle name="Total 2 2 3 2 2 2 4" xfId="35314"/>
    <cellStyle name="Total 2 2 3 2 2 2 4 2" xfId="35315"/>
    <cellStyle name="Total 2 2 3 2 2 2 4 3" xfId="35316"/>
    <cellStyle name="Total 2 2 3 2 2 2 5" xfId="35317"/>
    <cellStyle name="Total 2 2 3 2 2 2 5 2" xfId="35318"/>
    <cellStyle name="Total 2 2 3 2 2 2 5 3" xfId="35319"/>
    <cellStyle name="Total 2 2 3 2 2 2 6" xfId="35320"/>
    <cellStyle name="Total 2 2 3 2 2 2 6 2" xfId="35321"/>
    <cellStyle name="Total 2 2 3 2 2 2 6 3" xfId="35322"/>
    <cellStyle name="Total 2 2 3 2 2 2 7" xfId="35323"/>
    <cellStyle name="Total 2 2 3 2 2 2 7 2" xfId="35324"/>
    <cellStyle name="Total 2 2 3 2 2 2 7 3" xfId="35325"/>
    <cellStyle name="Total 2 2 3 2 2 2 8" xfId="35326"/>
    <cellStyle name="Total 2 2 3 2 2 2 9" xfId="35327"/>
    <cellStyle name="Total 2 2 3 2 2 3" xfId="35328"/>
    <cellStyle name="Total 2 2 3 2 2 3 2" xfId="35329"/>
    <cellStyle name="Total 2 2 3 2 2 3 2 2" xfId="35330"/>
    <cellStyle name="Total 2 2 3 2 2 3 2 2 2" xfId="35331"/>
    <cellStyle name="Total 2 2 3 2 2 3 2 2 3" xfId="35332"/>
    <cellStyle name="Total 2 2 3 2 2 3 2 3" xfId="35333"/>
    <cellStyle name="Total 2 2 3 2 2 3 2 3 2" xfId="35334"/>
    <cellStyle name="Total 2 2 3 2 2 3 2 3 3" xfId="35335"/>
    <cellStyle name="Total 2 2 3 2 2 3 2 4" xfId="35336"/>
    <cellStyle name="Total 2 2 3 2 2 3 2 4 2" xfId="35337"/>
    <cellStyle name="Total 2 2 3 2 2 3 2 4 3" xfId="35338"/>
    <cellStyle name="Total 2 2 3 2 2 3 2 5" xfId="35339"/>
    <cellStyle name="Total 2 2 3 2 2 3 2 5 2" xfId="35340"/>
    <cellStyle name="Total 2 2 3 2 2 3 2 5 3" xfId="35341"/>
    <cellStyle name="Total 2 2 3 2 2 3 2 6" xfId="35342"/>
    <cellStyle name="Total 2 2 3 2 2 3 2 7" xfId="35343"/>
    <cellStyle name="Total 2 2 3 2 2 3 3" xfId="35344"/>
    <cellStyle name="Total 2 2 3 2 2 3 3 2" xfId="35345"/>
    <cellStyle name="Total 2 2 3 2 2 3 3 3" xfId="35346"/>
    <cellStyle name="Total 2 2 3 2 2 3 4" xfId="35347"/>
    <cellStyle name="Total 2 2 3 2 2 3 4 2" xfId="35348"/>
    <cellStyle name="Total 2 2 3 2 2 3 4 3" xfId="35349"/>
    <cellStyle name="Total 2 2 3 2 2 3 5" xfId="35350"/>
    <cellStyle name="Total 2 2 3 2 2 3 5 2" xfId="35351"/>
    <cellStyle name="Total 2 2 3 2 2 3 5 3" xfId="35352"/>
    <cellStyle name="Total 2 2 3 2 2 3 6" xfId="35353"/>
    <cellStyle name="Total 2 2 3 2 2 3 6 2" xfId="35354"/>
    <cellStyle name="Total 2 2 3 2 2 3 6 3" xfId="35355"/>
    <cellStyle name="Total 2 2 3 2 2 3 7" xfId="35356"/>
    <cellStyle name="Total 2 2 3 2 2 3 8" xfId="35357"/>
    <cellStyle name="Total 2 2 3 2 2 4" xfId="35358"/>
    <cellStyle name="Total 2 2 3 2 2 4 2" xfId="35359"/>
    <cellStyle name="Total 2 2 3 2 2 4 2 2" xfId="35360"/>
    <cellStyle name="Total 2 2 3 2 2 4 2 3" xfId="35361"/>
    <cellStyle name="Total 2 2 3 2 2 4 3" xfId="35362"/>
    <cellStyle name="Total 2 2 3 2 2 4 3 2" xfId="35363"/>
    <cellStyle name="Total 2 2 3 2 2 4 3 3" xfId="35364"/>
    <cellStyle name="Total 2 2 3 2 2 4 4" xfId="35365"/>
    <cellStyle name="Total 2 2 3 2 2 4 4 2" xfId="35366"/>
    <cellStyle name="Total 2 2 3 2 2 4 4 3" xfId="35367"/>
    <cellStyle name="Total 2 2 3 2 2 4 5" xfId="35368"/>
    <cellStyle name="Total 2 2 3 2 2 4 5 2" xfId="35369"/>
    <cellStyle name="Total 2 2 3 2 2 4 5 3" xfId="35370"/>
    <cellStyle name="Total 2 2 3 2 2 4 6" xfId="35371"/>
    <cellStyle name="Total 2 2 3 2 2 4 7" xfId="35372"/>
    <cellStyle name="Total 2 2 3 2 2 5" xfId="35373"/>
    <cellStyle name="Total 2 2 3 2 2 5 2" xfId="35374"/>
    <cellStyle name="Total 2 2 3 2 2 5 3" xfId="35375"/>
    <cellStyle name="Total 2 2 3 2 2 6" xfId="35376"/>
    <cellStyle name="Total 2 2 3 2 2 6 2" xfId="35377"/>
    <cellStyle name="Total 2 2 3 2 2 6 3" xfId="35378"/>
    <cellStyle name="Total 2 2 3 2 2 7" xfId="35379"/>
    <cellStyle name="Total 2 2 3 2 2 7 2" xfId="35380"/>
    <cellStyle name="Total 2 2 3 2 2 7 3" xfId="35381"/>
    <cellStyle name="Total 2 2 3 2 2 8" xfId="35382"/>
    <cellStyle name="Total 2 2 3 2 2 8 2" xfId="35383"/>
    <cellStyle name="Total 2 2 3 2 2 8 3" xfId="35384"/>
    <cellStyle name="Total 2 2 3 2 2 9" xfId="35385"/>
    <cellStyle name="Total 2 2 3 2 3" xfId="35386"/>
    <cellStyle name="Total 2 2 3 2 3 2" xfId="35387"/>
    <cellStyle name="Total 2 2 3 2 3 2 2" xfId="35388"/>
    <cellStyle name="Total 2 2 3 2 3 2 2 2" xfId="35389"/>
    <cellStyle name="Total 2 2 3 2 3 2 2 3" xfId="35390"/>
    <cellStyle name="Total 2 2 3 2 3 2 3" xfId="35391"/>
    <cellStyle name="Total 2 2 3 2 3 2 3 2" xfId="35392"/>
    <cellStyle name="Total 2 2 3 2 3 2 3 3" xfId="35393"/>
    <cellStyle name="Total 2 2 3 2 3 2 4" xfId="35394"/>
    <cellStyle name="Total 2 2 3 2 3 2 4 2" xfId="35395"/>
    <cellStyle name="Total 2 2 3 2 3 2 4 3" xfId="35396"/>
    <cellStyle name="Total 2 2 3 2 3 2 5" xfId="35397"/>
    <cellStyle name="Total 2 2 3 2 3 2 5 2" xfId="35398"/>
    <cellStyle name="Total 2 2 3 2 3 2 5 3" xfId="35399"/>
    <cellStyle name="Total 2 2 3 2 3 2 6" xfId="35400"/>
    <cellStyle name="Total 2 2 3 2 3 2 7" xfId="35401"/>
    <cellStyle name="Total 2 2 3 2 3 3" xfId="35402"/>
    <cellStyle name="Total 2 2 3 2 3 3 2" xfId="35403"/>
    <cellStyle name="Total 2 2 3 2 3 3 3" xfId="35404"/>
    <cellStyle name="Total 2 2 3 2 3 4" xfId="35405"/>
    <cellStyle name="Total 2 2 3 2 3 4 2" xfId="35406"/>
    <cellStyle name="Total 2 2 3 2 3 4 3" xfId="35407"/>
    <cellStyle name="Total 2 2 3 2 3 5" xfId="35408"/>
    <cellStyle name="Total 2 2 3 2 3 5 2" xfId="35409"/>
    <cellStyle name="Total 2 2 3 2 3 5 3" xfId="35410"/>
    <cellStyle name="Total 2 2 3 2 3 6" xfId="35411"/>
    <cellStyle name="Total 2 2 3 2 3 6 2" xfId="35412"/>
    <cellStyle name="Total 2 2 3 2 3 6 3" xfId="35413"/>
    <cellStyle name="Total 2 2 3 2 3 7" xfId="35414"/>
    <cellStyle name="Total 2 2 3 2 3 8" xfId="35415"/>
    <cellStyle name="Total 2 2 3 2 4" xfId="35416"/>
    <cellStyle name="Total 2 2 3 2 4 2" xfId="35417"/>
    <cellStyle name="Total 2 2 3 2 4 2 2" xfId="35418"/>
    <cellStyle name="Total 2 2 3 2 4 2 3" xfId="35419"/>
    <cellStyle name="Total 2 2 3 2 4 3" xfId="35420"/>
    <cellStyle name="Total 2 2 3 2 4 3 2" xfId="35421"/>
    <cellStyle name="Total 2 2 3 2 4 3 3" xfId="35422"/>
    <cellStyle name="Total 2 2 3 2 4 4" xfId="35423"/>
    <cellStyle name="Total 2 2 3 2 4 4 2" xfId="35424"/>
    <cellStyle name="Total 2 2 3 2 4 4 3" xfId="35425"/>
    <cellStyle name="Total 2 2 3 2 4 5" xfId="35426"/>
    <cellStyle name="Total 2 2 3 2 4 5 2" xfId="35427"/>
    <cellStyle name="Total 2 2 3 2 4 5 3" xfId="35428"/>
    <cellStyle name="Total 2 2 3 2 4 6" xfId="35429"/>
    <cellStyle name="Total 2 2 3 2 4 7" xfId="35430"/>
    <cellStyle name="Total 2 2 3 2 5" xfId="35431"/>
    <cellStyle name="Total 2 2 3 2 5 2" xfId="35432"/>
    <cellStyle name="Total 2 2 3 2 5 3" xfId="35433"/>
    <cellStyle name="Total 2 2 3 2 6" xfId="35434"/>
    <cellStyle name="Total 2 2 3 2 6 2" xfId="35435"/>
    <cellStyle name="Total 2 2 3 2 6 3" xfId="35436"/>
    <cellStyle name="Total 2 2 3 2 7" xfId="35437"/>
    <cellStyle name="Total 2 2 3 2 7 2" xfId="35438"/>
    <cellStyle name="Total 2 2 3 2 7 3" xfId="35439"/>
    <cellStyle name="Total 2 2 3 2 8" xfId="35440"/>
    <cellStyle name="Total 2 2 3 2 8 2" xfId="35441"/>
    <cellStyle name="Total 2 2 3 2 8 3" xfId="35442"/>
    <cellStyle name="Total 2 2 3 2 9" xfId="35443"/>
    <cellStyle name="Total 2 2 3 3" xfId="35444"/>
    <cellStyle name="Total 2 2 3 3 10" xfId="35445"/>
    <cellStyle name="Total 2 2 3 3 10 2" xfId="35446"/>
    <cellStyle name="Total 2 2 3 3 10 3" xfId="35447"/>
    <cellStyle name="Total 2 2 3 3 11" xfId="35448"/>
    <cellStyle name="Total 2 2 3 3 12" xfId="35449"/>
    <cellStyle name="Total 2 2 3 3 2" xfId="35450"/>
    <cellStyle name="Total 2 2 3 3 2 2" xfId="35451"/>
    <cellStyle name="Total 2 2 3 3 2 2 2" xfId="35452"/>
    <cellStyle name="Total 2 2 3 3 2 2 2 2" xfId="35453"/>
    <cellStyle name="Total 2 2 3 3 2 2 2 2 2" xfId="35454"/>
    <cellStyle name="Total 2 2 3 3 2 2 2 2 3" xfId="35455"/>
    <cellStyle name="Total 2 2 3 3 2 2 2 3" xfId="35456"/>
    <cellStyle name="Total 2 2 3 3 2 2 2 3 2" xfId="35457"/>
    <cellStyle name="Total 2 2 3 3 2 2 2 3 3" xfId="35458"/>
    <cellStyle name="Total 2 2 3 3 2 2 2 4" xfId="35459"/>
    <cellStyle name="Total 2 2 3 3 2 2 2 4 2" xfId="35460"/>
    <cellStyle name="Total 2 2 3 3 2 2 2 4 3" xfId="35461"/>
    <cellStyle name="Total 2 2 3 3 2 2 2 5" xfId="35462"/>
    <cellStyle name="Total 2 2 3 3 2 2 2 5 2" xfId="35463"/>
    <cellStyle name="Total 2 2 3 3 2 2 2 5 3" xfId="35464"/>
    <cellStyle name="Total 2 2 3 3 2 2 2 6" xfId="35465"/>
    <cellStyle name="Total 2 2 3 3 2 2 2 7" xfId="35466"/>
    <cellStyle name="Total 2 2 3 3 2 2 3" xfId="35467"/>
    <cellStyle name="Total 2 2 3 3 2 2 3 2" xfId="35468"/>
    <cellStyle name="Total 2 2 3 3 2 2 3 3" xfId="35469"/>
    <cellStyle name="Total 2 2 3 3 2 2 4" xfId="35470"/>
    <cellStyle name="Total 2 2 3 3 2 2 4 2" xfId="35471"/>
    <cellStyle name="Total 2 2 3 3 2 2 4 3" xfId="35472"/>
    <cellStyle name="Total 2 2 3 3 2 2 5" xfId="35473"/>
    <cellStyle name="Total 2 2 3 3 2 2 5 2" xfId="35474"/>
    <cellStyle name="Total 2 2 3 3 2 2 5 3" xfId="35475"/>
    <cellStyle name="Total 2 2 3 3 2 2 6" xfId="35476"/>
    <cellStyle name="Total 2 2 3 3 2 2 6 2" xfId="35477"/>
    <cellStyle name="Total 2 2 3 3 2 2 6 3" xfId="35478"/>
    <cellStyle name="Total 2 2 3 3 2 2 7" xfId="35479"/>
    <cellStyle name="Total 2 2 3 3 2 2 8" xfId="35480"/>
    <cellStyle name="Total 2 2 3 3 2 3" xfId="35481"/>
    <cellStyle name="Total 2 2 3 3 2 3 2" xfId="35482"/>
    <cellStyle name="Total 2 2 3 3 2 3 2 2" xfId="35483"/>
    <cellStyle name="Total 2 2 3 3 2 3 2 3" xfId="35484"/>
    <cellStyle name="Total 2 2 3 3 2 3 3" xfId="35485"/>
    <cellStyle name="Total 2 2 3 3 2 3 3 2" xfId="35486"/>
    <cellStyle name="Total 2 2 3 3 2 3 3 3" xfId="35487"/>
    <cellStyle name="Total 2 2 3 3 2 3 4" xfId="35488"/>
    <cellStyle name="Total 2 2 3 3 2 3 4 2" xfId="35489"/>
    <cellStyle name="Total 2 2 3 3 2 3 4 3" xfId="35490"/>
    <cellStyle name="Total 2 2 3 3 2 3 5" xfId="35491"/>
    <cellStyle name="Total 2 2 3 3 2 3 5 2" xfId="35492"/>
    <cellStyle name="Total 2 2 3 3 2 3 5 3" xfId="35493"/>
    <cellStyle name="Total 2 2 3 3 2 3 6" xfId="35494"/>
    <cellStyle name="Total 2 2 3 3 2 3 7" xfId="35495"/>
    <cellStyle name="Total 2 2 3 3 2 4" xfId="35496"/>
    <cellStyle name="Total 2 2 3 3 2 4 2" xfId="35497"/>
    <cellStyle name="Total 2 2 3 3 2 4 3" xfId="35498"/>
    <cellStyle name="Total 2 2 3 3 2 5" xfId="35499"/>
    <cellStyle name="Total 2 2 3 3 2 5 2" xfId="35500"/>
    <cellStyle name="Total 2 2 3 3 2 5 3" xfId="35501"/>
    <cellStyle name="Total 2 2 3 3 2 6" xfId="35502"/>
    <cellStyle name="Total 2 2 3 3 2 6 2" xfId="35503"/>
    <cellStyle name="Total 2 2 3 3 2 6 3" xfId="35504"/>
    <cellStyle name="Total 2 2 3 3 2 7" xfId="35505"/>
    <cellStyle name="Total 2 2 3 3 2 7 2" xfId="35506"/>
    <cellStyle name="Total 2 2 3 3 2 7 3" xfId="35507"/>
    <cellStyle name="Total 2 2 3 3 2 8" xfId="35508"/>
    <cellStyle name="Total 2 2 3 3 2 9" xfId="35509"/>
    <cellStyle name="Total 2 2 3 3 3" xfId="35510"/>
    <cellStyle name="Total 2 2 3 3 3 2" xfId="35511"/>
    <cellStyle name="Total 2 2 3 3 3 2 2" xfId="35512"/>
    <cellStyle name="Total 2 2 3 3 3 2 2 2" xfId="35513"/>
    <cellStyle name="Total 2 2 3 3 3 2 2 2 2" xfId="35514"/>
    <cellStyle name="Total 2 2 3 3 3 2 2 2 3" xfId="35515"/>
    <cellStyle name="Total 2 2 3 3 3 2 2 3" xfId="35516"/>
    <cellStyle name="Total 2 2 3 3 3 2 2 3 2" xfId="35517"/>
    <cellStyle name="Total 2 2 3 3 3 2 2 3 3" xfId="35518"/>
    <cellStyle name="Total 2 2 3 3 3 2 2 4" xfId="35519"/>
    <cellStyle name="Total 2 2 3 3 3 2 2 4 2" xfId="35520"/>
    <cellStyle name="Total 2 2 3 3 3 2 2 4 3" xfId="35521"/>
    <cellStyle name="Total 2 2 3 3 3 2 2 5" xfId="35522"/>
    <cellStyle name="Total 2 2 3 3 3 2 2 5 2" xfId="35523"/>
    <cellStyle name="Total 2 2 3 3 3 2 2 5 3" xfId="35524"/>
    <cellStyle name="Total 2 2 3 3 3 2 2 6" xfId="35525"/>
    <cellStyle name="Total 2 2 3 3 3 2 2 7" xfId="35526"/>
    <cellStyle name="Total 2 2 3 3 3 2 3" xfId="35527"/>
    <cellStyle name="Total 2 2 3 3 3 2 3 2" xfId="35528"/>
    <cellStyle name="Total 2 2 3 3 3 2 3 3" xfId="35529"/>
    <cellStyle name="Total 2 2 3 3 3 2 4" xfId="35530"/>
    <cellStyle name="Total 2 2 3 3 3 2 4 2" xfId="35531"/>
    <cellStyle name="Total 2 2 3 3 3 2 4 3" xfId="35532"/>
    <cellStyle name="Total 2 2 3 3 3 2 5" xfId="35533"/>
    <cellStyle name="Total 2 2 3 3 3 2 5 2" xfId="35534"/>
    <cellStyle name="Total 2 2 3 3 3 2 5 3" xfId="35535"/>
    <cellStyle name="Total 2 2 3 3 3 2 6" xfId="35536"/>
    <cellStyle name="Total 2 2 3 3 3 2 6 2" xfId="35537"/>
    <cellStyle name="Total 2 2 3 3 3 2 6 3" xfId="35538"/>
    <cellStyle name="Total 2 2 3 3 3 2 7" xfId="35539"/>
    <cellStyle name="Total 2 2 3 3 3 2 8" xfId="35540"/>
    <cellStyle name="Total 2 2 3 3 3 3" xfId="35541"/>
    <cellStyle name="Total 2 2 3 3 3 3 2" xfId="35542"/>
    <cellStyle name="Total 2 2 3 3 3 3 2 2" xfId="35543"/>
    <cellStyle name="Total 2 2 3 3 3 3 2 3" xfId="35544"/>
    <cellStyle name="Total 2 2 3 3 3 3 3" xfId="35545"/>
    <cellStyle name="Total 2 2 3 3 3 3 3 2" xfId="35546"/>
    <cellStyle name="Total 2 2 3 3 3 3 3 3" xfId="35547"/>
    <cellStyle name="Total 2 2 3 3 3 3 4" xfId="35548"/>
    <cellStyle name="Total 2 2 3 3 3 3 4 2" xfId="35549"/>
    <cellStyle name="Total 2 2 3 3 3 3 4 3" xfId="35550"/>
    <cellStyle name="Total 2 2 3 3 3 3 5" xfId="35551"/>
    <cellStyle name="Total 2 2 3 3 3 3 5 2" xfId="35552"/>
    <cellStyle name="Total 2 2 3 3 3 3 5 3" xfId="35553"/>
    <cellStyle name="Total 2 2 3 3 3 3 6" xfId="35554"/>
    <cellStyle name="Total 2 2 3 3 3 3 7" xfId="35555"/>
    <cellStyle name="Total 2 2 3 3 3 4" xfId="35556"/>
    <cellStyle name="Total 2 2 3 3 3 4 2" xfId="35557"/>
    <cellStyle name="Total 2 2 3 3 3 4 3" xfId="35558"/>
    <cellStyle name="Total 2 2 3 3 3 5" xfId="35559"/>
    <cellStyle name="Total 2 2 3 3 3 5 2" xfId="35560"/>
    <cellStyle name="Total 2 2 3 3 3 5 3" xfId="35561"/>
    <cellStyle name="Total 2 2 3 3 3 6" xfId="35562"/>
    <cellStyle name="Total 2 2 3 3 3 6 2" xfId="35563"/>
    <cellStyle name="Total 2 2 3 3 3 6 3" xfId="35564"/>
    <cellStyle name="Total 2 2 3 3 3 7" xfId="35565"/>
    <cellStyle name="Total 2 2 3 3 3 7 2" xfId="35566"/>
    <cellStyle name="Total 2 2 3 3 3 7 3" xfId="35567"/>
    <cellStyle name="Total 2 2 3 3 3 8" xfId="35568"/>
    <cellStyle name="Total 2 2 3 3 3 9" xfId="35569"/>
    <cellStyle name="Total 2 2 3 3 4" xfId="35570"/>
    <cellStyle name="Total 2 2 3 3 4 2" xfId="35571"/>
    <cellStyle name="Total 2 2 3 3 4 2 2" xfId="35572"/>
    <cellStyle name="Total 2 2 3 3 4 2 2 2" xfId="35573"/>
    <cellStyle name="Total 2 2 3 3 4 2 2 2 2" xfId="35574"/>
    <cellStyle name="Total 2 2 3 3 4 2 2 2 3" xfId="35575"/>
    <cellStyle name="Total 2 2 3 3 4 2 2 3" xfId="35576"/>
    <cellStyle name="Total 2 2 3 3 4 2 2 3 2" xfId="35577"/>
    <cellStyle name="Total 2 2 3 3 4 2 2 3 3" xfId="35578"/>
    <cellStyle name="Total 2 2 3 3 4 2 2 4" xfId="35579"/>
    <cellStyle name="Total 2 2 3 3 4 2 2 4 2" xfId="35580"/>
    <cellStyle name="Total 2 2 3 3 4 2 2 4 3" xfId="35581"/>
    <cellStyle name="Total 2 2 3 3 4 2 2 5" xfId="35582"/>
    <cellStyle name="Total 2 2 3 3 4 2 2 5 2" xfId="35583"/>
    <cellStyle name="Total 2 2 3 3 4 2 2 5 3" xfId="35584"/>
    <cellStyle name="Total 2 2 3 3 4 2 2 6" xfId="35585"/>
    <cellStyle name="Total 2 2 3 3 4 2 2 7" xfId="35586"/>
    <cellStyle name="Total 2 2 3 3 4 2 3" xfId="35587"/>
    <cellStyle name="Total 2 2 3 3 4 2 3 2" xfId="35588"/>
    <cellStyle name="Total 2 2 3 3 4 2 3 3" xfId="35589"/>
    <cellStyle name="Total 2 2 3 3 4 2 4" xfId="35590"/>
    <cellStyle name="Total 2 2 3 3 4 2 4 2" xfId="35591"/>
    <cellStyle name="Total 2 2 3 3 4 2 4 3" xfId="35592"/>
    <cellStyle name="Total 2 2 3 3 4 2 5" xfId="35593"/>
    <cellStyle name="Total 2 2 3 3 4 2 5 2" xfId="35594"/>
    <cellStyle name="Total 2 2 3 3 4 2 5 3" xfId="35595"/>
    <cellStyle name="Total 2 2 3 3 4 2 6" xfId="35596"/>
    <cellStyle name="Total 2 2 3 3 4 2 6 2" xfId="35597"/>
    <cellStyle name="Total 2 2 3 3 4 2 6 3" xfId="35598"/>
    <cellStyle name="Total 2 2 3 3 4 2 7" xfId="35599"/>
    <cellStyle name="Total 2 2 3 3 4 2 8" xfId="35600"/>
    <cellStyle name="Total 2 2 3 3 4 3" xfId="35601"/>
    <cellStyle name="Total 2 2 3 3 4 3 2" xfId="35602"/>
    <cellStyle name="Total 2 2 3 3 4 3 2 2" xfId="35603"/>
    <cellStyle name="Total 2 2 3 3 4 3 2 3" xfId="35604"/>
    <cellStyle name="Total 2 2 3 3 4 3 3" xfId="35605"/>
    <cellStyle name="Total 2 2 3 3 4 3 3 2" xfId="35606"/>
    <cellStyle name="Total 2 2 3 3 4 3 3 3" xfId="35607"/>
    <cellStyle name="Total 2 2 3 3 4 3 4" xfId="35608"/>
    <cellStyle name="Total 2 2 3 3 4 3 4 2" xfId="35609"/>
    <cellStyle name="Total 2 2 3 3 4 3 4 3" xfId="35610"/>
    <cellStyle name="Total 2 2 3 3 4 3 5" xfId="35611"/>
    <cellStyle name="Total 2 2 3 3 4 3 5 2" xfId="35612"/>
    <cellStyle name="Total 2 2 3 3 4 3 5 3" xfId="35613"/>
    <cellStyle name="Total 2 2 3 3 4 3 6" xfId="35614"/>
    <cellStyle name="Total 2 2 3 3 4 3 7" xfId="35615"/>
    <cellStyle name="Total 2 2 3 3 4 4" xfId="35616"/>
    <cellStyle name="Total 2 2 3 3 4 4 2" xfId="35617"/>
    <cellStyle name="Total 2 2 3 3 4 4 3" xfId="35618"/>
    <cellStyle name="Total 2 2 3 3 4 5" xfId="35619"/>
    <cellStyle name="Total 2 2 3 3 4 5 2" xfId="35620"/>
    <cellStyle name="Total 2 2 3 3 4 5 3" xfId="35621"/>
    <cellStyle name="Total 2 2 3 3 4 6" xfId="35622"/>
    <cellStyle name="Total 2 2 3 3 4 6 2" xfId="35623"/>
    <cellStyle name="Total 2 2 3 3 4 6 3" xfId="35624"/>
    <cellStyle name="Total 2 2 3 3 4 7" xfId="35625"/>
    <cellStyle name="Total 2 2 3 3 4 7 2" xfId="35626"/>
    <cellStyle name="Total 2 2 3 3 4 7 3" xfId="35627"/>
    <cellStyle name="Total 2 2 3 3 4 8" xfId="35628"/>
    <cellStyle name="Total 2 2 3 3 4 9" xfId="35629"/>
    <cellStyle name="Total 2 2 3 3 5" xfId="35630"/>
    <cellStyle name="Total 2 2 3 3 5 2" xfId="35631"/>
    <cellStyle name="Total 2 2 3 3 5 2 2" xfId="35632"/>
    <cellStyle name="Total 2 2 3 3 5 2 2 2" xfId="35633"/>
    <cellStyle name="Total 2 2 3 3 5 2 2 3" xfId="35634"/>
    <cellStyle name="Total 2 2 3 3 5 2 3" xfId="35635"/>
    <cellStyle name="Total 2 2 3 3 5 2 3 2" xfId="35636"/>
    <cellStyle name="Total 2 2 3 3 5 2 3 3" xfId="35637"/>
    <cellStyle name="Total 2 2 3 3 5 2 4" xfId="35638"/>
    <cellStyle name="Total 2 2 3 3 5 2 4 2" xfId="35639"/>
    <cellStyle name="Total 2 2 3 3 5 2 4 3" xfId="35640"/>
    <cellStyle name="Total 2 2 3 3 5 2 5" xfId="35641"/>
    <cellStyle name="Total 2 2 3 3 5 2 5 2" xfId="35642"/>
    <cellStyle name="Total 2 2 3 3 5 2 5 3" xfId="35643"/>
    <cellStyle name="Total 2 2 3 3 5 2 6" xfId="35644"/>
    <cellStyle name="Total 2 2 3 3 5 2 7" xfId="35645"/>
    <cellStyle name="Total 2 2 3 3 5 3" xfId="35646"/>
    <cellStyle name="Total 2 2 3 3 5 3 2" xfId="35647"/>
    <cellStyle name="Total 2 2 3 3 5 3 3" xfId="35648"/>
    <cellStyle name="Total 2 2 3 3 5 4" xfId="35649"/>
    <cellStyle name="Total 2 2 3 3 5 4 2" xfId="35650"/>
    <cellStyle name="Total 2 2 3 3 5 4 3" xfId="35651"/>
    <cellStyle name="Total 2 2 3 3 5 5" xfId="35652"/>
    <cellStyle name="Total 2 2 3 3 5 5 2" xfId="35653"/>
    <cellStyle name="Total 2 2 3 3 5 5 3" xfId="35654"/>
    <cellStyle name="Total 2 2 3 3 5 6" xfId="35655"/>
    <cellStyle name="Total 2 2 3 3 5 6 2" xfId="35656"/>
    <cellStyle name="Total 2 2 3 3 5 6 3" xfId="35657"/>
    <cellStyle name="Total 2 2 3 3 5 7" xfId="35658"/>
    <cellStyle name="Total 2 2 3 3 5 8" xfId="35659"/>
    <cellStyle name="Total 2 2 3 3 6" xfId="35660"/>
    <cellStyle name="Total 2 2 3 3 6 2" xfId="35661"/>
    <cellStyle name="Total 2 2 3 3 6 2 2" xfId="35662"/>
    <cellStyle name="Total 2 2 3 3 6 2 3" xfId="35663"/>
    <cellStyle name="Total 2 2 3 3 6 3" xfId="35664"/>
    <cellStyle name="Total 2 2 3 3 6 3 2" xfId="35665"/>
    <cellStyle name="Total 2 2 3 3 6 3 3" xfId="35666"/>
    <cellStyle name="Total 2 2 3 3 6 4" xfId="35667"/>
    <cellStyle name="Total 2 2 3 3 6 4 2" xfId="35668"/>
    <cellStyle name="Total 2 2 3 3 6 4 3" xfId="35669"/>
    <cellStyle name="Total 2 2 3 3 6 5" xfId="35670"/>
    <cellStyle name="Total 2 2 3 3 6 5 2" xfId="35671"/>
    <cellStyle name="Total 2 2 3 3 6 5 3" xfId="35672"/>
    <cellStyle name="Total 2 2 3 3 6 6" xfId="35673"/>
    <cellStyle name="Total 2 2 3 3 6 7" xfId="35674"/>
    <cellStyle name="Total 2 2 3 3 7" xfId="35675"/>
    <cellStyle name="Total 2 2 3 3 7 2" xfId="35676"/>
    <cellStyle name="Total 2 2 3 3 7 3" xfId="35677"/>
    <cellStyle name="Total 2 2 3 3 8" xfId="35678"/>
    <cellStyle name="Total 2 2 3 3 8 2" xfId="35679"/>
    <cellStyle name="Total 2 2 3 3 8 3" xfId="35680"/>
    <cellStyle name="Total 2 2 3 3 9" xfId="35681"/>
    <cellStyle name="Total 2 2 3 3 9 2" xfId="35682"/>
    <cellStyle name="Total 2 2 3 3 9 3" xfId="35683"/>
    <cellStyle name="Total 2 2 3 4" xfId="35684"/>
    <cellStyle name="Total 2 2 3 4 10" xfId="35685"/>
    <cellStyle name="Total 2 2 3 4 2" xfId="35686"/>
    <cellStyle name="Total 2 2 3 4 2 2" xfId="35687"/>
    <cellStyle name="Total 2 2 3 4 2 2 2" xfId="35688"/>
    <cellStyle name="Total 2 2 3 4 2 2 2 2" xfId="35689"/>
    <cellStyle name="Total 2 2 3 4 2 2 2 2 2" xfId="35690"/>
    <cellStyle name="Total 2 2 3 4 2 2 2 2 3" xfId="35691"/>
    <cellStyle name="Total 2 2 3 4 2 2 2 3" xfId="35692"/>
    <cellStyle name="Total 2 2 3 4 2 2 2 3 2" xfId="35693"/>
    <cellStyle name="Total 2 2 3 4 2 2 2 3 3" xfId="35694"/>
    <cellStyle name="Total 2 2 3 4 2 2 2 4" xfId="35695"/>
    <cellStyle name="Total 2 2 3 4 2 2 2 4 2" xfId="35696"/>
    <cellStyle name="Total 2 2 3 4 2 2 2 4 3" xfId="35697"/>
    <cellStyle name="Total 2 2 3 4 2 2 2 5" xfId="35698"/>
    <cellStyle name="Total 2 2 3 4 2 2 2 5 2" xfId="35699"/>
    <cellStyle name="Total 2 2 3 4 2 2 2 5 3" xfId="35700"/>
    <cellStyle name="Total 2 2 3 4 2 2 2 6" xfId="35701"/>
    <cellStyle name="Total 2 2 3 4 2 2 2 7" xfId="35702"/>
    <cellStyle name="Total 2 2 3 4 2 2 3" xfId="35703"/>
    <cellStyle name="Total 2 2 3 4 2 2 3 2" xfId="35704"/>
    <cellStyle name="Total 2 2 3 4 2 2 3 3" xfId="35705"/>
    <cellStyle name="Total 2 2 3 4 2 2 4" xfId="35706"/>
    <cellStyle name="Total 2 2 3 4 2 2 4 2" xfId="35707"/>
    <cellStyle name="Total 2 2 3 4 2 2 4 3" xfId="35708"/>
    <cellStyle name="Total 2 2 3 4 2 2 5" xfId="35709"/>
    <cellStyle name="Total 2 2 3 4 2 2 5 2" xfId="35710"/>
    <cellStyle name="Total 2 2 3 4 2 2 5 3" xfId="35711"/>
    <cellStyle name="Total 2 2 3 4 2 2 6" xfId="35712"/>
    <cellStyle name="Total 2 2 3 4 2 2 6 2" xfId="35713"/>
    <cellStyle name="Total 2 2 3 4 2 2 6 3" xfId="35714"/>
    <cellStyle name="Total 2 2 3 4 2 2 7" xfId="35715"/>
    <cellStyle name="Total 2 2 3 4 2 2 8" xfId="35716"/>
    <cellStyle name="Total 2 2 3 4 2 3" xfId="35717"/>
    <cellStyle name="Total 2 2 3 4 2 3 2" xfId="35718"/>
    <cellStyle name="Total 2 2 3 4 2 3 2 2" xfId="35719"/>
    <cellStyle name="Total 2 2 3 4 2 3 2 3" xfId="35720"/>
    <cellStyle name="Total 2 2 3 4 2 3 3" xfId="35721"/>
    <cellStyle name="Total 2 2 3 4 2 3 3 2" xfId="35722"/>
    <cellStyle name="Total 2 2 3 4 2 3 3 3" xfId="35723"/>
    <cellStyle name="Total 2 2 3 4 2 3 4" xfId="35724"/>
    <cellStyle name="Total 2 2 3 4 2 3 4 2" xfId="35725"/>
    <cellStyle name="Total 2 2 3 4 2 3 4 3" xfId="35726"/>
    <cellStyle name="Total 2 2 3 4 2 3 5" xfId="35727"/>
    <cellStyle name="Total 2 2 3 4 2 3 5 2" xfId="35728"/>
    <cellStyle name="Total 2 2 3 4 2 3 5 3" xfId="35729"/>
    <cellStyle name="Total 2 2 3 4 2 3 6" xfId="35730"/>
    <cellStyle name="Total 2 2 3 4 2 3 7" xfId="35731"/>
    <cellStyle name="Total 2 2 3 4 2 4" xfId="35732"/>
    <cellStyle name="Total 2 2 3 4 2 4 2" xfId="35733"/>
    <cellStyle name="Total 2 2 3 4 2 4 3" xfId="35734"/>
    <cellStyle name="Total 2 2 3 4 2 5" xfId="35735"/>
    <cellStyle name="Total 2 2 3 4 2 5 2" xfId="35736"/>
    <cellStyle name="Total 2 2 3 4 2 5 3" xfId="35737"/>
    <cellStyle name="Total 2 2 3 4 2 6" xfId="35738"/>
    <cellStyle name="Total 2 2 3 4 2 6 2" xfId="35739"/>
    <cellStyle name="Total 2 2 3 4 2 6 3" xfId="35740"/>
    <cellStyle name="Total 2 2 3 4 2 7" xfId="35741"/>
    <cellStyle name="Total 2 2 3 4 2 7 2" xfId="35742"/>
    <cellStyle name="Total 2 2 3 4 2 7 3" xfId="35743"/>
    <cellStyle name="Total 2 2 3 4 2 8" xfId="35744"/>
    <cellStyle name="Total 2 2 3 4 2 9" xfId="35745"/>
    <cellStyle name="Total 2 2 3 4 3" xfId="35746"/>
    <cellStyle name="Total 2 2 3 4 3 2" xfId="35747"/>
    <cellStyle name="Total 2 2 3 4 3 2 2" xfId="35748"/>
    <cellStyle name="Total 2 2 3 4 3 2 2 2" xfId="35749"/>
    <cellStyle name="Total 2 2 3 4 3 2 2 3" xfId="35750"/>
    <cellStyle name="Total 2 2 3 4 3 2 3" xfId="35751"/>
    <cellStyle name="Total 2 2 3 4 3 2 3 2" xfId="35752"/>
    <cellStyle name="Total 2 2 3 4 3 2 3 3" xfId="35753"/>
    <cellStyle name="Total 2 2 3 4 3 2 4" xfId="35754"/>
    <cellStyle name="Total 2 2 3 4 3 2 4 2" xfId="35755"/>
    <cellStyle name="Total 2 2 3 4 3 2 4 3" xfId="35756"/>
    <cellStyle name="Total 2 2 3 4 3 2 5" xfId="35757"/>
    <cellStyle name="Total 2 2 3 4 3 2 5 2" xfId="35758"/>
    <cellStyle name="Total 2 2 3 4 3 2 5 3" xfId="35759"/>
    <cellStyle name="Total 2 2 3 4 3 2 6" xfId="35760"/>
    <cellStyle name="Total 2 2 3 4 3 2 7" xfId="35761"/>
    <cellStyle name="Total 2 2 3 4 3 3" xfId="35762"/>
    <cellStyle name="Total 2 2 3 4 3 3 2" xfId="35763"/>
    <cellStyle name="Total 2 2 3 4 3 3 3" xfId="35764"/>
    <cellStyle name="Total 2 2 3 4 3 4" xfId="35765"/>
    <cellStyle name="Total 2 2 3 4 3 4 2" xfId="35766"/>
    <cellStyle name="Total 2 2 3 4 3 4 3" xfId="35767"/>
    <cellStyle name="Total 2 2 3 4 3 5" xfId="35768"/>
    <cellStyle name="Total 2 2 3 4 3 5 2" xfId="35769"/>
    <cellStyle name="Total 2 2 3 4 3 5 3" xfId="35770"/>
    <cellStyle name="Total 2 2 3 4 3 6" xfId="35771"/>
    <cellStyle name="Total 2 2 3 4 3 6 2" xfId="35772"/>
    <cellStyle name="Total 2 2 3 4 3 6 3" xfId="35773"/>
    <cellStyle name="Total 2 2 3 4 3 7" xfId="35774"/>
    <cellStyle name="Total 2 2 3 4 3 8" xfId="35775"/>
    <cellStyle name="Total 2 2 3 4 4" xfId="35776"/>
    <cellStyle name="Total 2 2 3 4 4 2" xfId="35777"/>
    <cellStyle name="Total 2 2 3 4 4 2 2" xfId="35778"/>
    <cellStyle name="Total 2 2 3 4 4 2 3" xfId="35779"/>
    <cellStyle name="Total 2 2 3 4 4 3" xfId="35780"/>
    <cellStyle name="Total 2 2 3 4 4 3 2" xfId="35781"/>
    <cellStyle name="Total 2 2 3 4 4 3 3" xfId="35782"/>
    <cellStyle name="Total 2 2 3 4 4 4" xfId="35783"/>
    <cellStyle name="Total 2 2 3 4 4 4 2" xfId="35784"/>
    <cellStyle name="Total 2 2 3 4 4 4 3" xfId="35785"/>
    <cellStyle name="Total 2 2 3 4 4 5" xfId="35786"/>
    <cellStyle name="Total 2 2 3 4 4 5 2" xfId="35787"/>
    <cellStyle name="Total 2 2 3 4 4 5 3" xfId="35788"/>
    <cellStyle name="Total 2 2 3 4 4 6" xfId="35789"/>
    <cellStyle name="Total 2 2 3 4 4 7" xfId="35790"/>
    <cellStyle name="Total 2 2 3 4 5" xfId="35791"/>
    <cellStyle name="Total 2 2 3 4 5 2" xfId="35792"/>
    <cellStyle name="Total 2 2 3 4 5 3" xfId="35793"/>
    <cellStyle name="Total 2 2 3 4 6" xfId="35794"/>
    <cellStyle name="Total 2 2 3 4 6 2" xfId="35795"/>
    <cellStyle name="Total 2 2 3 4 6 3" xfId="35796"/>
    <cellStyle name="Total 2 2 3 4 7" xfId="35797"/>
    <cellStyle name="Total 2 2 3 4 7 2" xfId="35798"/>
    <cellStyle name="Total 2 2 3 4 7 3" xfId="35799"/>
    <cellStyle name="Total 2 2 3 4 8" xfId="35800"/>
    <cellStyle name="Total 2 2 3 4 8 2" xfId="35801"/>
    <cellStyle name="Total 2 2 3 4 8 3" xfId="35802"/>
    <cellStyle name="Total 2 2 3 4 9" xfId="35803"/>
    <cellStyle name="Total 2 2 3 5" xfId="35804"/>
    <cellStyle name="Total 2 2 3 5 2" xfId="35805"/>
    <cellStyle name="Total 2 2 3 5 2 2" xfId="35806"/>
    <cellStyle name="Total 2 2 3 5 2 2 2" xfId="35807"/>
    <cellStyle name="Total 2 2 3 5 2 2 2 2" xfId="35808"/>
    <cellStyle name="Total 2 2 3 5 2 2 2 3" xfId="35809"/>
    <cellStyle name="Total 2 2 3 5 2 2 3" xfId="35810"/>
    <cellStyle name="Total 2 2 3 5 2 2 3 2" xfId="35811"/>
    <cellStyle name="Total 2 2 3 5 2 2 3 3" xfId="35812"/>
    <cellStyle name="Total 2 2 3 5 2 2 4" xfId="35813"/>
    <cellStyle name="Total 2 2 3 5 2 2 4 2" xfId="35814"/>
    <cellStyle name="Total 2 2 3 5 2 2 4 3" xfId="35815"/>
    <cellStyle name="Total 2 2 3 5 2 2 5" xfId="35816"/>
    <cellStyle name="Total 2 2 3 5 2 2 5 2" xfId="35817"/>
    <cellStyle name="Total 2 2 3 5 2 2 5 3" xfId="35818"/>
    <cellStyle name="Total 2 2 3 5 2 2 6" xfId="35819"/>
    <cellStyle name="Total 2 2 3 5 2 2 7" xfId="35820"/>
    <cellStyle name="Total 2 2 3 5 2 3" xfId="35821"/>
    <cellStyle name="Total 2 2 3 5 2 3 2" xfId="35822"/>
    <cellStyle name="Total 2 2 3 5 2 3 3" xfId="35823"/>
    <cellStyle name="Total 2 2 3 5 2 4" xfId="35824"/>
    <cellStyle name="Total 2 2 3 5 2 4 2" xfId="35825"/>
    <cellStyle name="Total 2 2 3 5 2 4 3" xfId="35826"/>
    <cellStyle name="Total 2 2 3 5 2 5" xfId="35827"/>
    <cellStyle name="Total 2 2 3 5 2 5 2" xfId="35828"/>
    <cellStyle name="Total 2 2 3 5 2 5 3" xfId="35829"/>
    <cellStyle name="Total 2 2 3 5 2 6" xfId="35830"/>
    <cellStyle name="Total 2 2 3 5 2 6 2" xfId="35831"/>
    <cellStyle name="Total 2 2 3 5 2 6 3" xfId="35832"/>
    <cellStyle name="Total 2 2 3 5 2 7" xfId="35833"/>
    <cellStyle name="Total 2 2 3 5 2 8" xfId="35834"/>
    <cellStyle name="Total 2 2 3 5 3" xfId="35835"/>
    <cellStyle name="Total 2 2 3 5 3 2" xfId="35836"/>
    <cellStyle name="Total 2 2 3 5 3 2 2" xfId="35837"/>
    <cellStyle name="Total 2 2 3 5 3 2 3" xfId="35838"/>
    <cellStyle name="Total 2 2 3 5 3 3" xfId="35839"/>
    <cellStyle name="Total 2 2 3 5 3 3 2" xfId="35840"/>
    <cellStyle name="Total 2 2 3 5 3 3 3" xfId="35841"/>
    <cellStyle name="Total 2 2 3 5 3 4" xfId="35842"/>
    <cellStyle name="Total 2 2 3 5 3 4 2" xfId="35843"/>
    <cellStyle name="Total 2 2 3 5 3 4 3" xfId="35844"/>
    <cellStyle name="Total 2 2 3 5 3 5" xfId="35845"/>
    <cellStyle name="Total 2 2 3 5 3 5 2" xfId="35846"/>
    <cellStyle name="Total 2 2 3 5 3 5 3" xfId="35847"/>
    <cellStyle name="Total 2 2 3 5 3 6" xfId="35848"/>
    <cellStyle name="Total 2 2 3 5 3 7" xfId="35849"/>
    <cellStyle name="Total 2 2 3 5 4" xfId="35850"/>
    <cellStyle name="Total 2 2 3 5 4 2" xfId="35851"/>
    <cellStyle name="Total 2 2 3 5 4 3" xfId="35852"/>
    <cellStyle name="Total 2 2 3 5 5" xfId="35853"/>
    <cellStyle name="Total 2 2 3 5 5 2" xfId="35854"/>
    <cellStyle name="Total 2 2 3 5 5 3" xfId="35855"/>
    <cellStyle name="Total 2 2 3 5 6" xfId="35856"/>
    <cellStyle name="Total 2 2 3 5 6 2" xfId="35857"/>
    <cellStyle name="Total 2 2 3 5 6 3" xfId="35858"/>
    <cellStyle name="Total 2 2 3 5 7" xfId="35859"/>
    <cellStyle name="Total 2 2 3 5 7 2" xfId="35860"/>
    <cellStyle name="Total 2 2 3 5 7 3" xfId="35861"/>
    <cellStyle name="Total 2 2 3 5 8" xfId="35862"/>
    <cellStyle name="Total 2 2 3 5 9" xfId="35863"/>
    <cellStyle name="Total 2 2 3 6" xfId="35864"/>
    <cellStyle name="Total 2 2 3 6 2" xfId="35865"/>
    <cellStyle name="Total 2 2 3 6 2 2" xfId="35866"/>
    <cellStyle name="Total 2 2 3 6 2 2 2" xfId="35867"/>
    <cellStyle name="Total 2 2 3 6 2 2 2 2" xfId="35868"/>
    <cellStyle name="Total 2 2 3 6 2 2 2 3" xfId="35869"/>
    <cellStyle name="Total 2 2 3 6 2 2 3" xfId="35870"/>
    <cellStyle name="Total 2 2 3 6 2 2 3 2" xfId="35871"/>
    <cellStyle name="Total 2 2 3 6 2 2 3 3" xfId="35872"/>
    <cellStyle name="Total 2 2 3 6 2 2 4" xfId="35873"/>
    <cellStyle name="Total 2 2 3 6 2 2 4 2" xfId="35874"/>
    <cellStyle name="Total 2 2 3 6 2 2 4 3" xfId="35875"/>
    <cellStyle name="Total 2 2 3 6 2 2 5" xfId="35876"/>
    <cellStyle name="Total 2 2 3 6 2 2 5 2" xfId="35877"/>
    <cellStyle name="Total 2 2 3 6 2 2 5 3" xfId="35878"/>
    <cellStyle name="Total 2 2 3 6 2 2 6" xfId="35879"/>
    <cellStyle name="Total 2 2 3 6 2 2 7" xfId="35880"/>
    <cellStyle name="Total 2 2 3 6 2 3" xfId="35881"/>
    <cellStyle name="Total 2 2 3 6 2 3 2" xfId="35882"/>
    <cellStyle name="Total 2 2 3 6 2 3 3" xfId="35883"/>
    <cellStyle name="Total 2 2 3 6 2 4" xfId="35884"/>
    <cellStyle name="Total 2 2 3 6 2 4 2" xfId="35885"/>
    <cellStyle name="Total 2 2 3 6 2 4 3" xfId="35886"/>
    <cellStyle name="Total 2 2 3 6 2 5" xfId="35887"/>
    <cellStyle name="Total 2 2 3 6 2 5 2" xfId="35888"/>
    <cellStyle name="Total 2 2 3 6 2 5 3" xfId="35889"/>
    <cellStyle name="Total 2 2 3 6 2 6" xfId="35890"/>
    <cellStyle name="Total 2 2 3 6 2 6 2" xfId="35891"/>
    <cellStyle name="Total 2 2 3 6 2 6 3" xfId="35892"/>
    <cellStyle name="Total 2 2 3 6 2 7" xfId="35893"/>
    <cellStyle name="Total 2 2 3 6 2 8" xfId="35894"/>
    <cellStyle name="Total 2 2 3 6 3" xfId="35895"/>
    <cellStyle name="Total 2 2 3 6 3 2" xfId="35896"/>
    <cellStyle name="Total 2 2 3 6 3 2 2" xfId="35897"/>
    <cellStyle name="Total 2 2 3 6 3 2 3" xfId="35898"/>
    <cellStyle name="Total 2 2 3 6 3 3" xfId="35899"/>
    <cellStyle name="Total 2 2 3 6 3 3 2" xfId="35900"/>
    <cellStyle name="Total 2 2 3 6 3 3 3" xfId="35901"/>
    <cellStyle name="Total 2 2 3 6 3 4" xfId="35902"/>
    <cellStyle name="Total 2 2 3 6 3 4 2" xfId="35903"/>
    <cellStyle name="Total 2 2 3 6 3 4 3" xfId="35904"/>
    <cellStyle name="Total 2 2 3 6 3 5" xfId="35905"/>
    <cellStyle name="Total 2 2 3 6 3 5 2" xfId="35906"/>
    <cellStyle name="Total 2 2 3 6 3 5 3" xfId="35907"/>
    <cellStyle name="Total 2 2 3 6 3 6" xfId="35908"/>
    <cellStyle name="Total 2 2 3 6 3 7" xfId="35909"/>
    <cellStyle name="Total 2 2 3 6 4" xfId="35910"/>
    <cellStyle name="Total 2 2 3 6 4 2" xfId="35911"/>
    <cellStyle name="Total 2 2 3 6 4 3" xfId="35912"/>
    <cellStyle name="Total 2 2 3 6 5" xfId="35913"/>
    <cellStyle name="Total 2 2 3 6 5 2" xfId="35914"/>
    <cellStyle name="Total 2 2 3 6 5 3" xfId="35915"/>
    <cellStyle name="Total 2 2 3 6 6" xfId="35916"/>
    <cellStyle name="Total 2 2 3 6 6 2" xfId="35917"/>
    <cellStyle name="Total 2 2 3 6 6 3" xfId="35918"/>
    <cellStyle name="Total 2 2 3 6 7" xfId="35919"/>
    <cellStyle name="Total 2 2 3 6 7 2" xfId="35920"/>
    <cellStyle name="Total 2 2 3 6 7 3" xfId="35921"/>
    <cellStyle name="Total 2 2 3 6 8" xfId="35922"/>
    <cellStyle name="Total 2 2 3 6 9" xfId="35923"/>
    <cellStyle name="Total 2 2 3 7" xfId="35924"/>
    <cellStyle name="Total 2 2 3 7 2" xfId="35925"/>
    <cellStyle name="Total 2 2 3 7 2 2" xfId="35926"/>
    <cellStyle name="Total 2 2 3 7 2 2 2" xfId="35927"/>
    <cellStyle name="Total 2 2 3 7 2 2 2 2" xfId="35928"/>
    <cellStyle name="Total 2 2 3 7 2 2 2 3" xfId="35929"/>
    <cellStyle name="Total 2 2 3 7 2 2 3" xfId="35930"/>
    <cellStyle name="Total 2 2 3 7 2 2 3 2" xfId="35931"/>
    <cellStyle name="Total 2 2 3 7 2 2 3 3" xfId="35932"/>
    <cellStyle name="Total 2 2 3 7 2 2 4" xfId="35933"/>
    <cellStyle name="Total 2 2 3 7 2 2 4 2" xfId="35934"/>
    <cellStyle name="Total 2 2 3 7 2 2 4 3" xfId="35935"/>
    <cellStyle name="Total 2 2 3 7 2 2 5" xfId="35936"/>
    <cellStyle name="Total 2 2 3 7 2 2 5 2" xfId="35937"/>
    <cellStyle name="Total 2 2 3 7 2 2 5 3" xfId="35938"/>
    <cellStyle name="Total 2 2 3 7 2 2 6" xfId="35939"/>
    <cellStyle name="Total 2 2 3 7 2 2 7" xfId="35940"/>
    <cellStyle name="Total 2 2 3 7 2 3" xfId="35941"/>
    <cellStyle name="Total 2 2 3 7 2 3 2" xfId="35942"/>
    <cellStyle name="Total 2 2 3 7 2 3 3" xfId="35943"/>
    <cellStyle name="Total 2 2 3 7 2 4" xfId="35944"/>
    <cellStyle name="Total 2 2 3 7 2 4 2" xfId="35945"/>
    <cellStyle name="Total 2 2 3 7 2 4 3" xfId="35946"/>
    <cellStyle name="Total 2 2 3 7 2 5" xfId="35947"/>
    <cellStyle name="Total 2 2 3 7 2 5 2" xfId="35948"/>
    <cellStyle name="Total 2 2 3 7 2 5 3" xfId="35949"/>
    <cellStyle name="Total 2 2 3 7 2 6" xfId="35950"/>
    <cellStyle name="Total 2 2 3 7 2 6 2" xfId="35951"/>
    <cellStyle name="Total 2 2 3 7 2 6 3" xfId="35952"/>
    <cellStyle name="Total 2 2 3 7 2 7" xfId="35953"/>
    <cellStyle name="Total 2 2 3 7 2 8" xfId="35954"/>
    <cellStyle name="Total 2 2 3 7 3" xfId="35955"/>
    <cellStyle name="Total 2 2 3 7 3 2" xfId="35956"/>
    <cellStyle name="Total 2 2 3 7 3 2 2" xfId="35957"/>
    <cellStyle name="Total 2 2 3 7 3 2 3" xfId="35958"/>
    <cellStyle name="Total 2 2 3 7 3 3" xfId="35959"/>
    <cellStyle name="Total 2 2 3 7 3 3 2" xfId="35960"/>
    <cellStyle name="Total 2 2 3 7 3 3 3" xfId="35961"/>
    <cellStyle name="Total 2 2 3 7 3 4" xfId="35962"/>
    <cellStyle name="Total 2 2 3 7 3 4 2" xfId="35963"/>
    <cellStyle name="Total 2 2 3 7 3 4 3" xfId="35964"/>
    <cellStyle name="Total 2 2 3 7 3 5" xfId="35965"/>
    <cellStyle name="Total 2 2 3 7 3 5 2" xfId="35966"/>
    <cellStyle name="Total 2 2 3 7 3 5 3" xfId="35967"/>
    <cellStyle name="Total 2 2 3 7 3 6" xfId="35968"/>
    <cellStyle name="Total 2 2 3 7 3 7" xfId="35969"/>
    <cellStyle name="Total 2 2 3 7 4" xfId="35970"/>
    <cellStyle name="Total 2 2 3 7 4 2" xfId="35971"/>
    <cellStyle name="Total 2 2 3 7 4 3" xfId="35972"/>
    <cellStyle name="Total 2 2 3 7 5" xfId="35973"/>
    <cellStyle name="Total 2 2 3 7 5 2" xfId="35974"/>
    <cellStyle name="Total 2 2 3 7 5 3" xfId="35975"/>
    <cellStyle name="Total 2 2 3 7 6" xfId="35976"/>
    <cellStyle name="Total 2 2 3 7 6 2" xfId="35977"/>
    <cellStyle name="Total 2 2 3 7 6 3" xfId="35978"/>
    <cellStyle name="Total 2 2 3 7 7" xfId="35979"/>
    <cellStyle name="Total 2 2 3 7 7 2" xfId="35980"/>
    <cellStyle name="Total 2 2 3 7 7 3" xfId="35981"/>
    <cellStyle name="Total 2 2 3 7 8" xfId="35982"/>
    <cellStyle name="Total 2 2 3 7 9" xfId="35983"/>
    <cellStyle name="Total 2 2 3 8" xfId="35984"/>
    <cellStyle name="Total 2 2 3 8 2" xfId="35985"/>
    <cellStyle name="Total 2 2 3 8 2 2" xfId="35986"/>
    <cellStyle name="Total 2 2 3 8 2 2 2" xfId="35987"/>
    <cellStyle name="Total 2 2 3 8 2 2 3" xfId="35988"/>
    <cellStyle name="Total 2 2 3 8 2 3" xfId="35989"/>
    <cellStyle name="Total 2 2 3 8 2 3 2" xfId="35990"/>
    <cellStyle name="Total 2 2 3 8 2 3 3" xfId="35991"/>
    <cellStyle name="Total 2 2 3 8 2 4" xfId="35992"/>
    <cellStyle name="Total 2 2 3 8 2 4 2" xfId="35993"/>
    <cellStyle name="Total 2 2 3 8 2 4 3" xfId="35994"/>
    <cellStyle name="Total 2 2 3 8 2 5" xfId="35995"/>
    <cellStyle name="Total 2 2 3 8 2 5 2" xfId="35996"/>
    <cellStyle name="Total 2 2 3 8 2 5 3" xfId="35997"/>
    <cellStyle name="Total 2 2 3 8 2 6" xfId="35998"/>
    <cellStyle name="Total 2 2 3 8 2 7" xfId="35999"/>
    <cellStyle name="Total 2 2 3 8 3" xfId="36000"/>
    <cellStyle name="Total 2 2 3 8 3 2" xfId="36001"/>
    <cellStyle name="Total 2 2 3 8 3 3" xfId="36002"/>
    <cellStyle name="Total 2 2 3 8 4" xfId="36003"/>
    <cellStyle name="Total 2 2 3 8 4 2" xfId="36004"/>
    <cellStyle name="Total 2 2 3 8 4 3" xfId="36005"/>
    <cellStyle name="Total 2 2 3 8 5" xfId="36006"/>
    <cellStyle name="Total 2 2 3 8 5 2" xfId="36007"/>
    <cellStyle name="Total 2 2 3 8 5 3" xfId="36008"/>
    <cellStyle name="Total 2 2 3 8 6" xfId="36009"/>
    <cellStyle name="Total 2 2 3 8 6 2" xfId="36010"/>
    <cellStyle name="Total 2 2 3 8 6 3" xfId="36011"/>
    <cellStyle name="Total 2 2 3 8 7" xfId="36012"/>
    <cellStyle name="Total 2 2 3 8 8" xfId="36013"/>
    <cellStyle name="Total 2 2 3 9" xfId="36014"/>
    <cellStyle name="Total 2 2 3 9 2" xfId="36015"/>
    <cellStyle name="Total 2 2 3 9 2 2" xfId="36016"/>
    <cellStyle name="Total 2 2 3 9 2 3" xfId="36017"/>
    <cellStyle name="Total 2 2 3 9 3" xfId="36018"/>
    <cellStyle name="Total 2 2 3 9 3 2" xfId="36019"/>
    <cellStyle name="Total 2 2 3 9 3 3" xfId="36020"/>
    <cellStyle name="Total 2 2 3 9 4" xfId="36021"/>
    <cellStyle name="Total 2 2 3 9 4 2" xfId="36022"/>
    <cellStyle name="Total 2 2 3 9 4 3" xfId="36023"/>
    <cellStyle name="Total 2 2 3 9 5" xfId="36024"/>
    <cellStyle name="Total 2 2 3 9 5 2" xfId="36025"/>
    <cellStyle name="Total 2 2 3 9 5 3" xfId="36026"/>
    <cellStyle name="Total 2 2 3 9 6" xfId="36027"/>
    <cellStyle name="Total 2 2 3 9 7" xfId="36028"/>
    <cellStyle name="Total 2 2 4" xfId="36029"/>
    <cellStyle name="Total 2 2 4 10" xfId="36030"/>
    <cellStyle name="Total 2 2 4 11" xfId="36031"/>
    <cellStyle name="Total 2 2 4 2" xfId="36032"/>
    <cellStyle name="Total 2 2 4 2 10" xfId="36033"/>
    <cellStyle name="Total 2 2 4 2 2" xfId="36034"/>
    <cellStyle name="Total 2 2 4 2 2 2" xfId="36035"/>
    <cellStyle name="Total 2 2 4 2 2 2 2" xfId="36036"/>
    <cellStyle name="Total 2 2 4 2 2 2 2 2" xfId="36037"/>
    <cellStyle name="Total 2 2 4 2 2 2 2 2 2" xfId="36038"/>
    <cellStyle name="Total 2 2 4 2 2 2 2 2 3" xfId="36039"/>
    <cellStyle name="Total 2 2 4 2 2 2 2 3" xfId="36040"/>
    <cellStyle name="Total 2 2 4 2 2 2 2 3 2" xfId="36041"/>
    <cellStyle name="Total 2 2 4 2 2 2 2 3 3" xfId="36042"/>
    <cellStyle name="Total 2 2 4 2 2 2 2 4" xfId="36043"/>
    <cellStyle name="Total 2 2 4 2 2 2 2 4 2" xfId="36044"/>
    <cellStyle name="Total 2 2 4 2 2 2 2 4 3" xfId="36045"/>
    <cellStyle name="Total 2 2 4 2 2 2 2 5" xfId="36046"/>
    <cellStyle name="Total 2 2 4 2 2 2 2 5 2" xfId="36047"/>
    <cellStyle name="Total 2 2 4 2 2 2 2 5 3" xfId="36048"/>
    <cellStyle name="Total 2 2 4 2 2 2 2 6" xfId="36049"/>
    <cellStyle name="Total 2 2 4 2 2 2 2 7" xfId="36050"/>
    <cellStyle name="Total 2 2 4 2 2 2 3" xfId="36051"/>
    <cellStyle name="Total 2 2 4 2 2 2 3 2" xfId="36052"/>
    <cellStyle name="Total 2 2 4 2 2 2 3 3" xfId="36053"/>
    <cellStyle name="Total 2 2 4 2 2 2 4" xfId="36054"/>
    <cellStyle name="Total 2 2 4 2 2 2 4 2" xfId="36055"/>
    <cellStyle name="Total 2 2 4 2 2 2 4 3" xfId="36056"/>
    <cellStyle name="Total 2 2 4 2 2 2 5" xfId="36057"/>
    <cellStyle name="Total 2 2 4 2 2 2 5 2" xfId="36058"/>
    <cellStyle name="Total 2 2 4 2 2 2 5 3" xfId="36059"/>
    <cellStyle name="Total 2 2 4 2 2 2 6" xfId="36060"/>
    <cellStyle name="Total 2 2 4 2 2 2 6 2" xfId="36061"/>
    <cellStyle name="Total 2 2 4 2 2 2 6 3" xfId="36062"/>
    <cellStyle name="Total 2 2 4 2 2 2 7" xfId="36063"/>
    <cellStyle name="Total 2 2 4 2 2 2 8" xfId="36064"/>
    <cellStyle name="Total 2 2 4 2 2 3" xfId="36065"/>
    <cellStyle name="Total 2 2 4 2 2 3 2" xfId="36066"/>
    <cellStyle name="Total 2 2 4 2 2 3 2 2" xfId="36067"/>
    <cellStyle name="Total 2 2 4 2 2 3 2 3" xfId="36068"/>
    <cellStyle name="Total 2 2 4 2 2 3 3" xfId="36069"/>
    <cellStyle name="Total 2 2 4 2 2 3 3 2" xfId="36070"/>
    <cellStyle name="Total 2 2 4 2 2 3 3 3" xfId="36071"/>
    <cellStyle name="Total 2 2 4 2 2 3 4" xfId="36072"/>
    <cellStyle name="Total 2 2 4 2 2 3 4 2" xfId="36073"/>
    <cellStyle name="Total 2 2 4 2 2 3 4 3" xfId="36074"/>
    <cellStyle name="Total 2 2 4 2 2 3 5" xfId="36075"/>
    <cellStyle name="Total 2 2 4 2 2 3 5 2" xfId="36076"/>
    <cellStyle name="Total 2 2 4 2 2 3 5 3" xfId="36077"/>
    <cellStyle name="Total 2 2 4 2 2 3 6" xfId="36078"/>
    <cellStyle name="Total 2 2 4 2 2 3 7" xfId="36079"/>
    <cellStyle name="Total 2 2 4 2 2 4" xfId="36080"/>
    <cellStyle name="Total 2 2 4 2 2 4 2" xfId="36081"/>
    <cellStyle name="Total 2 2 4 2 2 4 3" xfId="36082"/>
    <cellStyle name="Total 2 2 4 2 2 5" xfId="36083"/>
    <cellStyle name="Total 2 2 4 2 2 5 2" xfId="36084"/>
    <cellStyle name="Total 2 2 4 2 2 5 3" xfId="36085"/>
    <cellStyle name="Total 2 2 4 2 2 6" xfId="36086"/>
    <cellStyle name="Total 2 2 4 2 2 6 2" xfId="36087"/>
    <cellStyle name="Total 2 2 4 2 2 6 3" xfId="36088"/>
    <cellStyle name="Total 2 2 4 2 2 7" xfId="36089"/>
    <cellStyle name="Total 2 2 4 2 2 7 2" xfId="36090"/>
    <cellStyle name="Total 2 2 4 2 2 7 3" xfId="36091"/>
    <cellStyle name="Total 2 2 4 2 2 8" xfId="36092"/>
    <cellStyle name="Total 2 2 4 2 2 9" xfId="36093"/>
    <cellStyle name="Total 2 2 4 2 3" xfId="36094"/>
    <cellStyle name="Total 2 2 4 2 3 2" xfId="36095"/>
    <cellStyle name="Total 2 2 4 2 3 2 2" xfId="36096"/>
    <cellStyle name="Total 2 2 4 2 3 2 2 2" xfId="36097"/>
    <cellStyle name="Total 2 2 4 2 3 2 2 3" xfId="36098"/>
    <cellStyle name="Total 2 2 4 2 3 2 3" xfId="36099"/>
    <cellStyle name="Total 2 2 4 2 3 2 3 2" xfId="36100"/>
    <cellStyle name="Total 2 2 4 2 3 2 3 3" xfId="36101"/>
    <cellStyle name="Total 2 2 4 2 3 2 4" xfId="36102"/>
    <cellStyle name="Total 2 2 4 2 3 2 4 2" xfId="36103"/>
    <cellStyle name="Total 2 2 4 2 3 2 4 3" xfId="36104"/>
    <cellStyle name="Total 2 2 4 2 3 2 5" xfId="36105"/>
    <cellStyle name="Total 2 2 4 2 3 2 5 2" xfId="36106"/>
    <cellStyle name="Total 2 2 4 2 3 2 5 3" xfId="36107"/>
    <cellStyle name="Total 2 2 4 2 3 2 6" xfId="36108"/>
    <cellStyle name="Total 2 2 4 2 3 2 7" xfId="36109"/>
    <cellStyle name="Total 2 2 4 2 3 3" xfId="36110"/>
    <cellStyle name="Total 2 2 4 2 3 3 2" xfId="36111"/>
    <cellStyle name="Total 2 2 4 2 3 3 3" xfId="36112"/>
    <cellStyle name="Total 2 2 4 2 3 4" xfId="36113"/>
    <cellStyle name="Total 2 2 4 2 3 4 2" xfId="36114"/>
    <cellStyle name="Total 2 2 4 2 3 4 3" xfId="36115"/>
    <cellStyle name="Total 2 2 4 2 3 5" xfId="36116"/>
    <cellStyle name="Total 2 2 4 2 3 5 2" xfId="36117"/>
    <cellStyle name="Total 2 2 4 2 3 5 3" xfId="36118"/>
    <cellStyle name="Total 2 2 4 2 3 6" xfId="36119"/>
    <cellStyle name="Total 2 2 4 2 3 6 2" xfId="36120"/>
    <cellStyle name="Total 2 2 4 2 3 6 3" xfId="36121"/>
    <cellStyle name="Total 2 2 4 2 3 7" xfId="36122"/>
    <cellStyle name="Total 2 2 4 2 3 8" xfId="36123"/>
    <cellStyle name="Total 2 2 4 2 4" xfId="36124"/>
    <cellStyle name="Total 2 2 4 2 4 2" xfId="36125"/>
    <cellStyle name="Total 2 2 4 2 4 2 2" xfId="36126"/>
    <cellStyle name="Total 2 2 4 2 4 2 3" xfId="36127"/>
    <cellStyle name="Total 2 2 4 2 4 3" xfId="36128"/>
    <cellStyle name="Total 2 2 4 2 4 3 2" xfId="36129"/>
    <cellStyle name="Total 2 2 4 2 4 3 3" xfId="36130"/>
    <cellStyle name="Total 2 2 4 2 4 4" xfId="36131"/>
    <cellStyle name="Total 2 2 4 2 4 4 2" xfId="36132"/>
    <cellStyle name="Total 2 2 4 2 4 4 3" xfId="36133"/>
    <cellStyle name="Total 2 2 4 2 4 5" xfId="36134"/>
    <cellStyle name="Total 2 2 4 2 4 5 2" xfId="36135"/>
    <cellStyle name="Total 2 2 4 2 4 5 3" xfId="36136"/>
    <cellStyle name="Total 2 2 4 2 4 6" xfId="36137"/>
    <cellStyle name="Total 2 2 4 2 4 7" xfId="36138"/>
    <cellStyle name="Total 2 2 4 2 5" xfId="36139"/>
    <cellStyle name="Total 2 2 4 2 5 2" xfId="36140"/>
    <cellStyle name="Total 2 2 4 2 5 3" xfId="36141"/>
    <cellStyle name="Total 2 2 4 2 6" xfId="36142"/>
    <cellStyle name="Total 2 2 4 2 6 2" xfId="36143"/>
    <cellStyle name="Total 2 2 4 2 6 3" xfId="36144"/>
    <cellStyle name="Total 2 2 4 2 7" xfId="36145"/>
    <cellStyle name="Total 2 2 4 2 7 2" xfId="36146"/>
    <cellStyle name="Total 2 2 4 2 7 3" xfId="36147"/>
    <cellStyle name="Total 2 2 4 2 8" xfId="36148"/>
    <cellStyle name="Total 2 2 4 2 8 2" xfId="36149"/>
    <cellStyle name="Total 2 2 4 2 8 3" xfId="36150"/>
    <cellStyle name="Total 2 2 4 2 9" xfId="36151"/>
    <cellStyle name="Total 2 2 4 3" xfId="36152"/>
    <cellStyle name="Total 2 2 4 3 2" xfId="36153"/>
    <cellStyle name="Total 2 2 4 3 2 2" xfId="36154"/>
    <cellStyle name="Total 2 2 4 3 2 2 2" xfId="36155"/>
    <cellStyle name="Total 2 2 4 3 2 2 2 2" xfId="36156"/>
    <cellStyle name="Total 2 2 4 3 2 2 2 3" xfId="36157"/>
    <cellStyle name="Total 2 2 4 3 2 2 3" xfId="36158"/>
    <cellStyle name="Total 2 2 4 3 2 2 3 2" xfId="36159"/>
    <cellStyle name="Total 2 2 4 3 2 2 3 3" xfId="36160"/>
    <cellStyle name="Total 2 2 4 3 2 2 4" xfId="36161"/>
    <cellStyle name="Total 2 2 4 3 2 2 4 2" xfId="36162"/>
    <cellStyle name="Total 2 2 4 3 2 2 4 3" xfId="36163"/>
    <cellStyle name="Total 2 2 4 3 2 2 5" xfId="36164"/>
    <cellStyle name="Total 2 2 4 3 2 2 5 2" xfId="36165"/>
    <cellStyle name="Total 2 2 4 3 2 2 5 3" xfId="36166"/>
    <cellStyle name="Total 2 2 4 3 2 2 6" xfId="36167"/>
    <cellStyle name="Total 2 2 4 3 2 2 7" xfId="36168"/>
    <cellStyle name="Total 2 2 4 3 2 3" xfId="36169"/>
    <cellStyle name="Total 2 2 4 3 2 3 2" xfId="36170"/>
    <cellStyle name="Total 2 2 4 3 2 3 3" xfId="36171"/>
    <cellStyle name="Total 2 2 4 3 2 4" xfId="36172"/>
    <cellStyle name="Total 2 2 4 3 2 4 2" xfId="36173"/>
    <cellStyle name="Total 2 2 4 3 2 4 3" xfId="36174"/>
    <cellStyle name="Total 2 2 4 3 2 5" xfId="36175"/>
    <cellStyle name="Total 2 2 4 3 2 5 2" xfId="36176"/>
    <cellStyle name="Total 2 2 4 3 2 5 3" xfId="36177"/>
    <cellStyle name="Total 2 2 4 3 2 6" xfId="36178"/>
    <cellStyle name="Total 2 2 4 3 2 6 2" xfId="36179"/>
    <cellStyle name="Total 2 2 4 3 2 6 3" xfId="36180"/>
    <cellStyle name="Total 2 2 4 3 2 7" xfId="36181"/>
    <cellStyle name="Total 2 2 4 3 2 8" xfId="36182"/>
    <cellStyle name="Total 2 2 4 3 3" xfId="36183"/>
    <cellStyle name="Total 2 2 4 3 3 2" xfId="36184"/>
    <cellStyle name="Total 2 2 4 3 3 2 2" xfId="36185"/>
    <cellStyle name="Total 2 2 4 3 3 2 3" xfId="36186"/>
    <cellStyle name="Total 2 2 4 3 3 3" xfId="36187"/>
    <cellStyle name="Total 2 2 4 3 3 3 2" xfId="36188"/>
    <cellStyle name="Total 2 2 4 3 3 3 3" xfId="36189"/>
    <cellStyle name="Total 2 2 4 3 3 4" xfId="36190"/>
    <cellStyle name="Total 2 2 4 3 3 4 2" xfId="36191"/>
    <cellStyle name="Total 2 2 4 3 3 4 3" xfId="36192"/>
    <cellStyle name="Total 2 2 4 3 3 5" xfId="36193"/>
    <cellStyle name="Total 2 2 4 3 3 5 2" xfId="36194"/>
    <cellStyle name="Total 2 2 4 3 3 5 3" xfId="36195"/>
    <cellStyle name="Total 2 2 4 3 3 6" xfId="36196"/>
    <cellStyle name="Total 2 2 4 3 3 7" xfId="36197"/>
    <cellStyle name="Total 2 2 4 3 4" xfId="36198"/>
    <cellStyle name="Total 2 2 4 3 4 2" xfId="36199"/>
    <cellStyle name="Total 2 2 4 3 4 3" xfId="36200"/>
    <cellStyle name="Total 2 2 4 3 5" xfId="36201"/>
    <cellStyle name="Total 2 2 4 3 5 2" xfId="36202"/>
    <cellStyle name="Total 2 2 4 3 5 3" xfId="36203"/>
    <cellStyle name="Total 2 2 4 3 6" xfId="36204"/>
    <cellStyle name="Total 2 2 4 3 6 2" xfId="36205"/>
    <cellStyle name="Total 2 2 4 3 6 3" xfId="36206"/>
    <cellStyle name="Total 2 2 4 3 7" xfId="36207"/>
    <cellStyle name="Total 2 2 4 3 7 2" xfId="36208"/>
    <cellStyle name="Total 2 2 4 3 7 3" xfId="36209"/>
    <cellStyle name="Total 2 2 4 3 8" xfId="36210"/>
    <cellStyle name="Total 2 2 4 3 9" xfId="36211"/>
    <cellStyle name="Total 2 2 4 4" xfId="36212"/>
    <cellStyle name="Total 2 2 4 4 2" xfId="36213"/>
    <cellStyle name="Total 2 2 4 4 2 2" xfId="36214"/>
    <cellStyle name="Total 2 2 4 4 2 2 2" xfId="36215"/>
    <cellStyle name="Total 2 2 4 4 2 2 3" xfId="36216"/>
    <cellStyle name="Total 2 2 4 4 2 3" xfId="36217"/>
    <cellStyle name="Total 2 2 4 4 2 3 2" xfId="36218"/>
    <cellStyle name="Total 2 2 4 4 2 3 3" xfId="36219"/>
    <cellStyle name="Total 2 2 4 4 2 4" xfId="36220"/>
    <cellStyle name="Total 2 2 4 4 2 4 2" xfId="36221"/>
    <cellStyle name="Total 2 2 4 4 2 4 3" xfId="36222"/>
    <cellStyle name="Total 2 2 4 4 2 5" xfId="36223"/>
    <cellStyle name="Total 2 2 4 4 2 5 2" xfId="36224"/>
    <cellStyle name="Total 2 2 4 4 2 5 3" xfId="36225"/>
    <cellStyle name="Total 2 2 4 4 2 6" xfId="36226"/>
    <cellStyle name="Total 2 2 4 4 2 7" xfId="36227"/>
    <cellStyle name="Total 2 2 4 4 3" xfId="36228"/>
    <cellStyle name="Total 2 2 4 4 3 2" xfId="36229"/>
    <cellStyle name="Total 2 2 4 4 3 3" xfId="36230"/>
    <cellStyle name="Total 2 2 4 4 4" xfId="36231"/>
    <cellStyle name="Total 2 2 4 4 4 2" xfId="36232"/>
    <cellStyle name="Total 2 2 4 4 4 3" xfId="36233"/>
    <cellStyle name="Total 2 2 4 4 5" xfId="36234"/>
    <cellStyle name="Total 2 2 4 4 5 2" xfId="36235"/>
    <cellStyle name="Total 2 2 4 4 5 3" xfId="36236"/>
    <cellStyle name="Total 2 2 4 4 6" xfId="36237"/>
    <cellStyle name="Total 2 2 4 4 6 2" xfId="36238"/>
    <cellStyle name="Total 2 2 4 4 6 3" xfId="36239"/>
    <cellStyle name="Total 2 2 4 4 7" xfId="36240"/>
    <cellStyle name="Total 2 2 4 4 8" xfId="36241"/>
    <cellStyle name="Total 2 2 4 5" xfId="36242"/>
    <cellStyle name="Total 2 2 4 5 2" xfId="36243"/>
    <cellStyle name="Total 2 2 4 5 2 2" xfId="36244"/>
    <cellStyle name="Total 2 2 4 5 2 3" xfId="36245"/>
    <cellStyle name="Total 2 2 4 5 3" xfId="36246"/>
    <cellStyle name="Total 2 2 4 5 3 2" xfId="36247"/>
    <cellStyle name="Total 2 2 4 5 3 3" xfId="36248"/>
    <cellStyle name="Total 2 2 4 5 4" xfId="36249"/>
    <cellStyle name="Total 2 2 4 5 4 2" xfId="36250"/>
    <cellStyle name="Total 2 2 4 5 4 3" xfId="36251"/>
    <cellStyle name="Total 2 2 4 5 5" xfId="36252"/>
    <cellStyle name="Total 2 2 4 5 5 2" xfId="36253"/>
    <cellStyle name="Total 2 2 4 5 5 3" xfId="36254"/>
    <cellStyle name="Total 2 2 4 5 6" xfId="36255"/>
    <cellStyle name="Total 2 2 4 5 7" xfId="36256"/>
    <cellStyle name="Total 2 2 4 6" xfId="36257"/>
    <cellStyle name="Total 2 2 4 6 2" xfId="36258"/>
    <cellStyle name="Total 2 2 4 6 3" xfId="36259"/>
    <cellStyle name="Total 2 2 4 7" xfId="36260"/>
    <cellStyle name="Total 2 2 4 7 2" xfId="36261"/>
    <cellStyle name="Total 2 2 4 7 3" xfId="36262"/>
    <cellStyle name="Total 2 2 4 8" xfId="36263"/>
    <cellStyle name="Total 2 2 4 8 2" xfId="36264"/>
    <cellStyle name="Total 2 2 4 8 3" xfId="36265"/>
    <cellStyle name="Total 2 2 4 9" xfId="36266"/>
    <cellStyle name="Total 2 2 4 9 2" xfId="36267"/>
    <cellStyle name="Total 2 2 4 9 3" xfId="36268"/>
    <cellStyle name="Total 2 2 5" xfId="36269"/>
    <cellStyle name="Total 2 2 5 10" xfId="36270"/>
    <cellStyle name="Total 2 2 5 11" xfId="36271"/>
    <cellStyle name="Total 2 2 5 2" xfId="36272"/>
    <cellStyle name="Total 2 2 5 2 10" xfId="36273"/>
    <cellStyle name="Total 2 2 5 2 2" xfId="36274"/>
    <cellStyle name="Total 2 2 5 2 2 2" xfId="36275"/>
    <cellStyle name="Total 2 2 5 2 2 2 2" xfId="36276"/>
    <cellStyle name="Total 2 2 5 2 2 2 2 2" xfId="36277"/>
    <cellStyle name="Total 2 2 5 2 2 2 2 2 2" xfId="36278"/>
    <cellStyle name="Total 2 2 5 2 2 2 2 2 3" xfId="36279"/>
    <cellStyle name="Total 2 2 5 2 2 2 2 3" xfId="36280"/>
    <cellStyle name="Total 2 2 5 2 2 2 2 3 2" xfId="36281"/>
    <cellStyle name="Total 2 2 5 2 2 2 2 3 3" xfId="36282"/>
    <cellStyle name="Total 2 2 5 2 2 2 2 4" xfId="36283"/>
    <cellStyle name="Total 2 2 5 2 2 2 2 4 2" xfId="36284"/>
    <cellStyle name="Total 2 2 5 2 2 2 2 4 3" xfId="36285"/>
    <cellStyle name="Total 2 2 5 2 2 2 2 5" xfId="36286"/>
    <cellStyle name="Total 2 2 5 2 2 2 2 5 2" xfId="36287"/>
    <cellStyle name="Total 2 2 5 2 2 2 2 5 3" xfId="36288"/>
    <cellStyle name="Total 2 2 5 2 2 2 2 6" xfId="36289"/>
    <cellStyle name="Total 2 2 5 2 2 2 2 7" xfId="36290"/>
    <cellStyle name="Total 2 2 5 2 2 2 3" xfId="36291"/>
    <cellStyle name="Total 2 2 5 2 2 2 3 2" xfId="36292"/>
    <cellStyle name="Total 2 2 5 2 2 2 3 3" xfId="36293"/>
    <cellStyle name="Total 2 2 5 2 2 2 4" xfId="36294"/>
    <cellStyle name="Total 2 2 5 2 2 2 4 2" xfId="36295"/>
    <cellStyle name="Total 2 2 5 2 2 2 4 3" xfId="36296"/>
    <cellStyle name="Total 2 2 5 2 2 2 5" xfId="36297"/>
    <cellStyle name="Total 2 2 5 2 2 2 5 2" xfId="36298"/>
    <cellStyle name="Total 2 2 5 2 2 2 5 3" xfId="36299"/>
    <cellStyle name="Total 2 2 5 2 2 2 6" xfId="36300"/>
    <cellStyle name="Total 2 2 5 2 2 2 6 2" xfId="36301"/>
    <cellStyle name="Total 2 2 5 2 2 2 6 3" xfId="36302"/>
    <cellStyle name="Total 2 2 5 2 2 2 7" xfId="36303"/>
    <cellStyle name="Total 2 2 5 2 2 2 8" xfId="36304"/>
    <cellStyle name="Total 2 2 5 2 2 3" xfId="36305"/>
    <cellStyle name="Total 2 2 5 2 2 3 2" xfId="36306"/>
    <cellStyle name="Total 2 2 5 2 2 3 2 2" xfId="36307"/>
    <cellStyle name="Total 2 2 5 2 2 3 2 3" xfId="36308"/>
    <cellStyle name="Total 2 2 5 2 2 3 3" xfId="36309"/>
    <cellStyle name="Total 2 2 5 2 2 3 3 2" xfId="36310"/>
    <cellStyle name="Total 2 2 5 2 2 3 3 3" xfId="36311"/>
    <cellStyle name="Total 2 2 5 2 2 3 4" xfId="36312"/>
    <cellStyle name="Total 2 2 5 2 2 3 4 2" xfId="36313"/>
    <cellStyle name="Total 2 2 5 2 2 3 4 3" xfId="36314"/>
    <cellStyle name="Total 2 2 5 2 2 3 5" xfId="36315"/>
    <cellStyle name="Total 2 2 5 2 2 3 5 2" xfId="36316"/>
    <cellStyle name="Total 2 2 5 2 2 3 5 3" xfId="36317"/>
    <cellStyle name="Total 2 2 5 2 2 3 6" xfId="36318"/>
    <cellStyle name="Total 2 2 5 2 2 3 7" xfId="36319"/>
    <cellStyle name="Total 2 2 5 2 2 4" xfId="36320"/>
    <cellStyle name="Total 2 2 5 2 2 4 2" xfId="36321"/>
    <cellStyle name="Total 2 2 5 2 2 4 3" xfId="36322"/>
    <cellStyle name="Total 2 2 5 2 2 5" xfId="36323"/>
    <cellStyle name="Total 2 2 5 2 2 5 2" xfId="36324"/>
    <cellStyle name="Total 2 2 5 2 2 5 3" xfId="36325"/>
    <cellStyle name="Total 2 2 5 2 2 6" xfId="36326"/>
    <cellStyle name="Total 2 2 5 2 2 6 2" xfId="36327"/>
    <cellStyle name="Total 2 2 5 2 2 6 3" xfId="36328"/>
    <cellStyle name="Total 2 2 5 2 2 7" xfId="36329"/>
    <cellStyle name="Total 2 2 5 2 2 7 2" xfId="36330"/>
    <cellStyle name="Total 2 2 5 2 2 7 3" xfId="36331"/>
    <cellStyle name="Total 2 2 5 2 2 8" xfId="36332"/>
    <cellStyle name="Total 2 2 5 2 2 9" xfId="36333"/>
    <cellStyle name="Total 2 2 5 2 3" xfId="36334"/>
    <cellStyle name="Total 2 2 5 2 3 2" xfId="36335"/>
    <cellStyle name="Total 2 2 5 2 3 2 2" xfId="36336"/>
    <cellStyle name="Total 2 2 5 2 3 2 2 2" xfId="36337"/>
    <cellStyle name="Total 2 2 5 2 3 2 2 3" xfId="36338"/>
    <cellStyle name="Total 2 2 5 2 3 2 3" xfId="36339"/>
    <cellStyle name="Total 2 2 5 2 3 2 3 2" xfId="36340"/>
    <cellStyle name="Total 2 2 5 2 3 2 3 3" xfId="36341"/>
    <cellStyle name="Total 2 2 5 2 3 2 4" xfId="36342"/>
    <cellStyle name="Total 2 2 5 2 3 2 4 2" xfId="36343"/>
    <cellStyle name="Total 2 2 5 2 3 2 4 3" xfId="36344"/>
    <cellStyle name="Total 2 2 5 2 3 2 5" xfId="36345"/>
    <cellStyle name="Total 2 2 5 2 3 2 5 2" xfId="36346"/>
    <cellStyle name="Total 2 2 5 2 3 2 5 3" xfId="36347"/>
    <cellStyle name="Total 2 2 5 2 3 2 6" xfId="36348"/>
    <cellStyle name="Total 2 2 5 2 3 2 7" xfId="36349"/>
    <cellStyle name="Total 2 2 5 2 3 3" xfId="36350"/>
    <cellStyle name="Total 2 2 5 2 3 3 2" xfId="36351"/>
    <cellStyle name="Total 2 2 5 2 3 3 3" xfId="36352"/>
    <cellStyle name="Total 2 2 5 2 3 4" xfId="36353"/>
    <cellStyle name="Total 2 2 5 2 3 4 2" xfId="36354"/>
    <cellStyle name="Total 2 2 5 2 3 4 3" xfId="36355"/>
    <cellStyle name="Total 2 2 5 2 3 5" xfId="36356"/>
    <cellStyle name="Total 2 2 5 2 3 5 2" xfId="36357"/>
    <cellStyle name="Total 2 2 5 2 3 5 3" xfId="36358"/>
    <cellStyle name="Total 2 2 5 2 3 6" xfId="36359"/>
    <cellStyle name="Total 2 2 5 2 3 6 2" xfId="36360"/>
    <cellStyle name="Total 2 2 5 2 3 6 3" xfId="36361"/>
    <cellStyle name="Total 2 2 5 2 3 7" xfId="36362"/>
    <cellStyle name="Total 2 2 5 2 3 8" xfId="36363"/>
    <cellStyle name="Total 2 2 5 2 4" xfId="36364"/>
    <cellStyle name="Total 2 2 5 2 4 2" xfId="36365"/>
    <cellStyle name="Total 2 2 5 2 4 2 2" xfId="36366"/>
    <cellStyle name="Total 2 2 5 2 4 2 3" xfId="36367"/>
    <cellStyle name="Total 2 2 5 2 4 3" xfId="36368"/>
    <cellStyle name="Total 2 2 5 2 4 3 2" xfId="36369"/>
    <cellStyle name="Total 2 2 5 2 4 3 3" xfId="36370"/>
    <cellStyle name="Total 2 2 5 2 4 4" xfId="36371"/>
    <cellStyle name="Total 2 2 5 2 4 4 2" xfId="36372"/>
    <cellStyle name="Total 2 2 5 2 4 4 3" xfId="36373"/>
    <cellStyle name="Total 2 2 5 2 4 5" xfId="36374"/>
    <cellStyle name="Total 2 2 5 2 4 5 2" xfId="36375"/>
    <cellStyle name="Total 2 2 5 2 4 5 3" xfId="36376"/>
    <cellStyle name="Total 2 2 5 2 4 6" xfId="36377"/>
    <cellStyle name="Total 2 2 5 2 4 7" xfId="36378"/>
    <cellStyle name="Total 2 2 5 2 5" xfId="36379"/>
    <cellStyle name="Total 2 2 5 2 5 2" xfId="36380"/>
    <cellStyle name="Total 2 2 5 2 5 3" xfId="36381"/>
    <cellStyle name="Total 2 2 5 2 6" xfId="36382"/>
    <cellStyle name="Total 2 2 5 2 6 2" xfId="36383"/>
    <cellStyle name="Total 2 2 5 2 6 3" xfId="36384"/>
    <cellStyle name="Total 2 2 5 2 7" xfId="36385"/>
    <cellStyle name="Total 2 2 5 2 7 2" xfId="36386"/>
    <cellStyle name="Total 2 2 5 2 7 3" xfId="36387"/>
    <cellStyle name="Total 2 2 5 2 8" xfId="36388"/>
    <cellStyle name="Total 2 2 5 2 8 2" xfId="36389"/>
    <cellStyle name="Total 2 2 5 2 8 3" xfId="36390"/>
    <cellStyle name="Total 2 2 5 2 9" xfId="36391"/>
    <cellStyle name="Total 2 2 5 3" xfId="36392"/>
    <cellStyle name="Total 2 2 5 3 2" xfId="36393"/>
    <cellStyle name="Total 2 2 5 3 2 2" xfId="36394"/>
    <cellStyle name="Total 2 2 5 3 2 2 2" xfId="36395"/>
    <cellStyle name="Total 2 2 5 3 2 2 2 2" xfId="36396"/>
    <cellStyle name="Total 2 2 5 3 2 2 2 3" xfId="36397"/>
    <cellStyle name="Total 2 2 5 3 2 2 3" xfId="36398"/>
    <cellStyle name="Total 2 2 5 3 2 2 3 2" xfId="36399"/>
    <cellStyle name="Total 2 2 5 3 2 2 3 3" xfId="36400"/>
    <cellStyle name="Total 2 2 5 3 2 2 4" xfId="36401"/>
    <cellStyle name="Total 2 2 5 3 2 2 4 2" xfId="36402"/>
    <cellStyle name="Total 2 2 5 3 2 2 4 3" xfId="36403"/>
    <cellStyle name="Total 2 2 5 3 2 2 5" xfId="36404"/>
    <cellStyle name="Total 2 2 5 3 2 2 5 2" xfId="36405"/>
    <cellStyle name="Total 2 2 5 3 2 2 5 3" xfId="36406"/>
    <cellStyle name="Total 2 2 5 3 2 2 6" xfId="36407"/>
    <cellStyle name="Total 2 2 5 3 2 2 7" xfId="36408"/>
    <cellStyle name="Total 2 2 5 3 2 3" xfId="36409"/>
    <cellStyle name="Total 2 2 5 3 2 3 2" xfId="36410"/>
    <cellStyle name="Total 2 2 5 3 2 3 3" xfId="36411"/>
    <cellStyle name="Total 2 2 5 3 2 4" xfId="36412"/>
    <cellStyle name="Total 2 2 5 3 2 4 2" xfId="36413"/>
    <cellStyle name="Total 2 2 5 3 2 4 3" xfId="36414"/>
    <cellStyle name="Total 2 2 5 3 2 5" xfId="36415"/>
    <cellStyle name="Total 2 2 5 3 2 5 2" xfId="36416"/>
    <cellStyle name="Total 2 2 5 3 2 5 3" xfId="36417"/>
    <cellStyle name="Total 2 2 5 3 2 6" xfId="36418"/>
    <cellStyle name="Total 2 2 5 3 2 6 2" xfId="36419"/>
    <cellStyle name="Total 2 2 5 3 2 6 3" xfId="36420"/>
    <cellStyle name="Total 2 2 5 3 2 7" xfId="36421"/>
    <cellStyle name="Total 2 2 5 3 2 8" xfId="36422"/>
    <cellStyle name="Total 2 2 5 3 3" xfId="36423"/>
    <cellStyle name="Total 2 2 5 3 3 2" xfId="36424"/>
    <cellStyle name="Total 2 2 5 3 3 2 2" xfId="36425"/>
    <cellStyle name="Total 2 2 5 3 3 2 3" xfId="36426"/>
    <cellStyle name="Total 2 2 5 3 3 3" xfId="36427"/>
    <cellStyle name="Total 2 2 5 3 3 3 2" xfId="36428"/>
    <cellStyle name="Total 2 2 5 3 3 3 3" xfId="36429"/>
    <cellStyle name="Total 2 2 5 3 3 4" xfId="36430"/>
    <cellStyle name="Total 2 2 5 3 3 4 2" xfId="36431"/>
    <cellStyle name="Total 2 2 5 3 3 4 3" xfId="36432"/>
    <cellStyle name="Total 2 2 5 3 3 5" xfId="36433"/>
    <cellStyle name="Total 2 2 5 3 3 5 2" xfId="36434"/>
    <cellStyle name="Total 2 2 5 3 3 5 3" xfId="36435"/>
    <cellStyle name="Total 2 2 5 3 3 6" xfId="36436"/>
    <cellStyle name="Total 2 2 5 3 3 7" xfId="36437"/>
    <cellStyle name="Total 2 2 5 3 4" xfId="36438"/>
    <cellStyle name="Total 2 2 5 3 4 2" xfId="36439"/>
    <cellStyle name="Total 2 2 5 3 4 3" xfId="36440"/>
    <cellStyle name="Total 2 2 5 3 5" xfId="36441"/>
    <cellStyle name="Total 2 2 5 3 5 2" xfId="36442"/>
    <cellStyle name="Total 2 2 5 3 5 3" xfId="36443"/>
    <cellStyle name="Total 2 2 5 3 6" xfId="36444"/>
    <cellStyle name="Total 2 2 5 3 6 2" xfId="36445"/>
    <cellStyle name="Total 2 2 5 3 6 3" xfId="36446"/>
    <cellStyle name="Total 2 2 5 3 7" xfId="36447"/>
    <cellStyle name="Total 2 2 5 3 7 2" xfId="36448"/>
    <cellStyle name="Total 2 2 5 3 7 3" xfId="36449"/>
    <cellStyle name="Total 2 2 5 3 8" xfId="36450"/>
    <cellStyle name="Total 2 2 5 3 9" xfId="36451"/>
    <cellStyle name="Total 2 2 5 4" xfId="36452"/>
    <cellStyle name="Total 2 2 5 4 2" xfId="36453"/>
    <cellStyle name="Total 2 2 5 4 2 2" xfId="36454"/>
    <cellStyle name="Total 2 2 5 4 2 2 2" xfId="36455"/>
    <cellStyle name="Total 2 2 5 4 2 2 3" xfId="36456"/>
    <cellStyle name="Total 2 2 5 4 2 3" xfId="36457"/>
    <cellStyle name="Total 2 2 5 4 2 3 2" xfId="36458"/>
    <cellStyle name="Total 2 2 5 4 2 3 3" xfId="36459"/>
    <cellStyle name="Total 2 2 5 4 2 4" xfId="36460"/>
    <cellStyle name="Total 2 2 5 4 2 4 2" xfId="36461"/>
    <cellStyle name="Total 2 2 5 4 2 4 3" xfId="36462"/>
    <cellStyle name="Total 2 2 5 4 2 5" xfId="36463"/>
    <cellStyle name="Total 2 2 5 4 2 5 2" xfId="36464"/>
    <cellStyle name="Total 2 2 5 4 2 5 3" xfId="36465"/>
    <cellStyle name="Total 2 2 5 4 2 6" xfId="36466"/>
    <cellStyle name="Total 2 2 5 4 2 7" xfId="36467"/>
    <cellStyle name="Total 2 2 5 4 3" xfId="36468"/>
    <cellStyle name="Total 2 2 5 4 3 2" xfId="36469"/>
    <cellStyle name="Total 2 2 5 4 3 3" xfId="36470"/>
    <cellStyle name="Total 2 2 5 4 4" xfId="36471"/>
    <cellStyle name="Total 2 2 5 4 4 2" xfId="36472"/>
    <cellStyle name="Total 2 2 5 4 4 3" xfId="36473"/>
    <cellStyle name="Total 2 2 5 4 5" xfId="36474"/>
    <cellStyle name="Total 2 2 5 4 5 2" xfId="36475"/>
    <cellStyle name="Total 2 2 5 4 5 3" xfId="36476"/>
    <cellStyle name="Total 2 2 5 4 6" xfId="36477"/>
    <cellStyle name="Total 2 2 5 4 6 2" xfId="36478"/>
    <cellStyle name="Total 2 2 5 4 6 3" xfId="36479"/>
    <cellStyle name="Total 2 2 5 4 7" xfId="36480"/>
    <cellStyle name="Total 2 2 5 4 8" xfId="36481"/>
    <cellStyle name="Total 2 2 5 5" xfId="36482"/>
    <cellStyle name="Total 2 2 5 5 2" xfId="36483"/>
    <cellStyle name="Total 2 2 5 5 2 2" xfId="36484"/>
    <cellStyle name="Total 2 2 5 5 2 3" xfId="36485"/>
    <cellStyle name="Total 2 2 5 5 3" xfId="36486"/>
    <cellStyle name="Total 2 2 5 5 3 2" xfId="36487"/>
    <cellStyle name="Total 2 2 5 5 3 3" xfId="36488"/>
    <cellStyle name="Total 2 2 5 5 4" xfId="36489"/>
    <cellStyle name="Total 2 2 5 5 4 2" xfId="36490"/>
    <cellStyle name="Total 2 2 5 5 4 3" xfId="36491"/>
    <cellStyle name="Total 2 2 5 5 5" xfId="36492"/>
    <cellStyle name="Total 2 2 5 5 5 2" xfId="36493"/>
    <cellStyle name="Total 2 2 5 5 5 3" xfId="36494"/>
    <cellStyle name="Total 2 2 5 5 6" xfId="36495"/>
    <cellStyle name="Total 2 2 5 5 7" xfId="36496"/>
    <cellStyle name="Total 2 2 5 6" xfId="36497"/>
    <cellStyle name="Total 2 2 5 6 2" xfId="36498"/>
    <cellStyle name="Total 2 2 5 6 3" xfId="36499"/>
    <cellStyle name="Total 2 2 5 7" xfId="36500"/>
    <cellStyle name="Total 2 2 5 7 2" xfId="36501"/>
    <cellStyle name="Total 2 2 5 7 3" xfId="36502"/>
    <cellStyle name="Total 2 2 5 8" xfId="36503"/>
    <cellStyle name="Total 2 2 5 8 2" xfId="36504"/>
    <cellStyle name="Total 2 2 5 8 3" xfId="36505"/>
    <cellStyle name="Total 2 2 5 9" xfId="36506"/>
    <cellStyle name="Total 2 2 5 9 2" xfId="36507"/>
    <cellStyle name="Total 2 2 5 9 3" xfId="36508"/>
    <cellStyle name="Total 2 2 6" xfId="36509"/>
    <cellStyle name="Total 2 2 6 10" xfId="36510"/>
    <cellStyle name="Total 2 2 6 10 2" xfId="36511"/>
    <cellStyle name="Total 2 2 6 10 3" xfId="36512"/>
    <cellStyle name="Total 2 2 6 11" xfId="36513"/>
    <cellStyle name="Total 2 2 6 12" xfId="36514"/>
    <cellStyle name="Total 2 2 6 2" xfId="36515"/>
    <cellStyle name="Total 2 2 6 2 2" xfId="36516"/>
    <cellStyle name="Total 2 2 6 2 2 2" xfId="36517"/>
    <cellStyle name="Total 2 2 6 2 2 2 2" xfId="36518"/>
    <cellStyle name="Total 2 2 6 2 2 2 2 2" xfId="36519"/>
    <cellStyle name="Total 2 2 6 2 2 2 2 3" xfId="36520"/>
    <cellStyle name="Total 2 2 6 2 2 2 3" xfId="36521"/>
    <cellStyle name="Total 2 2 6 2 2 2 3 2" xfId="36522"/>
    <cellStyle name="Total 2 2 6 2 2 2 3 3" xfId="36523"/>
    <cellStyle name="Total 2 2 6 2 2 2 4" xfId="36524"/>
    <cellStyle name="Total 2 2 6 2 2 2 4 2" xfId="36525"/>
    <cellStyle name="Total 2 2 6 2 2 2 4 3" xfId="36526"/>
    <cellStyle name="Total 2 2 6 2 2 2 5" xfId="36527"/>
    <cellStyle name="Total 2 2 6 2 2 2 5 2" xfId="36528"/>
    <cellStyle name="Total 2 2 6 2 2 2 5 3" xfId="36529"/>
    <cellStyle name="Total 2 2 6 2 2 2 6" xfId="36530"/>
    <cellStyle name="Total 2 2 6 2 2 2 7" xfId="36531"/>
    <cellStyle name="Total 2 2 6 2 2 3" xfId="36532"/>
    <cellStyle name="Total 2 2 6 2 2 3 2" xfId="36533"/>
    <cellStyle name="Total 2 2 6 2 2 3 3" xfId="36534"/>
    <cellStyle name="Total 2 2 6 2 2 4" xfId="36535"/>
    <cellStyle name="Total 2 2 6 2 2 4 2" xfId="36536"/>
    <cellStyle name="Total 2 2 6 2 2 4 3" xfId="36537"/>
    <cellStyle name="Total 2 2 6 2 2 5" xfId="36538"/>
    <cellStyle name="Total 2 2 6 2 2 5 2" xfId="36539"/>
    <cellStyle name="Total 2 2 6 2 2 5 3" xfId="36540"/>
    <cellStyle name="Total 2 2 6 2 2 6" xfId="36541"/>
    <cellStyle name="Total 2 2 6 2 2 6 2" xfId="36542"/>
    <cellStyle name="Total 2 2 6 2 2 6 3" xfId="36543"/>
    <cellStyle name="Total 2 2 6 2 2 7" xfId="36544"/>
    <cellStyle name="Total 2 2 6 2 2 8" xfId="36545"/>
    <cellStyle name="Total 2 2 6 2 3" xfId="36546"/>
    <cellStyle name="Total 2 2 6 2 3 2" xfId="36547"/>
    <cellStyle name="Total 2 2 6 2 3 2 2" xfId="36548"/>
    <cellStyle name="Total 2 2 6 2 3 2 3" xfId="36549"/>
    <cellStyle name="Total 2 2 6 2 3 3" xfId="36550"/>
    <cellStyle name="Total 2 2 6 2 3 3 2" xfId="36551"/>
    <cellStyle name="Total 2 2 6 2 3 3 3" xfId="36552"/>
    <cellStyle name="Total 2 2 6 2 3 4" xfId="36553"/>
    <cellStyle name="Total 2 2 6 2 3 4 2" xfId="36554"/>
    <cellStyle name="Total 2 2 6 2 3 4 3" xfId="36555"/>
    <cellStyle name="Total 2 2 6 2 3 5" xfId="36556"/>
    <cellStyle name="Total 2 2 6 2 3 5 2" xfId="36557"/>
    <cellStyle name="Total 2 2 6 2 3 5 3" xfId="36558"/>
    <cellStyle name="Total 2 2 6 2 3 6" xfId="36559"/>
    <cellStyle name="Total 2 2 6 2 3 7" xfId="36560"/>
    <cellStyle name="Total 2 2 6 2 4" xfId="36561"/>
    <cellStyle name="Total 2 2 6 2 4 2" xfId="36562"/>
    <cellStyle name="Total 2 2 6 2 4 3" xfId="36563"/>
    <cellStyle name="Total 2 2 6 2 5" xfId="36564"/>
    <cellStyle name="Total 2 2 6 2 5 2" xfId="36565"/>
    <cellStyle name="Total 2 2 6 2 5 3" xfId="36566"/>
    <cellStyle name="Total 2 2 6 2 6" xfId="36567"/>
    <cellStyle name="Total 2 2 6 2 6 2" xfId="36568"/>
    <cellStyle name="Total 2 2 6 2 6 3" xfId="36569"/>
    <cellStyle name="Total 2 2 6 2 7" xfId="36570"/>
    <cellStyle name="Total 2 2 6 2 7 2" xfId="36571"/>
    <cellStyle name="Total 2 2 6 2 7 3" xfId="36572"/>
    <cellStyle name="Total 2 2 6 2 8" xfId="36573"/>
    <cellStyle name="Total 2 2 6 2 9" xfId="36574"/>
    <cellStyle name="Total 2 2 6 3" xfId="36575"/>
    <cellStyle name="Total 2 2 6 4" xfId="36576"/>
    <cellStyle name="Total 2 2 6 5" xfId="36577"/>
    <cellStyle name="Total 2 2 6 5 2" xfId="36578"/>
    <cellStyle name="Total 2 2 6 5 2 2" xfId="36579"/>
    <cellStyle name="Total 2 2 6 5 2 2 2" xfId="36580"/>
    <cellStyle name="Total 2 2 6 5 2 2 3" xfId="36581"/>
    <cellStyle name="Total 2 2 6 5 2 3" xfId="36582"/>
    <cellStyle name="Total 2 2 6 5 2 3 2" xfId="36583"/>
    <cellStyle name="Total 2 2 6 5 2 3 3" xfId="36584"/>
    <cellStyle name="Total 2 2 6 5 2 4" xfId="36585"/>
    <cellStyle name="Total 2 2 6 5 2 4 2" xfId="36586"/>
    <cellStyle name="Total 2 2 6 5 2 4 3" xfId="36587"/>
    <cellStyle name="Total 2 2 6 5 2 5" xfId="36588"/>
    <cellStyle name="Total 2 2 6 5 2 5 2" xfId="36589"/>
    <cellStyle name="Total 2 2 6 5 2 5 3" xfId="36590"/>
    <cellStyle name="Total 2 2 6 5 2 6" xfId="36591"/>
    <cellStyle name="Total 2 2 6 5 2 7" xfId="36592"/>
    <cellStyle name="Total 2 2 6 5 3" xfId="36593"/>
    <cellStyle name="Total 2 2 6 5 3 2" xfId="36594"/>
    <cellStyle name="Total 2 2 6 5 3 3" xfId="36595"/>
    <cellStyle name="Total 2 2 6 5 4" xfId="36596"/>
    <cellStyle name="Total 2 2 6 5 4 2" xfId="36597"/>
    <cellStyle name="Total 2 2 6 5 4 3" xfId="36598"/>
    <cellStyle name="Total 2 2 6 5 5" xfId="36599"/>
    <cellStyle name="Total 2 2 6 5 5 2" xfId="36600"/>
    <cellStyle name="Total 2 2 6 5 5 3" xfId="36601"/>
    <cellStyle name="Total 2 2 6 5 6" xfId="36602"/>
    <cellStyle name="Total 2 2 6 5 6 2" xfId="36603"/>
    <cellStyle name="Total 2 2 6 5 6 3" xfId="36604"/>
    <cellStyle name="Total 2 2 6 5 7" xfId="36605"/>
    <cellStyle name="Total 2 2 6 5 8" xfId="36606"/>
    <cellStyle name="Total 2 2 6 6" xfId="36607"/>
    <cellStyle name="Total 2 2 6 6 2" xfId="36608"/>
    <cellStyle name="Total 2 2 6 6 2 2" xfId="36609"/>
    <cellStyle name="Total 2 2 6 6 2 3" xfId="36610"/>
    <cellStyle name="Total 2 2 6 6 3" xfId="36611"/>
    <cellStyle name="Total 2 2 6 6 3 2" xfId="36612"/>
    <cellStyle name="Total 2 2 6 6 3 3" xfId="36613"/>
    <cellStyle name="Total 2 2 6 6 4" xfId="36614"/>
    <cellStyle name="Total 2 2 6 6 4 2" xfId="36615"/>
    <cellStyle name="Total 2 2 6 6 4 3" xfId="36616"/>
    <cellStyle name="Total 2 2 6 6 5" xfId="36617"/>
    <cellStyle name="Total 2 2 6 6 5 2" xfId="36618"/>
    <cellStyle name="Total 2 2 6 6 5 3" xfId="36619"/>
    <cellStyle name="Total 2 2 6 6 6" xfId="36620"/>
    <cellStyle name="Total 2 2 6 6 7" xfId="36621"/>
    <cellStyle name="Total 2 2 6 7" xfId="36622"/>
    <cellStyle name="Total 2 2 6 7 2" xfId="36623"/>
    <cellStyle name="Total 2 2 6 7 3" xfId="36624"/>
    <cellStyle name="Total 2 2 6 8" xfId="36625"/>
    <cellStyle name="Total 2 2 6 8 2" xfId="36626"/>
    <cellStyle name="Total 2 2 6 8 3" xfId="36627"/>
    <cellStyle name="Total 2 2 6 9" xfId="36628"/>
    <cellStyle name="Total 2 2 6 9 2" xfId="36629"/>
    <cellStyle name="Total 2 2 6 9 3" xfId="36630"/>
    <cellStyle name="Total 2 2 7" xfId="36631"/>
    <cellStyle name="Total 2 2 7 10" xfId="36632"/>
    <cellStyle name="Total 2 2 7 10 2" xfId="36633"/>
    <cellStyle name="Total 2 2 7 10 3" xfId="36634"/>
    <cellStyle name="Total 2 2 7 11" xfId="36635"/>
    <cellStyle name="Total 2 2 7 12" xfId="36636"/>
    <cellStyle name="Total 2 2 7 2" xfId="36637"/>
    <cellStyle name="Total 2 2 7 2 2" xfId="36638"/>
    <cellStyle name="Total 2 2 7 2 2 2" xfId="36639"/>
    <cellStyle name="Total 2 2 7 2 2 2 2" xfId="36640"/>
    <cellStyle name="Total 2 2 7 2 2 2 2 2" xfId="36641"/>
    <cellStyle name="Total 2 2 7 2 2 2 2 3" xfId="36642"/>
    <cellStyle name="Total 2 2 7 2 2 2 3" xfId="36643"/>
    <cellStyle name="Total 2 2 7 2 2 2 3 2" xfId="36644"/>
    <cellStyle name="Total 2 2 7 2 2 2 3 3" xfId="36645"/>
    <cellStyle name="Total 2 2 7 2 2 2 4" xfId="36646"/>
    <cellStyle name="Total 2 2 7 2 2 2 4 2" xfId="36647"/>
    <cellStyle name="Total 2 2 7 2 2 2 4 3" xfId="36648"/>
    <cellStyle name="Total 2 2 7 2 2 2 5" xfId="36649"/>
    <cellStyle name="Total 2 2 7 2 2 2 5 2" xfId="36650"/>
    <cellStyle name="Total 2 2 7 2 2 2 5 3" xfId="36651"/>
    <cellStyle name="Total 2 2 7 2 2 2 6" xfId="36652"/>
    <cellStyle name="Total 2 2 7 2 2 2 7" xfId="36653"/>
    <cellStyle name="Total 2 2 7 2 2 3" xfId="36654"/>
    <cellStyle name="Total 2 2 7 2 2 3 2" xfId="36655"/>
    <cellStyle name="Total 2 2 7 2 2 3 3" xfId="36656"/>
    <cellStyle name="Total 2 2 7 2 2 4" xfId="36657"/>
    <cellStyle name="Total 2 2 7 2 2 4 2" xfId="36658"/>
    <cellStyle name="Total 2 2 7 2 2 4 3" xfId="36659"/>
    <cellStyle name="Total 2 2 7 2 2 5" xfId="36660"/>
    <cellStyle name="Total 2 2 7 2 2 5 2" xfId="36661"/>
    <cellStyle name="Total 2 2 7 2 2 5 3" xfId="36662"/>
    <cellStyle name="Total 2 2 7 2 2 6" xfId="36663"/>
    <cellStyle name="Total 2 2 7 2 2 6 2" xfId="36664"/>
    <cellStyle name="Total 2 2 7 2 2 6 3" xfId="36665"/>
    <cellStyle name="Total 2 2 7 2 2 7" xfId="36666"/>
    <cellStyle name="Total 2 2 7 2 2 8" xfId="36667"/>
    <cellStyle name="Total 2 2 7 2 3" xfId="36668"/>
    <cellStyle name="Total 2 2 7 2 3 2" xfId="36669"/>
    <cellStyle name="Total 2 2 7 2 3 2 2" xfId="36670"/>
    <cellStyle name="Total 2 2 7 2 3 2 3" xfId="36671"/>
    <cellStyle name="Total 2 2 7 2 3 3" xfId="36672"/>
    <cellStyle name="Total 2 2 7 2 3 3 2" xfId="36673"/>
    <cellStyle name="Total 2 2 7 2 3 3 3" xfId="36674"/>
    <cellStyle name="Total 2 2 7 2 3 4" xfId="36675"/>
    <cellStyle name="Total 2 2 7 2 3 4 2" xfId="36676"/>
    <cellStyle name="Total 2 2 7 2 3 4 3" xfId="36677"/>
    <cellStyle name="Total 2 2 7 2 3 5" xfId="36678"/>
    <cellStyle name="Total 2 2 7 2 3 5 2" xfId="36679"/>
    <cellStyle name="Total 2 2 7 2 3 5 3" xfId="36680"/>
    <cellStyle name="Total 2 2 7 2 3 6" xfId="36681"/>
    <cellStyle name="Total 2 2 7 2 3 7" xfId="36682"/>
    <cellStyle name="Total 2 2 7 2 4" xfId="36683"/>
    <cellStyle name="Total 2 2 7 2 4 2" xfId="36684"/>
    <cellStyle name="Total 2 2 7 2 4 3" xfId="36685"/>
    <cellStyle name="Total 2 2 7 2 5" xfId="36686"/>
    <cellStyle name="Total 2 2 7 2 5 2" xfId="36687"/>
    <cellStyle name="Total 2 2 7 2 5 3" xfId="36688"/>
    <cellStyle name="Total 2 2 7 2 6" xfId="36689"/>
    <cellStyle name="Total 2 2 7 2 6 2" xfId="36690"/>
    <cellStyle name="Total 2 2 7 2 6 3" xfId="36691"/>
    <cellStyle name="Total 2 2 7 2 7" xfId="36692"/>
    <cellStyle name="Total 2 2 7 2 7 2" xfId="36693"/>
    <cellStyle name="Total 2 2 7 2 7 3" xfId="36694"/>
    <cellStyle name="Total 2 2 7 2 8" xfId="36695"/>
    <cellStyle name="Total 2 2 7 2 9" xfId="36696"/>
    <cellStyle name="Total 2 2 7 3" xfId="36697"/>
    <cellStyle name="Total 2 2 7 3 2" xfId="36698"/>
    <cellStyle name="Total 2 2 7 3 2 2" xfId="36699"/>
    <cellStyle name="Total 2 2 7 3 2 2 2" xfId="36700"/>
    <cellStyle name="Total 2 2 7 3 2 2 2 2" xfId="36701"/>
    <cellStyle name="Total 2 2 7 3 2 2 2 3" xfId="36702"/>
    <cellStyle name="Total 2 2 7 3 2 2 3" xfId="36703"/>
    <cellStyle name="Total 2 2 7 3 2 2 3 2" xfId="36704"/>
    <cellStyle name="Total 2 2 7 3 2 2 3 3" xfId="36705"/>
    <cellStyle name="Total 2 2 7 3 2 2 4" xfId="36706"/>
    <cellStyle name="Total 2 2 7 3 2 2 4 2" xfId="36707"/>
    <cellStyle name="Total 2 2 7 3 2 2 4 3" xfId="36708"/>
    <cellStyle name="Total 2 2 7 3 2 2 5" xfId="36709"/>
    <cellStyle name="Total 2 2 7 3 2 2 5 2" xfId="36710"/>
    <cellStyle name="Total 2 2 7 3 2 2 5 3" xfId="36711"/>
    <cellStyle name="Total 2 2 7 3 2 2 6" xfId="36712"/>
    <cellStyle name="Total 2 2 7 3 2 2 7" xfId="36713"/>
    <cellStyle name="Total 2 2 7 3 2 3" xfId="36714"/>
    <cellStyle name="Total 2 2 7 3 2 3 2" xfId="36715"/>
    <cellStyle name="Total 2 2 7 3 2 3 3" xfId="36716"/>
    <cellStyle name="Total 2 2 7 3 2 4" xfId="36717"/>
    <cellStyle name="Total 2 2 7 3 2 4 2" xfId="36718"/>
    <cellStyle name="Total 2 2 7 3 2 4 3" xfId="36719"/>
    <cellStyle name="Total 2 2 7 3 2 5" xfId="36720"/>
    <cellStyle name="Total 2 2 7 3 2 5 2" xfId="36721"/>
    <cellStyle name="Total 2 2 7 3 2 5 3" xfId="36722"/>
    <cellStyle name="Total 2 2 7 3 2 6" xfId="36723"/>
    <cellStyle name="Total 2 2 7 3 2 6 2" xfId="36724"/>
    <cellStyle name="Total 2 2 7 3 2 6 3" xfId="36725"/>
    <cellStyle name="Total 2 2 7 3 2 7" xfId="36726"/>
    <cellStyle name="Total 2 2 7 3 2 8" xfId="36727"/>
    <cellStyle name="Total 2 2 7 3 3" xfId="36728"/>
    <cellStyle name="Total 2 2 7 3 3 2" xfId="36729"/>
    <cellStyle name="Total 2 2 7 3 3 2 2" xfId="36730"/>
    <cellStyle name="Total 2 2 7 3 3 2 3" xfId="36731"/>
    <cellStyle name="Total 2 2 7 3 3 3" xfId="36732"/>
    <cellStyle name="Total 2 2 7 3 3 3 2" xfId="36733"/>
    <cellStyle name="Total 2 2 7 3 3 3 3" xfId="36734"/>
    <cellStyle name="Total 2 2 7 3 3 4" xfId="36735"/>
    <cellStyle name="Total 2 2 7 3 3 4 2" xfId="36736"/>
    <cellStyle name="Total 2 2 7 3 3 4 3" xfId="36737"/>
    <cellStyle name="Total 2 2 7 3 3 5" xfId="36738"/>
    <cellStyle name="Total 2 2 7 3 3 5 2" xfId="36739"/>
    <cellStyle name="Total 2 2 7 3 3 5 3" xfId="36740"/>
    <cellStyle name="Total 2 2 7 3 3 6" xfId="36741"/>
    <cellStyle name="Total 2 2 7 3 3 7" xfId="36742"/>
    <cellStyle name="Total 2 2 7 3 4" xfId="36743"/>
    <cellStyle name="Total 2 2 7 3 4 2" xfId="36744"/>
    <cellStyle name="Total 2 2 7 3 4 3" xfId="36745"/>
    <cellStyle name="Total 2 2 7 3 5" xfId="36746"/>
    <cellStyle name="Total 2 2 7 3 5 2" xfId="36747"/>
    <cellStyle name="Total 2 2 7 3 5 3" xfId="36748"/>
    <cellStyle name="Total 2 2 7 3 6" xfId="36749"/>
    <cellStyle name="Total 2 2 7 3 6 2" xfId="36750"/>
    <cellStyle name="Total 2 2 7 3 6 3" xfId="36751"/>
    <cellStyle name="Total 2 2 7 3 7" xfId="36752"/>
    <cellStyle name="Total 2 2 7 3 7 2" xfId="36753"/>
    <cellStyle name="Total 2 2 7 3 7 3" xfId="36754"/>
    <cellStyle name="Total 2 2 7 3 8" xfId="36755"/>
    <cellStyle name="Total 2 2 7 3 9" xfId="36756"/>
    <cellStyle name="Total 2 2 7 4" xfId="36757"/>
    <cellStyle name="Total 2 2 7 4 2" xfId="36758"/>
    <cellStyle name="Total 2 2 7 4 2 2" xfId="36759"/>
    <cellStyle name="Total 2 2 7 4 2 2 2" xfId="36760"/>
    <cellStyle name="Total 2 2 7 4 2 2 2 2" xfId="36761"/>
    <cellStyle name="Total 2 2 7 4 2 2 2 3" xfId="36762"/>
    <cellStyle name="Total 2 2 7 4 2 2 3" xfId="36763"/>
    <cellStyle name="Total 2 2 7 4 2 2 3 2" xfId="36764"/>
    <cellStyle name="Total 2 2 7 4 2 2 3 3" xfId="36765"/>
    <cellStyle name="Total 2 2 7 4 2 2 4" xfId="36766"/>
    <cellStyle name="Total 2 2 7 4 2 2 4 2" xfId="36767"/>
    <cellStyle name="Total 2 2 7 4 2 2 4 3" xfId="36768"/>
    <cellStyle name="Total 2 2 7 4 2 2 5" xfId="36769"/>
    <cellStyle name="Total 2 2 7 4 2 2 5 2" xfId="36770"/>
    <cellStyle name="Total 2 2 7 4 2 2 5 3" xfId="36771"/>
    <cellStyle name="Total 2 2 7 4 2 2 6" xfId="36772"/>
    <cellStyle name="Total 2 2 7 4 2 2 7" xfId="36773"/>
    <cellStyle name="Total 2 2 7 4 2 3" xfId="36774"/>
    <cellStyle name="Total 2 2 7 4 2 3 2" xfId="36775"/>
    <cellStyle name="Total 2 2 7 4 2 3 3" xfId="36776"/>
    <cellStyle name="Total 2 2 7 4 2 4" xfId="36777"/>
    <cellStyle name="Total 2 2 7 4 2 4 2" xfId="36778"/>
    <cellStyle name="Total 2 2 7 4 2 4 3" xfId="36779"/>
    <cellStyle name="Total 2 2 7 4 2 5" xfId="36780"/>
    <cellStyle name="Total 2 2 7 4 2 5 2" xfId="36781"/>
    <cellStyle name="Total 2 2 7 4 2 5 3" xfId="36782"/>
    <cellStyle name="Total 2 2 7 4 2 6" xfId="36783"/>
    <cellStyle name="Total 2 2 7 4 2 6 2" xfId="36784"/>
    <cellStyle name="Total 2 2 7 4 2 6 3" xfId="36785"/>
    <cellStyle name="Total 2 2 7 4 2 7" xfId="36786"/>
    <cellStyle name="Total 2 2 7 4 2 8" xfId="36787"/>
    <cellStyle name="Total 2 2 7 4 3" xfId="36788"/>
    <cellStyle name="Total 2 2 7 4 3 2" xfId="36789"/>
    <cellStyle name="Total 2 2 7 4 3 2 2" xfId="36790"/>
    <cellStyle name="Total 2 2 7 4 3 2 3" xfId="36791"/>
    <cellStyle name="Total 2 2 7 4 3 3" xfId="36792"/>
    <cellStyle name="Total 2 2 7 4 3 3 2" xfId="36793"/>
    <cellStyle name="Total 2 2 7 4 3 3 3" xfId="36794"/>
    <cellStyle name="Total 2 2 7 4 3 4" xfId="36795"/>
    <cellStyle name="Total 2 2 7 4 3 4 2" xfId="36796"/>
    <cellStyle name="Total 2 2 7 4 3 4 3" xfId="36797"/>
    <cellStyle name="Total 2 2 7 4 3 5" xfId="36798"/>
    <cellStyle name="Total 2 2 7 4 3 5 2" xfId="36799"/>
    <cellStyle name="Total 2 2 7 4 3 5 3" xfId="36800"/>
    <cellStyle name="Total 2 2 7 4 3 6" xfId="36801"/>
    <cellStyle name="Total 2 2 7 4 3 7" xfId="36802"/>
    <cellStyle name="Total 2 2 7 4 4" xfId="36803"/>
    <cellStyle name="Total 2 2 7 4 4 2" xfId="36804"/>
    <cellStyle name="Total 2 2 7 4 4 3" xfId="36805"/>
    <cellStyle name="Total 2 2 7 4 5" xfId="36806"/>
    <cellStyle name="Total 2 2 7 4 5 2" xfId="36807"/>
    <cellStyle name="Total 2 2 7 4 5 3" xfId="36808"/>
    <cellStyle name="Total 2 2 7 4 6" xfId="36809"/>
    <cellStyle name="Total 2 2 7 4 6 2" xfId="36810"/>
    <cellStyle name="Total 2 2 7 4 6 3" xfId="36811"/>
    <cellStyle name="Total 2 2 7 4 7" xfId="36812"/>
    <cellStyle name="Total 2 2 7 4 7 2" xfId="36813"/>
    <cellStyle name="Total 2 2 7 4 7 3" xfId="36814"/>
    <cellStyle name="Total 2 2 7 4 8" xfId="36815"/>
    <cellStyle name="Total 2 2 7 4 9" xfId="36816"/>
    <cellStyle name="Total 2 2 7 5" xfId="36817"/>
    <cellStyle name="Total 2 2 7 5 2" xfId="36818"/>
    <cellStyle name="Total 2 2 7 5 2 2" xfId="36819"/>
    <cellStyle name="Total 2 2 7 5 2 2 2" xfId="36820"/>
    <cellStyle name="Total 2 2 7 5 2 2 3" xfId="36821"/>
    <cellStyle name="Total 2 2 7 5 2 3" xfId="36822"/>
    <cellStyle name="Total 2 2 7 5 2 3 2" xfId="36823"/>
    <cellStyle name="Total 2 2 7 5 2 3 3" xfId="36824"/>
    <cellStyle name="Total 2 2 7 5 2 4" xfId="36825"/>
    <cellStyle name="Total 2 2 7 5 2 4 2" xfId="36826"/>
    <cellStyle name="Total 2 2 7 5 2 4 3" xfId="36827"/>
    <cellStyle name="Total 2 2 7 5 2 5" xfId="36828"/>
    <cellStyle name="Total 2 2 7 5 2 5 2" xfId="36829"/>
    <cellStyle name="Total 2 2 7 5 2 5 3" xfId="36830"/>
    <cellStyle name="Total 2 2 7 5 2 6" xfId="36831"/>
    <cellStyle name="Total 2 2 7 5 2 7" xfId="36832"/>
    <cellStyle name="Total 2 2 7 5 3" xfId="36833"/>
    <cellStyle name="Total 2 2 7 5 3 2" xfId="36834"/>
    <cellStyle name="Total 2 2 7 5 3 3" xfId="36835"/>
    <cellStyle name="Total 2 2 7 5 4" xfId="36836"/>
    <cellStyle name="Total 2 2 7 5 4 2" xfId="36837"/>
    <cellStyle name="Total 2 2 7 5 4 3" xfId="36838"/>
    <cellStyle name="Total 2 2 7 5 5" xfId="36839"/>
    <cellStyle name="Total 2 2 7 5 5 2" xfId="36840"/>
    <cellStyle name="Total 2 2 7 5 5 3" xfId="36841"/>
    <cellStyle name="Total 2 2 7 5 6" xfId="36842"/>
    <cellStyle name="Total 2 2 7 5 6 2" xfId="36843"/>
    <cellStyle name="Total 2 2 7 5 6 3" xfId="36844"/>
    <cellStyle name="Total 2 2 7 5 7" xfId="36845"/>
    <cellStyle name="Total 2 2 7 5 8" xfId="36846"/>
    <cellStyle name="Total 2 2 7 6" xfId="36847"/>
    <cellStyle name="Total 2 2 7 6 2" xfId="36848"/>
    <cellStyle name="Total 2 2 7 6 2 2" xfId="36849"/>
    <cellStyle name="Total 2 2 7 6 2 3" xfId="36850"/>
    <cellStyle name="Total 2 2 7 6 3" xfId="36851"/>
    <cellStyle name="Total 2 2 7 6 3 2" xfId="36852"/>
    <cellStyle name="Total 2 2 7 6 3 3" xfId="36853"/>
    <cellStyle name="Total 2 2 7 6 4" xfId="36854"/>
    <cellStyle name="Total 2 2 7 6 4 2" xfId="36855"/>
    <cellStyle name="Total 2 2 7 6 4 3" xfId="36856"/>
    <cellStyle name="Total 2 2 7 6 5" xfId="36857"/>
    <cellStyle name="Total 2 2 7 6 5 2" xfId="36858"/>
    <cellStyle name="Total 2 2 7 6 5 3" xfId="36859"/>
    <cellStyle name="Total 2 2 7 6 6" xfId="36860"/>
    <cellStyle name="Total 2 2 7 6 7" xfId="36861"/>
    <cellStyle name="Total 2 2 7 7" xfId="36862"/>
    <cellStyle name="Total 2 2 7 7 2" xfId="36863"/>
    <cellStyle name="Total 2 2 7 7 3" xfId="36864"/>
    <cellStyle name="Total 2 2 7 8" xfId="36865"/>
    <cellStyle name="Total 2 2 7 8 2" xfId="36866"/>
    <cellStyle name="Total 2 2 7 8 3" xfId="36867"/>
    <cellStyle name="Total 2 2 7 9" xfId="36868"/>
    <cellStyle name="Total 2 2 7 9 2" xfId="36869"/>
    <cellStyle name="Total 2 2 7 9 3" xfId="36870"/>
    <cellStyle name="Total 2 2 8" xfId="36871"/>
    <cellStyle name="Total 2 2 8 10" xfId="36872"/>
    <cellStyle name="Total 2 2 8 2" xfId="36873"/>
    <cellStyle name="Total 2 2 8 2 2" xfId="36874"/>
    <cellStyle name="Total 2 2 8 2 2 2" xfId="36875"/>
    <cellStyle name="Total 2 2 8 2 2 2 2" xfId="36876"/>
    <cellStyle name="Total 2 2 8 2 2 2 2 2" xfId="36877"/>
    <cellStyle name="Total 2 2 8 2 2 2 2 3" xfId="36878"/>
    <cellStyle name="Total 2 2 8 2 2 2 3" xfId="36879"/>
    <cellStyle name="Total 2 2 8 2 2 2 3 2" xfId="36880"/>
    <cellStyle name="Total 2 2 8 2 2 2 3 3" xfId="36881"/>
    <cellStyle name="Total 2 2 8 2 2 2 4" xfId="36882"/>
    <cellStyle name="Total 2 2 8 2 2 2 4 2" xfId="36883"/>
    <cellStyle name="Total 2 2 8 2 2 2 4 3" xfId="36884"/>
    <cellStyle name="Total 2 2 8 2 2 2 5" xfId="36885"/>
    <cellStyle name="Total 2 2 8 2 2 2 5 2" xfId="36886"/>
    <cellStyle name="Total 2 2 8 2 2 2 5 3" xfId="36887"/>
    <cellStyle name="Total 2 2 8 2 2 2 6" xfId="36888"/>
    <cellStyle name="Total 2 2 8 2 2 2 7" xfId="36889"/>
    <cellStyle name="Total 2 2 8 2 2 3" xfId="36890"/>
    <cellStyle name="Total 2 2 8 2 2 3 2" xfId="36891"/>
    <cellStyle name="Total 2 2 8 2 2 3 3" xfId="36892"/>
    <cellStyle name="Total 2 2 8 2 2 4" xfId="36893"/>
    <cellStyle name="Total 2 2 8 2 2 4 2" xfId="36894"/>
    <cellStyle name="Total 2 2 8 2 2 4 3" xfId="36895"/>
    <cellStyle name="Total 2 2 8 2 2 5" xfId="36896"/>
    <cellStyle name="Total 2 2 8 2 2 5 2" xfId="36897"/>
    <cellStyle name="Total 2 2 8 2 2 5 3" xfId="36898"/>
    <cellStyle name="Total 2 2 8 2 2 6" xfId="36899"/>
    <cellStyle name="Total 2 2 8 2 2 6 2" xfId="36900"/>
    <cellStyle name="Total 2 2 8 2 2 6 3" xfId="36901"/>
    <cellStyle name="Total 2 2 8 2 2 7" xfId="36902"/>
    <cellStyle name="Total 2 2 8 2 2 8" xfId="36903"/>
    <cellStyle name="Total 2 2 8 2 3" xfId="36904"/>
    <cellStyle name="Total 2 2 8 2 3 2" xfId="36905"/>
    <cellStyle name="Total 2 2 8 2 3 2 2" xfId="36906"/>
    <cellStyle name="Total 2 2 8 2 3 2 3" xfId="36907"/>
    <cellStyle name="Total 2 2 8 2 3 3" xfId="36908"/>
    <cellStyle name="Total 2 2 8 2 3 3 2" xfId="36909"/>
    <cellStyle name="Total 2 2 8 2 3 3 3" xfId="36910"/>
    <cellStyle name="Total 2 2 8 2 3 4" xfId="36911"/>
    <cellStyle name="Total 2 2 8 2 3 4 2" xfId="36912"/>
    <cellStyle name="Total 2 2 8 2 3 4 3" xfId="36913"/>
    <cellStyle name="Total 2 2 8 2 3 5" xfId="36914"/>
    <cellStyle name="Total 2 2 8 2 3 5 2" xfId="36915"/>
    <cellStyle name="Total 2 2 8 2 3 5 3" xfId="36916"/>
    <cellStyle name="Total 2 2 8 2 3 6" xfId="36917"/>
    <cellStyle name="Total 2 2 8 2 3 7" xfId="36918"/>
    <cellStyle name="Total 2 2 8 2 4" xfId="36919"/>
    <cellStyle name="Total 2 2 8 2 4 2" xfId="36920"/>
    <cellStyle name="Total 2 2 8 2 4 3" xfId="36921"/>
    <cellStyle name="Total 2 2 8 2 5" xfId="36922"/>
    <cellStyle name="Total 2 2 8 2 5 2" xfId="36923"/>
    <cellStyle name="Total 2 2 8 2 5 3" xfId="36924"/>
    <cellStyle name="Total 2 2 8 2 6" xfId="36925"/>
    <cellStyle name="Total 2 2 8 2 6 2" xfId="36926"/>
    <cellStyle name="Total 2 2 8 2 6 3" xfId="36927"/>
    <cellStyle name="Total 2 2 8 2 7" xfId="36928"/>
    <cellStyle name="Total 2 2 8 2 7 2" xfId="36929"/>
    <cellStyle name="Total 2 2 8 2 7 3" xfId="36930"/>
    <cellStyle name="Total 2 2 8 2 8" xfId="36931"/>
    <cellStyle name="Total 2 2 8 2 9" xfId="36932"/>
    <cellStyle name="Total 2 2 8 3" xfId="36933"/>
    <cellStyle name="Total 2 2 8 3 2" xfId="36934"/>
    <cellStyle name="Total 2 2 8 3 2 2" xfId="36935"/>
    <cellStyle name="Total 2 2 8 3 2 2 2" xfId="36936"/>
    <cellStyle name="Total 2 2 8 3 2 2 3" xfId="36937"/>
    <cellStyle name="Total 2 2 8 3 2 3" xfId="36938"/>
    <cellStyle name="Total 2 2 8 3 2 3 2" xfId="36939"/>
    <cellStyle name="Total 2 2 8 3 2 3 3" xfId="36940"/>
    <cellStyle name="Total 2 2 8 3 2 4" xfId="36941"/>
    <cellStyle name="Total 2 2 8 3 2 4 2" xfId="36942"/>
    <cellStyle name="Total 2 2 8 3 2 4 3" xfId="36943"/>
    <cellStyle name="Total 2 2 8 3 2 5" xfId="36944"/>
    <cellStyle name="Total 2 2 8 3 2 5 2" xfId="36945"/>
    <cellStyle name="Total 2 2 8 3 2 5 3" xfId="36946"/>
    <cellStyle name="Total 2 2 8 3 2 6" xfId="36947"/>
    <cellStyle name="Total 2 2 8 3 2 7" xfId="36948"/>
    <cellStyle name="Total 2 2 8 3 3" xfId="36949"/>
    <cellStyle name="Total 2 2 8 3 3 2" xfId="36950"/>
    <cellStyle name="Total 2 2 8 3 3 3" xfId="36951"/>
    <cellStyle name="Total 2 2 8 3 4" xfId="36952"/>
    <cellStyle name="Total 2 2 8 3 4 2" xfId="36953"/>
    <cellStyle name="Total 2 2 8 3 4 3" xfId="36954"/>
    <cellStyle name="Total 2 2 8 3 5" xfId="36955"/>
    <cellStyle name="Total 2 2 8 3 5 2" xfId="36956"/>
    <cellStyle name="Total 2 2 8 3 5 3" xfId="36957"/>
    <cellStyle name="Total 2 2 8 3 6" xfId="36958"/>
    <cellStyle name="Total 2 2 8 3 6 2" xfId="36959"/>
    <cellStyle name="Total 2 2 8 3 6 3" xfId="36960"/>
    <cellStyle name="Total 2 2 8 3 7" xfId="36961"/>
    <cellStyle name="Total 2 2 8 3 8" xfId="36962"/>
    <cellStyle name="Total 2 2 8 4" xfId="36963"/>
    <cellStyle name="Total 2 2 8 4 2" xfId="36964"/>
    <cellStyle name="Total 2 2 8 4 2 2" xfId="36965"/>
    <cellStyle name="Total 2 2 8 4 2 3" xfId="36966"/>
    <cellStyle name="Total 2 2 8 4 3" xfId="36967"/>
    <cellStyle name="Total 2 2 8 4 3 2" xfId="36968"/>
    <cellStyle name="Total 2 2 8 4 3 3" xfId="36969"/>
    <cellStyle name="Total 2 2 8 4 4" xfId="36970"/>
    <cellStyle name="Total 2 2 8 4 4 2" xfId="36971"/>
    <cellStyle name="Total 2 2 8 4 4 3" xfId="36972"/>
    <cellStyle name="Total 2 2 8 4 5" xfId="36973"/>
    <cellStyle name="Total 2 2 8 4 5 2" xfId="36974"/>
    <cellStyle name="Total 2 2 8 4 5 3" xfId="36975"/>
    <cellStyle name="Total 2 2 8 4 6" xfId="36976"/>
    <cellStyle name="Total 2 2 8 4 7" xfId="36977"/>
    <cellStyle name="Total 2 2 8 5" xfId="36978"/>
    <cellStyle name="Total 2 2 8 5 2" xfId="36979"/>
    <cellStyle name="Total 2 2 8 5 3" xfId="36980"/>
    <cellStyle name="Total 2 2 8 6" xfId="36981"/>
    <cellStyle name="Total 2 2 8 6 2" xfId="36982"/>
    <cellStyle name="Total 2 2 8 6 3" xfId="36983"/>
    <cellStyle name="Total 2 2 8 7" xfId="36984"/>
    <cellStyle name="Total 2 2 8 7 2" xfId="36985"/>
    <cellStyle name="Total 2 2 8 7 3" xfId="36986"/>
    <cellStyle name="Total 2 2 8 8" xfId="36987"/>
    <cellStyle name="Total 2 2 8 8 2" xfId="36988"/>
    <cellStyle name="Total 2 2 8 8 3" xfId="36989"/>
    <cellStyle name="Total 2 2 8 9" xfId="36990"/>
    <cellStyle name="Total 2 2 9" xfId="36991"/>
    <cellStyle name="Total 2 2 9 2" xfId="36992"/>
    <cellStyle name="Total 2 2 9 2 2" xfId="36993"/>
    <cellStyle name="Total 2 2 9 2 2 2" xfId="36994"/>
    <cellStyle name="Total 2 2 9 2 2 2 2" xfId="36995"/>
    <cellStyle name="Total 2 2 9 2 2 2 3" xfId="36996"/>
    <cellStyle name="Total 2 2 9 2 2 3" xfId="36997"/>
    <cellStyle name="Total 2 2 9 2 2 3 2" xfId="36998"/>
    <cellStyle name="Total 2 2 9 2 2 3 3" xfId="36999"/>
    <cellStyle name="Total 2 2 9 2 2 4" xfId="37000"/>
    <cellStyle name="Total 2 2 9 2 2 4 2" xfId="37001"/>
    <cellStyle name="Total 2 2 9 2 2 4 3" xfId="37002"/>
    <cellStyle name="Total 2 2 9 2 2 5" xfId="37003"/>
    <cellStyle name="Total 2 2 9 2 2 5 2" xfId="37004"/>
    <cellStyle name="Total 2 2 9 2 2 5 3" xfId="37005"/>
    <cellStyle name="Total 2 2 9 2 2 6" xfId="37006"/>
    <cellStyle name="Total 2 2 9 2 2 7" xfId="37007"/>
    <cellStyle name="Total 2 2 9 2 3" xfId="37008"/>
    <cellStyle name="Total 2 2 9 2 3 2" xfId="37009"/>
    <cellStyle name="Total 2 2 9 2 3 3" xfId="37010"/>
    <cellStyle name="Total 2 2 9 2 4" xfId="37011"/>
    <cellStyle name="Total 2 2 9 2 4 2" xfId="37012"/>
    <cellStyle name="Total 2 2 9 2 4 3" xfId="37013"/>
    <cellStyle name="Total 2 2 9 2 5" xfId="37014"/>
    <cellStyle name="Total 2 2 9 2 5 2" xfId="37015"/>
    <cellStyle name="Total 2 2 9 2 5 3" xfId="37016"/>
    <cellStyle name="Total 2 2 9 2 6" xfId="37017"/>
    <cellStyle name="Total 2 2 9 2 6 2" xfId="37018"/>
    <cellStyle name="Total 2 2 9 2 6 3" xfId="37019"/>
    <cellStyle name="Total 2 2 9 2 7" xfId="37020"/>
    <cellStyle name="Total 2 2 9 2 8" xfId="37021"/>
    <cellStyle name="Total 2 2 9 3" xfId="37022"/>
    <cellStyle name="Total 2 2 9 3 2" xfId="37023"/>
    <cellStyle name="Total 2 2 9 3 2 2" xfId="37024"/>
    <cellStyle name="Total 2 2 9 3 2 3" xfId="37025"/>
    <cellStyle name="Total 2 2 9 3 3" xfId="37026"/>
    <cellStyle name="Total 2 2 9 3 3 2" xfId="37027"/>
    <cellStyle name="Total 2 2 9 3 3 3" xfId="37028"/>
    <cellStyle name="Total 2 2 9 3 4" xfId="37029"/>
    <cellStyle name="Total 2 2 9 3 4 2" xfId="37030"/>
    <cellStyle name="Total 2 2 9 3 4 3" xfId="37031"/>
    <cellStyle name="Total 2 2 9 3 5" xfId="37032"/>
    <cellStyle name="Total 2 2 9 3 5 2" xfId="37033"/>
    <cellStyle name="Total 2 2 9 3 5 3" xfId="37034"/>
    <cellStyle name="Total 2 2 9 3 6" xfId="37035"/>
    <cellStyle name="Total 2 2 9 3 7" xfId="37036"/>
    <cellStyle name="Total 2 2 9 4" xfId="37037"/>
    <cellStyle name="Total 2 2 9 4 2" xfId="37038"/>
    <cellStyle name="Total 2 2 9 4 3" xfId="37039"/>
    <cellStyle name="Total 2 2 9 5" xfId="37040"/>
    <cellStyle name="Total 2 2 9 5 2" xfId="37041"/>
    <cellStyle name="Total 2 2 9 5 3" xfId="37042"/>
    <cellStyle name="Total 2 2 9 6" xfId="37043"/>
    <cellStyle name="Total 2 2 9 6 2" xfId="37044"/>
    <cellStyle name="Total 2 2 9 6 3" xfId="37045"/>
    <cellStyle name="Total 2 2 9 7" xfId="37046"/>
    <cellStyle name="Total 2 2 9 7 2" xfId="37047"/>
    <cellStyle name="Total 2 2 9 7 3" xfId="37048"/>
    <cellStyle name="Total 2 2 9 8" xfId="37049"/>
    <cellStyle name="Total 2 2 9 9" xfId="37050"/>
    <cellStyle name="Total 2 20" xfId="37051"/>
    <cellStyle name="Total 2 3" xfId="37052"/>
    <cellStyle name="Total 2 3 10" xfId="37053"/>
    <cellStyle name="Total 2 3 10 2" xfId="37054"/>
    <cellStyle name="Total 2 3 10 2 2" xfId="37055"/>
    <cellStyle name="Total 2 3 10 2 3" xfId="37056"/>
    <cellStyle name="Total 2 3 10 3" xfId="37057"/>
    <cellStyle name="Total 2 3 10 3 2" xfId="37058"/>
    <cellStyle name="Total 2 3 10 3 3" xfId="37059"/>
    <cellStyle name="Total 2 3 10 4" xfId="37060"/>
    <cellStyle name="Total 2 3 10 4 2" xfId="37061"/>
    <cellStyle name="Total 2 3 10 4 3" xfId="37062"/>
    <cellStyle name="Total 2 3 10 5" xfId="37063"/>
    <cellStyle name="Total 2 3 10 5 2" xfId="37064"/>
    <cellStyle name="Total 2 3 10 5 3" xfId="37065"/>
    <cellStyle name="Total 2 3 10 6" xfId="37066"/>
    <cellStyle name="Total 2 3 10 7" xfId="37067"/>
    <cellStyle name="Total 2 3 11" xfId="37068"/>
    <cellStyle name="Total 2 3 11 2" xfId="37069"/>
    <cellStyle name="Total 2 3 11 3" xfId="37070"/>
    <cellStyle name="Total 2 3 12" xfId="37071"/>
    <cellStyle name="Total 2 3 12 2" xfId="37072"/>
    <cellStyle name="Total 2 3 12 3" xfId="37073"/>
    <cellStyle name="Total 2 3 13" xfId="37074"/>
    <cellStyle name="Total 2 3 13 2" xfId="37075"/>
    <cellStyle name="Total 2 3 13 3" xfId="37076"/>
    <cellStyle name="Total 2 3 14" xfId="37077"/>
    <cellStyle name="Total 2 3 14 2" xfId="37078"/>
    <cellStyle name="Total 2 3 14 3" xfId="37079"/>
    <cellStyle name="Total 2 3 15" xfId="37080"/>
    <cellStyle name="Total 2 3 16" xfId="37081"/>
    <cellStyle name="Total 2 3 2" xfId="37082"/>
    <cellStyle name="Total 2 3 2 10" xfId="37083"/>
    <cellStyle name="Total 2 3 2 10 2" xfId="37084"/>
    <cellStyle name="Total 2 3 2 10 3" xfId="37085"/>
    <cellStyle name="Total 2 3 2 11" xfId="37086"/>
    <cellStyle name="Total 2 3 2 11 2" xfId="37087"/>
    <cellStyle name="Total 2 3 2 11 3" xfId="37088"/>
    <cellStyle name="Total 2 3 2 12" xfId="37089"/>
    <cellStyle name="Total 2 3 2 13" xfId="37090"/>
    <cellStyle name="Total 2 3 2 2" xfId="37091"/>
    <cellStyle name="Total 2 3 2 2 10" xfId="37092"/>
    <cellStyle name="Total 2 3 2 2 11" xfId="37093"/>
    <cellStyle name="Total 2 3 2 2 2" xfId="37094"/>
    <cellStyle name="Total 2 3 2 2 2 10" xfId="37095"/>
    <cellStyle name="Total 2 3 2 2 2 2" xfId="37096"/>
    <cellStyle name="Total 2 3 2 2 2 2 2" xfId="37097"/>
    <cellStyle name="Total 2 3 2 2 2 2 2 2" xfId="37098"/>
    <cellStyle name="Total 2 3 2 2 2 2 2 2 2" xfId="37099"/>
    <cellStyle name="Total 2 3 2 2 2 2 2 2 2 2" xfId="37100"/>
    <cellStyle name="Total 2 3 2 2 2 2 2 2 2 3" xfId="37101"/>
    <cellStyle name="Total 2 3 2 2 2 2 2 2 3" xfId="37102"/>
    <cellStyle name="Total 2 3 2 2 2 2 2 2 3 2" xfId="37103"/>
    <cellStyle name="Total 2 3 2 2 2 2 2 2 3 3" xfId="37104"/>
    <cellStyle name="Total 2 3 2 2 2 2 2 2 4" xfId="37105"/>
    <cellStyle name="Total 2 3 2 2 2 2 2 2 4 2" xfId="37106"/>
    <cellStyle name="Total 2 3 2 2 2 2 2 2 4 3" xfId="37107"/>
    <cellStyle name="Total 2 3 2 2 2 2 2 2 5" xfId="37108"/>
    <cellStyle name="Total 2 3 2 2 2 2 2 2 5 2" xfId="37109"/>
    <cellStyle name="Total 2 3 2 2 2 2 2 2 5 3" xfId="37110"/>
    <cellStyle name="Total 2 3 2 2 2 2 2 2 6" xfId="37111"/>
    <cellStyle name="Total 2 3 2 2 2 2 2 2 7" xfId="37112"/>
    <cellStyle name="Total 2 3 2 2 2 2 2 3" xfId="37113"/>
    <cellStyle name="Total 2 3 2 2 2 2 2 3 2" xfId="37114"/>
    <cellStyle name="Total 2 3 2 2 2 2 2 3 3" xfId="37115"/>
    <cellStyle name="Total 2 3 2 2 2 2 2 4" xfId="37116"/>
    <cellStyle name="Total 2 3 2 2 2 2 2 4 2" xfId="37117"/>
    <cellStyle name="Total 2 3 2 2 2 2 2 4 3" xfId="37118"/>
    <cellStyle name="Total 2 3 2 2 2 2 2 5" xfId="37119"/>
    <cellStyle name="Total 2 3 2 2 2 2 2 5 2" xfId="37120"/>
    <cellStyle name="Total 2 3 2 2 2 2 2 5 3" xfId="37121"/>
    <cellStyle name="Total 2 3 2 2 2 2 2 6" xfId="37122"/>
    <cellStyle name="Total 2 3 2 2 2 2 2 6 2" xfId="37123"/>
    <cellStyle name="Total 2 3 2 2 2 2 2 6 3" xfId="37124"/>
    <cellStyle name="Total 2 3 2 2 2 2 2 7" xfId="37125"/>
    <cellStyle name="Total 2 3 2 2 2 2 2 8" xfId="37126"/>
    <cellStyle name="Total 2 3 2 2 2 2 3" xfId="37127"/>
    <cellStyle name="Total 2 3 2 2 2 2 3 2" xfId="37128"/>
    <cellStyle name="Total 2 3 2 2 2 2 3 2 2" xfId="37129"/>
    <cellStyle name="Total 2 3 2 2 2 2 3 2 3" xfId="37130"/>
    <cellStyle name="Total 2 3 2 2 2 2 3 3" xfId="37131"/>
    <cellStyle name="Total 2 3 2 2 2 2 3 3 2" xfId="37132"/>
    <cellStyle name="Total 2 3 2 2 2 2 3 3 3" xfId="37133"/>
    <cellStyle name="Total 2 3 2 2 2 2 3 4" xfId="37134"/>
    <cellStyle name="Total 2 3 2 2 2 2 3 4 2" xfId="37135"/>
    <cellStyle name="Total 2 3 2 2 2 2 3 4 3" xfId="37136"/>
    <cellStyle name="Total 2 3 2 2 2 2 3 5" xfId="37137"/>
    <cellStyle name="Total 2 3 2 2 2 2 3 5 2" xfId="37138"/>
    <cellStyle name="Total 2 3 2 2 2 2 3 5 3" xfId="37139"/>
    <cellStyle name="Total 2 3 2 2 2 2 3 6" xfId="37140"/>
    <cellStyle name="Total 2 3 2 2 2 2 3 7" xfId="37141"/>
    <cellStyle name="Total 2 3 2 2 2 2 4" xfId="37142"/>
    <cellStyle name="Total 2 3 2 2 2 2 4 2" xfId="37143"/>
    <cellStyle name="Total 2 3 2 2 2 2 4 3" xfId="37144"/>
    <cellStyle name="Total 2 3 2 2 2 2 5" xfId="37145"/>
    <cellStyle name="Total 2 3 2 2 2 2 5 2" xfId="37146"/>
    <cellStyle name="Total 2 3 2 2 2 2 5 3" xfId="37147"/>
    <cellStyle name="Total 2 3 2 2 2 2 6" xfId="37148"/>
    <cellStyle name="Total 2 3 2 2 2 2 6 2" xfId="37149"/>
    <cellStyle name="Total 2 3 2 2 2 2 6 3" xfId="37150"/>
    <cellStyle name="Total 2 3 2 2 2 2 7" xfId="37151"/>
    <cellStyle name="Total 2 3 2 2 2 2 7 2" xfId="37152"/>
    <cellStyle name="Total 2 3 2 2 2 2 7 3" xfId="37153"/>
    <cellStyle name="Total 2 3 2 2 2 2 8" xfId="37154"/>
    <cellStyle name="Total 2 3 2 2 2 2 9" xfId="37155"/>
    <cellStyle name="Total 2 3 2 2 2 3" xfId="37156"/>
    <cellStyle name="Total 2 3 2 2 2 3 2" xfId="37157"/>
    <cellStyle name="Total 2 3 2 2 2 3 2 2" xfId="37158"/>
    <cellStyle name="Total 2 3 2 2 2 3 2 2 2" xfId="37159"/>
    <cellStyle name="Total 2 3 2 2 2 3 2 2 3" xfId="37160"/>
    <cellStyle name="Total 2 3 2 2 2 3 2 3" xfId="37161"/>
    <cellStyle name="Total 2 3 2 2 2 3 2 3 2" xfId="37162"/>
    <cellStyle name="Total 2 3 2 2 2 3 2 3 3" xfId="37163"/>
    <cellStyle name="Total 2 3 2 2 2 3 2 4" xfId="37164"/>
    <cellStyle name="Total 2 3 2 2 2 3 2 4 2" xfId="37165"/>
    <cellStyle name="Total 2 3 2 2 2 3 2 4 3" xfId="37166"/>
    <cellStyle name="Total 2 3 2 2 2 3 2 5" xfId="37167"/>
    <cellStyle name="Total 2 3 2 2 2 3 2 5 2" xfId="37168"/>
    <cellStyle name="Total 2 3 2 2 2 3 2 5 3" xfId="37169"/>
    <cellStyle name="Total 2 3 2 2 2 3 2 6" xfId="37170"/>
    <cellStyle name="Total 2 3 2 2 2 3 2 7" xfId="37171"/>
    <cellStyle name="Total 2 3 2 2 2 3 3" xfId="37172"/>
    <cellStyle name="Total 2 3 2 2 2 3 3 2" xfId="37173"/>
    <cellStyle name="Total 2 3 2 2 2 3 3 3" xfId="37174"/>
    <cellStyle name="Total 2 3 2 2 2 3 4" xfId="37175"/>
    <cellStyle name="Total 2 3 2 2 2 3 4 2" xfId="37176"/>
    <cellStyle name="Total 2 3 2 2 2 3 4 3" xfId="37177"/>
    <cellStyle name="Total 2 3 2 2 2 3 5" xfId="37178"/>
    <cellStyle name="Total 2 3 2 2 2 3 5 2" xfId="37179"/>
    <cellStyle name="Total 2 3 2 2 2 3 5 3" xfId="37180"/>
    <cellStyle name="Total 2 3 2 2 2 3 6" xfId="37181"/>
    <cellStyle name="Total 2 3 2 2 2 3 6 2" xfId="37182"/>
    <cellStyle name="Total 2 3 2 2 2 3 6 3" xfId="37183"/>
    <cellStyle name="Total 2 3 2 2 2 3 7" xfId="37184"/>
    <cellStyle name="Total 2 3 2 2 2 3 8" xfId="37185"/>
    <cellStyle name="Total 2 3 2 2 2 4" xfId="37186"/>
    <cellStyle name="Total 2 3 2 2 2 4 2" xfId="37187"/>
    <cellStyle name="Total 2 3 2 2 2 4 2 2" xfId="37188"/>
    <cellStyle name="Total 2 3 2 2 2 4 2 3" xfId="37189"/>
    <cellStyle name="Total 2 3 2 2 2 4 3" xfId="37190"/>
    <cellStyle name="Total 2 3 2 2 2 4 3 2" xfId="37191"/>
    <cellStyle name="Total 2 3 2 2 2 4 3 3" xfId="37192"/>
    <cellStyle name="Total 2 3 2 2 2 4 4" xfId="37193"/>
    <cellStyle name="Total 2 3 2 2 2 4 4 2" xfId="37194"/>
    <cellStyle name="Total 2 3 2 2 2 4 4 3" xfId="37195"/>
    <cellStyle name="Total 2 3 2 2 2 4 5" xfId="37196"/>
    <cellStyle name="Total 2 3 2 2 2 4 5 2" xfId="37197"/>
    <cellStyle name="Total 2 3 2 2 2 4 5 3" xfId="37198"/>
    <cellStyle name="Total 2 3 2 2 2 4 6" xfId="37199"/>
    <cellStyle name="Total 2 3 2 2 2 4 7" xfId="37200"/>
    <cellStyle name="Total 2 3 2 2 2 5" xfId="37201"/>
    <cellStyle name="Total 2 3 2 2 2 5 2" xfId="37202"/>
    <cellStyle name="Total 2 3 2 2 2 5 3" xfId="37203"/>
    <cellStyle name="Total 2 3 2 2 2 6" xfId="37204"/>
    <cellStyle name="Total 2 3 2 2 2 6 2" xfId="37205"/>
    <cellStyle name="Total 2 3 2 2 2 6 3" xfId="37206"/>
    <cellStyle name="Total 2 3 2 2 2 7" xfId="37207"/>
    <cellStyle name="Total 2 3 2 2 2 7 2" xfId="37208"/>
    <cellStyle name="Total 2 3 2 2 2 7 3" xfId="37209"/>
    <cellStyle name="Total 2 3 2 2 2 8" xfId="37210"/>
    <cellStyle name="Total 2 3 2 2 2 8 2" xfId="37211"/>
    <cellStyle name="Total 2 3 2 2 2 8 3" xfId="37212"/>
    <cellStyle name="Total 2 3 2 2 2 9" xfId="37213"/>
    <cellStyle name="Total 2 3 2 2 3" xfId="37214"/>
    <cellStyle name="Total 2 3 2 2 3 2" xfId="37215"/>
    <cellStyle name="Total 2 3 2 2 3 2 2" xfId="37216"/>
    <cellStyle name="Total 2 3 2 2 3 2 2 2" xfId="37217"/>
    <cellStyle name="Total 2 3 2 2 3 2 2 2 2" xfId="37218"/>
    <cellStyle name="Total 2 3 2 2 3 2 2 2 3" xfId="37219"/>
    <cellStyle name="Total 2 3 2 2 3 2 2 3" xfId="37220"/>
    <cellStyle name="Total 2 3 2 2 3 2 2 3 2" xfId="37221"/>
    <cellStyle name="Total 2 3 2 2 3 2 2 3 3" xfId="37222"/>
    <cellStyle name="Total 2 3 2 2 3 2 2 4" xfId="37223"/>
    <cellStyle name="Total 2 3 2 2 3 2 2 4 2" xfId="37224"/>
    <cellStyle name="Total 2 3 2 2 3 2 2 4 3" xfId="37225"/>
    <cellStyle name="Total 2 3 2 2 3 2 2 5" xfId="37226"/>
    <cellStyle name="Total 2 3 2 2 3 2 2 5 2" xfId="37227"/>
    <cellStyle name="Total 2 3 2 2 3 2 2 5 3" xfId="37228"/>
    <cellStyle name="Total 2 3 2 2 3 2 2 6" xfId="37229"/>
    <cellStyle name="Total 2 3 2 2 3 2 2 7" xfId="37230"/>
    <cellStyle name="Total 2 3 2 2 3 2 3" xfId="37231"/>
    <cellStyle name="Total 2 3 2 2 3 2 3 2" xfId="37232"/>
    <cellStyle name="Total 2 3 2 2 3 2 3 3" xfId="37233"/>
    <cellStyle name="Total 2 3 2 2 3 2 4" xfId="37234"/>
    <cellStyle name="Total 2 3 2 2 3 2 4 2" xfId="37235"/>
    <cellStyle name="Total 2 3 2 2 3 2 4 3" xfId="37236"/>
    <cellStyle name="Total 2 3 2 2 3 2 5" xfId="37237"/>
    <cellStyle name="Total 2 3 2 2 3 2 5 2" xfId="37238"/>
    <cellStyle name="Total 2 3 2 2 3 2 5 3" xfId="37239"/>
    <cellStyle name="Total 2 3 2 2 3 2 6" xfId="37240"/>
    <cellStyle name="Total 2 3 2 2 3 2 6 2" xfId="37241"/>
    <cellStyle name="Total 2 3 2 2 3 2 6 3" xfId="37242"/>
    <cellStyle name="Total 2 3 2 2 3 2 7" xfId="37243"/>
    <cellStyle name="Total 2 3 2 2 3 2 8" xfId="37244"/>
    <cellStyle name="Total 2 3 2 2 3 3" xfId="37245"/>
    <cellStyle name="Total 2 3 2 2 3 3 2" xfId="37246"/>
    <cellStyle name="Total 2 3 2 2 3 3 2 2" xfId="37247"/>
    <cellStyle name="Total 2 3 2 2 3 3 2 3" xfId="37248"/>
    <cellStyle name="Total 2 3 2 2 3 3 3" xfId="37249"/>
    <cellStyle name="Total 2 3 2 2 3 3 3 2" xfId="37250"/>
    <cellStyle name="Total 2 3 2 2 3 3 3 3" xfId="37251"/>
    <cellStyle name="Total 2 3 2 2 3 3 4" xfId="37252"/>
    <cellStyle name="Total 2 3 2 2 3 3 4 2" xfId="37253"/>
    <cellStyle name="Total 2 3 2 2 3 3 4 3" xfId="37254"/>
    <cellStyle name="Total 2 3 2 2 3 3 5" xfId="37255"/>
    <cellStyle name="Total 2 3 2 2 3 3 5 2" xfId="37256"/>
    <cellStyle name="Total 2 3 2 2 3 3 5 3" xfId="37257"/>
    <cellStyle name="Total 2 3 2 2 3 3 6" xfId="37258"/>
    <cellStyle name="Total 2 3 2 2 3 3 7" xfId="37259"/>
    <cellStyle name="Total 2 3 2 2 3 4" xfId="37260"/>
    <cellStyle name="Total 2 3 2 2 3 4 2" xfId="37261"/>
    <cellStyle name="Total 2 3 2 2 3 4 3" xfId="37262"/>
    <cellStyle name="Total 2 3 2 2 3 5" xfId="37263"/>
    <cellStyle name="Total 2 3 2 2 3 5 2" xfId="37264"/>
    <cellStyle name="Total 2 3 2 2 3 5 3" xfId="37265"/>
    <cellStyle name="Total 2 3 2 2 3 6" xfId="37266"/>
    <cellStyle name="Total 2 3 2 2 3 6 2" xfId="37267"/>
    <cellStyle name="Total 2 3 2 2 3 6 3" xfId="37268"/>
    <cellStyle name="Total 2 3 2 2 3 7" xfId="37269"/>
    <cellStyle name="Total 2 3 2 2 3 7 2" xfId="37270"/>
    <cellStyle name="Total 2 3 2 2 3 7 3" xfId="37271"/>
    <cellStyle name="Total 2 3 2 2 3 8" xfId="37272"/>
    <cellStyle name="Total 2 3 2 2 3 9" xfId="37273"/>
    <cellStyle name="Total 2 3 2 2 4" xfId="37274"/>
    <cellStyle name="Total 2 3 2 2 4 2" xfId="37275"/>
    <cellStyle name="Total 2 3 2 2 4 2 2" xfId="37276"/>
    <cellStyle name="Total 2 3 2 2 4 2 2 2" xfId="37277"/>
    <cellStyle name="Total 2 3 2 2 4 2 2 3" xfId="37278"/>
    <cellStyle name="Total 2 3 2 2 4 2 3" xfId="37279"/>
    <cellStyle name="Total 2 3 2 2 4 2 3 2" xfId="37280"/>
    <cellStyle name="Total 2 3 2 2 4 2 3 3" xfId="37281"/>
    <cellStyle name="Total 2 3 2 2 4 2 4" xfId="37282"/>
    <cellStyle name="Total 2 3 2 2 4 2 4 2" xfId="37283"/>
    <cellStyle name="Total 2 3 2 2 4 2 4 3" xfId="37284"/>
    <cellStyle name="Total 2 3 2 2 4 2 5" xfId="37285"/>
    <cellStyle name="Total 2 3 2 2 4 2 5 2" xfId="37286"/>
    <cellStyle name="Total 2 3 2 2 4 2 5 3" xfId="37287"/>
    <cellStyle name="Total 2 3 2 2 4 2 6" xfId="37288"/>
    <cellStyle name="Total 2 3 2 2 4 2 7" xfId="37289"/>
    <cellStyle name="Total 2 3 2 2 4 3" xfId="37290"/>
    <cellStyle name="Total 2 3 2 2 4 3 2" xfId="37291"/>
    <cellStyle name="Total 2 3 2 2 4 3 3" xfId="37292"/>
    <cellStyle name="Total 2 3 2 2 4 4" xfId="37293"/>
    <cellStyle name="Total 2 3 2 2 4 4 2" xfId="37294"/>
    <cellStyle name="Total 2 3 2 2 4 4 3" xfId="37295"/>
    <cellStyle name="Total 2 3 2 2 4 5" xfId="37296"/>
    <cellStyle name="Total 2 3 2 2 4 5 2" xfId="37297"/>
    <cellStyle name="Total 2 3 2 2 4 5 3" xfId="37298"/>
    <cellStyle name="Total 2 3 2 2 4 6" xfId="37299"/>
    <cellStyle name="Total 2 3 2 2 4 6 2" xfId="37300"/>
    <cellStyle name="Total 2 3 2 2 4 6 3" xfId="37301"/>
    <cellStyle name="Total 2 3 2 2 4 7" xfId="37302"/>
    <cellStyle name="Total 2 3 2 2 4 8" xfId="37303"/>
    <cellStyle name="Total 2 3 2 2 5" xfId="37304"/>
    <cellStyle name="Total 2 3 2 2 5 2" xfId="37305"/>
    <cellStyle name="Total 2 3 2 2 5 2 2" xfId="37306"/>
    <cellStyle name="Total 2 3 2 2 5 2 3" xfId="37307"/>
    <cellStyle name="Total 2 3 2 2 5 3" xfId="37308"/>
    <cellStyle name="Total 2 3 2 2 5 3 2" xfId="37309"/>
    <cellStyle name="Total 2 3 2 2 5 3 3" xfId="37310"/>
    <cellStyle name="Total 2 3 2 2 5 4" xfId="37311"/>
    <cellStyle name="Total 2 3 2 2 5 4 2" xfId="37312"/>
    <cellStyle name="Total 2 3 2 2 5 4 3" xfId="37313"/>
    <cellStyle name="Total 2 3 2 2 5 5" xfId="37314"/>
    <cellStyle name="Total 2 3 2 2 5 5 2" xfId="37315"/>
    <cellStyle name="Total 2 3 2 2 5 5 3" xfId="37316"/>
    <cellStyle name="Total 2 3 2 2 5 6" xfId="37317"/>
    <cellStyle name="Total 2 3 2 2 5 7" xfId="37318"/>
    <cellStyle name="Total 2 3 2 2 6" xfId="37319"/>
    <cellStyle name="Total 2 3 2 2 6 2" xfId="37320"/>
    <cellStyle name="Total 2 3 2 2 6 3" xfId="37321"/>
    <cellStyle name="Total 2 3 2 2 7" xfId="37322"/>
    <cellStyle name="Total 2 3 2 2 7 2" xfId="37323"/>
    <cellStyle name="Total 2 3 2 2 7 3" xfId="37324"/>
    <cellStyle name="Total 2 3 2 2 8" xfId="37325"/>
    <cellStyle name="Total 2 3 2 2 8 2" xfId="37326"/>
    <cellStyle name="Total 2 3 2 2 8 3" xfId="37327"/>
    <cellStyle name="Total 2 3 2 2 9" xfId="37328"/>
    <cellStyle name="Total 2 3 2 2 9 2" xfId="37329"/>
    <cellStyle name="Total 2 3 2 2 9 3" xfId="37330"/>
    <cellStyle name="Total 2 3 2 3" xfId="37331"/>
    <cellStyle name="Total 2 3 2 3 10" xfId="37332"/>
    <cellStyle name="Total 2 3 2 3 11" xfId="37333"/>
    <cellStyle name="Total 2 3 2 3 2" xfId="37334"/>
    <cellStyle name="Total 2 3 2 3 2 10" xfId="37335"/>
    <cellStyle name="Total 2 3 2 3 2 2" xfId="37336"/>
    <cellStyle name="Total 2 3 2 3 2 2 2" xfId="37337"/>
    <cellStyle name="Total 2 3 2 3 2 2 2 2" xfId="37338"/>
    <cellStyle name="Total 2 3 2 3 2 2 2 2 2" xfId="37339"/>
    <cellStyle name="Total 2 3 2 3 2 2 2 2 2 2" xfId="37340"/>
    <cellStyle name="Total 2 3 2 3 2 2 2 2 2 3" xfId="37341"/>
    <cellStyle name="Total 2 3 2 3 2 2 2 2 3" xfId="37342"/>
    <cellStyle name="Total 2 3 2 3 2 2 2 2 3 2" xfId="37343"/>
    <cellStyle name="Total 2 3 2 3 2 2 2 2 3 3" xfId="37344"/>
    <cellStyle name="Total 2 3 2 3 2 2 2 2 4" xfId="37345"/>
    <cellStyle name="Total 2 3 2 3 2 2 2 2 4 2" xfId="37346"/>
    <cellStyle name="Total 2 3 2 3 2 2 2 2 4 3" xfId="37347"/>
    <cellStyle name="Total 2 3 2 3 2 2 2 2 5" xfId="37348"/>
    <cellStyle name="Total 2 3 2 3 2 2 2 2 5 2" xfId="37349"/>
    <cellStyle name="Total 2 3 2 3 2 2 2 2 5 3" xfId="37350"/>
    <cellStyle name="Total 2 3 2 3 2 2 2 2 6" xfId="37351"/>
    <cellStyle name="Total 2 3 2 3 2 2 2 2 7" xfId="37352"/>
    <cellStyle name="Total 2 3 2 3 2 2 2 3" xfId="37353"/>
    <cellStyle name="Total 2 3 2 3 2 2 2 3 2" xfId="37354"/>
    <cellStyle name="Total 2 3 2 3 2 2 2 3 3" xfId="37355"/>
    <cellStyle name="Total 2 3 2 3 2 2 2 4" xfId="37356"/>
    <cellStyle name="Total 2 3 2 3 2 2 2 4 2" xfId="37357"/>
    <cellStyle name="Total 2 3 2 3 2 2 2 4 3" xfId="37358"/>
    <cellStyle name="Total 2 3 2 3 2 2 2 5" xfId="37359"/>
    <cellStyle name="Total 2 3 2 3 2 2 2 5 2" xfId="37360"/>
    <cellStyle name="Total 2 3 2 3 2 2 2 5 3" xfId="37361"/>
    <cellStyle name="Total 2 3 2 3 2 2 2 6" xfId="37362"/>
    <cellStyle name="Total 2 3 2 3 2 2 2 6 2" xfId="37363"/>
    <cellStyle name="Total 2 3 2 3 2 2 2 6 3" xfId="37364"/>
    <cellStyle name="Total 2 3 2 3 2 2 2 7" xfId="37365"/>
    <cellStyle name="Total 2 3 2 3 2 2 2 8" xfId="37366"/>
    <cellStyle name="Total 2 3 2 3 2 2 3" xfId="37367"/>
    <cellStyle name="Total 2 3 2 3 2 2 3 2" xfId="37368"/>
    <cellStyle name="Total 2 3 2 3 2 2 3 2 2" xfId="37369"/>
    <cellStyle name="Total 2 3 2 3 2 2 3 2 3" xfId="37370"/>
    <cellStyle name="Total 2 3 2 3 2 2 3 3" xfId="37371"/>
    <cellStyle name="Total 2 3 2 3 2 2 3 3 2" xfId="37372"/>
    <cellStyle name="Total 2 3 2 3 2 2 3 3 3" xfId="37373"/>
    <cellStyle name="Total 2 3 2 3 2 2 3 4" xfId="37374"/>
    <cellStyle name="Total 2 3 2 3 2 2 3 4 2" xfId="37375"/>
    <cellStyle name="Total 2 3 2 3 2 2 3 4 3" xfId="37376"/>
    <cellStyle name="Total 2 3 2 3 2 2 3 5" xfId="37377"/>
    <cellStyle name="Total 2 3 2 3 2 2 3 5 2" xfId="37378"/>
    <cellStyle name="Total 2 3 2 3 2 2 3 5 3" xfId="37379"/>
    <cellStyle name="Total 2 3 2 3 2 2 3 6" xfId="37380"/>
    <cellStyle name="Total 2 3 2 3 2 2 3 7" xfId="37381"/>
    <cellStyle name="Total 2 3 2 3 2 2 4" xfId="37382"/>
    <cellStyle name="Total 2 3 2 3 2 2 4 2" xfId="37383"/>
    <cellStyle name="Total 2 3 2 3 2 2 4 3" xfId="37384"/>
    <cellStyle name="Total 2 3 2 3 2 2 5" xfId="37385"/>
    <cellStyle name="Total 2 3 2 3 2 2 5 2" xfId="37386"/>
    <cellStyle name="Total 2 3 2 3 2 2 5 3" xfId="37387"/>
    <cellStyle name="Total 2 3 2 3 2 2 6" xfId="37388"/>
    <cellStyle name="Total 2 3 2 3 2 2 6 2" xfId="37389"/>
    <cellStyle name="Total 2 3 2 3 2 2 6 3" xfId="37390"/>
    <cellStyle name="Total 2 3 2 3 2 2 7" xfId="37391"/>
    <cellStyle name="Total 2 3 2 3 2 2 7 2" xfId="37392"/>
    <cellStyle name="Total 2 3 2 3 2 2 7 3" xfId="37393"/>
    <cellStyle name="Total 2 3 2 3 2 2 8" xfId="37394"/>
    <cellStyle name="Total 2 3 2 3 2 2 9" xfId="37395"/>
    <cellStyle name="Total 2 3 2 3 2 3" xfId="37396"/>
    <cellStyle name="Total 2 3 2 3 2 3 2" xfId="37397"/>
    <cellStyle name="Total 2 3 2 3 2 3 2 2" xfId="37398"/>
    <cellStyle name="Total 2 3 2 3 2 3 2 2 2" xfId="37399"/>
    <cellStyle name="Total 2 3 2 3 2 3 2 2 3" xfId="37400"/>
    <cellStyle name="Total 2 3 2 3 2 3 2 3" xfId="37401"/>
    <cellStyle name="Total 2 3 2 3 2 3 2 3 2" xfId="37402"/>
    <cellStyle name="Total 2 3 2 3 2 3 2 3 3" xfId="37403"/>
    <cellStyle name="Total 2 3 2 3 2 3 2 4" xfId="37404"/>
    <cellStyle name="Total 2 3 2 3 2 3 2 4 2" xfId="37405"/>
    <cellStyle name="Total 2 3 2 3 2 3 2 4 3" xfId="37406"/>
    <cellStyle name="Total 2 3 2 3 2 3 2 5" xfId="37407"/>
    <cellStyle name="Total 2 3 2 3 2 3 2 5 2" xfId="37408"/>
    <cellStyle name="Total 2 3 2 3 2 3 2 5 3" xfId="37409"/>
    <cellStyle name="Total 2 3 2 3 2 3 2 6" xfId="37410"/>
    <cellStyle name="Total 2 3 2 3 2 3 2 7" xfId="37411"/>
    <cellStyle name="Total 2 3 2 3 2 3 3" xfId="37412"/>
    <cellStyle name="Total 2 3 2 3 2 3 3 2" xfId="37413"/>
    <cellStyle name="Total 2 3 2 3 2 3 3 3" xfId="37414"/>
    <cellStyle name="Total 2 3 2 3 2 3 4" xfId="37415"/>
    <cellStyle name="Total 2 3 2 3 2 3 4 2" xfId="37416"/>
    <cellStyle name="Total 2 3 2 3 2 3 4 3" xfId="37417"/>
    <cellStyle name="Total 2 3 2 3 2 3 5" xfId="37418"/>
    <cellStyle name="Total 2 3 2 3 2 3 5 2" xfId="37419"/>
    <cellStyle name="Total 2 3 2 3 2 3 5 3" xfId="37420"/>
    <cellStyle name="Total 2 3 2 3 2 3 6" xfId="37421"/>
    <cellStyle name="Total 2 3 2 3 2 3 6 2" xfId="37422"/>
    <cellStyle name="Total 2 3 2 3 2 3 6 3" xfId="37423"/>
    <cellStyle name="Total 2 3 2 3 2 3 7" xfId="37424"/>
    <cellStyle name="Total 2 3 2 3 2 3 8" xfId="37425"/>
    <cellStyle name="Total 2 3 2 3 2 4" xfId="37426"/>
    <cellStyle name="Total 2 3 2 3 2 4 2" xfId="37427"/>
    <cellStyle name="Total 2 3 2 3 2 4 2 2" xfId="37428"/>
    <cellStyle name="Total 2 3 2 3 2 4 2 3" xfId="37429"/>
    <cellStyle name="Total 2 3 2 3 2 4 3" xfId="37430"/>
    <cellStyle name="Total 2 3 2 3 2 4 3 2" xfId="37431"/>
    <cellStyle name="Total 2 3 2 3 2 4 3 3" xfId="37432"/>
    <cellStyle name="Total 2 3 2 3 2 4 4" xfId="37433"/>
    <cellStyle name="Total 2 3 2 3 2 4 4 2" xfId="37434"/>
    <cellStyle name="Total 2 3 2 3 2 4 4 3" xfId="37435"/>
    <cellStyle name="Total 2 3 2 3 2 4 5" xfId="37436"/>
    <cellStyle name="Total 2 3 2 3 2 4 5 2" xfId="37437"/>
    <cellStyle name="Total 2 3 2 3 2 4 5 3" xfId="37438"/>
    <cellStyle name="Total 2 3 2 3 2 4 6" xfId="37439"/>
    <cellStyle name="Total 2 3 2 3 2 4 7" xfId="37440"/>
    <cellStyle name="Total 2 3 2 3 2 5" xfId="37441"/>
    <cellStyle name="Total 2 3 2 3 2 5 2" xfId="37442"/>
    <cellStyle name="Total 2 3 2 3 2 5 3" xfId="37443"/>
    <cellStyle name="Total 2 3 2 3 2 6" xfId="37444"/>
    <cellStyle name="Total 2 3 2 3 2 6 2" xfId="37445"/>
    <cellStyle name="Total 2 3 2 3 2 6 3" xfId="37446"/>
    <cellStyle name="Total 2 3 2 3 2 7" xfId="37447"/>
    <cellStyle name="Total 2 3 2 3 2 7 2" xfId="37448"/>
    <cellStyle name="Total 2 3 2 3 2 7 3" xfId="37449"/>
    <cellStyle name="Total 2 3 2 3 2 8" xfId="37450"/>
    <cellStyle name="Total 2 3 2 3 2 8 2" xfId="37451"/>
    <cellStyle name="Total 2 3 2 3 2 8 3" xfId="37452"/>
    <cellStyle name="Total 2 3 2 3 2 9" xfId="37453"/>
    <cellStyle name="Total 2 3 2 3 3" xfId="37454"/>
    <cellStyle name="Total 2 3 2 3 3 2" xfId="37455"/>
    <cellStyle name="Total 2 3 2 3 3 2 2" xfId="37456"/>
    <cellStyle name="Total 2 3 2 3 3 2 2 2" xfId="37457"/>
    <cellStyle name="Total 2 3 2 3 3 2 2 2 2" xfId="37458"/>
    <cellStyle name="Total 2 3 2 3 3 2 2 2 3" xfId="37459"/>
    <cellStyle name="Total 2 3 2 3 3 2 2 3" xfId="37460"/>
    <cellStyle name="Total 2 3 2 3 3 2 2 3 2" xfId="37461"/>
    <cellStyle name="Total 2 3 2 3 3 2 2 3 3" xfId="37462"/>
    <cellStyle name="Total 2 3 2 3 3 2 2 4" xfId="37463"/>
    <cellStyle name="Total 2 3 2 3 3 2 2 4 2" xfId="37464"/>
    <cellStyle name="Total 2 3 2 3 3 2 2 4 3" xfId="37465"/>
    <cellStyle name="Total 2 3 2 3 3 2 2 5" xfId="37466"/>
    <cellStyle name="Total 2 3 2 3 3 2 2 5 2" xfId="37467"/>
    <cellStyle name="Total 2 3 2 3 3 2 2 5 3" xfId="37468"/>
    <cellStyle name="Total 2 3 2 3 3 2 2 6" xfId="37469"/>
    <cellStyle name="Total 2 3 2 3 3 2 2 7" xfId="37470"/>
    <cellStyle name="Total 2 3 2 3 3 2 3" xfId="37471"/>
    <cellStyle name="Total 2 3 2 3 3 2 3 2" xfId="37472"/>
    <cellStyle name="Total 2 3 2 3 3 2 3 3" xfId="37473"/>
    <cellStyle name="Total 2 3 2 3 3 2 4" xfId="37474"/>
    <cellStyle name="Total 2 3 2 3 3 2 4 2" xfId="37475"/>
    <cellStyle name="Total 2 3 2 3 3 2 4 3" xfId="37476"/>
    <cellStyle name="Total 2 3 2 3 3 2 5" xfId="37477"/>
    <cellStyle name="Total 2 3 2 3 3 2 5 2" xfId="37478"/>
    <cellStyle name="Total 2 3 2 3 3 2 5 3" xfId="37479"/>
    <cellStyle name="Total 2 3 2 3 3 2 6" xfId="37480"/>
    <cellStyle name="Total 2 3 2 3 3 2 6 2" xfId="37481"/>
    <cellStyle name="Total 2 3 2 3 3 2 6 3" xfId="37482"/>
    <cellStyle name="Total 2 3 2 3 3 2 7" xfId="37483"/>
    <cellStyle name="Total 2 3 2 3 3 2 8" xfId="37484"/>
    <cellStyle name="Total 2 3 2 3 3 3" xfId="37485"/>
    <cellStyle name="Total 2 3 2 3 3 3 2" xfId="37486"/>
    <cellStyle name="Total 2 3 2 3 3 3 2 2" xfId="37487"/>
    <cellStyle name="Total 2 3 2 3 3 3 2 3" xfId="37488"/>
    <cellStyle name="Total 2 3 2 3 3 3 3" xfId="37489"/>
    <cellStyle name="Total 2 3 2 3 3 3 3 2" xfId="37490"/>
    <cellStyle name="Total 2 3 2 3 3 3 3 3" xfId="37491"/>
    <cellStyle name="Total 2 3 2 3 3 3 4" xfId="37492"/>
    <cellStyle name="Total 2 3 2 3 3 3 4 2" xfId="37493"/>
    <cellStyle name="Total 2 3 2 3 3 3 4 3" xfId="37494"/>
    <cellStyle name="Total 2 3 2 3 3 3 5" xfId="37495"/>
    <cellStyle name="Total 2 3 2 3 3 3 5 2" xfId="37496"/>
    <cellStyle name="Total 2 3 2 3 3 3 5 3" xfId="37497"/>
    <cellStyle name="Total 2 3 2 3 3 3 6" xfId="37498"/>
    <cellStyle name="Total 2 3 2 3 3 3 7" xfId="37499"/>
    <cellStyle name="Total 2 3 2 3 3 4" xfId="37500"/>
    <cellStyle name="Total 2 3 2 3 3 4 2" xfId="37501"/>
    <cellStyle name="Total 2 3 2 3 3 4 3" xfId="37502"/>
    <cellStyle name="Total 2 3 2 3 3 5" xfId="37503"/>
    <cellStyle name="Total 2 3 2 3 3 5 2" xfId="37504"/>
    <cellStyle name="Total 2 3 2 3 3 5 3" xfId="37505"/>
    <cellStyle name="Total 2 3 2 3 3 6" xfId="37506"/>
    <cellStyle name="Total 2 3 2 3 3 6 2" xfId="37507"/>
    <cellStyle name="Total 2 3 2 3 3 6 3" xfId="37508"/>
    <cellStyle name="Total 2 3 2 3 3 7" xfId="37509"/>
    <cellStyle name="Total 2 3 2 3 3 7 2" xfId="37510"/>
    <cellStyle name="Total 2 3 2 3 3 7 3" xfId="37511"/>
    <cellStyle name="Total 2 3 2 3 3 8" xfId="37512"/>
    <cellStyle name="Total 2 3 2 3 3 9" xfId="37513"/>
    <cellStyle name="Total 2 3 2 3 4" xfId="37514"/>
    <cellStyle name="Total 2 3 2 3 4 2" xfId="37515"/>
    <cellStyle name="Total 2 3 2 3 4 2 2" xfId="37516"/>
    <cellStyle name="Total 2 3 2 3 4 2 2 2" xfId="37517"/>
    <cellStyle name="Total 2 3 2 3 4 2 2 3" xfId="37518"/>
    <cellStyle name="Total 2 3 2 3 4 2 3" xfId="37519"/>
    <cellStyle name="Total 2 3 2 3 4 2 3 2" xfId="37520"/>
    <cellStyle name="Total 2 3 2 3 4 2 3 3" xfId="37521"/>
    <cellStyle name="Total 2 3 2 3 4 2 4" xfId="37522"/>
    <cellStyle name="Total 2 3 2 3 4 2 4 2" xfId="37523"/>
    <cellStyle name="Total 2 3 2 3 4 2 4 3" xfId="37524"/>
    <cellStyle name="Total 2 3 2 3 4 2 5" xfId="37525"/>
    <cellStyle name="Total 2 3 2 3 4 2 5 2" xfId="37526"/>
    <cellStyle name="Total 2 3 2 3 4 2 5 3" xfId="37527"/>
    <cellStyle name="Total 2 3 2 3 4 2 6" xfId="37528"/>
    <cellStyle name="Total 2 3 2 3 4 2 7" xfId="37529"/>
    <cellStyle name="Total 2 3 2 3 4 3" xfId="37530"/>
    <cellStyle name="Total 2 3 2 3 4 3 2" xfId="37531"/>
    <cellStyle name="Total 2 3 2 3 4 3 3" xfId="37532"/>
    <cellStyle name="Total 2 3 2 3 4 4" xfId="37533"/>
    <cellStyle name="Total 2 3 2 3 4 4 2" xfId="37534"/>
    <cellStyle name="Total 2 3 2 3 4 4 3" xfId="37535"/>
    <cellStyle name="Total 2 3 2 3 4 5" xfId="37536"/>
    <cellStyle name="Total 2 3 2 3 4 5 2" xfId="37537"/>
    <cellStyle name="Total 2 3 2 3 4 5 3" xfId="37538"/>
    <cellStyle name="Total 2 3 2 3 4 6" xfId="37539"/>
    <cellStyle name="Total 2 3 2 3 4 6 2" xfId="37540"/>
    <cellStyle name="Total 2 3 2 3 4 6 3" xfId="37541"/>
    <cellStyle name="Total 2 3 2 3 4 7" xfId="37542"/>
    <cellStyle name="Total 2 3 2 3 4 8" xfId="37543"/>
    <cellStyle name="Total 2 3 2 3 5" xfId="37544"/>
    <cellStyle name="Total 2 3 2 3 5 2" xfId="37545"/>
    <cellStyle name="Total 2 3 2 3 5 2 2" xfId="37546"/>
    <cellStyle name="Total 2 3 2 3 5 2 3" xfId="37547"/>
    <cellStyle name="Total 2 3 2 3 5 3" xfId="37548"/>
    <cellStyle name="Total 2 3 2 3 5 3 2" xfId="37549"/>
    <cellStyle name="Total 2 3 2 3 5 3 3" xfId="37550"/>
    <cellStyle name="Total 2 3 2 3 5 4" xfId="37551"/>
    <cellStyle name="Total 2 3 2 3 5 4 2" xfId="37552"/>
    <cellStyle name="Total 2 3 2 3 5 4 3" xfId="37553"/>
    <cellStyle name="Total 2 3 2 3 5 5" xfId="37554"/>
    <cellStyle name="Total 2 3 2 3 5 5 2" xfId="37555"/>
    <cellStyle name="Total 2 3 2 3 5 5 3" xfId="37556"/>
    <cellStyle name="Total 2 3 2 3 5 6" xfId="37557"/>
    <cellStyle name="Total 2 3 2 3 5 7" xfId="37558"/>
    <cellStyle name="Total 2 3 2 3 6" xfId="37559"/>
    <cellStyle name="Total 2 3 2 3 6 2" xfId="37560"/>
    <cellStyle name="Total 2 3 2 3 6 3" xfId="37561"/>
    <cellStyle name="Total 2 3 2 3 7" xfId="37562"/>
    <cellStyle name="Total 2 3 2 3 7 2" xfId="37563"/>
    <cellStyle name="Total 2 3 2 3 7 3" xfId="37564"/>
    <cellStyle name="Total 2 3 2 3 8" xfId="37565"/>
    <cellStyle name="Total 2 3 2 3 8 2" xfId="37566"/>
    <cellStyle name="Total 2 3 2 3 8 3" xfId="37567"/>
    <cellStyle name="Total 2 3 2 3 9" xfId="37568"/>
    <cellStyle name="Total 2 3 2 3 9 2" xfId="37569"/>
    <cellStyle name="Total 2 3 2 3 9 3" xfId="37570"/>
    <cellStyle name="Total 2 3 2 4" xfId="37571"/>
    <cellStyle name="Total 2 3 2 4 10" xfId="37572"/>
    <cellStyle name="Total 2 3 2 4 2" xfId="37573"/>
    <cellStyle name="Total 2 3 2 4 2 2" xfId="37574"/>
    <cellStyle name="Total 2 3 2 4 2 2 2" xfId="37575"/>
    <cellStyle name="Total 2 3 2 4 2 2 2 2" xfId="37576"/>
    <cellStyle name="Total 2 3 2 4 2 2 2 2 2" xfId="37577"/>
    <cellStyle name="Total 2 3 2 4 2 2 2 2 3" xfId="37578"/>
    <cellStyle name="Total 2 3 2 4 2 2 2 3" xfId="37579"/>
    <cellStyle name="Total 2 3 2 4 2 2 2 3 2" xfId="37580"/>
    <cellStyle name="Total 2 3 2 4 2 2 2 3 3" xfId="37581"/>
    <cellStyle name="Total 2 3 2 4 2 2 2 4" xfId="37582"/>
    <cellStyle name="Total 2 3 2 4 2 2 2 4 2" xfId="37583"/>
    <cellStyle name="Total 2 3 2 4 2 2 2 4 3" xfId="37584"/>
    <cellStyle name="Total 2 3 2 4 2 2 2 5" xfId="37585"/>
    <cellStyle name="Total 2 3 2 4 2 2 2 5 2" xfId="37586"/>
    <cellStyle name="Total 2 3 2 4 2 2 2 5 3" xfId="37587"/>
    <cellStyle name="Total 2 3 2 4 2 2 2 6" xfId="37588"/>
    <cellStyle name="Total 2 3 2 4 2 2 2 7" xfId="37589"/>
    <cellStyle name="Total 2 3 2 4 2 2 3" xfId="37590"/>
    <cellStyle name="Total 2 3 2 4 2 2 3 2" xfId="37591"/>
    <cellStyle name="Total 2 3 2 4 2 2 3 3" xfId="37592"/>
    <cellStyle name="Total 2 3 2 4 2 2 4" xfId="37593"/>
    <cellStyle name="Total 2 3 2 4 2 2 4 2" xfId="37594"/>
    <cellStyle name="Total 2 3 2 4 2 2 4 3" xfId="37595"/>
    <cellStyle name="Total 2 3 2 4 2 2 5" xfId="37596"/>
    <cellStyle name="Total 2 3 2 4 2 2 5 2" xfId="37597"/>
    <cellStyle name="Total 2 3 2 4 2 2 5 3" xfId="37598"/>
    <cellStyle name="Total 2 3 2 4 2 2 6" xfId="37599"/>
    <cellStyle name="Total 2 3 2 4 2 2 6 2" xfId="37600"/>
    <cellStyle name="Total 2 3 2 4 2 2 6 3" xfId="37601"/>
    <cellStyle name="Total 2 3 2 4 2 2 7" xfId="37602"/>
    <cellStyle name="Total 2 3 2 4 2 2 8" xfId="37603"/>
    <cellStyle name="Total 2 3 2 4 2 3" xfId="37604"/>
    <cellStyle name="Total 2 3 2 4 2 3 2" xfId="37605"/>
    <cellStyle name="Total 2 3 2 4 2 3 2 2" xfId="37606"/>
    <cellStyle name="Total 2 3 2 4 2 3 2 3" xfId="37607"/>
    <cellStyle name="Total 2 3 2 4 2 3 3" xfId="37608"/>
    <cellStyle name="Total 2 3 2 4 2 3 3 2" xfId="37609"/>
    <cellStyle name="Total 2 3 2 4 2 3 3 3" xfId="37610"/>
    <cellStyle name="Total 2 3 2 4 2 3 4" xfId="37611"/>
    <cellStyle name="Total 2 3 2 4 2 3 4 2" xfId="37612"/>
    <cellStyle name="Total 2 3 2 4 2 3 4 3" xfId="37613"/>
    <cellStyle name="Total 2 3 2 4 2 3 5" xfId="37614"/>
    <cellStyle name="Total 2 3 2 4 2 3 5 2" xfId="37615"/>
    <cellStyle name="Total 2 3 2 4 2 3 5 3" xfId="37616"/>
    <cellStyle name="Total 2 3 2 4 2 3 6" xfId="37617"/>
    <cellStyle name="Total 2 3 2 4 2 3 7" xfId="37618"/>
    <cellStyle name="Total 2 3 2 4 2 4" xfId="37619"/>
    <cellStyle name="Total 2 3 2 4 2 4 2" xfId="37620"/>
    <cellStyle name="Total 2 3 2 4 2 4 3" xfId="37621"/>
    <cellStyle name="Total 2 3 2 4 2 5" xfId="37622"/>
    <cellStyle name="Total 2 3 2 4 2 5 2" xfId="37623"/>
    <cellStyle name="Total 2 3 2 4 2 5 3" xfId="37624"/>
    <cellStyle name="Total 2 3 2 4 2 6" xfId="37625"/>
    <cellStyle name="Total 2 3 2 4 2 6 2" xfId="37626"/>
    <cellStyle name="Total 2 3 2 4 2 6 3" xfId="37627"/>
    <cellStyle name="Total 2 3 2 4 2 7" xfId="37628"/>
    <cellStyle name="Total 2 3 2 4 2 7 2" xfId="37629"/>
    <cellStyle name="Total 2 3 2 4 2 7 3" xfId="37630"/>
    <cellStyle name="Total 2 3 2 4 2 8" xfId="37631"/>
    <cellStyle name="Total 2 3 2 4 2 9" xfId="37632"/>
    <cellStyle name="Total 2 3 2 4 3" xfId="37633"/>
    <cellStyle name="Total 2 3 2 4 3 2" xfId="37634"/>
    <cellStyle name="Total 2 3 2 4 3 2 2" xfId="37635"/>
    <cellStyle name="Total 2 3 2 4 3 2 2 2" xfId="37636"/>
    <cellStyle name="Total 2 3 2 4 3 2 2 3" xfId="37637"/>
    <cellStyle name="Total 2 3 2 4 3 2 3" xfId="37638"/>
    <cellStyle name="Total 2 3 2 4 3 2 3 2" xfId="37639"/>
    <cellStyle name="Total 2 3 2 4 3 2 3 3" xfId="37640"/>
    <cellStyle name="Total 2 3 2 4 3 2 4" xfId="37641"/>
    <cellStyle name="Total 2 3 2 4 3 2 4 2" xfId="37642"/>
    <cellStyle name="Total 2 3 2 4 3 2 4 3" xfId="37643"/>
    <cellStyle name="Total 2 3 2 4 3 2 5" xfId="37644"/>
    <cellStyle name="Total 2 3 2 4 3 2 5 2" xfId="37645"/>
    <cellStyle name="Total 2 3 2 4 3 2 5 3" xfId="37646"/>
    <cellStyle name="Total 2 3 2 4 3 2 6" xfId="37647"/>
    <cellStyle name="Total 2 3 2 4 3 2 7" xfId="37648"/>
    <cellStyle name="Total 2 3 2 4 3 3" xfId="37649"/>
    <cellStyle name="Total 2 3 2 4 3 3 2" xfId="37650"/>
    <cellStyle name="Total 2 3 2 4 3 3 3" xfId="37651"/>
    <cellStyle name="Total 2 3 2 4 3 4" xfId="37652"/>
    <cellStyle name="Total 2 3 2 4 3 4 2" xfId="37653"/>
    <cellStyle name="Total 2 3 2 4 3 4 3" xfId="37654"/>
    <cellStyle name="Total 2 3 2 4 3 5" xfId="37655"/>
    <cellStyle name="Total 2 3 2 4 3 5 2" xfId="37656"/>
    <cellStyle name="Total 2 3 2 4 3 5 3" xfId="37657"/>
    <cellStyle name="Total 2 3 2 4 3 6" xfId="37658"/>
    <cellStyle name="Total 2 3 2 4 3 6 2" xfId="37659"/>
    <cellStyle name="Total 2 3 2 4 3 6 3" xfId="37660"/>
    <cellStyle name="Total 2 3 2 4 3 7" xfId="37661"/>
    <cellStyle name="Total 2 3 2 4 3 8" xfId="37662"/>
    <cellStyle name="Total 2 3 2 4 4" xfId="37663"/>
    <cellStyle name="Total 2 3 2 4 4 2" xfId="37664"/>
    <cellStyle name="Total 2 3 2 4 4 2 2" xfId="37665"/>
    <cellStyle name="Total 2 3 2 4 4 2 3" xfId="37666"/>
    <cellStyle name="Total 2 3 2 4 4 3" xfId="37667"/>
    <cellStyle name="Total 2 3 2 4 4 3 2" xfId="37668"/>
    <cellStyle name="Total 2 3 2 4 4 3 3" xfId="37669"/>
    <cellStyle name="Total 2 3 2 4 4 4" xfId="37670"/>
    <cellStyle name="Total 2 3 2 4 4 4 2" xfId="37671"/>
    <cellStyle name="Total 2 3 2 4 4 4 3" xfId="37672"/>
    <cellStyle name="Total 2 3 2 4 4 5" xfId="37673"/>
    <cellStyle name="Total 2 3 2 4 4 5 2" xfId="37674"/>
    <cellStyle name="Total 2 3 2 4 4 5 3" xfId="37675"/>
    <cellStyle name="Total 2 3 2 4 4 6" xfId="37676"/>
    <cellStyle name="Total 2 3 2 4 4 7" xfId="37677"/>
    <cellStyle name="Total 2 3 2 4 5" xfId="37678"/>
    <cellStyle name="Total 2 3 2 4 5 2" xfId="37679"/>
    <cellStyle name="Total 2 3 2 4 5 3" xfId="37680"/>
    <cellStyle name="Total 2 3 2 4 6" xfId="37681"/>
    <cellStyle name="Total 2 3 2 4 6 2" xfId="37682"/>
    <cellStyle name="Total 2 3 2 4 6 3" xfId="37683"/>
    <cellStyle name="Total 2 3 2 4 7" xfId="37684"/>
    <cellStyle name="Total 2 3 2 4 7 2" xfId="37685"/>
    <cellStyle name="Total 2 3 2 4 7 3" xfId="37686"/>
    <cellStyle name="Total 2 3 2 4 8" xfId="37687"/>
    <cellStyle name="Total 2 3 2 4 8 2" xfId="37688"/>
    <cellStyle name="Total 2 3 2 4 8 3" xfId="37689"/>
    <cellStyle name="Total 2 3 2 4 9" xfId="37690"/>
    <cellStyle name="Total 2 3 2 5" xfId="37691"/>
    <cellStyle name="Total 2 3 2 5 2" xfId="37692"/>
    <cellStyle name="Total 2 3 2 5 2 2" xfId="37693"/>
    <cellStyle name="Total 2 3 2 5 2 2 2" xfId="37694"/>
    <cellStyle name="Total 2 3 2 5 2 2 2 2" xfId="37695"/>
    <cellStyle name="Total 2 3 2 5 2 2 2 3" xfId="37696"/>
    <cellStyle name="Total 2 3 2 5 2 2 3" xfId="37697"/>
    <cellStyle name="Total 2 3 2 5 2 2 3 2" xfId="37698"/>
    <cellStyle name="Total 2 3 2 5 2 2 3 3" xfId="37699"/>
    <cellStyle name="Total 2 3 2 5 2 2 4" xfId="37700"/>
    <cellStyle name="Total 2 3 2 5 2 2 4 2" xfId="37701"/>
    <cellStyle name="Total 2 3 2 5 2 2 4 3" xfId="37702"/>
    <cellStyle name="Total 2 3 2 5 2 2 5" xfId="37703"/>
    <cellStyle name="Total 2 3 2 5 2 2 5 2" xfId="37704"/>
    <cellStyle name="Total 2 3 2 5 2 2 5 3" xfId="37705"/>
    <cellStyle name="Total 2 3 2 5 2 2 6" xfId="37706"/>
    <cellStyle name="Total 2 3 2 5 2 2 7" xfId="37707"/>
    <cellStyle name="Total 2 3 2 5 2 3" xfId="37708"/>
    <cellStyle name="Total 2 3 2 5 2 3 2" xfId="37709"/>
    <cellStyle name="Total 2 3 2 5 2 3 3" xfId="37710"/>
    <cellStyle name="Total 2 3 2 5 2 4" xfId="37711"/>
    <cellStyle name="Total 2 3 2 5 2 4 2" xfId="37712"/>
    <cellStyle name="Total 2 3 2 5 2 4 3" xfId="37713"/>
    <cellStyle name="Total 2 3 2 5 2 5" xfId="37714"/>
    <cellStyle name="Total 2 3 2 5 2 5 2" xfId="37715"/>
    <cellStyle name="Total 2 3 2 5 2 5 3" xfId="37716"/>
    <cellStyle name="Total 2 3 2 5 2 6" xfId="37717"/>
    <cellStyle name="Total 2 3 2 5 2 6 2" xfId="37718"/>
    <cellStyle name="Total 2 3 2 5 2 6 3" xfId="37719"/>
    <cellStyle name="Total 2 3 2 5 2 7" xfId="37720"/>
    <cellStyle name="Total 2 3 2 5 2 8" xfId="37721"/>
    <cellStyle name="Total 2 3 2 5 3" xfId="37722"/>
    <cellStyle name="Total 2 3 2 5 3 2" xfId="37723"/>
    <cellStyle name="Total 2 3 2 5 3 2 2" xfId="37724"/>
    <cellStyle name="Total 2 3 2 5 3 2 3" xfId="37725"/>
    <cellStyle name="Total 2 3 2 5 3 3" xfId="37726"/>
    <cellStyle name="Total 2 3 2 5 3 3 2" xfId="37727"/>
    <cellStyle name="Total 2 3 2 5 3 3 3" xfId="37728"/>
    <cellStyle name="Total 2 3 2 5 3 4" xfId="37729"/>
    <cellStyle name="Total 2 3 2 5 3 4 2" xfId="37730"/>
    <cellStyle name="Total 2 3 2 5 3 4 3" xfId="37731"/>
    <cellStyle name="Total 2 3 2 5 3 5" xfId="37732"/>
    <cellStyle name="Total 2 3 2 5 3 5 2" xfId="37733"/>
    <cellStyle name="Total 2 3 2 5 3 5 3" xfId="37734"/>
    <cellStyle name="Total 2 3 2 5 3 6" xfId="37735"/>
    <cellStyle name="Total 2 3 2 5 3 7" xfId="37736"/>
    <cellStyle name="Total 2 3 2 5 4" xfId="37737"/>
    <cellStyle name="Total 2 3 2 5 4 2" xfId="37738"/>
    <cellStyle name="Total 2 3 2 5 4 3" xfId="37739"/>
    <cellStyle name="Total 2 3 2 5 5" xfId="37740"/>
    <cellStyle name="Total 2 3 2 5 5 2" xfId="37741"/>
    <cellStyle name="Total 2 3 2 5 5 3" xfId="37742"/>
    <cellStyle name="Total 2 3 2 5 6" xfId="37743"/>
    <cellStyle name="Total 2 3 2 5 6 2" xfId="37744"/>
    <cellStyle name="Total 2 3 2 5 6 3" xfId="37745"/>
    <cellStyle name="Total 2 3 2 5 7" xfId="37746"/>
    <cellStyle name="Total 2 3 2 5 7 2" xfId="37747"/>
    <cellStyle name="Total 2 3 2 5 7 3" xfId="37748"/>
    <cellStyle name="Total 2 3 2 5 8" xfId="37749"/>
    <cellStyle name="Total 2 3 2 5 9" xfId="37750"/>
    <cellStyle name="Total 2 3 2 6" xfId="37751"/>
    <cellStyle name="Total 2 3 2 6 2" xfId="37752"/>
    <cellStyle name="Total 2 3 2 6 2 2" xfId="37753"/>
    <cellStyle name="Total 2 3 2 6 2 2 2" xfId="37754"/>
    <cellStyle name="Total 2 3 2 6 2 2 3" xfId="37755"/>
    <cellStyle name="Total 2 3 2 6 2 3" xfId="37756"/>
    <cellStyle name="Total 2 3 2 6 2 3 2" xfId="37757"/>
    <cellStyle name="Total 2 3 2 6 2 3 3" xfId="37758"/>
    <cellStyle name="Total 2 3 2 6 2 4" xfId="37759"/>
    <cellStyle name="Total 2 3 2 6 2 4 2" xfId="37760"/>
    <cellStyle name="Total 2 3 2 6 2 4 3" xfId="37761"/>
    <cellStyle name="Total 2 3 2 6 2 5" xfId="37762"/>
    <cellStyle name="Total 2 3 2 6 2 5 2" xfId="37763"/>
    <cellStyle name="Total 2 3 2 6 2 5 3" xfId="37764"/>
    <cellStyle name="Total 2 3 2 6 2 6" xfId="37765"/>
    <cellStyle name="Total 2 3 2 6 2 7" xfId="37766"/>
    <cellStyle name="Total 2 3 2 6 3" xfId="37767"/>
    <cellStyle name="Total 2 3 2 6 3 2" xfId="37768"/>
    <cellStyle name="Total 2 3 2 6 3 3" xfId="37769"/>
    <cellStyle name="Total 2 3 2 6 4" xfId="37770"/>
    <cellStyle name="Total 2 3 2 6 4 2" xfId="37771"/>
    <cellStyle name="Total 2 3 2 6 4 3" xfId="37772"/>
    <cellStyle name="Total 2 3 2 6 5" xfId="37773"/>
    <cellStyle name="Total 2 3 2 6 5 2" xfId="37774"/>
    <cellStyle name="Total 2 3 2 6 5 3" xfId="37775"/>
    <cellStyle name="Total 2 3 2 6 6" xfId="37776"/>
    <cellStyle name="Total 2 3 2 6 6 2" xfId="37777"/>
    <cellStyle name="Total 2 3 2 6 6 3" xfId="37778"/>
    <cellStyle name="Total 2 3 2 6 7" xfId="37779"/>
    <cellStyle name="Total 2 3 2 6 8" xfId="37780"/>
    <cellStyle name="Total 2 3 2 7" xfId="37781"/>
    <cellStyle name="Total 2 3 2 7 2" xfId="37782"/>
    <cellStyle name="Total 2 3 2 7 2 2" xfId="37783"/>
    <cellStyle name="Total 2 3 2 7 2 3" xfId="37784"/>
    <cellStyle name="Total 2 3 2 7 3" xfId="37785"/>
    <cellStyle name="Total 2 3 2 7 3 2" xfId="37786"/>
    <cellStyle name="Total 2 3 2 7 3 3" xfId="37787"/>
    <cellStyle name="Total 2 3 2 7 4" xfId="37788"/>
    <cellStyle name="Total 2 3 2 7 4 2" xfId="37789"/>
    <cellStyle name="Total 2 3 2 7 4 3" xfId="37790"/>
    <cellStyle name="Total 2 3 2 7 5" xfId="37791"/>
    <cellStyle name="Total 2 3 2 7 5 2" xfId="37792"/>
    <cellStyle name="Total 2 3 2 7 5 3" xfId="37793"/>
    <cellStyle name="Total 2 3 2 7 6" xfId="37794"/>
    <cellStyle name="Total 2 3 2 7 7" xfId="37795"/>
    <cellStyle name="Total 2 3 2 8" xfId="37796"/>
    <cellStyle name="Total 2 3 2 8 2" xfId="37797"/>
    <cellStyle name="Total 2 3 2 8 3" xfId="37798"/>
    <cellStyle name="Total 2 3 2 9" xfId="37799"/>
    <cellStyle name="Total 2 3 2 9 2" xfId="37800"/>
    <cellStyle name="Total 2 3 2 9 3" xfId="37801"/>
    <cellStyle name="Total 2 3 3" xfId="37802"/>
    <cellStyle name="Total 2 3 3 10" xfId="37803"/>
    <cellStyle name="Total 2 3 3 10 2" xfId="37804"/>
    <cellStyle name="Total 2 3 3 10 3" xfId="37805"/>
    <cellStyle name="Total 2 3 3 11" xfId="37806"/>
    <cellStyle name="Total 2 3 3 11 2" xfId="37807"/>
    <cellStyle name="Total 2 3 3 11 3" xfId="37808"/>
    <cellStyle name="Total 2 3 3 12" xfId="37809"/>
    <cellStyle name="Total 2 3 3 12 2" xfId="37810"/>
    <cellStyle name="Total 2 3 3 12 3" xfId="37811"/>
    <cellStyle name="Total 2 3 3 13" xfId="37812"/>
    <cellStyle name="Total 2 3 3 13 2" xfId="37813"/>
    <cellStyle name="Total 2 3 3 13 3" xfId="37814"/>
    <cellStyle name="Total 2 3 3 14" xfId="37815"/>
    <cellStyle name="Total 2 3 3 15" xfId="37816"/>
    <cellStyle name="Total 2 3 3 2" xfId="37817"/>
    <cellStyle name="Total 2 3 3 2 10" xfId="37818"/>
    <cellStyle name="Total 2 3 3 2 2" xfId="37819"/>
    <cellStyle name="Total 2 3 3 2 2 10" xfId="37820"/>
    <cellStyle name="Total 2 3 3 2 2 2" xfId="37821"/>
    <cellStyle name="Total 2 3 3 2 2 2 2" xfId="37822"/>
    <cellStyle name="Total 2 3 3 2 2 2 2 2" xfId="37823"/>
    <cellStyle name="Total 2 3 3 2 2 2 2 2 2" xfId="37824"/>
    <cellStyle name="Total 2 3 3 2 2 2 2 2 2 2" xfId="37825"/>
    <cellStyle name="Total 2 3 3 2 2 2 2 2 2 3" xfId="37826"/>
    <cellStyle name="Total 2 3 3 2 2 2 2 2 3" xfId="37827"/>
    <cellStyle name="Total 2 3 3 2 2 2 2 2 3 2" xfId="37828"/>
    <cellStyle name="Total 2 3 3 2 2 2 2 2 3 3" xfId="37829"/>
    <cellStyle name="Total 2 3 3 2 2 2 2 2 4" xfId="37830"/>
    <cellStyle name="Total 2 3 3 2 2 2 2 2 4 2" xfId="37831"/>
    <cellStyle name="Total 2 3 3 2 2 2 2 2 4 3" xfId="37832"/>
    <cellStyle name="Total 2 3 3 2 2 2 2 2 5" xfId="37833"/>
    <cellStyle name="Total 2 3 3 2 2 2 2 2 5 2" xfId="37834"/>
    <cellStyle name="Total 2 3 3 2 2 2 2 2 5 3" xfId="37835"/>
    <cellStyle name="Total 2 3 3 2 2 2 2 2 6" xfId="37836"/>
    <cellStyle name="Total 2 3 3 2 2 2 2 2 7" xfId="37837"/>
    <cellStyle name="Total 2 3 3 2 2 2 2 3" xfId="37838"/>
    <cellStyle name="Total 2 3 3 2 2 2 2 3 2" xfId="37839"/>
    <cellStyle name="Total 2 3 3 2 2 2 2 3 3" xfId="37840"/>
    <cellStyle name="Total 2 3 3 2 2 2 2 4" xfId="37841"/>
    <cellStyle name="Total 2 3 3 2 2 2 2 4 2" xfId="37842"/>
    <cellStyle name="Total 2 3 3 2 2 2 2 4 3" xfId="37843"/>
    <cellStyle name="Total 2 3 3 2 2 2 2 5" xfId="37844"/>
    <cellStyle name="Total 2 3 3 2 2 2 2 5 2" xfId="37845"/>
    <cellStyle name="Total 2 3 3 2 2 2 2 5 3" xfId="37846"/>
    <cellStyle name="Total 2 3 3 2 2 2 2 6" xfId="37847"/>
    <cellStyle name="Total 2 3 3 2 2 2 2 6 2" xfId="37848"/>
    <cellStyle name="Total 2 3 3 2 2 2 2 6 3" xfId="37849"/>
    <cellStyle name="Total 2 3 3 2 2 2 2 7" xfId="37850"/>
    <cellStyle name="Total 2 3 3 2 2 2 2 8" xfId="37851"/>
    <cellStyle name="Total 2 3 3 2 2 2 3" xfId="37852"/>
    <cellStyle name="Total 2 3 3 2 2 2 3 2" xfId="37853"/>
    <cellStyle name="Total 2 3 3 2 2 2 3 2 2" xfId="37854"/>
    <cellStyle name="Total 2 3 3 2 2 2 3 2 3" xfId="37855"/>
    <cellStyle name="Total 2 3 3 2 2 2 3 3" xfId="37856"/>
    <cellStyle name="Total 2 3 3 2 2 2 3 3 2" xfId="37857"/>
    <cellStyle name="Total 2 3 3 2 2 2 3 3 3" xfId="37858"/>
    <cellStyle name="Total 2 3 3 2 2 2 3 4" xfId="37859"/>
    <cellStyle name="Total 2 3 3 2 2 2 3 4 2" xfId="37860"/>
    <cellStyle name="Total 2 3 3 2 2 2 3 4 3" xfId="37861"/>
    <cellStyle name="Total 2 3 3 2 2 2 3 5" xfId="37862"/>
    <cellStyle name="Total 2 3 3 2 2 2 3 5 2" xfId="37863"/>
    <cellStyle name="Total 2 3 3 2 2 2 3 5 3" xfId="37864"/>
    <cellStyle name="Total 2 3 3 2 2 2 3 6" xfId="37865"/>
    <cellStyle name="Total 2 3 3 2 2 2 3 7" xfId="37866"/>
    <cellStyle name="Total 2 3 3 2 2 2 4" xfId="37867"/>
    <cellStyle name="Total 2 3 3 2 2 2 4 2" xfId="37868"/>
    <cellStyle name="Total 2 3 3 2 2 2 4 3" xfId="37869"/>
    <cellStyle name="Total 2 3 3 2 2 2 5" xfId="37870"/>
    <cellStyle name="Total 2 3 3 2 2 2 5 2" xfId="37871"/>
    <cellStyle name="Total 2 3 3 2 2 2 5 3" xfId="37872"/>
    <cellStyle name="Total 2 3 3 2 2 2 6" xfId="37873"/>
    <cellStyle name="Total 2 3 3 2 2 2 6 2" xfId="37874"/>
    <cellStyle name="Total 2 3 3 2 2 2 6 3" xfId="37875"/>
    <cellStyle name="Total 2 3 3 2 2 2 7" xfId="37876"/>
    <cellStyle name="Total 2 3 3 2 2 2 7 2" xfId="37877"/>
    <cellStyle name="Total 2 3 3 2 2 2 7 3" xfId="37878"/>
    <cellStyle name="Total 2 3 3 2 2 2 8" xfId="37879"/>
    <cellStyle name="Total 2 3 3 2 2 2 9" xfId="37880"/>
    <cellStyle name="Total 2 3 3 2 2 3" xfId="37881"/>
    <cellStyle name="Total 2 3 3 2 2 3 2" xfId="37882"/>
    <cellStyle name="Total 2 3 3 2 2 3 2 2" xfId="37883"/>
    <cellStyle name="Total 2 3 3 2 2 3 2 2 2" xfId="37884"/>
    <cellStyle name="Total 2 3 3 2 2 3 2 2 3" xfId="37885"/>
    <cellStyle name="Total 2 3 3 2 2 3 2 3" xfId="37886"/>
    <cellStyle name="Total 2 3 3 2 2 3 2 3 2" xfId="37887"/>
    <cellStyle name="Total 2 3 3 2 2 3 2 3 3" xfId="37888"/>
    <cellStyle name="Total 2 3 3 2 2 3 2 4" xfId="37889"/>
    <cellStyle name="Total 2 3 3 2 2 3 2 4 2" xfId="37890"/>
    <cellStyle name="Total 2 3 3 2 2 3 2 4 3" xfId="37891"/>
    <cellStyle name="Total 2 3 3 2 2 3 2 5" xfId="37892"/>
    <cellStyle name="Total 2 3 3 2 2 3 2 5 2" xfId="37893"/>
    <cellStyle name="Total 2 3 3 2 2 3 2 5 3" xfId="37894"/>
    <cellStyle name="Total 2 3 3 2 2 3 2 6" xfId="37895"/>
    <cellStyle name="Total 2 3 3 2 2 3 2 7" xfId="37896"/>
    <cellStyle name="Total 2 3 3 2 2 3 3" xfId="37897"/>
    <cellStyle name="Total 2 3 3 2 2 3 3 2" xfId="37898"/>
    <cellStyle name="Total 2 3 3 2 2 3 3 3" xfId="37899"/>
    <cellStyle name="Total 2 3 3 2 2 3 4" xfId="37900"/>
    <cellStyle name="Total 2 3 3 2 2 3 4 2" xfId="37901"/>
    <cellStyle name="Total 2 3 3 2 2 3 4 3" xfId="37902"/>
    <cellStyle name="Total 2 3 3 2 2 3 5" xfId="37903"/>
    <cellStyle name="Total 2 3 3 2 2 3 5 2" xfId="37904"/>
    <cellStyle name="Total 2 3 3 2 2 3 5 3" xfId="37905"/>
    <cellStyle name="Total 2 3 3 2 2 3 6" xfId="37906"/>
    <cellStyle name="Total 2 3 3 2 2 3 6 2" xfId="37907"/>
    <cellStyle name="Total 2 3 3 2 2 3 6 3" xfId="37908"/>
    <cellStyle name="Total 2 3 3 2 2 3 7" xfId="37909"/>
    <cellStyle name="Total 2 3 3 2 2 3 8" xfId="37910"/>
    <cellStyle name="Total 2 3 3 2 2 4" xfId="37911"/>
    <cellStyle name="Total 2 3 3 2 2 4 2" xfId="37912"/>
    <cellStyle name="Total 2 3 3 2 2 4 2 2" xfId="37913"/>
    <cellStyle name="Total 2 3 3 2 2 4 2 3" xfId="37914"/>
    <cellStyle name="Total 2 3 3 2 2 4 3" xfId="37915"/>
    <cellStyle name="Total 2 3 3 2 2 4 3 2" xfId="37916"/>
    <cellStyle name="Total 2 3 3 2 2 4 3 3" xfId="37917"/>
    <cellStyle name="Total 2 3 3 2 2 4 4" xfId="37918"/>
    <cellStyle name="Total 2 3 3 2 2 4 4 2" xfId="37919"/>
    <cellStyle name="Total 2 3 3 2 2 4 4 3" xfId="37920"/>
    <cellStyle name="Total 2 3 3 2 2 4 5" xfId="37921"/>
    <cellStyle name="Total 2 3 3 2 2 4 5 2" xfId="37922"/>
    <cellStyle name="Total 2 3 3 2 2 4 5 3" xfId="37923"/>
    <cellStyle name="Total 2 3 3 2 2 4 6" xfId="37924"/>
    <cellStyle name="Total 2 3 3 2 2 4 7" xfId="37925"/>
    <cellStyle name="Total 2 3 3 2 2 5" xfId="37926"/>
    <cellStyle name="Total 2 3 3 2 2 5 2" xfId="37927"/>
    <cellStyle name="Total 2 3 3 2 2 5 3" xfId="37928"/>
    <cellStyle name="Total 2 3 3 2 2 6" xfId="37929"/>
    <cellStyle name="Total 2 3 3 2 2 6 2" xfId="37930"/>
    <cellStyle name="Total 2 3 3 2 2 6 3" xfId="37931"/>
    <cellStyle name="Total 2 3 3 2 2 7" xfId="37932"/>
    <cellStyle name="Total 2 3 3 2 2 7 2" xfId="37933"/>
    <cellStyle name="Total 2 3 3 2 2 7 3" xfId="37934"/>
    <cellStyle name="Total 2 3 3 2 2 8" xfId="37935"/>
    <cellStyle name="Total 2 3 3 2 2 8 2" xfId="37936"/>
    <cellStyle name="Total 2 3 3 2 2 8 3" xfId="37937"/>
    <cellStyle name="Total 2 3 3 2 2 9" xfId="37938"/>
    <cellStyle name="Total 2 3 3 2 3" xfId="37939"/>
    <cellStyle name="Total 2 3 3 2 3 2" xfId="37940"/>
    <cellStyle name="Total 2 3 3 2 3 2 2" xfId="37941"/>
    <cellStyle name="Total 2 3 3 2 3 2 2 2" xfId="37942"/>
    <cellStyle name="Total 2 3 3 2 3 2 2 3" xfId="37943"/>
    <cellStyle name="Total 2 3 3 2 3 2 3" xfId="37944"/>
    <cellStyle name="Total 2 3 3 2 3 2 3 2" xfId="37945"/>
    <cellStyle name="Total 2 3 3 2 3 2 3 3" xfId="37946"/>
    <cellStyle name="Total 2 3 3 2 3 2 4" xfId="37947"/>
    <cellStyle name="Total 2 3 3 2 3 2 4 2" xfId="37948"/>
    <cellStyle name="Total 2 3 3 2 3 2 4 3" xfId="37949"/>
    <cellStyle name="Total 2 3 3 2 3 2 5" xfId="37950"/>
    <cellStyle name="Total 2 3 3 2 3 2 5 2" xfId="37951"/>
    <cellStyle name="Total 2 3 3 2 3 2 5 3" xfId="37952"/>
    <cellStyle name="Total 2 3 3 2 3 2 6" xfId="37953"/>
    <cellStyle name="Total 2 3 3 2 3 2 7" xfId="37954"/>
    <cellStyle name="Total 2 3 3 2 3 3" xfId="37955"/>
    <cellStyle name="Total 2 3 3 2 3 3 2" xfId="37956"/>
    <cellStyle name="Total 2 3 3 2 3 3 3" xfId="37957"/>
    <cellStyle name="Total 2 3 3 2 3 4" xfId="37958"/>
    <cellStyle name="Total 2 3 3 2 3 4 2" xfId="37959"/>
    <cellStyle name="Total 2 3 3 2 3 4 3" xfId="37960"/>
    <cellStyle name="Total 2 3 3 2 3 5" xfId="37961"/>
    <cellStyle name="Total 2 3 3 2 3 5 2" xfId="37962"/>
    <cellStyle name="Total 2 3 3 2 3 5 3" xfId="37963"/>
    <cellStyle name="Total 2 3 3 2 3 6" xfId="37964"/>
    <cellStyle name="Total 2 3 3 2 3 6 2" xfId="37965"/>
    <cellStyle name="Total 2 3 3 2 3 6 3" xfId="37966"/>
    <cellStyle name="Total 2 3 3 2 3 7" xfId="37967"/>
    <cellStyle name="Total 2 3 3 2 3 8" xfId="37968"/>
    <cellStyle name="Total 2 3 3 2 4" xfId="37969"/>
    <cellStyle name="Total 2 3 3 2 4 2" xfId="37970"/>
    <cellStyle name="Total 2 3 3 2 4 2 2" xfId="37971"/>
    <cellStyle name="Total 2 3 3 2 4 2 3" xfId="37972"/>
    <cellStyle name="Total 2 3 3 2 4 3" xfId="37973"/>
    <cellStyle name="Total 2 3 3 2 4 3 2" xfId="37974"/>
    <cellStyle name="Total 2 3 3 2 4 3 3" xfId="37975"/>
    <cellStyle name="Total 2 3 3 2 4 4" xfId="37976"/>
    <cellStyle name="Total 2 3 3 2 4 4 2" xfId="37977"/>
    <cellStyle name="Total 2 3 3 2 4 4 3" xfId="37978"/>
    <cellStyle name="Total 2 3 3 2 4 5" xfId="37979"/>
    <cellStyle name="Total 2 3 3 2 4 5 2" xfId="37980"/>
    <cellStyle name="Total 2 3 3 2 4 5 3" xfId="37981"/>
    <cellStyle name="Total 2 3 3 2 4 6" xfId="37982"/>
    <cellStyle name="Total 2 3 3 2 4 7" xfId="37983"/>
    <cellStyle name="Total 2 3 3 2 5" xfId="37984"/>
    <cellStyle name="Total 2 3 3 2 5 2" xfId="37985"/>
    <cellStyle name="Total 2 3 3 2 5 3" xfId="37986"/>
    <cellStyle name="Total 2 3 3 2 6" xfId="37987"/>
    <cellStyle name="Total 2 3 3 2 6 2" xfId="37988"/>
    <cellStyle name="Total 2 3 3 2 6 3" xfId="37989"/>
    <cellStyle name="Total 2 3 3 2 7" xfId="37990"/>
    <cellStyle name="Total 2 3 3 2 7 2" xfId="37991"/>
    <cellStyle name="Total 2 3 3 2 7 3" xfId="37992"/>
    <cellStyle name="Total 2 3 3 2 8" xfId="37993"/>
    <cellStyle name="Total 2 3 3 2 8 2" xfId="37994"/>
    <cellStyle name="Total 2 3 3 2 8 3" xfId="37995"/>
    <cellStyle name="Total 2 3 3 2 9" xfId="37996"/>
    <cellStyle name="Total 2 3 3 3" xfId="37997"/>
    <cellStyle name="Total 2 3 3 3 10" xfId="37998"/>
    <cellStyle name="Total 2 3 3 3 10 2" xfId="37999"/>
    <cellStyle name="Total 2 3 3 3 10 3" xfId="38000"/>
    <cellStyle name="Total 2 3 3 3 11" xfId="38001"/>
    <cellStyle name="Total 2 3 3 3 12" xfId="38002"/>
    <cellStyle name="Total 2 3 3 3 2" xfId="38003"/>
    <cellStyle name="Total 2 3 3 3 2 2" xfId="38004"/>
    <cellStyle name="Total 2 3 3 3 2 2 2" xfId="38005"/>
    <cellStyle name="Total 2 3 3 3 2 2 2 2" xfId="38006"/>
    <cellStyle name="Total 2 3 3 3 2 2 2 2 2" xfId="38007"/>
    <cellStyle name="Total 2 3 3 3 2 2 2 2 3" xfId="38008"/>
    <cellStyle name="Total 2 3 3 3 2 2 2 3" xfId="38009"/>
    <cellStyle name="Total 2 3 3 3 2 2 2 3 2" xfId="38010"/>
    <cellStyle name="Total 2 3 3 3 2 2 2 3 3" xfId="38011"/>
    <cellStyle name="Total 2 3 3 3 2 2 2 4" xfId="38012"/>
    <cellStyle name="Total 2 3 3 3 2 2 2 4 2" xfId="38013"/>
    <cellStyle name="Total 2 3 3 3 2 2 2 4 3" xfId="38014"/>
    <cellStyle name="Total 2 3 3 3 2 2 2 5" xfId="38015"/>
    <cellStyle name="Total 2 3 3 3 2 2 2 5 2" xfId="38016"/>
    <cellStyle name="Total 2 3 3 3 2 2 2 5 3" xfId="38017"/>
    <cellStyle name="Total 2 3 3 3 2 2 2 6" xfId="38018"/>
    <cellStyle name="Total 2 3 3 3 2 2 2 7" xfId="38019"/>
    <cellStyle name="Total 2 3 3 3 2 2 3" xfId="38020"/>
    <cellStyle name="Total 2 3 3 3 2 2 3 2" xfId="38021"/>
    <cellStyle name="Total 2 3 3 3 2 2 3 3" xfId="38022"/>
    <cellStyle name="Total 2 3 3 3 2 2 4" xfId="38023"/>
    <cellStyle name="Total 2 3 3 3 2 2 4 2" xfId="38024"/>
    <cellStyle name="Total 2 3 3 3 2 2 4 3" xfId="38025"/>
    <cellStyle name="Total 2 3 3 3 2 2 5" xfId="38026"/>
    <cellStyle name="Total 2 3 3 3 2 2 5 2" xfId="38027"/>
    <cellStyle name="Total 2 3 3 3 2 2 5 3" xfId="38028"/>
    <cellStyle name="Total 2 3 3 3 2 2 6" xfId="38029"/>
    <cellStyle name="Total 2 3 3 3 2 2 6 2" xfId="38030"/>
    <cellStyle name="Total 2 3 3 3 2 2 6 3" xfId="38031"/>
    <cellStyle name="Total 2 3 3 3 2 2 7" xfId="38032"/>
    <cellStyle name="Total 2 3 3 3 2 2 8" xfId="38033"/>
    <cellStyle name="Total 2 3 3 3 2 3" xfId="38034"/>
    <cellStyle name="Total 2 3 3 3 2 3 2" xfId="38035"/>
    <cellStyle name="Total 2 3 3 3 2 3 2 2" xfId="38036"/>
    <cellStyle name="Total 2 3 3 3 2 3 2 3" xfId="38037"/>
    <cellStyle name="Total 2 3 3 3 2 3 3" xfId="38038"/>
    <cellStyle name="Total 2 3 3 3 2 3 3 2" xfId="38039"/>
    <cellStyle name="Total 2 3 3 3 2 3 3 3" xfId="38040"/>
    <cellStyle name="Total 2 3 3 3 2 3 4" xfId="38041"/>
    <cellStyle name="Total 2 3 3 3 2 3 4 2" xfId="38042"/>
    <cellStyle name="Total 2 3 3 3 2 3 4 3" xfId="38043"/>
    <cellStyle name="Total 2 3 3 3 2 3 5" xfId="38044"/>
    <cellStyle name="Total 2 3 3 3 2 3 5 2" xfId="38045"/>
    <cellStyle name="Total 2 3 3 3 2 3 5 3" xfId="38046"/>
    <cellStyle name="Total 2 3 3 3 2 3 6" xfId="38047"/>
    <cellStyle name="Total 2 3 3 3 2 3 7" xfId="38048"/>
    <cellStyle name="Total 2 3 3 3 2 4" xfId="38049"/>
    <cellStyle name="Total 2 3 3 3 2 4 2" xfId="38050"/>
    <cellStyle name="Total 2 3 3 3 2 4 3" xfId="38051"/>
    <cellStyle name="Total 2 3 3 3 2 5" xfId="38052"/>
    <cellStyle name="Total 2 3 3 3 2 5 2" xfId="38053"/>
    <cellStyle name="Total 2 3 3 3 2 5 3" xfId="38054"/>
    <cellStyle name="Total 2 3 3 3 2 6" xfId="38055"/>
    <cellStyle name="Total 2 3 3 3 2 6 2" xfId="38056"/>
    <cellStyle name="Total 2 3 3 3 2 6 3" xfId="38057"/>
    <cellStyle name="Total 2 3 3 3 2 7" xfId="38058"/>
    <cellStyle name="Total 2 3 3 3 2 7 2" xfId="38059"/>
    <cellStyle name="Total 2 3 3 3 2 7 3" xfId="38060"/>
    <cellStyle name="Total 2 3 3 3 2 8" xfId="38061"/>
    <cellStyle name="Total 2 3 3 3 2 9" xfId="38062"/>
    <cellStyle name="Total 2 3 3 3 3" xfId="38063"/>
    <cellStyle name="Total 2 3 3 3 3 2" xfId="38064"/>
    <cellStyle name="Total 2 3 3 3 3 2 2" xfId="38065"/>
    <cellStyle name="Total 2 3 3 3 3 2 2 2" xfId="38066"/>
    <cellStyle name="Total 2 3 3 3 3 2 2 2 2" xfId="38067"/>
    <cellStyle name="Total 2 3 3 3 3 2 2 2 3" xfId="38068"/>
    <cellStyle name="Total 2 3 3 3 3 2 2 3" xfId="38069"/>
    <cellStyle name="Total 2 3 3 3 3 2 2 3 2" xfId="38070"/>
    <cellStyle name="Total 2 3 3 3 3 2 2 3 3" xfId="38071"/>
    <cellStyle name="Total 2 3 3 3 3 2 2 4" xfId="38072"/>
    <cellStyle name="Total 2 3 3 3 3 2 2 4 2" xfId="38073"/>
    <cellStyle name="Total 2 3 3 3 3 2 2 4 3" xfId="38074"/>
    <cellStyle name="Total 2 3 3 3 3 2 2 5" xfId="38075"/>
    <cellStyle name="Total 2 3 3 3 3 2 2 5 2" xfId="38076"/>
    <cellStyle name="Total 2 3 3 3 3 2 2 5 3" xfId="38077"/>
    <cellStyle name="Total 2 3 3 3 3 2 2 6" xfId="38078"/>
    <cellStyle name="Total 2 3 3 3 3 2 2 7" xfId="38079"/>
    <cellStyle name="Total 2 3 3 3 3 2 3" xfId="38080"/>
    <cellStyle name="Total 2 3 3 3 3 2 3 2" xfId="38081"/>
    <cellStyle name="Total 2 3 3 3 3 2 3 3" xfId="38082"/>
    <cellStyle name="Total 2 3 3 3 3 2 4" xfId="38083"/>
    <cellStyle name="Total 2 3 3 3 3 2 4 2" xfId="38084"/>
    <cellStyle name="Total 2 3 3 3 3 2 4 3" xfId="38085"/>
    <cellStyle name="Total 2 3 3 3 3 2 5" xfId="38086"/>
    <cellStyle name="Total 2 3 3 3 3 2 5 2" xfId="38087"/>
    <cellStyle name="Total 2 3 3 3 3 2 5 3" xfId="38088"/>
    <cellStyle name="Total 2 3 3 3 3 2 6" xfId="38089"/>
    <cellStyle name="Total 2 3 3 3 3 2 6 2" xfId="38090"/>
    <cellStyle name="Total 2 3 3 3 3 2 6 3" xfId="38091"/>
    <cellStyle name="Total 2 3 3 3 3 2 7" xfId="38092"/>
    <cellStyle name="Total 2 3 3 3 3 2 8" xfId="38093"/>
    <cellStyle name="Total 2 3 3 3 3 3" xfId="38094"/>
    <cellStyle name="Total 2 3 3 3 3 3 2" xfId="38095"/>
    <cellStyle name="Total 2 3 3 3 3 3 2 2" xfId="38096"/>
    <cellStyle name="Total 2 3 3 3 3 3 2 3" xfId="38097"/>
    <cellStyle name="Total 2 3 3 3 3 3 3" xfId="38098"/>
    <cellStyle name="Total 2 3 3 3 3 3 3 2" xfId="38099"/>
    <cellStyle name="Total 2 3 3 3 3 3 3 3" xfId="38100"/>
    <cellStyle name="Total 2 3 3 3 3 3 4" xfId="38101"/>
    <cellStyle name="Total 2 3 3 3 3 3 4 2" xfId="38102"/>
    <cellStyle name="Total 2 3 3 3 3 3 4 3" xfId="38103"/>
    <cellStyle name="Total 2 3 3 3 3 3 5" xfId="38104"/>
    <cellStyle name="Total 2 3 3 3 3 3 5 2" xfId="38105"/>
    <cellStyle name="Total 2 3 3 3 3 3 5 3" xfId="38106"/>
    <cellStyle name="Total 2 3 3 3 3 3 6" xfId="38107"/>
    <cellStyle name="Total 2 3 3 3 3 3 7" xfId="38108"/>
    <cellStyle name="Total 2 3 3 3 3 4" xfId="38109"/>
    <cellStyle name="Total 2 3 3 3 3 4 2" xfId="38110"/>
    <cellStyle name="Total 2 3 3 3 3 4 3" xfId="38111"/>
    <cellStyle name="Total 2 3 3 3 3 5" xfId="38112"/>
    <cellStyle name="Total 2 3 3 3 3 5 2" xfId="38113"/>
    <cellStyle name="Total 2 3 3 3 3 5 3" xfId="38114"/>
    <cellStyle name="Total 2 3 3 3 3 6" xfId="38115"/>
    <cellStyle name="Total 2 3 3 3 3 6 2" xfId="38116"/>
    <cellStyle name="Total 2 3 3 3 3 6 3" xfId="38117"/>
    <cellStyle name="Total 2 3 3 3 3 7" xfId="38118"/>
    <cellStyle name="Total 2 3 3 3 3 7 2" xfId="38119"/>
    <cellStyle name="Total 2 3 3 3 3 7 3" xfId="38120"/>
    <cellStyle name="Total 2 3 3 3 3 8" xfId="38121"/>
    <cellStyle name="Total 2 3 3 3 3 9" xfId="38122"/>
    <cellStyle name="Total 2 3 3 3 4" xfId="38123"/>
    <cellStyle name="Total 2 3 3 3 4 2" xfId="38124"/>
    <cellStyle name="Total 2 3 3 3 4 2 2" xfId="38125"/>
    <cellStyle name="Total 2 3 3 3 4 2 2 2" xfId="38126"/>
    <cellStyle name="Total 2 3 3 3 4 2 2 2 2" xfId="38127"/>
    <cellStyle name="Total 2 3 3 3 4 2 2 2 3" xfId="38128"/>
    <cellStyle name="Total 2 3 3 3 4 2 2 3" xfId="38129"/>
    <cellStyle name="Total 2 3 3 3 4 2 2 3 2" xfId="38130"/>
    <cellStyle name="Total 2 3 3 3 4 2 2 3 3" xfId="38131"/>
    <cellStyle name="Total 2 3 3 3 4 2 2 4" xfId="38132"/>
    <cellStyle name="Total 2 3 3 3 4 2 2 4 2" xfId="38133"/>
    <cellStyle name="Total 2 3 3 3 4 2 2 4 3" xfId="38134"/>
    <cellStyle name="Total 2 3 3 3 4 2 2 5" xfId="38135"/>
    <cellStyle name="Total 2 3 3 3 4 2 2 5 2" xfId="38136"/>
    <cellStyle name="Total 2 3 3 3 4 2 2 5 3" xfId="38137"/>
    <cellStyle name="Total 2 3 3 3 4 2 2 6" xfId="38138"/>
    <cellStyle name="Total 2 3 3 3 4 2 2 7" xfId="38139"/>
    <cellStyle name="Total 2 3 3 3 4 2 3" xfId="38140"/>
    <cellStyle name="Total 2 3 3 3 4 2 3 2" xfId="38141"/>
    <cellStyle name="Total 2 3 3 3 4 2 3 3" xfId="38142"/>
    <cellStyle name="Total 2 3 3 3 4 2 4" xfId="38143"/>
    <cellStyle name="Total 2 3 3 3 4 2 4 2" xfId="38144"/>
    <cellStyle name="Total 2 3 3 3 4 2 4 3" xfId="38145"/>
    <cellStyle name="Total 2 3 3 3 4 2 5" xfId="38146"/>
    <cellStyle name="Total 2 3 3 3 4 2 5 2" xfId="38147"/>
    <cellStyle name="Total 2 3 3 3 4 2 5 3" xfId="38148"/>
    <cellStyle name="Total 2 3 3 3 4 2 6" xfId="38149"/>
    <cellStyle name="Total 2 3 3 3 4 2 6 2" xfId="38150"/>
    <cellStyle name="Total 2 3 3 3 4 2 6 3" xfId="38151"/>
    <cellStyle name="Total 2 3 3 3 4 2 7" xfId="38152"/>
    <cellStyle name="Total 2 3 3 3 4 2 8" xfId="38153"/>
    <cellStyle name="Total 2 3 3 3 4 3" xfId="38154"/>
    <cellStyle name="Total 2 3 3 3 4 3 2" xfId="38155"/>
    <cellStyle name="Total 2 3 3 3 4 3 2 2" xfId="38156"/>
    <cellStyle name="Total 2 3 3 3 4 3 2 3" xfId="38157"/>
    <cellStyle name="Total 2 3 3 3 4 3 3" xfId="38158"/>
    <cellStyle name="Total 2 3 3 3 4 3 3 2" xfId="38159"/>
    <cellStyle name="Total 2 3 3 3 4 3 3 3" xfId="38160"/>
    <cellStyle name="Total 2 3 3 3 4 3 4" xfId="38161"/>
    <cellStyle name="Total 2 3 3 3 4 3 4 2" xfId="38162"/>
    <cellStyle name="Total 2 3 3 3 4 3 4 3" xfId="38163"/>
    <cellStyle name="Total 2 3 3 3 4 3 5" xfId="38164"/>
    <cellStyle name="Total 2 3 3 3 4 3 5 2" xfId="38165"/>
    <cellStyle name="Total 2 3 3 3 4 3 5 3" xfId="38166"/>
    <cellStyle name="Total 2 3 3 3 4 3 6" xfId="38167"/>
    <cellStyle name="Total 2 3 3 3 4 3 7" xfId="38168"/>
    <cellStyle name="Total 2 3 3 3 4 4" xfId="38169"/>
    <cellStyle name="Total 2 3 3 3 4 4 2" xfId="38170"/>
    <cellStyle name="Total 2 3 3 3 4 4 3" xfId="38171"/>
    <cellStyle name="Total 2 3 3 3 4 5" xfId="38172"/>
    <cellStyle name="Total 2 3 3 3 4 5 2" xfId="38173"/>
    <cellStyle name="Total 2 3 3 3 4 5 3" xfId="38174"/>
    <cellStyle name="Total 2 3 3 3 4 6" xfId="38175"/>
    <cellStyle name="Total 2 3 3 3 4 6 2" xfId="38176"/>
    <cellStyle name="Total 2 3 3 3 4 6 3" xfId="38177"/>
    <cellStyle name="Total 2 3 3 3 4 7" xfId="38178"/>
    <cellStyle name="Total 2 3 3 3 4 7 2" xfId="38179"/>
    <cellStyle name="Total 2 3 3 3 4 7 3" xfId="38180"/>
    <cellStyle name="Total 2 3 3 3 4 8" xfId="38181"/>
    <cellStyle name="Total 2 3 3 3 4 9" xfId="38182"/>
    <cellStyle name="Total 2 3 3 3 5" xfId="38183"/>
    <cellStyle name="Total 2 3 3 3 5 2" xfId="38184"/>
    <cellStyle name="Total 2 3 3 3 5 2 2" xfId="38185"/>
    <cellStyle name="Total 2 3 3 3 5 2 2 2" xfId="38186"/>
    <cellStyle name="Total 2 3 3 3 5 2 2 3" xfId="38187"/>
    <cellStyle name="Total 2 3 3 3 5 2 3" xfId="38188"/>
    <cellStyle name="Total 2 3 3 3 5 2 3 2" xfId="38189"/>
    <cellStyle name="Total 2 3 3 3 5 2 3 3" xfId="38190"/>
    <cellStyle name="Total 2 3 3 3 5 2 4" xfId="38191"/>
    <cellStyle name="Total 2 3 3 3 5 2 4 2" xfId="38192"/>
    <cellStyle name="Total 2 3 3 3 5 2 4 3" xfId="38193"/>
    <cellStyle name="Total 2 3 3 3 5 2 5" xfId="38194"/>
    <cellStyle name="Total 2 3 3 3 5 2 5 2" xfId="38195"/>
    <cellStyle name="Total 2 3 3 3 5 2 5 3" xfId="38196"/>
    <cellStyle name="Total 2 3 3 3 5 2 6" xfId="38197"/>
    <cellStyle name="Total 2 3 3 3 5 2 7" xfId="38198"/>
    <cellStyle name="Total 2 3 3 3 5 3" xfId="38199"/>
    <cellStyle name="Total 2 3 3 3 5 3 2" xfId="38200"/>
    <cellStyle name="Total 2 3 3 3 5 3 3" xfId="38201"/>
    <cellStyle name="Total 2 3 3 3 5 4" xfId="38202"/>
    <cellStyle name="Total 2 3 3 3 5 4 2" xfId="38203"/>
    <cellStyle name="Total 2 3 3 3 5 4 3" xfId="38204"/>
    <cellStyle name="Total 2 3 3 3 5 5" xfId="38205"/>
    <cellStyle name="Total 2 3 3 3 5 5 2" xfId="38206"/>
    <cellStyle name="Total 2 3 3 3 5 5 3" xfId="38207"/>
    <cellStyle name="Total 2 3 3 3 5 6" xfId="38208"/>
    <cellStyle name="Total 2 3 3 3 5 6 2" xfId="38209"/>
    <cellStyle name="Total 2 3 3 3 5 6 3" xfId="38210"/>
    <cellStyle name="Total 2 3 3 3 5 7" xfId="38211"/>
    <cellStyle name="Total 2 3 3 3 5 8" xfId="38212"/>
    <cellStyle name="Total 2 3 3 3 6" xfId="38213"/>
    <cellStyle name="Total 2 3 3 3 6 2" xfId="38214"/>
    <cellStyle name="Total 2 3 3 3 6 2 2" xfId="38215"/>
    <cellStyle name="Total 2 3 3 3 6 2 3" xfId="38216"/>
    <cellStyle name="Total 2 3 3 3 6 3" xfId="38217"/>
    <cellStyle name="Total 2 3 3 3 6 3 2" xfId="38218"/>
    <cellStyle name="Total 2 3 3 3 6 3 3" xfId="38219"/>
    <cellStyle name="Total 2 3 3 3 6 4" xfId="38220"/>
    <cellStyle name="Total 2 3 3 3 6 4 2" xfId="38221"/>
    <cellStyle name="Total 2 3 3 3 6 4 3" xfId="38222"/>
    <cellStyle name="Total 2 3 3 3 6 5" xfId="38223"/>
    <cellStyle name="Total 2 3 3 3 6 5 2" xfId="38224"/>
    <cellStyle name="Total 2 3 3 3 6 5 3" xfId="38225"/>
    <cellStyle name="Total 2 3 3 3 6 6" xfId="38226"/>
    <cellStyle name="Total 2 3 3 3 6 7" xfId="38227"/>
    <cellStyle name="Total 2 3 3 3 7" xfId="38228"/>
    <cellStyle name="Total 2 3 3 3 7 2" xfId="38229"/>
    <cellStyle name="Total 2 3 3 3 7 3" xfId="38230"/>
    <cellStyle name="Total 2 3 3 3 8" xfId="38231"/>
    <cellStyle name="Total 2 3 3 3 8 2" xfId="38232"/>
    <cellStyle name="Total 2 3 3 3 8 3" xfId="38233"/>
    <cellStyle name="Total 2 3 3 3 9" xfId="38234"/>
    <cellStyle name="Total 2 3 3 3 9 2" xfId="38235"/>
    <cellStyle name="Total 2 3 3 3 9 3" xfId="38236"/>
    <cellStyle name="Total 2 3 3 4" xfId="38237"/>
    <cellStyle name="Total 2 3 3 4 10" xfId="38238"/>
    <cellStyle name="Total 2 3 3 4 2" xfId="38239"/>
    <cellStyle name="Total 2 3 3 4 2 2" xfId="38240"/>
    <cellStyle name="Total 2 3 3 4 2 2 2" xfId="38241"/>
    <cellStyle name="Total 2 3 3 4 2 2 2 2" xfId="38242"/>
    <cellStyle name="Total 2 3 3 4 2 2 2 2 2" xfId="38243"/>
    <cellStyle name="Total 2 3 3 4 2 2 2 2 3" xfId="38244"/>
    <cellStyle name="Total 2 3 3 4 2 2 2 3" xfId="38245"/>
    <cellStyle name="Total 2 3 3 4 2 2 2 3 2" xfId="38246"/>
    <cellStyle name="Total 2 3 3 4 2 2 2 3 3" xfId="38247"/>
    <cellStyle name="Total 2 3 3 4 2 2 2 4" xfId="38248"/>
    <cellStyle name="Total 2 3 3 4 2 2 2 4 2" xfId="38249"/>
    <cellStyle name="Total 2 3 3 4 2 2 2 4 3" xfId="38250"/>
    <cellStyle name="Total 2 3 3 4 2 2 2 5" xfId="38251"/>
    <cellStyle name="Total 2 3 3 4 2 2 2 5 2" xfId="38252"/>
    <cellStyle name="Total 2 3 3 4 2 2 2 5 3" xfId="38253"/>
    <cellStyle name="Total 2 3 3 4 2 2 2 6" xfId="38254"/>
    <cellStyle name="Total 2 3 3 4 2 2 2 7" xfId="38255"/>
    <cellStyle name="Total 2 3 3 4 2 2 3" xfId="38256"/>
    <cellStyle name="Total 2 3 3 4 2 2 3 2" xfId="38257"/>
    <cellStyle name="Total 2 3 3 4 2 2 3 3" xfId="38258"/>
    <cellStyle name="Total 2 3 3 4 2 2 4" xfId="38259"/>
    <cellStyle name="Total 2 3 3 4 2 2 4 2" xfId="38260"/>
    <cellStyle name="Total 2 3 3 4 2 2 4 3" xfId="38261"/>
    <cellStyle name="Total 2 3 3 4 2 2 5" xfId="38262"/>
    <cellStyle name="Total 2 3 3 4 2 2 5 2" xfId="38263"/>
    <cellStyle name="Total 2 3 3 4 2 2 5 3" xfId="38264"/>
    <cellStyle name="Total 2 3 3 4 2 2 6" xfId="38265"/>
    <cellStyle name="Total 2 3 3 4 2 2 6 2" xfId="38266"/>
    <cellStyle name="Total 2 3 3 4 2 2 6 3" xfId="38267"/>
    <cellStyle name="Total 2 3 3 4 2 2 7" xfId="38268"/>
    <cellStyle name="Total 2 3 3 4 2 2 8" xfId="38269"/>
    <cellStyle name="Total 2 3 3 4 2 3" xfId="38270"/>
    <cellStyle name="Total 2 3 3 4 2 3 2" xfId="38271"/>
    <cellStyle name="Total 2 3 3 4 2 3 2 2" xfId="38272"/>
    <cellStyle name="Total 2 3 3 4 2 3 2 3" xfId="38273"/>
    <cellStyle name="Total 2 3 3 4 2 3 3" xfId="38274"/>
    <cellStyle name="Total 2 3 3 4 2 3 3 2" xfId="38275"/>
    <cellStyle name="Total 2 3 3 4 2 3 3 3" xfId="38276"/>
    <cellStyle name="Total 2 3 3 4 2 3 4" xfId="38277"/>
    <cellStyle name="Total 2 3 3 4 2 3 4 2" xfId="38278"/>
    <cellStyle name="Total 2 3 3 4 2 3 4 3" xfId="38279"/>
    <cellStyle name="Total 2 3 3 4 2 3 5" xfId="38280"/>
    <cellStyle name="Total 2 3 3 4 2 3 5 2" xfId="38281"/>
    <cellStyle name="Total 2 3 3 4 2 3 5 3" xfId="38282"/>
    <cellStyle name="Total 2 3 3 4 2 3 6" xfId="38283"/>
    <cellStyle name="Total 2 3 3 4 2 3 7" xfId="38284"/>
    <cellStyle name="Total 2 3 3 4 2 4" xfId="38285"/>
    <cellStyle name="Total 2 3 3 4 2 4 2" xfId="38286"/>
    <cellStyle name="Total 2 3 3 4 2 4 3" xfId="38287"/>
    <cellStyle name="Total 2 3 3 4 2 5" xfId="38288"/>
    <cellStyle name="Total 2 3 3 4 2 5 2" xfId="38289"/>
    <cellStyle name="Total 2 3 3 4 2 5 3" xfId="38290"/>
    <cellStyle name="Total 2 3 3 4 2 6" xfId="38291"/>
    <cellStyle name="Total 2 3 3 4 2 6 2" xfId="38292"/>
    <cellStyle name="Total 2 3 3 4 2 6 3" xfId="38293"/>
    <cellStyle name="Total 2 3 3 4 2 7" xfId="38294"/>
    <cellStyle name="Total 2 3 3 4 2 7 2" xfId="38295"/>
    <cellStyle name="Total 2 3 3 4 2 7 3" xfId="38296"/>
    <cellStyle name="Total 2 3 3 4 2 8" xfId="38297"/>
    <cellStyle name="Total 2 3 3 4 2 9" xfId="38298"/>
    <cellStyle name="Total 2 3 3 4 3" xfId="38299"/>
    <cellStyle name="Total 2 3 3 4 3 2" xfId="38300"/>
    <cellStyle name="Total 2 3 3 4 3 2 2" xfId="38301"/>
    <cellStyle name="Total 2 3 3 4 3 2 2 2" xfId="38302"/>
    <cellStyle name="Total 2 3 3 4 3 2 2 3" xfId="38303"/>
    <cellStyle name="Total 2 3 3 4 3 2 3" xfId="38304"/>
    <cellStyle name="Total 2 3 3 4 3 2 3 2" xfId="38305"/>
    <cellStyle name="Total 2 3 3 4 3 2 3 3" xfId="38306"/>
    <cellStyle name="Total 2 3 3 4 3 2 4" xfId="38307"/>
    <cellStyle name="Total 2 3 3 4 3 2 4 2" xfId="38308"/>
    <cellStyle name="Total 2 3 3 4 3 2 4 3" xfId="38309"/>
    <cellStyle name="Total 2 3 3 4 3 2 5" xfId="38310"/>
    <cellStyle name="Total 2 3 3 4 3 2 5 2" xfId="38311"/>
    <cellStyle name="Total 2 3 3 4 3 2 5 3" xfId="38312"/>
    <cellStyle name="Total 2 3 3 4 3 2 6" xfId="38313"/>
    <cellStyle name="Total 2 3 3 4 3 2 7" xfId="38314"/>
    <cellStyle name="Total 2 3 3 4 3 3" xfId="38315"/>
    <cellStyle name="Total 2 3 3 4 3 3 2" xfId="38316"/>
    <cellStyle name="Total 2 3 3 4 3 3 3" xfId="38317"/>
    <cellStyle name="Total 2 3 3 4 3 4" xfId="38318"/>
    <cellStyle name="Total 2 3 3 4 3 4 2" xfId="38319"/>
    <cellStyle name="Total 2 3 3 4 3 4 3" xfId="38320"/>
    <cellStyle name="Total 2 3 3 4 3 5" xfId="38321"/>
    <cellStyle name="Total 2 3 3 4 3 5 2" xfId="38322"/>
    <cellStyle name="Total 2 3 3 4 3 5 3" xfId="38323"/>
    <cellStyle name="Total 2 3 3 4 3 6" xfId="38324"/>
    <cellStyle name="Total 2 3 3 4 3 6 2" xfId="38325"/>
    <cellStyle name="Total 2 3 3 4 3 6 3" xfId="38326"/>
    <cellStyle name="Total 2 3 3 4 3 7" xfId="38327"/>
    <cellStyle name="Total 2 3 3 4 3 8" xfId="38328"/>
    <cellStyle name="Total 2 3 3 4 4" xfId="38329"/>
    <cellStyle name="Total 2 3 3 4 4 2" xfId="38330"/>
    <cellStyle name="Total 2 3 3 4 4 2 2" xfId="38331"/>
    <cellStyle name="Total 2 3 3 4 4 2 3" xfId="38332"/>
    <cellStyle name="Total 2 3 3 4 4 3" xfId="38333"/>
    <cellStyle name="Total 2 3 3 4 4 3 2" xfId="38334"/>
    <cellStyle name="Total 2 3 3 4 4 3 3" xfId="38335"/>
    <cellStyle name="Total 2 3 3 4 4 4" xfId="38336"/>
    <cellStyle name="Total 2 3 3 4 4 4 2" xfId="38337"/>
    <cellStyle name="Total 2 3 3 4 4 4 3" xfId="38338"/>
    <cellStyle name="Total 2 3 3 4 4 5" xfId="38339"/>
    <cellStyle name="Total 2 3 3 4 4 5 2" xfId="38340"/>
    <cellStyle name="Total 2 3 3 4 4 5 3" xfId="38341"/>
    <cellStyle name="Total 2 3 3 4 4 6" xfId="38342"/>
    <cellStyle name="Total 2 3 3 4 4 7" xfId="38343"/>
    <cellStyle name="Total 2 3 3 4 5" xfId="38344"/>
    <cellStyle name="Total 2 3 3 4 5 2" xfId="38345"/>
    <cellStyle name="Total 2 3 3 4 5 3" xfId="38346"/>
    <cellStyle name="Total 2 3 3 4 6" xfId="38347"/>
    <cellStyle name="Total 2 3 3 4 6 2" xfId="38348"/>
    <cellStyle name="Total 2 3 3 4 6 3" xfId="38349"/>
    <cellStyle name="Total 2 3 3 4 7" xfId="38350"/>
    <cellStyle name="Total 2 3 3 4 7 2" xfId="38351"/>
    <cellStyle name="Total 2 3 3 4 7 3" xfId="38352"/>
    <cellStyle name="Total 2 3 3 4 8" xfId="38353"/>
    <cellStyle name="Total 2 3 3 4 8 2" xfId="38354"/>
    <cellStyle name="Total 2 3 3 4 8 3" xfId="38355"/>
    <cellStyle name="Total 2 3 3 4 9" xfId="38356"/>
    <cellStyle name="Total 2 3 3 5" xfId="38357"/>
    <cellStyle name="Total 2 3 3 5 2" xfId="38358"/>
    <cellStyle name="Total 2 3 3 5 2 2" xfId="38359"/>
    <cellStyle name="Total 2 3 3 5 2 2 2" xfId="38360"/>
    <cellStyle name="Total 2 3 3 5 2 2 2 2" xfId="38361"/>
    <cellStyle name="Total 2 3 3 5 2 2 2 3" xfId="38362"/>
    <cellStyle name="Total 2 3 3 5 2 2 3" xfId="38363"/>
    <cellStyle name="Total 2 3 3 5 2 2 3 2" xfId="38364"/>
    <cellStyle name="Total 2 3 3 5 2 2 3 3" xfId="38365"/>
    <cellStyle name="Total 2 3 3 5 2 2 4" xfId="38366"/>
    <cellStyle name="Total 2 3 3 5 2 2 4 2" xfId="38367"/>
    <cellStyle name="Total 2 3 3 5 2 2 4 3" xfId="38368"/>
    <cellStyle name="Total 2 3 3 5 2 2 5" xfId="38369"/>
    <cellStyle name="Total 2 3 3 5 2 2 5 2" xfId="38370"/>
    <cellStyle name="Total 2 3 3 5 2 2 5 3" xfId="38371"/>
    <cellStyle name="Total 2 3 3 5 2 2 6" xfId="38372"/>
    <cellStyle name="Total 2 3 3 5 2 2 7" xfId="38373"/>
    <cellStyle name="Total 2 3 3 5 2 3" xfId="38374"/>
    <cellStyle name="Total 2 3 3 5 2 3 2" xfId="38375"/>
    <cellStyle name="Total 2 3 3 5 2 3 3" xfId="38376"/>
    <cellStyle name="Total 2 3 3 5 2 4" xfId="38377"/>
    <cellStyle name="Total 2 3 3 5 2 4 2" xfId="38378"/>
    <cellStyle name="Total 2 3 3 5 2 4 3" xfId="38379"/>
    <cellStyle name="Total 2 3 3 5 2 5" xfId="38380"/>
    <cellStyle name="Total 2 3 3 5 2 5 2" xfId="38381"/>
    <cellStyle name="Total 2 3 3 5 2 5 3" xfId="38382"/>
    <cellStyle name="Total 2 3 3 5 2 6" xfId="38383"/>
    <cellStyle name="Total 2 3 3 5 2 6 2" xfId="38384"/>
    <cellStyle name="Total 2 3 3 5 2 6 3" xfId="38385"/>
    <cellStyle name="Total 2 3 3 5 2 7" xfId="38386"/>
    <cellStyle name="Total 2 3 3 5 2 8" xfId="38387"/>
    <cellStyle name="Total 2 3 3 5 3" xfId="38388"/>
    <cellStyle name="Total 2 3 3 5 3 2" xfId="38389"/>
    <cellStyle name="Total 2 3 3 5 3 2 2" xfId="38390"/>
    <cellStyle name="Total 2 3 3 5 3 2 3" xfId="38391"/>
    <cellStyle name="Total 2 3 3 5 3 3" xfId="38392"/>
    <cellStyle name="Total 2 3 3 5 3 3 2" xfId="38393"/>
    <cellStyle name="Total 2 3 3 5 3 3 3" xfId="38394"/>
    <cellStyle name="Total 2 3 3 5 3 4" xfId="38395"/>
    <cellStyle name="Total 2 3 3 5 3 4 2" xfId="38396"/>
    <cellStyle name="Total 2 3 3 5 3 4 3" xfId="38397"/>
    <cellStyle name="Total 2 3 3 5 3 5" xfId="38398"/>
    <cellStyle name="Total 2 3 3 5 3 5 2" xfId="38399"/>
    <cellStyle name="Total 2 3 3 5 3 5 3" xfId="38400"/>
    <cellStyle name="Total 2 3 3 5 3 6" xfId="38401"/>
    <cellStyle name="Total 2 3 3 5 3 7" xfId="38402"/>
    <cellStyle name="Total 2 3 3 5 4" xfId="38403"/>
    <cellStyle name="Total 2 3 3 5 4 2" xfId="38404"/>
    <cellStyle name="Total 2 3 3 5 4 3" xfId="38405"/>
    <cellStyle name="Total 2 3 3 5 5" xfId="38406"/>
    <cellStyle name="Total 2 3 3 5 5 2" xfId="38407"/>
    <cellStyle name="Total 2 3 3 5 5 3" xfId="38408"/>
    <cellStyle name="Total 2 3 3 5 6" xfId="38409"/>
    <cellStyle name="Total 2 3 3 5 6 2" xfId="38410"/>
    <cellStyle name="Total 2 3 3 5 6 3" xfId="38411"/>
    <cellStyle name="Total 2 3 3 5 7" xfId="38412"/>
    <cellStyle name="Total 2 3 3 5 7 2" xfId="38413"/>
    <cellStyle name="Total 2 3 3 5 7 3" xfId="38414"/>
    <cellStyle name="Total 2 3 3 5 8" xfId="38415"/>
    <cellStyle name="Total 2 3 3 5 9" xfId="38416"/>
    <cellStyle name="Total 2 3 3 6" xfId="38417"/>
    <cellStyle name="Total 2 3 3 6 2" xfId="38418"/>
    <cellStyle name="Total 2 3 3 6 2 2" xfId="38419"/>
    <cellStyle name="Total 2 3 3 6 2 2 2" xfId="38420"/>
    <cellStyle name="Total 2 3 3 6 2 2 2 2" xfId="38421"/>
    <cellStyle name="Total 2 3 3 6 2 2 2 3" xfId="38422"/>
    <cellStyle name="Total 2 3 3 6 2 2 3" xfId="38423"/>
    <cellStyle name="Total 2 3 3 6 2 2 3 2" xfId="38424"/>
    <cellStyle name="Total 2 3 3 6 2 2 3 3" xfId="38425"/>
    <cellStyle name="Total 2 3 3 6 2 2 4" xfId="38426"/>
    <cellStyle name="Total 2 3 3 6 2 2 4 2" xfId="38427"/>
    <cellStyle name="Total 2 3 3 6 2 2 4 3" xfId="38428"/>
    <cellStyle name="Total 2 3 3 6 2 2 5" xfId="38429"/>
    <cellStyle name="Total 2 3 3 6 2 2 5 2" xfId="38430"/>
    <cellStyle name="Total 2 3 3 6 2 2 5 3" xfId="38431"/>
    <cellStyle name="Total 2 3 3 6 2 2 6" xfId="38432"/>
    <cellStyle name="Total 2 3 3 6 2 2 7" xfId="38433"/>
    <cellStyle name="Total 2 3 3 6 2 3" xfId="38434"/>
    <cellStyle name="Total 2 3 3 6 2 3 2" xfId="38435"/>
    <cellStyle name="Total 2 3 3 6 2 3 3" xfId="38436"/>
    <cellStyle name="Total 2 3 3 6 2 4" xfId="38437"/>
    <cellStyle name="Total 2 3 3 6 2 4 2" xfId="38438"/>
    <cellStyle name="Total 2 3 3 6 2 4 3" xfId="38439"/>
    <cellStyle name="Total 2 3 3 6 2 5" xfId="38440"/>
    <cellStyle name="Total 2 3 3 6 2 5 2" xfId="38441"/>
    <cellStyle name="Total 2 3 3 6 2 5 3" xfId="38442"/>
    <cellStyle name="Total 2 3 3 6 2 6" xfId="38443"/>
    <cellStyle name="Total 2 3 3 6 2 6 2" xfId="38444"/>
    <cellStyle name="Total 2 3 3 6 2 6 3" xfId="38445"/>
    <cellStyle name="Total 2 3 3 6 2 7" xfId="38446"/>
    <cellStyle name="Total 2 3 3 6 2 8" xfId="38447"/>
    <cellStyle name="Total 2 3 3 6 3" xfId="38448"/>
    <cellStyle name="Total 2 3 3 6 3 2" xfId="38449"/>
    <cellStyle name="Total 2 3 3 6 3 2 2" xfId="38450"/>
    <cellStyle name="Total 2 3 3 6 3 2 3" xfId="38451"/>
    <cellStyle name="Total 2 3 3 6 3 3" xfId="38452"/>
    <cellStyle name="Total 2 3 3 6 3 3 2" xfId="38453"/>
    <cellStyle name="Total 2 3 3 6 3 3 3" xfId="38454"/>
    <cellStyle name="Total 2 3 3 6 3 4" xfId="38455"/>
    <cellStyle name="Total 2 3 3 6 3 4 2" xfId="38456"/>
    <cellStyle name="Total 2 3 3 6 3 4 3" xfId="38457"/>
    <cellStyle name="Total 2 3 3 6 3 5" xfId="38458"/>
    <cellStyle name="Total 2 3 3 6 3 5 2" xfId="38459"/>
    <cellStyle name="Total 2 3 3 6 3 5 3" xfId="38460"/>
    <cellStyle name="Total 2 3 3 6 3 6" xfId="38461"/>
    <cellStyle name="Total 2 3 3 6 3 7" xfId="38462"/>
    <cellStyle name="Total 2 3 3 6 4" xfId="38463"/>
    <cellStyle name="Total 2 3 3 6 4 2" xfId="38464"/>
    <cellStyle name="Total 2 3 3 6 4 3" xfId="38465"/>
    <cellStyle name="Total 2 3 3 6 5" xfId="38466"/>
    <cellStyle name="Total 2 3 3 6 5 2" xfId="38467"/>
    <cellStyle name="Total 2 3 3 6 5 3" xfId="38468"/>
    <cellStyle name="Total 2 3 3 6 6" xfId="38469"/>
    <cellStyle name="Total 2 3 3 6 6 2" xfId="38470"/>
    <cellStyle name="Total 2 3 3 6 6 3" xfId="38471"/>
    <cellStyle name="Total 2 3 3 6 7" xfId="38472"/>
    <cellStyle name="Total 2 3 3 6 7 2" xfId="38473"/>
    <cellStyle name="Total 2 3 3 6 7 3" xfId="38474"/>
    <cellStyle name="Total 2 3 3 6 8" xfId="38475"/>
    <cellStyle name="Total 2 3 3 6 9" xfId="38476"/>
    <cellStyle name="Total 2 3 3 7" xfId="38477"/>
    <cellStyle name="Total 2 3 3 7 2" xfId="38478"/>
    <cellStyle name="Total 2 3 3 7 2 2" xfId="38479"/>
    <cellStyle name="Total 2 3 3 7 2 2 2" xfId="38480"/>
    <cellStyle name="Total 2 3 3 7 2 2 2 2" xfId="38481"/>
    <cellStyle name="Total 2 3 3 7 2 2 2 3" xfId="38482"/>
    <cellStyle name="Total 2 3 3 7 2 2 3" xfId="38483"/>
    <cellStyle name="Total 2 3 3 7 2 2 3 2" xfId="38484"/>
    <cellStyle name="Total 2 3 3 7 2 2 3 3" xfId="38485"/>
    <cellStyle name="Total 2 3 3 7 2 2 4" xfId="38486"/>
    <cellStyle name="Total 2 3 3 7 2 2 4 2" xfId="38487"/>
    <cellStyle name="Total 2 3 3 7 2 2 4 3" xfId="38488"/>
    <cellStyle name="Total 2 3 3 7 2 2 5" xfId="38489"/>
    <cellStyle name="Total 2 3 3 7 2 2 5 2" xfId="38490"/>
    <cellStyle name="Total 2 3 3 7 2 2 5 3" xfId="38491"/>
    <cellStyle name="Total 2 3 3 7 2 2 6" xfId="38492"/>
    <cellStyle name="Total 2 3 3 7 2 2 7" xfId="38493"/>
    <cellStyle name="Total 2 3 3 7 2 3" xfId="38494"/>
    <cellStyle name="Total 2 3 3 7 2 3 2" xfId="38495"/>
    <cellStyle name="Total 2 3 3 7 2 3 3" xfId="38496"/>
    <cellStyle name="Total 2 3 3 7 2 4" xfId="38497"/>
    <cellStyle name="Total 2 3 3 7 2 4 2" xfId="38498"/>
    <cellStyle name="Total 2 3 3 7 2 4 3" xfId="38499"/>
    <cellStyle name="Total 2 3 3 7 2 5" xfId="38500"/>
    <cellStyle name="Total 2 3 3 7 2 5 2" xfId="38501"/>
    <cellStyle name="Total 2 3 3 7 2 5 3" xfId="38502"/>
    <cellStyle name="Total 2 3 3 7 2 6" xfId="38503"/>
    <cellStyle name="Total 2 3 3 7 2 6 2" xfId="38504"/>
    <cellStyle name="Total 2 3 3 7 2 6 3" xfId="38505"/>
    <cellStyle name="Total 2 3 3 7 2 7" xfId="38506"/>
    <cellStyle name="Total 2 3 3 7 2 8" xfId="38507"/>
    <cellStyle name="Total 2 3 3 7 3" xfId="38508"/>
    <cellStyle name="Total 2 3 3 7 3 2" xfId="38509"/>
    <cellStyle name="Total 2 3 3 7 3 2 2" xfId="38510"/>
    <cellStyle name="Total 2 3 3 7 3 2 3" xfId="38511"/>
    <cellStyle name="Total 2 3 3 7 3 3" xfId="38512"/>
    <cellStyle name="Total 2 3 3 7 3 3 2" xfId="38513"/>
    <cellStyle name="Total 2 3 3 7 3 3 3" xfId="38514"/>
    <cellStyle name="Total 2 3 3 7 3 4" xfId="38515"/>
    <cellStyle name="Total 2 3 3 7 3 4 2" xfId="38516"/>
    <cellStyle name="Total 2 3 3 7 3 4 3" xfId="38517"/>
    <cellStyle name="Total 2 3 3 7 3 5" xfId="38518"/>
    <cellStyle name="Total 2 3 3 7 3 5 2" xfId="38519"/>
    <cellStyle name="Total 2 3 3 7 3 5 3" xfId="38520"/>
    <cellStyle name="Total 2 3 3 7 3 6" xfId="38521"/>
    <cellStyle name="Total 2 3 3 7 3 7" xfId="38522"/>
    <cellStyle name="Total 2 3 3 7 4" xfId="38523"/>
    <cellStyle name="Total 2 3 3 7 4 2" xfId="38524"/>
    <cellStyle name="Total 2 3 3 7 4 3" xfId="38525"/>
    <cellStyle name="Total 2 3 3 7 5" xfId="38526"/>
    <cellStyle name="Total 2 3 3 7 5 2" xfId="38527"/>
    <cellStyle name="Total 2 3 3 7 5 3" xfId="38528"/>
    <cellStyle name="Total 2 3 3 7 6" xfId="38529"/>
    <cellStyle name="Total 2 3 3 7 6 2" xfId="38530"/>
    <cellStyle name="Total 2 3 3 7 6 3" xfId="38531"/>
    <cellStyle name="Total 2 3 3 7 7" xfId="38532"/>
    <cellStyle name="Total 2 3 3 7 7 2" xfId="38533"/>
    <cellStyle name="Total 2 3 3 7 7 3" xfId="38534"/>
    <cellStyle name="Total 2 3 3 7 8" xfId="38535"/>
    <cellStyle name="Total 2 3 3 7 9" xfId="38536"/>
    <cellStyle name="Total 2 3 3 8" xfId="38537"/>
    <cellStyle name="Total 2 3 3 8 2" xfId="38538"/>
    <cellStyle name="Total 2 3 3 8 2 2" xfId="38539"/>
    <cellStyle name="Total 2 3 3 8 2 2 2" xfId="38540"/>
    <cellStyle name="Total 2 3 3 8 2 2 3" xfId="38541"/>
    <cellStyle name="Total 2 3 3 8 2 3" xfId="38542"/>
    <cellStyle name="Total 2 3 3 8 2 3 2" xfId="38543"/>
    <cellStyle name="Total 2 3 3 8 2 3 3" xfId="38544"/>
    <cellStyle name="Total 2 3 3 8 2 4" xfId="38545"/>
    <cellStyle name="Total 2 3 3 8 2 4 2" xfId="38546"/>
    <cellStyle name="Total 2 3 3 8 2 4 3" xfId="38547"/>
    <cellStyle name="Total 2 3 3 8 2 5" xfId="38548"/>
    <cellStyle name="Total 2 3 3 8 2 5 2" xfId="38549"/>
    <cellStyle name="Total 2 3 3 8 2 5 3" xfId="38550"/>
    <cellStyle name="Total 2 3 3 8 2 6" xfId="38551"/>
    <cellStyle name="Total 2 3 3 8 2 7" xfId="38552"/>
    <cellStyle name="Total 2 3 3 8 3" xfId="38553"/>
    <cellStyle name="Total 2 3 3 8 3 2" xfId="38554"/>
    <cellStyle name="Total 2 3 3 8 3 3" xfId="38555"/>
    <cellStyle name="Total 2 3 3 8 4" xfId="38556"/>
    <cellStyle name="Total 2 3 3 8 4 2" xfId="38557"/>
    <cellStyle name="Total 2 3 3 8 4 3" xfId="38558"/>
    <cellStyle name="Total 2 3 3 8 5" xfId="38559"/>
    <cellStyle name="Total 2 3 3 8 5 2" xfId="38560"/>
    <cellStyle name="Total 2 3 3 8 5 3" xfId="38561"/>
    <cellStyle name="Total 2 3 3 8 6" xfId="38562"/>
    <cellStyle name="Total 2 3 3 8 6 2" xfId="38563"/>
    <cellStyle name="Total 2 3 3 8 6 3" xfId="38564"/>
    <cellStyle name="Total 2 3 3 8 7" xfId="38565"/>
    <cellStyle name="Total 2 3 3 8 8" xfId="38566"/>
    <cellStyle name="Total 2 3 3 9" xfId="38567"/>
    <cellStyle name="Total 2 3 3 9 2" xfId="38568"/>
    <cellStyle name="Total 2 3 3 9 2 2" xfId="38569"/>
    <cellStyle name="Total 2 3 3 9 2 3" xfId="38570"/>
    <cellStyle name="Total 2 3 3 9 3" xfId="38571"/>
    <cellStyle name="Total 2 3 3 9 3 2" xfId="38572"/>
    <cellStyle name="Total 2 3 3 9 3 3" xfId="38573"/>
    <cellStyle name="Total 2 3 3 9 4" xfId="38574"/>
    <cellStyle name="Total 2 3 3 9 4 2" xfId="38575"/>
    <cellStyle name="Total 2 3 3 9 4 3" xfId="38576"/>
    <cellStyle name="Total 2 3 3 9 5" xfId="38577"/>
    <cellStyle name="Total 2 3 3 9 5 2" xfId="38578"/>
    <cellStyle name="Total 2 3 3 9 5 3" xfId="38579"/>
    <cellStyle name="Total 2 3 3 9 6" xfId="38580"/>
    <cellStyle name="Total 2 3 3 9 7" xfId="38581"/>
    <cellStyle name="Total 2 3 4" xfId="38582"/>
    <cellStyle name="Total 2 3 4 10" xfId="38583"/>
    <cellStyle name="Total 2 3 4 11" xfId="38584"/>
    <cellStyle name="Total 2 3 4 2" xfId="38585"/>
    <cellStyle name="Total 2 3 4 2 10" xfId="38586"/>
    <cellStyle name="Total 2 3 4 2 2" xfId="38587"/>
    <cellStyle name="Total 2 3 4 2 2 2" xfId="38588"/>
    <cellStyle name="Total 2 3 4 2 2 2 2" xfId="38589"/>
    <cellStyle name="Total 2 3 4 2 2 2 2 2" xfId="38590"/>
    <cellStyle name="Total 2 3 4 2 2 2 2 2 2" xfId="38591"/>
    <cellStyle name="Total 2 3 4 2 2 2 2 2 3" xfId="38592"/>
    <cellStyle name="Total 2 3 4 2 2 2 2 3" xfId="38593"/>
    <cellStyle name="Total 2 3 4 2 2 2 2 3 2" xfId="38594"/>
    <cellStyle name="Total 2 3 4 2 2 2 2 3 3" xfId="38595"/>
    <cellStyle name="Total 2 3 4 2 2 2 2 4" xfId="38596"/>
    <cellStyle name="Total 2 3 4 2 2 2 2 4 2" xfId="38597"/>
    <cellStyle name="Total 2 3 4 2 2 2 2 4 3" xfId="38598"/>
    <cellStyle name="Total 2 3 4 2 2 2 2 5" xfId="38599"/>
    <cellStyle name="Total 2 3 4 2 2 2 2 5 2" xfId="38600"/>
    <cellStyle name="Total 2 3 4 2 2 2 2 5 3" xfId="38601"/>
    <cellStyle name="Total 2 3 4 2 2 2 2 6" xfId="38602"/>
    <cellStyle name="Total 2 3 4 2 2 2 2 7" xfId="38603"/>
    <cellStyle name="Total 2 3 4 2 2 2 3" xfId="38604"/>
    <cellStyle name="Total 2 3 4 2 2 2 3 2" xfId="38605"/>
    <cellStyle name="Total 2 3 4 2 2 2 3 3" xfId="38606"/>
    <cellStyle name="Total 2 3 4 2 2 2 4" xfId="38607"/>
    <cellStyle name="Total 2 3 4 2 2 2 4 2" xfId="38608"/>
    <cellStyle name="Total 2 3 4 2 2 2 4 3" xfId="38609"/>
    <cellStyle name="Total 2 3 4 2 2 2 5" xfId="38610"/>
    <cellStyle name="Total 2 3 4 2 2 2 5 2" xfId="38611"/>
    <cellStyle name="Total 2 3 4 2 2 2 5 3" xfId="38612"/>
    <cellStyle name="Total 2 3 4 2 2 2 6" xfId="38613"/>
    <cellStyle name="Total 2 3 4 2 2 2 6 2" xfId="38614"/>
    <cellStyle name="Total 2 3 4 2 2 2 6 3" xfId="38615"/>
    <cellStyle name="Total 2 3 4 2 2 2 7" xfId="38616"/>
    <cellStyle name="Total 2 3 4 2 2 2 8" xfId="38617"/>
    <cellStyle name="Total 2 3 4 2 2 3" xfId="38618"/>
    <cellStyle name="Total 2 3 4 2 2 3 2" xfId="38619"/>
    <cellStyle name="Total 2 3 4 2 2 3 2 2" xfId="38620"/>
    <cellStyle name="Total 2 3 4 2 2 3 2 3" xfId="38621"/>
    <cellStyle name="Total 2 3 4 2 2 3 3" xfId="38622"/>
    <cellStyle name="Total 2 3 4 2 2 3 3 2" xfId="38623"/>
    <cellStyle name="Total 2 3 4 2 2 3 3 3" xfId="38624"/>
    <cellStyle name="Total 2 3 4 2 2 3 4" xfId="38625"/>
    <cellStyle name="Total 2 3 4 2 2 3 4 2" xfId="38626"/>
    <cellStyle name="Total 2 3 4 2 2 3 4 3" xfId="38627"/>
    <cellStyle name="Total 2 3 4 2 2 3 5" xfId="38628"/>
    <cellStyle name="Total 2 3 4 2 2 3 5 2" xfId="38629"/>
    <cellStyle name="Total 2 3 4 2 2 3 5 3" xfId="38630"/>
    <cellStyle name="Total 2 3 4 2 2 3 6" xfId="38631"/>
    <cellStyle name="Total 2 3 4 2 2 3 7" xfId="38632"/>
    <cellStyle name="Total 2 3 4 2 2 4" xfId="38633"/>
    <cellStyle name="Total 2 3 4 2 2 4 2" xfId="38634"/>
    <cellStyle name="Total 2 3 4 2 2 4 3" xfId="38635"/>
    <cellStyle name="Total 2 3 4 2 2 5" xfId="38636"/>
    <cellStyle name="Total 2 3 4 2 2 5 2" xfId="38637"/>
    <cellStyle name="Total 2 3 4 2 2 5 3" xfId="38638"/>
    <cellStyle name="Total 2 3 4 2 2 6" xfId="38639"/>
    <cellStyle name="Total 2 3 4 2 2 6 2" xfId="38640"/>
    <cellStyle name="Total 2 3 4 2 2 6 3" xfId="38641"/>
    <cellStyle name="Total 2 3 4 2 2 7" xfId="38642"/>
    <cellStyle name="Total 2 3 4 2 2 7 2" xfId="38643"/>
    <cellStyle name="Total 2 3 4 2 2 7 3" xfId="38644"/>
    <cellStyle name="Total 2 3 4 2 2 8" xfId="38645"/>
    <cellStyle name="Total 2 3 4 2 2 9" xfId="38646"/>
    <cellStyle name="Total 2 3 4 2 3" xfId="38647"/>
    <cellStyle name="Total 2 3 4 2 3 2" xfId="38648"/>
    <cellStyle name="Total 2 3 4 2 3 2 2" xfId="38649"/>
    <cellStyle name="Total 2 3 4 2 3 2 2 2" xfId="38650"/>
    <cellStyle name="Total 2 3 4 2 3 2 2 3" xfId="38651"/>
    <cellStyle name="Total 2 3 4 2 3 2 3" xfId="38652"/>
    <cellStyle name="Total 2 3 4 2 3 2 3 2" xfId="38653"/>
    <cellStyle name="Total 2 3 4 2 3 2 3 3" xfId="38654"/>
    <cellStyle name="Total 2 3 4 2 3 2 4" xfId="38655"/>
    <cellStyle name="Total 2 3 4 2 3 2 4 2" xfId="38656"/>
    <cellStyle name="Total 2 3 4 2 3 2 4 3" xfId="38657"/>
    <cellStyle name="Total 2 3 4 2 3 2 5" xfId="38658"/>
    <cellStyle name="Total 2 3 4 2 3 2 5 2" xfId="38659"/>
    <cellStyle name="Total 2 3 4 2 3 2 5 3" xfId="38660"/>
    <cellStyle name="Total 2 3 4 2 3 2 6" xfId="38661"/>
    <cellStyle name="Total 2 3 4 2 3 2 7" xfId="38662"/>
    <cellStyle name="Total 2 3 4 2 3 3" xfId="38663"/>
    <cellStyle name="Total 2 3 4 2 3 3 2" xfId="38664"/>
    <cellStyle name="Total 2 3 4 2 3 3 3" xfId="38665"/>
    <cellStyle name="Total 2 3 4 2 3 4" xfId="38666"/>
    <cellStyle name="Total 2 3 4 2 3 4 2" xfId="38667"/>
    <cellStyle name="Total 2 3 4 2 3 4 3" xfId="38668"/>
    <cellStyle name="Total 2 3 4 2 3 5" xfId="38669"/>
    <cellStyle name="Total 2 3 4 2 3 5 2" xfId="38670"/>
    <cellStyle name="Total 2 3 4 2 3 5 3" xfId="38671"/>
    <cellStyle name="Total 2 3 4 2 3 6" xfId="38672"/>
    <cellStyle name="Total 2 3 4 2 3 6 2" xfId="38673"/>
    <cellStyle name="Total 2 3 4 2 3 6 3" xfId="38674"/>
    <cellStyle name="Total 2 3 4 2 3 7" xfId="38675"/>
    <cellStyle name="Total 2 3 4 2 3 8" xfId="38676"/>
    <cellStyle name="Total 2 3 4 2 4" xfId="38677"/>
    <cellStyle name="Total 2 3 4 2 4 2" xfId="38678"/>
    <cellStyle name="Total 2 3 4 2 4 2 2" xfId="38679"/>
    <cellStyle name="Total 2 3 4 2 4 2 3" xfId="38680"/>
    <cellStyle name="Total 2 3 4 2 4 3" xfId="38681"/>
    <cellStyle name="Total 2 3 4 2 4 3 2" xfId="38682"/>
    <cellStyle name="Total 2 3 4 2 4 3 3" xfId="38683"/>
    <cellStyle name="Total 2 3 4 2 4 4" xfId="38684"/>
    <cellStyle name="Total 2 3 4 2 4 4 2" xfId="38685"/>
    <cellStyle name="Total 2 3 4 2 4 4 3" xfId="38686"/>
    <cellStyle name="Total 2 3 4 2 4 5" xfId="38687"/>
    <cellStyle name="Total 2 3 4 2 4 5 2" xfId="38688"/>
    <cellStyle name="Total 2 3 4 2 4 5 3" xfId="38689"/>
    <cellStyle name="Total 2 3 4 2 4 6" xfId="38690"/>
    <cellStyle name="Total 2 3 4 2 4 7" xfId="38691"/>
    <cellStyle name="Total 2 3 4 2 5" xfId="38692"/>
    <cellStyle name="Total 2 3 4 2 5 2" xfId="38693"/>
    <cellStyle name="Total 2 3 4 2 5 3" xfId="38694"/>
    <cellStyle name="Total 2 3 4 2 6" xfId="38695"/>
    <cellStyle name="Total 2 3 4 2 6 2" xfId="38696"/>
    <cellStyle name="Total 2 3 4 2 6 3" xfId="38697"/>
    <cellStyle name="Total 2 3 4 2 7" xfId="38698"/>
    <cellStyle name="Total 2 3 4 2 7 2" xfId="38699"/>
    <cellStyle name="Total 2 3 4 2 7 3" xfId="38700"/>
    <cellStyle name="Total 2 3 4 2 8" xfId="38701"/>
    <cellStyle name="Total 2 3 4 2 8 2" xfId="38702"/>
    <cellStyle name="Total 2 3 4 2 8 3" xfId="38703"/>
    <cellStyle name="Total 2 3 4 2 9" xfId="38704"/>
    <cellStyle name="Total 2 3 4 3" xfId="38705"/>
    <cellStyle name="Total 2 3 4 3 2" xfId="38706"/>
    <cellStyle name="Total 2 3 4 3 2 2" xfId="38707"/>
    <cellStyle name="Total 2 3 4 3 2 2 2" xfId="38708"/>
    <cellStyle name="Total 2 3 4 3 2 2 2 2" xfId="38709"/>
    <cellStyle name="Total 2 3 4 3 2 2 2 3" xfId="38710"/>
    <cellStyle name="Total 2 3 4 3 2 2 3" xfId="38711"/>
    <cellStyle name="Total 2 3 4 3 2 2 3 2" xfId="38712"/>
    <cellStyle name="Total 2 3 4 3 2 2 3 3" xfId="38713"/>
    <cellStyle name="Total 2 3 4 3 2 2 4" xfId="38714"/>
    <cellStyle name="Total 2 3 4 3 2 2 4 2" xfId="38715"/>
    <cellStyle name="Total 2 3 4 3 2 2 4 3" xfId="38716"/>
    <cellStyle name="Total 2 3 4 3 2 2 5" xfId="38717"/>
    <cellStyle name="Total 2 3 4 3 2 2 5 2" xfId="38718"/>
    <cellStyle name="Total 2 3 4 3 2 2 5 3" xfId="38719"/>
    <cellStyle name="Total 2 3 4 3 2 2 6" xfId="38720"/>
    <cellStyle name="Total 2 3 4 3 2 2 7" xfId="38721"/>
    <cellStyle name="Total 2 3 4 3 2 3" xfId="38722"/>
    <cellStyle name="Total 2 3 4 3 2 3 2" xfId="38723"/>
    <cellStyle name="Total 2 3 4 3 2 3 3" xfId="38724"/>
    <cellStyle name="Total 2 3 4 3 2 4" xfId="38725"/>
    <cellStyle name="Total 2 3 4 3 2 4 2" xfId="38726"/>
    <cellStyle name="Total 2 3 4 3 2 4 3" xfId="38727"/>
    <cellStyle name="Total 2 3 4 3 2 5" xfId="38728"/>
    <cellStyle name="Total 2 3 4 3 2 5 2" xfId="38729"/>
    <cellStyle name="Total 2 3 4 3 2 5 3" xfId="38730"/>
    <cellStyle name="Total 2 3 4 3 2 6" xfId="38731"/>
    <cellStyle name="Total 2 3 4 3 2 6 2" xfId="38732"/>
    <cellStyle name="Total 2 3 4 3 2 6 3" xfId="38733"/>
    <cellStyle name="Total 2 3 4 3 2 7" xfId="38734"/>
    <cellStyle name="Total 2 3 4 3 2 8" xfId="38735"/>
    <cellStyle name="Total 2 3 4 3 3" xfId="38736"/>
    <cellStyle name="Total 2 3 4 3 3 2" xfId="38737"/>
    <cellStyle name="Total 2 3 4 3 3 2 2" xfId="38738"/>
    <cellStyle name="Total 2 3 4 3 3 2 3" xfId="38739"/>
    <cellStyle name="Total 2 3 4 3 3 3" xfId="38740"/>
    <cellStyle name="Total 2 3 4 3 3 3 2" xfId="38741"/>
    <cellStyle name="Total 2 3 4 3 3 3 3" xfId="38742"/>
    <cellStyle name="Total 2 3 4 3 3 4" xfId="38743"/>
    <cellStyle name="Total 2 3 4 3 3 4 2" xfId="38744"/>
    <cellStyle name="Total 2 3 4 3 3 4 3" xfId="38745"/>
    <cellStyle name="Total 2 3 4 3 3 5" xfId="38746"/>
    <cellStyle name="Total 2 3 4 3 3 5 2" xfId="38747"/>
    <cellStyle name="Total 2 3 4 3 3 5 3" xfId="38748"/>
    <cellStyle name="Total 2 3 4 3 3 6" xfId="38749"/>
    <cellStyle name="Total 2 3 4 3 3 7" xfId="38750"/>
    <cellStyle name="Total 2 3 4 3 4" xfId="38751"/>
    <cellStyle name="Total 2 3 4 3 4 2" xfId="38752"/>
    <cellStyle name="Total 2 3 4 3 4 3" xfId="38753"/>
    <cellStyle name="Total 2 3 4 3 5" xfId="38754"/>
    <cellStyle name="Total 2 3 4 3 5 2" xfId="38755"/>
    <cellStyle name="Total 2 3 4 3 5 3" xfId="38756"/>
    <cellStyle name="Total 2 3 4 3 6" xfId="38757"/>
    <cellStyle name="Total 2 3 4 3 6 2" xfId="38758"/>
    <cellStyle name="Total 2 3 4 3 6 3" xfId="38759"/>
    <cellStyle name="Total 2 3 4 3 7" xfId="38760"/>
    <cellStyle name="Total 2 3 4 3 7 2" xfId="38761"/>
    <cellStyle name="Total 2 3 4 3 7 3" xfId="38762"/>
    <cellStyle name="Total 2 3 4 3 8" xfId="38763"/>
    <cellStyle name="Total 2 3 4 3 9" xfId="38764"/>
    <cellStyle name="Total 2 3 4 4" xfId="38765"/>
    <cellStyle name="Total 2 3 4 4 2" xfId="38766"/>
    <cellStyle name="Total 2 3 4 4 2 2" xfId="38767"/>
    <cellStyle name="Total 2 3 4 4 2 2 2" xfId="38768"/>
    <cellStyle name="Total 2 3 4 4 2 2 3" xfId="38769"/>
    <cellStyle name="Total 2 3 4 4 2 3" xfId="38770"/>
    <cellStyle name="Total 2 3 4 4 2 3 2" xfId="38771"/>
    <cellStyle name="Total 2 3 4 4 2 3 3" xfId="38772"/>
    <cellStyle name="Total 2 3 4 4 2 4" xfId="38773"/>
    <cellStyle name="Total 2 3 4 4 2 4 2" xfId="38774"/>
    <cellStyle name="Total 2 3 4 4 2 4 3" xfId="38775"/>
    <cellStyle name="Total 2 3 4 4 2 5" xfId="38776"/>
    <cellStyle name="Total 2 3 4 4 2 5 2" xfId="38777"/>
    <cellStyle name="Total 2 3 4 4 2 5 3" xfId="38778"/>
    <cellStyle name="Total 2 3 4 4 2 6" xfId="38779"/>
    <cellStyle name="Total 2 3 4 4 2 7" xfId="38780"/>
    <cellStyle name="Total 2 3 4 4 3" xfId="38781"/>
    <cellStyle name="Total 2 3 4 4 3 2" xfId="38782"/>
    <cellStyle name="Total 2 3 4 4 3 3" xfId="38783"/>
    <cellStyle name="Total 2 3 4 4 4" xfId="38784"/>
    <cellStyle name="Total 2 3 4 4 4 2" xfId="38785"/>
    <cellStyle name="Total 2 3 4 4 4 3" xfId="38786"/>
    <cellStyle name="Total 2 3 4 4 5" xfId="38787"/>
    <cellStyle name="Total 2 3 4 4 5 2" xfId="38788"/>
    <cellStyle name="Total 2 3 4 4 5 3" xfId="38789"/>
    <cellStyle name="Total 2 3 4 4 6" xfId="38790"/>
    <cellStyle name="Total 2 3 4 4 6 2" xfId="38791"/>
    <cellStyle name="Total 2 3 4 4 6 3" xfId="38792"/>
    <cellStyle name="Total 2 3 4 4 7" xfId="38793"/>
    <cellStyle name="Total 2 3 4 4 8" xfId="38794"/>
    <cellStyle name="Total 2 3 4 5" xfId="38795"/>
    <cellStyle name="Total 2 3 4 5 2" xfId="38796"/>
    <cellStyle name="Total 2 3 4 5 2 2" xfId="38797"/>
    <cellStyle name="Total 2 3 4 5 2 3" xfId="38798"/>
    <cellStyle name="Total 2 3 4 5 3" xfId="38799"/>
    <cellStyle name="Total 2 3 4 5 3 2" xfId="38800"/>
    <cellStyle name="Total 2 3 4 5 3 3" xfId="38801"/>
    <cellStyle name="Total 2 3 4 5 4" xfId="38802"/>
    <cellStyle name="Total 2 3 4 5 4 2" xfId="38803"/>
    <cellStyle name="Total 2 3 4 5 4 3" xfId="38804"/>
    <cellStyle name="Total 2 3 4 5 5" xfId="38805"/>
    <cellStyle name="Total 2 3 4 5 5 2" xfId="38806"/>
    <cellStyle name="Total 2 3 4 5 5 3" xfId="38807"/>
    <cellStyle name="Total 2 3 4 5 6" xfId="38808"/>
    <cellStyle name="Total 2 3 4 5 7" xfId="38809"/>
    <cellStyle name="Total 2 3 4 6" xfId="38810"/>
    <cellStyle name="Total 2 3 4 6 2" xfId="38811"/>
    <cellStyle name="Total 2 3 4 6 3" xfId="38812"/>
    <cellStyle name="Total 2 3 4 7" xfId="38813"/>
    <cellStyle name="Total 2 3 4 7 2" xfId="38814"/>
    <cellStyle name="Total 2 3 4 7 3" xfId="38815"/>
    <cellStyle name="Total 2 3 4 8" xfId="38816"/>
    <cellStyle name="Total 2 3 4 8 2" xfId="38817"/>
    <cellStyle name="Total 2 3 4 8 3" xfId="38818"/>
    <cellStyle name="Total 2 3 4 9" xfId="38819"/>
    <cellStyle name="Total 2 3 4 9 2" xfId="38820"/>
    <cellStyle name="Total 2 3 4 9 3" xfId="38821"/>
    <cellStyle name="Total 2 3 5" xfId="38822"/>
    <cellStyle name="Total 2 3 5 10" xfId="38823"/>
    <cellStyle name="Total 2 3 5 11" xfId="38824"/>
    <cellStyle name="Total 2 3 5 2" xfId="38825"/>
    <cellStyle name="Total 2 3 5 2 10" xfId="38826"/>
    <cellStyle name="Total 2 3 5 2 2" xfId="38827"/>
    <cellStyle name="Total 2 3 5 2 2 2" xfId="38828"/>
    <cellStyle name="Total 2 3 5 2 2 2 2" xfId="38829"/>
    <cellStyle name="Total 2 3 5 2 2 2 2 2" xfId="38830"/>
    <cellStyle name="Total 2 3 5 2 2 2 2 2 2" xfId="38831"/>
    <cellStyle name="Total 2 3 5 2 2 2 2 2 3" xfId="38832"/>
    <cellStyle name="Total 2 3 5 2 2 2 2 3" xfId="38833"/>
    <cellStyle name="Total 2 3 5 2 2 2 2 3 2" xfId="38834"/>
    <cellStyle name="Total 2 3 5 2 2 2 2 3 3" xfId="38835"/>
    <cellStyle name="Total 2 3 5 2 2 2 2 4" xfId="38836"/>
    <cellStyle name="Total 2 3 5 2 2 2 2 4 2" xfId="38837"/>
    <cellStyle name="Total 2 3 5 2 2 2 2 4 3" xfId="38838"/>
    <cellStyle name="Total 2 3 5 2 2 2 2 5" xfId="38839"/>
    <cellStyle name="Total 2 3 5 2 2 2 2 5 2" xfId="38840"/>
    <cellStyle name="Total 2 3 5 2 2 2 2 5 3" xfId="38841"/>
    <cellStyle name="Total 2 3 5 2 2 2 2 6" xfId="38842"/>
    <cellStyle name="Total 2 3 5 2 2 2 2 7" xfId="38843"/>
    <cellStyle name="Total 2 3 5 2 2 2 3" xfId="38844"/>
    <cellStyle name="Total 2 3 5 2 2 2 3 2" xfId="38845"/>
    <cellStyle name="Total 2 3 5 2 2 2 3 3" xfId="38846"/>
    <cellStyle name="Total 2 3 5 2 2 2 4" xfId="38847"/>
    <cellStyle name="Total 2 3 5 2 2 2 4 2" xfId="38848"/>
    <cellStyle name="Total 2 3 5 2 2 2 4 3" xfId="38849"/>
    <cellStyle name="Total 2 3 5 2 2 2 5" xfId="38850"/>
    <cellStyle name="Total 2 3 5 2 2 2 5 2" xfId="38851"/>
    <cellStyle name="Total 2 3 5 2 2 2 5 3" xfId="38852"/>
    <cellStyle name="Total 2 3 5 2 2 2 6" xfId="38853"/>
    <cellStyle name="Total 2 3 5 2 2 2 6 2" xfId="38854"/>
    <cellStyle name="Total 2 3 5 2 2 2 6 3" xfId="38855"/>
    <cellStyle name="Total 2 3 5 2 2 2 7" xfId="38856"/>
    <cellStyle name="Total 2 3 5 2 2 2 8" xfId="38857"/>
    <cellStyle name="Total 2 3 5 2 2 3" xfId="38858"/>
    <cellStyle name="Total 2 3 5 2 2 3 2" xfId="38859"/>
    <cellStyle name="Total 2 3 5 2 2 3 2 2" xfId="38860"/>
    <cellStyle name="Total 2 3 5 2 2 3 2 3" xfId="38861"/>
    <cellStyle name="Total 2 3 5 2 2 3 3" xfId="38862"/>
    <cellStyle name="Total 2 3 5 2 2 3 3 2" xfId="38863"/>
    <cellStyle name="Total 2 3 5 2 2 3 3 3" xfId="38864"/>
    <cellStyle name="Total 2 3 5 2 2 3 4" xfId="38865"/>
    <cellStyle name="Total 2 3 5 2 2 3 4 2" xfId="38866"/>
    <cellStyle name="Total 2 3 5 2 2 3 4 3" xfId="38867"/>
    <cellStyle name="Total 2 3 5 2 2 3 5" xfId="38868"/>
    <cellStyle name="Total 2 3 5 2 2 3 5 2" xfId="38869"/>
    <cellStyle name="Total 2 3 5 2 2 3 5 3" xfId="38870"/>
    <cellStyle name="Total 2 3 5 2 2 3 6" xfId="38871"/>
    <cellStyle name="Total 2 3 5 2 2 3 7" xfId="38872"/>
    <cellStyle name="Total 2 3 5 2 2 4" xfId="38873"/>
    <cellStyle name="Total 2 3 5 2 2 4 2" xfId="38874"/>
    <cellStyle name="Total 2 3 5 2 2 4 3" xfId="38875"/>
    <cellStyle name="Total 2 3 5 2 2 5" xfId="38876"/>
    <cellStyle name="Total 2 3 5 2 2 5 2" xfId="38877"/>
    <cellStyle name="Total 2 3 5 2 2 5 3" xfId="38878"/>
    <cellStyle name="Total 2 3 5 2 2 6" xfId="38879"/>
    <cellStyle name="Total 2 3 5 2 2 6 2" xfId="38880"/>
    <cellStyle name="Total 2 3 5 2 2 6 3" xfId="38881"/>
    <cellStyle name="Total 2 3 5 2 2 7" xfId="38882"/>
    <cellStyle name="Total 2 3 5 2 2 7 2" xfId="38883"/>
    <cellStyle name="Total 2 3 5 2 2 7 3" xfId="38884"/>
    <cellStyle name="Total 2 3 5 2 2 8" xfId="38885"/>
    <cellStyle name="Total 2 3 5 2 2 9" xfId="38886"/>
    <cellStyle name="Total 2 3 5 2 3" xfId="38887"/>
    <cellStyle name="Total 2 3 5 2 3 2" xfId="38888"/>
    <cellStyle name="Total 2 3 5 2 3 2 2" xfId="38889"/>
    <cellStyle name="Total 2 3 5 2 3 2 2 2" xfId="38890"/>
    <cellStyle name="Total 2 3 5 2 3 2 2 3" xfId="38891"/>
    <cellStyle name="Total 2 3 5 2 3 2 3" xfId="38892"/>
    <cellStyle name="Total 2 3 5 2 3 2 3 2" xfId="38893"/>
    <cellStyle name="Total 2 3 5 2 3 2 3 3" xfId="38894"/>
    <cellStyle name="Total 2 3 5 2 3 2 4" xfId="38895"/>
    <cellStyle name="Total 2 3 5 2 3 2 4 2" xfId="38896"/>
    <cellStyle name="Total 2 3 5 2 3 2 4 3" xfId="38897"/>
    <cellStyle name="Total 2 3 5 2 3 2 5" xfId="38898"/>
    <cellStyle name="Total 2 3 5 2 3 2 5 2" xfId="38899"/>
    <cellStyle name="Total 2 3 5 2 3 2 5 3" xfId="38900"/>
    <cellStyle name="Total 2 3 5 2 3 2 6" xfId="38901"/>
    <cellStyle name="Total 2 3 5 2 3 2 7" xfId="38902"/>
    <cellStyle name="Total 2 3 5 2 3 3" xfId="38903"/>
    <cellStyle name="Total 2 3 5 2 3 3 2" xfId="38904"/>
    <cellStyle name="Total 2 3 5 2 3 3 3" xfId="38905"/>
    <cellStyle name="Total 2 3 5 2 3 4" xfId="38906"/>
    <cellStyle name="Total 2 3 5 2 3 4 2" xfId="38907"/>
    <cellStyle name="Total 2 3 5 2 3 4 3" xfId="38908"/>
    <cellStyle name="Total 2 3 5 2 3 5" xfId="38909"/>
    <cellStyle name="Total 2 3 5 2 3 5 2" xfId="38910"/>
    <cellStyle name="Total 2 3 5 2 3 5 3" xfId="38911"/>
    <cellStyle name="Total 2 3 5 2 3 6" xfId="38912"/>
    <cellStyle name="Total 2 3 5 2 3 6 2" xfId="38913"/>
    <cellStyle name="Total 2 3 5 2 3 6 3" xfId="38914"/>
    <cellStyle name="Total 2 3 5 2 3 7" xfId="38915"/>
    <cellStyle name="Total 2 3 5 2 3 8" xfId="38916"/>
    <cellStyle name="Total 2 3 5 2 4" xfId="38917"/>
    <cellStyle name="Total 2 3 5 2 4 2" xfId="38918"/>
    <cellStyle name="Total 2 3 5 2 4 2 2" xfId="38919"/>
    <cellStyle name="Total 2 3 5 2 4 2 3" xfId="38920"/>
    <cellStyle name="Total 2 3 5 2 4 3" xfId="38921"/>
    <cellStyle name="Total 2 3 5 2 4 3 2" xfId="38922"/>
    <cellStyle name="Total 2 3 5 2 4 3 3" xfId="38923"/>
    <cellStyle name="Total 2 3 5 2 4 4" xfId="38924"/>
    <cellStyle name="Total 2 3 5 2 4 4 2" xfId="38925"/>
    <cellStyle name="Total 2 3 5 2 4 4 3" xfId="38926"/>
    <cellStyle name="Total 2 3 5 2 4 5" xfId="38927"/>
    <cellStyle name="Total 2 3 5 2 4 5 2" xfId="38928"/>
    <cellStyle name="Total 2 3 5 2 4 5 3" xfId="38929"/>
    <cellStyle name="Total 2 3 5 2 4 6" xfId="38930"/>
    <cellStyle name="Total 2 3 5 2 4 7" xfId="38931"/>
    <cellStyle name="Total 2 3 5 2 5" xfId="38932"/>
    <cellStyle name="Total 2 3 5 2 5 2" xfId="38933"/>
    <cellStyle name="Total 2 3 5 2 5 3" xfId="38934"/>
    <cellStyle name="Total 2 3 5 2 6" xfId="38935"/>
    <cellStyle name="Total 2 3 5 2 6 2" xfId="38936"/>
    <cellStyle name="Total 2 3 5 2 6 3" xfId="38937"/>
    <cellStyle name="Total 2 3 5 2 7" xfId="38938"/>
    <cellStyle name="Total 2 3 5 2 7 2" xfId="38939"/>
    <cellStyle name="Total 2 3 5 2 7 3" xfId="38940"/>
    <cellStyle name="Total 2 3 5 2 8" xfId="38941"/>
    <cellStyle name="Total 2 3 5 2 8 2" xfId="38942"/>
    <cellStyle name="Total 2 3 5 2 8 3" xfId="38943"/>
    <cellStyle name="Total 2 3 5 2 9" xfId="38944"/>
    <cellStyle name="Total 2 3 5 3" xfId="38945"/>
    <cellStyle name="Total 2 3 5 3 2" xfId="38946"/>
    <cellStyle name="Total 2 3 5 3 2 2" xfId="38947"/>
    <cellStyle name="Total 2 3 5 3 2 2 2" xfId="38948"/>
    <cellStyle name="Total 2 3 5 3 2 2 2 2" xfId="38949"/>
    <cellStyle name="Total 2 3 5 3 2 2 2 3" xfId="38950"/>
    <cellStyle name="Total 2 3 5 3 2 2 3" xfId="38951"/>
    <cellStyle name="Total 2 3 5 3 2 2 3 2" xfId="38952"/>
    <cellStyle name="Total 2 3 5 3 2 2 3 3" xfId="38953"/>
    <cellStyle name="Total 2 3 5 3 2 2 4" xfId="38954"/>
    <cellStyle name="Total 2 3 5 3 2 2 4 2" xfId="38955"/>
    <cellStyle name="Total 2 3 5 3 2 2 4 3" xfId="38956"/>
    <cellStyle name="Total 2 3 5 3 2 2 5" xfId="38957"/>
    <cellStyle name="Total 2 3 5 3 2 2 5 2" xfId="38958"/>
    <cellStyle name="Total 2 3 5 3 2 2 5 3" xfId="38959"/>
    <cellStyle name="Total 2 3 5 3 2 2 6" xfId="38960"/>
    <cellStyle name="Total 2 3 5 3 2 2 7" xfId="38961"/>
    <cellStyle name="Total 2 3 5 3 2 3" xfId="38962"/>
    <cellStyle name="Total 2 3 5 3 2 3 2" xfId="38963"/>
    <cellStyle name="Total 2 3 5 3 2 3 3" xfId="38964"/>
    <cellStyle name="Total 2 3 5 3 2 4" xfId="38965"/>
    <cellStyle name="Total 2 3 5 3 2 4 2" xfId="38966"/>
    <cellStyle name="Total 2 3 5 3 2 4 3" xfId="38967"/>
    <cellStyle name="Total 2 3 5 3 2 5" xfId="38968"/>
    <cellStyle name="Total 2 3 5 3 2 5 2" xfId="38969"/>
    <cellStyle name="Total 2 3 5 3 2 5 3" xfId="38970"/>
    <cellStyle name="Total 2 3 5 3 2 6" xfId="38971"/>
    <cellStyle name="Total 2 3 5 3 2 6 2" xfId="38972"/>
    <cellStyle name="Total 2 3 5 3 2 6 3" xfId="38973"/>
    <cellStyle name="Total 2 3 5 3 2 7" xfId="38974"/>
    <cellStyle name="Total 2 3 5 3 2 8" xfId="38975"/>
    <cellStyle name="Total 2 3 5 3 3" xfId="38976"/>
    <cellStyle name="Total 2 3 5 3 3 2" xfId="38977"/>
    <cellStyle name="Total 2 3 5 3 3 2 2" xfId="38978"/>
    <cellStyle name="Total 2 3 5 3 3 2 3" xfId="38979"/>
    <cellStyle name="Total 2 3 5 3 3 3" xfId="38980"/>
    <cellStyle name="Total 2 3 5 3 3 3 2" xfId="38981"/>
    <cellStyle name="Total 2 3 5 3 3 3 3" xfId="38982"/>
    <cellStyle name="Total 2 3 5 3 3 4" xfId="38983"/>
    <cellStyle name="Total 2 3 5 3 3 4 2" xfId="38984"/>
    <cellStyle name="Total 2 3 5 3 3 4 3" xfId="38985"/>
    <cellStyle name="Total 2 3 5 3 3 5" xfId="38986"/>
    <cellStyle name="Total 2 3 5 3 3 5 2" xfId="38987"/>
    <cellStyle name="Total 2 3 5 3 3 5 3" xfId="38988"/>
    <cellStyle name="Total 2 3 5 3 3 6" xfId="38989"/>
    <cellStyle name="Total 2 3 5 3 3 7" xfId="38990"/>
    <cellStyle name="Total 2 3 5 3 4" xfId="38991"/>
    <cellStyle name="Total 2 3 5 3 4 2" xfId="38992"/>
    <cellStyle name="Total 2 3 5 3 4 3" xfId="38993"/>
    <cellStyle name="Total 2 3 5 3 5" xfId="38994"/>
    <cellStyle name="Total 2 3 5 3 5 2" xfId="38995"/>
    <cellStyle name="Total 2 3 5 3 5 3" xfId="38996"/>
    <cellStyle name="Total 2 3 5 3 6" xfId="38997"/>
    <cellStyle name="Total 2 3 5 3 6 2" xfId="38998"/>
    <cellStyle name="Total 2 3 5 3 6 3" xfId="38999"/>
    <cellStyle name="Total 2 3 5 3 7" xfId="39000"/>
    <cellStyle name="Total 2 3 5 3 7 2" xfId="39001"/>
    <cellStyle name="Total 2 3 5 3 7 3" xfId="39002"/>
    <cellStyle name="Total 2 3 5 3 8" xfId="39003"/>
    <cellStyle name="Total 2 3 5 3 9" xfId="39004"/>
    <cellStyle name="Total 2 3 5 4" xfId="39005"/>
    <cellStyle name="Total 2 3 5 4 2" xfId="39006"/>
    <cellStyle name="Total 2 3 5 4 2 2" xfId="39007"/>
    <cellStyle name="Total 2 3 5 4 2 2 2" xfId="39008"/>
    <cellStyle name="Total 2 3 5 4 2 2 3" xfId="39009"/>
    <cellStyle name="Total 2 3 5 4 2 3" xfId="39010"/>
    <cellStyle name="Total 2 3 5 4 2 3 2" xfId="39011"/>
    <cellStyle name="Total 2 3 5 4 2 3 3" xfId="39012"/>
    <cellStyle name="Total 2 3 5 4 2 4" xfId="39013"/>
    <cellStyle name="Total 2 3 5 4 2 4 2" xfId="39014"/>
    <cellStyle name="Total 2 3 5 4 2 4 3" xfId="39015"/>
    <cellStyle name="Total 2 3 5 4 2 5" xfId="39016"/>
    <cellStyle name="Total 2 3 5 4 2 5 2" xfId="39017"/>
    <cellStyle name="Total 2 3 5 4 2 5 3" xfId="39018"/>
    <cellStyle name="Total 2 3 5 4 2 6" xfId="39019"/>
    <cellStyle name="Total 2 3 5 4 2 7" xfId="39020"/>
    <cellStyle name="Total 2 3 5 4 3" xfId="39021"/>
    <cellStyle name="Total 2 3 5 4 3 2" xfId="39022"/>
    <cellStyle name="Total 2 3 5 4 3 3" xfId="39023"/>
    <cellStyle name="Total 2 3 5 4 4" xfId="39024"/>
    <cellStyle name="Total 2 3 5 4 4 2" xfId="39025"/>
    <cellStyle name="Total 2 3 5 4 4 3" xfId="39026"/>
    <cellStyle name="Total 2 3 5 4 5" xfId="39027"/>
    <cellStyle name="Total 2 3 5 4 5 2" xfId="39028"/>
    <cellStyle name="Total 2 3 5 4 5 3" xfId="39029"/>
    <cellStyle name="Total 2 3 5 4 6" xfId="39030"/>
    <cellStyle name="Total 2 3 5 4 6 2" xfId="39031"/>
    <cellStyle name="Total 2 3 5 4 6 3" xfId="39032"/>
    <cellStyle name="Total 2 3 5 4 7" xfId="39033"/>
    <cellStyle name="Total 2 3 5 4 8" xfId="39034"/>
    <cellStyle name="Total 2 3 5 5" xfId="39035"/>
    <cellStyle name="Total 2 3 5 5 2" xfId="39036"/>
    <cellStyle name="Total 2 3 5 5 2 2" xfId="39037"/>
    <cellStyle name="Total 2 3 5 5 2 3" xfId="39038"/>
    <cellStyle name="Total 2 3 5 5 3" xfId="39039"/>
    <cellStyle name="Total 2 3 5 5 3 2" xfId="39040"/>
    <cellStyle name="Total 2 3 5 5 3 3" xfId="39041"/>
    <cellStyle name="Total 2 3 5 5 4" xfId="39042"/>
    <cellStyle name="Total 2 3 5 5 4 2" xfId="39043"/>
    <cellStyle name="Total 2 3 5 5 4 3" xfId="39044"/>
    <cellStyle name="Total 2 3 5 5 5" xfId="39045"/>
    <cellStyle name="Total 2 3 5 5 5 2" xfId="39046"/>
    <cellStyle name="Total 2 3 5 5 5 3" xfId="39047"/>
    <cellStyle name="Total 2 3 5 5 6" xfId="39048"/>
    <cellStyle name="Total 2 3 5 5 7" xfId="39049"/>
    <cellStyle name="Total 2 3 5 6" xfId="39050"/>
    <cellStyle name="Total 2 3 5 6 2" xfId="39051"/>
    <cellStyle name="Total 2 3 5 6 3" xfId="39052"/>
    <cellStyle name="Total 2 3 5 7" xfId="39053"/>
    <cellStyle name="Total 2 3 5 7 2" xfId="39054"/>
    <cellStyle name="Total 2 3 5 7 3" xfId="39055"/>
    <cellStyle name="Total 2 3 5 8" xfId="39056"/>
    <cellStyle name="Total 2 3 5 8 2" xfId="39057"/>
    <cellStyle name="Total 2 3 5 8 3" xfId="39058"/>
    <cellStyle name="Total 2 3 5 9" xfId="39059"/>
    <cellStyle name="Total 2 3 5 9 2" xfId="39060"/>
    <cellStyle name="Total 2 3 5 9 3" xfId="39061"/>
    <cellStyle name="Total 2 3 6" xfId="39062"/>
    <cellStyle name="Total 2 3 6 10" xfId="39063"/>
    <cellStyle name="Total 2 3 6 10 2" xfId="39064"/>
    <cellStyle name="Total 2 3 6 10 3" xfId="39065"/>
    <cellStyle name="Total 2 3 6 11" xfId="39066"/>
    <cellStyle name="Total 2 3 6 12" xfId="39067"/>
    <cellStyle name="Total 2 3 6 2" xfId="39068"/>
    <cellStyle name="Total 2 3 6 2 2" xfId="39069"/>
    <cellStyle name="Total 2 3 6 2 2 2" xfId="39070"/>
    <cellStyle name="Total 2 3 6 2 2 2 2" xfId="39071"/>
    <cellStyle name="Total 2 3 6 2 2 2 2 2" xfId="39072"/>
    <cellStyle name="Total 2 3 6 2 2 2 2 3" xfId="39073"/>
    <cellStyle name="Total 2 3 6 2 2 2 3" xfId="39074"/>
    <cellStyle name="Total 2 3 6 2 2 2 3 2" xfId="39075"/>
    <cellStyle name="Total 2 3 6 2 2 2 3 3" xfId="39076"/>
    <cellStyle name="Total 2 3 6 2 2 2 4" xfId="39077"/>
    <cellStyle name="Total 2 3 6 2 2 2 4 2" xfId="39078"/>
    <cellStyle name="Total 2 3 6 2 2 2 4 3" xfId="39079"/>
    <cellStyle name="Total 2 3 6 2 2 2 5" xfId="39080"/>
    <cellStyle name="Total 2 3 6 2 2 2 5 2" xfId="39081"/>
    <cellStyle name="Total 2 3 6 2 2 2 5 3" xfId="39082"/>
    <cellStyle name="Total 2 3 6 2 2 2 6" xfId="39083"/>
    <cellStyle name="Total 2 3 6 2 2 2 7" xfId="39084"/>
    <cellStyle name="Total 2 3 6 2 2 3" xfId="39085"/>
    <cellStyle name="Total 2 3 6 2 2 3 2" xfId="39086"/>
    <cellStyle name="Total 2 3 6 2 2 3 3" xfId="39087"/>
    <cellStyle name="Total 2 3 6 2 2 4" xfId="39088"/>
    <cellStyle name="Total 2 3 6 2 2 4 2" xfId="39089"/>
    <cellStyle name="Total 2 3 6 2 2 4 3" xfId="39090"/>
    <cellStyle name="Total 2 3 6 2 2 5" xfId="39091"/>
    <cellStyle name="Total 2 3 6 2 2 5 2" xfId="39092"/>
    <cellStyle name="Total 2 3 6 2 2 5 3" xfId="39093"/>
    <cellStyle name="Total 2 3 6 2 2 6" xfId="39094"/>
    <cellStyle name="Total 2 3 6 2 2 6 2" xfId="39095"/>
    <cellStyle name="Total 2 3 6 2 2 6 3" xfId="39096"/>
    <cellStyle name="Total 2 3 6 2 2 7" xfId="39097"/>
    <cellStyle name="Total 2 3 6 2 2 8" xfId="39098"/>
    <cellStyle name="Total 2 3 6 2 3" xfId="39099"/>
    <cellStyle name="Total 2 3 6 2 3 2" xfId="39100"/>
    <cellStyle name="Total 2 3 6 2 3 2 2" xfId="39101"/>
    <cellStyle name="Total 2 3 6 2 3 2 3" xfId="39102"/>
    <cellStyle name="Total 2 3 6 2 3 3" xfId="39103"/>
    <cellStyle name="Total 2 3 6 2 3 3 2" xfId="39104"/>
    <cellStyle name="Total 2 3 6 2 3 3 3" xfId="39105"/>
    <cellStyle name="Total 2 3 6 2 3 4" xfId="39106"/>
    <cellStyle name="Total 2 3 6 2 3 4 2" xfId="39107"/>
    <cellStyle name="Total 2 3 6 2 3 4 3" xfId="39108"/>
    <cellStyle name="Total 2 3 6 2 3 5" xfId="39109"/>
    <cellStyle name="Total 2 3 6 2 3 5 2" xfId="39110"/>
    <cellStyle name="Total 2 3 6 2 3 5 3" xfId="39111"/>
    <cellStyle name="Total 2 3 6 2 3 6" xfId="39112"/>
    <cellStyle name="Total 2 3 6 2 3 7" xfId="39113"/>
    <cellStyle name="Total 2 3 6 2 4" xfId="39114"/>
    <cellStyle name="Total 2 3 6 2 4 2" xfId="39115"/>
    <cellStyle name="Total 2 3 6 2 4 3" xfId="39116"/>
    <cellStyle name="Total 2 3 6 2 5" xfId="39117"/>
    <cellStyle name="Total 2 3 6 2 5 2" xfId="39118"/>
    <cellStyle name="Total 2 3 6 2 5 3" xfId="39119"/>
    <cellStyle name="Total 2 3 6 2 6" xfId="39120"/>
    <cellStyle name="Total 2 3 6 2 6 2" xfId="39121"/>
    <cellStyle name="Total 2 3 6 2 6 3" xfId="39122"/>
    <cellStyle name="Total 2 3 6 2 7" xfId="39123"/>
    <cellStyle name="Total 2 3 6 2 7 2" xfId="39124"/>
    <cellStyle name="Total 2 3 6 2 7 3" xfId="39125"/>
    <cellStyle name="Total 2 3 6 2 8" xfId="39126"/>
    <cellStyle name="Total 2 3 6 2 9" xfId="39127"/>
    <cellStyle name="Total 2 3 6 3" xfId="39128"/>
    <cellStyle name="Total 2 3 6 3 2" xfId="39129"/>
    <cellStyle name="Total 2 3 6 3 2 2" xfId="39130"/>
    <cellStyle name="Total 2 3 6 3 2 2 2" xfId="39131"/>
    <cellStyle name="Total 2 3 6 3 2 2 2 2" xfId="39132"/>
    <cellStyle name="Total 2 3 6 3 2 2 2 3" xfId="39133"/>
    <cellStyle name="Total 2 3 6 3 2 2 3" xfId="39134"/>
    <cellStyle name="Total 2 3 6 3 2 2 3 2" xfId="39135"/>
    <cellStyle name="Total 2 3 6 3 2 2 3 3" xfId="39136"/>
    <cellStyle name="Total 2 3 6 3 2 2 4" xfId="39137"/>
    <cellStyle name="Total 2 3 6 3 2 2 4 2" xfId="39138"/>
    <cellStyle name="Total 2 3 6 3 2 2 4 3" xfId="39139"/>
    <cellStyle name="Total 2 3 6 3 2 2 5" xfId="39140"/>
    <cellStyle name="Total 2 3 6 3 2 2 5 2" xfId="39141"/>
    <cellStyle name="Total 2 3 6 3 2 2 5 3" xfId="39142"/>
    <cellStyle name="Total 2 3 6 3 2 2 6" xfId="39143"/>
    <cellStyle name="Total 2 3 6 3 2 2 7" xfId="39144"/>
    <cellStyle name="Total 2 3 6 3 2 3" xfId="39145"/>
    <cellStyle name="Total 2 3 6 3 2 3 2" xfId="39146"/>
    <cellStyle name="Total 2 3 6 3 2 3 3" xfId="39147"/>
    <cellStyle name="Total 2 3 6 3 2 4" xfId="39148"/>
    <cellStyle name="Total 2 3 6 3 2 4 2" xfId="39149"/>
    <cellStyle name="Total 2 3 6 3 2 4 3" xfId="39150"/>
    <cellStyle name="Total 2 3 6 3 2 5" xfId="39151"/>
    <cellStyle name="Total 2 3 6 3 2 5 2" xfId="39152"/>
    <cellStyle name="Total 2 3 6 3 2 5 3" xfId="39153"/>
    <cellStyle name="Total 2 3 6 3 2 6" xfId="39154"/>
    <cellStyle name="Total 2 3 6 3 2 6 2" xfId="39155"/>
    <cellStyle name="Total 2 3 6 3 2 6 3" xfId="39156"/>
    <cellStyle name="Total 2 3 6 3 2 7" xfId="39157"/>
    <cellStyle name="Total 2 3 6 3 2 8" xfId="39158"/>
    <cellStyle name="Total 2 3 6 3 3" xfId="39159"/>
    <cellStyle name="Total 2 3 6 3 3 2" xfId="39160"/>
    <cellStyle name="Total 2 3 6 3 3 2 2" xfId="39161"/>
    <cellStyle name="Total 2 3 6 3 3 2 3" xfId="39162"/>
    <cellStyle name="Total 2 3 6 3 3 3" xfId="39163"/>
    <cellStyle name="Total 2 3 6 3 3 3 2" xfId="39164"/>
    <cellStyle name="Total 2 3 6 3 3 3 3" xfId="39165"/>
    <cellStyle name="Total 2 3 6 3 3 4" xfId="39166"/>
    <cellStyle name="Total 2 3 6 3 3 4 2" xfId="39167"/>
    <cellStyle name="Total 2 3 6 3 3 4 3" xfId="39168"/>
    <cellStyle name="Total 2 3 6 3 3 5" xfId="39169"/>
    <cellStyle name="Total 2 3 6 3 3 5 2" xfId="39170"/>
    <cellStyle name="Total 2 3 6 3 3 5 3" xfId="39171"/>
    <cellStyle name="Total 2 3 6 3 3 6" xfId="39172"/>
    <cellStyle name="Total 2 3 6 3 3 7" xfId="39173"/>
    <cellStyle name="Total 2 3 6 3 4" xfId="39174"/>
    <cellStyle name="Total 2 3 6 3 4 2" xfId="39175"/>
    <cellStyle name="Total 2 3 6 3 4 3" xfId="39176"/>
    <cellStyle name="Total 2 3 6 3 5" xfId="39177"/>
    <cellStyle name="Total 2 3 6 3 5 2" xfId="39178"/>
    <cellStyle name="Total 2 3 6 3 5 3" xfId="39179"/>
    <cellStyle name="Total 2 3 6 3 6" xfId="39180"/>
    <cellStyle name="Total 2 3 6 3 6 2" xfId="39181"/>
    <cellStyle name="Total 2 3 6 3 6 3" xfId="39182"/>
    <cellStyle name="Total 2 3 6 3 7" xfId="39183"/>
    <cellStyle name="Total 2 3 6 3 7 2" xfId="39184"/>
    <cellStyle name="Total 2 3 6 3 7 3" xfId="39185"/>
    <cellStyle name="Total 2 3 6 3 8" xfId="39186"/>
    <cellStyle name="Total 2 3 6 3 9" xfId="39187"/>
    <cellStyle name="Total 2 3 6 4" xfId="39188"/>
    <cellStyle name="Total 2 3 6 4 2" xfId="39189"/>
    <cellStyle name="Total 2 3 6 4 2 2" xfId="39190"/>
    <cellStyle name="Total 2 3 6 4 2 2 2" xfId="39191"/>
    <cellStyle name="Total 2 3 6 4 2 2 2 2" xfId="39192"/>
    <cellStyle name="Total 2 3 6 4 2 2 2 3" xfId="39193"/>
    <cellStyle name="Total 2 3 6 4 2 2 3" xfId="39194"/>
    <cellStyle name="Total 2 3 6 4 2 2 3 2" xfId="39195"/>
    <cellStyle name="Total 2 3 6 4 2 2 3 3" xfId="39196"/>
    <cellStyle name="Total 2 3 6 4 2 2 4" xfId="39197"/>
    <cellStyle name="Total 2 3 6 4 2 2 4 2" xfId="39198"/>
    <cellStyle name="Total 2 3 6 4 2 2 4 3" xfId="39199"/>
    <cellStyle name="Total 2 3 6 4 2 2 5" xfId="39200"/>
    <cellStyle name="Total 2 3 6 4 2 2 5 2" xfId="39201"/>
    <cellStyle name="Total 2 3 6 4 2 2 5 3" xfId="39202"/>
    <cellStyle name="Total 2 3 6 4 2 2 6" xfId="39203"/>
    <cellStyle name="Total 2 3 6 4 2 2 7" xfId="39204"/>
    <cellStyle name="Total 2 3 6 4 2 3" xfId="39205"/>
    <cellStyle name="Total 2 3 6 4 2 3 2" xfId="39206"/>
    <cellStyle name="Total 2 3 6 4 2 3 3" xfId="39207"/>
    <cellStyle name="Total 2 3 6 4 2 4" xfId="39208"/>
    <cellStyle name="Total 2 3 6 4 2 4 2" xfId="39209"/>
    <cellStyle name="Total 2 3 6 4 2 4 3" xfId="39210"/>
    <cellStyle name="Total 2 3 6 4 2 5" xfId="39211"/>
    <cellStyle name="Total 2 3 6 4 2 5 2" xfId="39212"/>
    <cellStyle name="Total 2 3 6 4 2 5 3" xfId="39213"/>
    <cellStyle name="Total 2 3 6 4 2 6" xfId="39214"/>
    <cellStyle name="Total 2 3 6 4 2 6 2" xfId="39215"/>
    <cellStyle name="Total 2 3 6 4 2 6 3" xfId="39216"/>
    <cellStyle name="Total 2 3 6 4 2 7" xfId="39217"/>
    <cellStyle name="Total 2 3 6 4 2 8" xfId="39218"/>
    <cellStyle name="Total 2 3 6 4 3" xfId="39219"/>
    <cellStyle name="Total 2 3 6 4 3 2" xfId="39220"/>
    <cellStyle name="Total 2 3 6 4 3 2 2" xfId="39221"/>
    <cellStyle name="Total 2 3 6 4 3 2 3" xfId="39222"/>
    <cellStyle name="Total 2 3 6 4 3 3" xfId="39223"/>
    <cellStyle name="Total 2 3 6 4 3 3 2" xfId="39224"/>
    <cellStyle name="Total 2 3 6 4 3 3 3" xfId="39225"/>
    <cellStyle name="Total 2 3 6 4 3 4" xfId="39226"/>
    <cellStyle name="Total 2 3 6 4 3 4 2" xfId="39227"/>
    <cellStyle name="Total 2 3 6 4 3 4 3" xfId="39228"/>
    <cellStyle name="Total 2 3 6 4 3 5" xfId="39229"/>
    <cellStyle name="Total 2 3 6 4 3 5 2" xfId="39230"/>
    <cellStyle name="Total 2 3 6 4 3 5 3" xfId="39231"/>
    <cellStyle name="Total 2 3 6 4 3 6" xfId="39232"/>
    <cellStyle name="Total 2 3 6 4 3 7" xfId="39233"/>
    <cellStyle name="Total 2 3 6 4 4" xfId="39234"/>
    <cellStyle name="Total 2 3 6 4 4 2" xfId="39235"/>
    <cellStyle name="Total 2 3 6 4 4 3" xfId="39236"/>
    <cellStyle name="Total 2 3 6 4 5" xfId="39237"/>
    <cellStyle name="Total 2 3 6 4 5 2" xfId="39238"/>
    <cellStyle name="Total 2 3 6 4 5 3" xfId="39239"/>
    <cellStyle name="Total 2 3 6 4 6" xfId="39240"/>
    <cellStyle name="Total 2 3 6 4 6 2" xfId="39241"/>
    <cellStyle name="Total 2 3 6 4 6 3" xfId="39242"/>
    <cellStyle name="Total 2 3 6 4 7" xfId="39243"/>
    <cellStyle name="Total 2 3 6 4 7 2" xfId="39244"/>
    <cellStyle name="Total 2 3 6 4 7 3" xfId="39245"/>
    <cellStyle name="Total 2 3 6 4 8" xfId="39246"/>
    <cellStyle name="Total 2 3 6 4 9" xfId="39247"/>
    <cellStyle name="Total 2 3 6 5" xfId="39248"/>
    <cellStyle name="Total 2 3 6 5 2" xfId="39249"/>
    <cellStyle name="Total 2 3 6 5 2 2" xfId="39250"/>
    <cellStyle name="Total 2 3 6 5 2 2 2" xfId="39251"/>
    <cellStyle name="Total 2 3 6 5 2 2 3" xfId="39252"/>
    <cellStyle name="Total 2 3 6 5 2 3" xfId="39253"/>
    <cellStyle name="Total 2 3 6 5 2 3 2" xfId="39254"/>
    <cellStyle name="Total 2 3 6 5 2 3 3" xfId="39255"/>
    <cellStyle name="Total 2 3 6 5 2 4" xfId="39256"/>
    <cellStyle name="Total 2 3 6 5 2 4 2" xfId="39257"/>
    <cellStyle name="Total 2 3 6 5 2 4 3" xfId="39258"/>
    <cellStyle name="Total 2 3 6 5 2 5" xfId="39259"/>
    <cellStyle name="Total 2 3 6 5 2 5 2" xfId="39260"/>
    <cellStyle name="Total 2 3 6 5 2 5 3" xfId="39261"/>
    <cellStyle name="Total 2 3 6 5 2 6" xfId="39262"/>
    <cellStyle name="Total 2 3 6 5 2 7" xfId="39263"/>
    <cellStyle name="Total 2 3 6 5 3" xfId="39264"/>
    <cellStyle name="Total 2 3 6 5 3 2" xfId="39265"/>
    <cellStyle name="Total 2 3 6 5 3 3" xfId="39266"/>
    <cellStyle name="Total 2 3 6 5 4" xfId="39267"/>
    <cellStyle name="Total 2 3 6 5 4 2" xfId="39268"/>
    <cellStyle name="Total 2 3 6 5 4 3" xfId="39269"/>
    <cellStyle name="Total 2 3 6 5 5" xfId="39270"/>
    <cellStyle name="Total 2 3 6 5 5 2" xfId="39271"/>
    <cellStyle name="Total 2 3 6 5 5 3" xfId="39272"/>
    <cellStyle name="Total 2 3 6 5 6" xfId="39273"/>
    <cellStyle name="Total 2 3 6 5 6 2" xfId="39274"/>
    <cellStyle name="Total 2 3 6 5 6 3" xfId="39275"/>
    <cellStyle name="Total 2 3 6 5 7" xfId="39276"/>
    <cellStyle name="Total 2 3 6 5 8" xfId="39277"/>
    <cellStyle name="Total 2 3 6 6" xfId="39278"/>
    <cellStyle name="Total 2 3 6 6 2" xfId="39279"/>
    <cellStyle name="Total 2 3 6 6 2 2" xfId="39280"/>
    <cellStyle name="Total 2 3 6 6 2 3" xfId="39281"/>
    <cellStyle name="Total 2 3 6 6 3" xfId="39282"/>
    <cellStyle name="Total 2 3 6 6 3 2" xfId="39283"/>
    <cellStyle name="Total 2 3 6 6 3 3" xfId="39284"/>
    <cellStyle name="Total 2 3 6 6 4" xfId="39285"/>
    <cellStyle name="Total 2 3 6 6 4 2" xfId="39286"/>
    <cellStyle name="Total 2 3 6 6 4 3" xfId="39287"/>
    <cellStyle name="Total 2 3 6 6 5" xfId="39288"/>
    <cellStyle name="Total 2 3 6 6 5 2" xfId="39289"/>
    <cellStyle name="Total 2 3 6 6 5 3" xfId="39290"/>
    <cellStyle name="Total 2 3 6 6 6" xfId="39291"/>
    <cellStyle name="Total 2 3 6 6 7" xfId="39292"/>
    <cellStyle name="Total 2 3 6 7" xfId="39293"/>
    <cellStyle name="Total 2 3 6 7 2" xfId="39294"/>
    <cellStyle name="Total 2 3 6 7 3" xfId="39295"/>
    <cellStyle name="Total 2 3 6 8" xfId="39296"/>
    <cellStyle name="Total 2 3 6 8 2" xfId="39297"/>
    <cellStyle name="Total 2 3 6 8 3" xfId="39298"/>
    <cellStyle name="Total 2 3 6 9" xfId="39299"/>
    <cellStyle name="Total 2 3 6 9 2" xfId="39300"/>
    <cellStyle name="Total 2 3 6 9 3" xfId="39301"/>
    <cellStyle name="Total 2 3 7" xfId="39302"/>
    <cellStyle name="Total 2 3 7 10" xfId="39303"/>
    <cellStyle name="Total 2 3 7 10 2" xfId="39304"/>
    <cellStyle name="Total 2 3 7 10 3" xfId="39305"/>
    <cellStyle name="Total 2 3 7 11" xfId="39306"/>
    <cellStyle name="Total 2 3 7 12" xfId="39307"/>
    <cellStyle name="Total 2 3 7 2" xfId="39308"/>
    <cellStyle name="Total 2 3 7 2 2" xfId="39309"/>
    <cellStyle name="Total 2 3 7 2 2 2" xfId="39310"/>
    <cellStyle name="Total 2 3 7 2 2 2 2" xfId="39311"/>
    <cellStyle name="Total 2 3 7 2 2 2 2 2" xfId="39312"/>
    <cellStyle name="Total 2 3 7 2 2 2 2 3" xfId="39313"/>
    <cellStyle name="Total 2 3 7 2 2 2 3" xfId="39314"/>
    <cellStyle name="Total 2 3 7 2 2 2 3 2" xfId="39315"/>
    <cellStyle name="Total 2 3 7 2 2 2 3 3" xfId="39316"/>
    <cellStyle name="Total 2 3 7 2 2 2 4" xfId="39317"/>
    <cellStyle name="Total 2 3 7 2 2 2 4 2" xfId="39318"/>
    <cellStyle name="Total 2 3 7 2 2 2 4 3" xfId="39319"/>
    <cellStyle name="Total 2 3 7 2 2 2 5" xfId="39320"/>
    <cellStyle name="Total 2 3 7 2 2 2 5 2" xfId="39321"/>
    <cellStyle name="Total 2 3 7 2 2 2 5 3" xfId="39322"/>
    <cellStyle name="Total 2 3 7 2 2 2 6" xfId="39323"/>
    <cellStyle name="Total 2 3 7 2 2 2 7" xfId="39324"/>
    <cellStyle name="Total 2 3 7 2 2 3" xfId="39325"/>
    <cellStyle name="Total 2 3 7 2 2 3 2" xfId="39326"/>
    <cellStyle name="Total 2 3 7 2 2 3 3" xfId="39327"/>
    <cellStyle name="Total 2 3 7 2 2 4" xfId="39328"/>
    <cellStyle name="Total 2 3 7 2 2 4 2" xfId="39329"/>
    <cellStyle name="Total 2 3 7 2 2 4 3" xfId="39330"/>
    <cellStyle name="Total 2 3 7 2 2 5" xfId="39331"/>
    <cellStyle name="Total 2 3 7 2 2 5 2" xfId="39332"/>
    <cellStyle name="Total 2 3 7 2 2 5 3" xfId="39333"/>
    <cellStyle name="Total 2 3 7 2 2 6" xfId="39334"/>
    <cellStyle name="Total 2 3 7 2 2 6 2" xfId="39335"/>
    <cellStyle name="Total 2 3 7 2 2 6 3" xfId="39336"/>
    <cellStyle name="Total 2 3 7 2 2 7" xfId="39337"/>
    <cellStyle name="Total 2 3 7 2 2 8" xfId="39338"/>
    <cellStyle name="Total 2 3 7 2 3" xfId="39339"/>
    <cellStyle name="Total 2 3 7 2 3 2" xfId="39340"/>
    <cellStyle name="Total 2 3 7 2 3 2 2" xfId="39341"/>
    <cellStyle name="Total 2 3 7 2 3 2 3" xfId="39342"/>
    <cellStyle name="Total 2 3 7 2 3 3" xfId="39343"/>
    <cellStyle name="Total 2 3 7 2 3 3 2" xfId="39344"/>
    <cellStyle name="Total 2 3 7 2 3 3 3" xfId="39345"/>
    <cellStyle name="Total 2 3 7 2 3 4" xfId="39346"/>
    <cellStyle name="Total 2 3 7 2 3 4 2" xfId="39347"/>
    <cellStyle name="Total 2 3 7 2 3 4 3" xfId="39348"/>
    <cellStyle name="Total 2 3 7 2 3 5" xfId="39349"/>
    <cellStyle name="Total 2 3 7 2 3 5 2" xfId="39350"/>
    <cellStyle name="Total 2 3 7 2 3 5 3" xfId="39351"/>
    <cellStyle name="Total 2 3 7 2 3 6" xfId="39352"/>
    <cellStyle name="Total 2 3 7 2 3 7" xfId="39353"/>
    <cellStyle name="Total 2 3 7 2 4" xfId="39354"/>
    <cellStyle name="Total 2 3 7 2 4 2" xfId="39355"/>
    <cellStyle name="Total 2 3 7 2 4 3" xfId="39356"/>
    <cellStyle name="Total 2 3 7 2 5" xfId="39357"/>
    <cellStyle name="Total 2 3 7 2 5 2" xfId="39358"/>
    <cellStyle name="Total 2 3 7 2 5 3" xfId="39359"/>
    <cellStyle name="Total 2 3 7 2 6" xfId="39360"/>
    <cellStyle name="Total 2 3 7 2 6 2" xfId="39361"/>
    <cellStyle name="Total 2 3 7 2 6 3" xfId="39362"/>
    <cellStyle name="Total 2 3 7 2 7" xfId="39363"/>
    <cellStyle name="Total 2 3 7 2 7 2" xfId="39364"/>
    <cellStyle name="Total 2 3 7 2 7 3" xfId="39365"/>
    <cellStyle name="Total 2 3 7 2 8" xfId="39366"/>
    <cellStyle name="Total 2 3 7 2 9" xfId="39367"/>
    <cellStyle name="Total 2 3 7 3" xfId="39368"/>
    <cellStyle name="Total 2 3 7 3 2" xfId="39369"/>
    <cellStyle name="Total 2 3 7 3 2 2" xfId="39370"/>
    <cellStyle name="Total 2 3 7 3 2 2 2" xfId="39371"/>
    <cellStyle name="Total 2 3 7 3 2 2 2 2" xfId="39372"/>
    <cellStyle name="Total 2 3 7 3 2 2 2 3" xfId="39373"/>
    <cellStyle name="Total 2 3 7 3 2 2 3" xfId="39374"/>
    <cellStyle name="Total 2 3 7 3 2 2 3 2" xfId="39375"/>
    <cellStyle name="Total 2 3 7 3 2 2 3 3" xfId="39376"/>
    <cellStyle name="Total 2 3 7 3 2 2 4" xfId="39377"/>
    <cellStyle name="Total 2 3 7 3 2 2 4 2" xfId="39378"/>
    <cellStyle name="Total 2 3 7 3 2 2 4 3" xfId="39379"/>
    <cellStyle name="Total 2 3 7 3 2 2 5" xfId="39380"/>
    <cellStyle name="Total 2 3 7 3 2 2 5 2" xfId="39381"/>
    <cellStyle name="Total 2 3 7 3 2 2 5 3" xfId="39382"/>
    <cellStyle name="Total 2 3 7 3 2 2 6" xfId="39383"/>
    <cellStyle name="Total 2 3 7 3 2 2 7" xfId="39384"/>
    <cellStyle name="Total 2 3 7 3 2 3" xfId="39385"/>
    <cellStyle name="Total 2 3 7 3 2 3 2" xfId="39386"/>
    <cellStyle name="Total 2 3 7 3 2 3 3" xfId="39387"/>
    <cellStyle name="Total 2 3 7 3 2 4" xfId="39388"/>
    <cellStyle name="Total 2 3 7 3 2 4 2" xfId="39389"/>
    <cellStyle name="Total 2 3 7 3 2 4 3" xfId="39390"/>
    <cellStyle name="Total 2 3 7 3 2 5" xfId="39391"/>
    <cellStyle name="Total 2 3 7 3 2 5 2" xfId="39392"/>
    <cellStyle name="Total 2 3 7 3 2 5 3" xfId="39393"/>
    <cellStyle name="Total 2 3 7 3 2 6" xfId="39394"/>
    <cellStyle name="Total 2 3 7 3 2 6 2" xfId="39395"/>
    <cellStyle name="Total 2 3 7 3 2 6 3" xfId="39396"/>
    <cellStyle name="Total 2 3 7 3 2 7" xfId="39397"/>
    <cellStyle name="Total 2 3 7 3 2 8" xfId="39398"/>
    <cellStyle name="Total 2 3 7 3 3" xfId="39399"/>
    <cellStyle name="Total 2 3 7 3 3 2" xfId="39400"/>
    <cellStyle name="Total 2 3 7 3 3 2 2" xfId="39401"/>
    <cellStyle name="Total 2 3 7 3 3 2 3" xfId="39402"/>
    <cellStyle name="Total 2 3 7 3 3 3" xfId="39403"/>
    <cellStyle name="Total 2 3 7 3 3 3 2" xfId="39404"/>
    <cellStyle name="Total 2 3 7 3 3 3 3" xfId="39405"/>
    <cellStyle name="Total 2 3 7 3 3 4" xfId="39406"/>
    <cellStyle name="Total 2 3 7 3 3 4 2" xfId="39407"/>
    <cellStyle name="Total 2 3 7 3 3 4 3" xfId="39408"/>
    <cellStyle name="Total 2 3 7 3 3 5" xfId="39409"/>
    <cellStyle name="Total 2 3 7 3 3 5 2" xfId="39410"/>
    <cellStyle name="Total 2 3 7 3 3 5 3" xfId="39411"/>
    <cellStyle name="Total 2 3 7 3 3 6" xfId="39412"/>
    <cellStyle name="Total 2 3 7 3 3 7" xfId="39413"/>
    <cellStyle name="Total 2 3 7 3 4" xfId="39414"/>
    <cellStyle name="Total 2 3 7 3 4 2" xfId="39415"/>
    <cellStyle name="Total 2 3 7 3 4 3" xfId="39416"/>
    <cellStyle name="Total 2 3 7 3 5" xfId="39417"/>
    <cellStyle name="Total 2 3 7 3 5 2" xfId="39418"/>
    <cellStyle name="Total 2 3 7 3 5 3" xfId="39419"/>
    <cellStyle name="Total 2 3 7 3 6" xfId="39420"/>
    <cellStyle name="Total 2 3 7 3 6 2" xfId="39421"/>
    <cellStyle name="Total 2 3 7 3 6 3" xfId="39422"/>
    <cellStyle name="Total 2 3 7 3 7" xfId="39423"/>
    <cellStyle name="Total 2 3 7 3 7 2" xfId="39424"/>
    <cellStyle name="Total 2 3 7 3 7 3" xfId="39425"/>
    <cellStyle name="Total 2 3 7 3 8" xfId="39426"/>
    <cellStyle name="Total 2 3 7 3 9" xfId="39427"/>
    <cellStyle name="Total 2 3 7 4" xfId="39428"/>
    <cellStyle name="Total 2 3 7 4 2" xfId="39429"/>
    <cellStyle name="Total 2 3 7 4 2 2" xfId="39430"/>
    <cellStyle name="Total 2 3 7 4 2 2 2" xfId="39431"/>
    <cellStyle name="Total 2 3 7 4 2 2 2 2" xfId="39432"/>
    <cellStyle name="Total 2 3 7 4 2 2 2 3" xfId="39433"/>
    <cellStyle name="Total 2 3 7 4 2 2 3" xfId="39434"/>
    <cellStyle name="Total 2 3 7 4 2 2 3 2" xfId="39435"/>
    <cellStyle name="Total 2 3 7 4 2 2 3 3" xfId="39436"/>
    <cellStyle name="Total 2 3 7 4 2 2 4" xfId="39437"/>
    <cellStyle name="Total 2 3 7 4 2 2 4 2" xfId="39438"/>
    <cellStyle name="Total 2 3 7 4 2 2 4 3" xfId="39439"/>
    <cellStyle name="Total 2 3 7 4 2 2 5" xfId="39440"/>
    <cellStyle name="Total 2 3 7 4 2 2 5 2" xfId="39441"/>
    <cellStyle name="Total 2 3 7 4 2 2 5 3" xfId="39442"/>
    <cellStyle name="Total 2 3 7 4 2 2 6" xfId="39443"/>
    <cellStyle name="Total 2 3 7 4 2 2 7" xfId="39444"/>
    <cellStyle name="Total 2 3 7 4 2 3" xfId="39445"/>
    <cellStyle name="Total 2 3 7 4 2 3 2" xfId="39446"/>
    <cellStyle name="Total 2 3 7 4 2 3 3" xfId="39447"/>
    <cellStyle name="Total 2 3 7 4 2 4" xfId="39448"/>
    <cellStyle name="Total 2 3 7 4 2 4 2" xfId="39449"/>
    <cellStyle name="Total 2 3 7 4 2 4 3" xfId="39450"/>
    <cellStyle name="Total 2 3 7 4 2 5" xfId="39451"/>
    <cellStyle name="Total 2 3 7 4 2 5 2" xfId="39452"/>
    <cellStyle name="Total 2 3 7 4 2 5 3" xfId="39453"/>
    <cellStyle name="Total 2 3 7 4 2 6" xfId="39454"/>
    <cellStyle name="Total 2 3 7 4 2 6 2" xfId="39455"/>
    <cellStyle name="Total 2 3 7 4 2 6 3" xfId="39456"/>
    <cellStyle name="Total 2 3 7 4 2 7" xfId="39457"/>
    <cellStyle name="Total 2 3 7 4 2 8" xfId="39458"/>
    <cellStyle name="Total 2 3 7 4 3" xfId="39459"/>
    <cellStyle name="Total 2 3 7 4 3 2" xfId="39460"/>
    <cellStyle name="Total 2 3 7 4 3 2 2" xfId="39461"/>
    <cellStyle name="Total 2 3 7 4 3 2 3" xfId="39462"/>
    <cellStyle name="Total 2 3 7 4 3 3" xfId="39463"/>
    <cellStyle name="Total 2 3 7 4 3 3 2" xfId="39464"/>
    <cellStyle name="Total 2 3 7 4 3 3 3" xfId="39465"/>
    <cellStyle name="Total 2 3 7 4 3 4" xfId="39466"/>
    <cellStyle name="Total 2 3 7 4 3 4 2" xfId="39467"/>
    <cellStyle name="Total 2 3 7 4 3 4 3" xfId="39468"/>
    <cellStyle name="Total 2 3 7 4 3 5" xfId="39469"/>
    <cellStyle name="Total 2 3 7 4 3 5 2" xfId="39470"/>
    <cellStyle name="Total 2 3 7 4 3 5 3" xfId="39471"/>
    <cellStyle name="Total 2 3 7 4 3 6" xfId="39472"/>
    <cellStyle name="Total 2 3 7 4 3 7" xfId="39473"/>
    <cellStyle name="Total 2 3 7 4 4" xfId="39474"/>
    <cellStyle name="Total 2 3 7 4 4 2" xfId="39475"/>
    <cellStyle name="Total 2 3 7 4 4 3" xfId="39476"/>
    <cellStyle name="Total 2 3 7 4 5" xfId="39477"/>
    <cellStyle name="Total 2 3 7 4 5 2" xfId="39478"/>
    <cellStyle name="Total 2 3 7 4 5 3" xfId="39479"/>
    <cellStyle name="Total 2 3 7 4 6" xfId="39480"/>
    <cellStyle name="Total 2 3 7 4 6 2" xfId="39481"/>
    <cellStyle name="Total 2 3 7 4 6 3" xfId="39482"/>
    <cellStyle name="Total 2 3 7 4 7" xfId="39483"/>
    <cellStyle name="Total 2 3 7 4 7 2" xfId="39484"/>
    <cellStyle name="Total 2 3 7 4 7 3" xfId="39485"/>
    <cellStyle name="Total 2 3 7 4 8" xfId="39486"/>
    <cellStyle name="Total 2 3 7 4 9" xfId="39487"/>
    <cellStyle name="Total 2 3 7 5" xfId="39488"/>
    <cellStyle name="Total 2 3 7 5 2" xfId="39489"/>
    <cellStyle name="Total 2 3 7 5 2 2" xfId="39490"/>
    <cellStyle name="Total 2 3 7 5 2 2 2" xfId="39491"/>
    <cellStyle name="Total 2 3 7 5 2 2 3" xfId="39492"/>
    <cellStyle name="Total 2 3 7 5 2 3" xfId="39493"/>
    <cellStyle name="Total 2 3 7 5 2 3 2" xfId="39494"/>
    <cellStyle name="Total 2 3 7 5 2 3 3" xfId="39495"/>
    <cellStyle name="Total 2 3 7 5 2 4" xfId="39496"/>
    <cellStyle name="Total 2 3 7 5 2 4 2" xfId="39497"/>
    <cellStyle name="Total 2 3 7 5 2 4 3" xfId="39498"/>
    <cellStyle name="Total 2 3 7 5 2 5" xfId="39499"/>
    <cellStyle name="Total 2 3 7 5 2 5 2" xfId="39500"/>
    <cellStyle name="Total 2 3 7 5 2 5 3" xfId="39501"/>
    <cellStyle name="Total 2 3 7 5 2 6" xfId="39502"/>
    <cellStyle name="Total 2 3 7 5 2 7" xfId="39503"/>
    <cellStyle name="Total 2 3 7 5 3" xfId="39504"/>
    <cellStyle name="Total 2 3 7 5 3 2" xfId="39505"/>
    <cellStyle name="Total 2 3 7 5 3 3" xfId="39506"/>
    <cellStyle name="Total 2 3 7 5 4" xfId="39507"/>
    <cellStyle name="Total 2 3 7 5 4 2" xfId="39508"/>
    <cellStyle name="Total 2 3 7 5 4 3" xfId="39509"/>
    <cellStyle name="Total 2 3 7 5 5" xfId="39510"/>
    <cellStyle name="Total 2 3 7 5 5 2" xfId="39511"/>
    <cellStyle name="Total 2 3 7 5 5 3" xfId="39512"/>
    <cellStyle name="Total 2 3 7 5 6" xfId="39513"/>
    <cellStyle name="Total 2 3 7 5 6 2" xfId="39514"/>
    <cellStyle name="Total 2 3 7 5 6 3" xfId="39515"/>
    <cellStyle name="Total 2 3 7 5 7" xfId="39516"/>
    <cellStyle name="Total 2 3 7 5 8" xfId="39517"/>
    <cellStyle name="Total 2 3 7 6" xfId="39518"/>
    <cellStyle name="Total 2 3 7 6 2" xfId="39519"/>
    <cellStyle name="Total 2 3 7 6 2 2" xfId="39520"/>
    <cellStyle name="Total 2 3 7 6 2 3" xfId="39521"/>
    <cellStyle name="Total 2 3 7 6 3" xfId="39522"/>
    <cellStyle name="Total 2 3 7 6 3 2" xfId="39523"/>
    <cellStyle name="Total 2 3 7 6 3 3" xfId="39524"/>
    <cellStyle name="Total 2 3 7 6 4" xfId="39525"/>
    <cellStyle name="Total 2 3 7 6 4 2" xfId="39526"/>
    <cellStyle name="Total 2 3 7 6 4 3" xfId="39527"/>
    <cellStyle name="Total 2 3 7 6 5" xfId="39528"/>
    <cellStyle name="Total 2 3 7 6 5 2" xfId="39529"/>
    <cellStyle name="Total 2 3 7 6 5 3" xfId="39530"/>
    <cellStyle name="Total 2 3 7 6 6" xfId="39531"/>
    <cellStyle name="Total 2 3 7 6 7" xfId="39532"/>
    <cellStyle name="Total 2 3 7 7" xfId="39533"/>
    <cellStyle name="Total 2 3 7 7 2" xfId="39534"/>
    <cellStyle name="Total 2 3 7 7 3" xfId="39535"/>
    <cellStyle name="Total 2 3 7 8" xfId="39536"/>
    <cellStyle name="Total 2 3 7 8 2" xfId="39537"/>
    <cellStyle name="Total 2 3 7 8 3" xfId="39538"/>
    <cellStyle name="Total 2 3 7 9" xfId="39539"/>
    <cellStyle name="Total 2 3 7 9 2" xfId="39540"/>
    <cellStyle name="Total 2 3 7 9 3" xfId="39541"/>
    <cellStyle name="Total 2 3 8" xfId="39542"/>
    <cellStyle name="Total 2 3 8 2" xfId="39543"/>
    <cellStyle name="Total 2 3 8 2 2" xfId="39544"/>
    <cellStyle name="Total 2 3 8 2 2 2" xfId="39545"/>
    <cellStyle name="Total 2 3 8 2 2 2 2" xfId="39546"/>
    <cellStyle name="Total 2 3 8 2 2 2 3" xfId="39547"/>
    <cellStyle name="Total 2 3 8 2 2 3" xfId="39548"/>
    <cellStyle name="Total 2 3 8 2 2 3 2" xfId="39549"/>
    <cellStyle name="Total 2 3 8 2 2 3 3" xfId="39550"/>
    <cellStyle name="Total 2 3 8 2 2 4" xfId="39551"/>
    <cellStyle name="Total 2 3 8 2 2 4 2" xfId="39552"/>
    <cellStyle name="Total 2 3 8 2 2 4 3" xfId="39553"/>
    <cellStyle name="Total 2 3 8 2 2 5" xfId="39554"/>
    <cellStyle name="Total 2 3 8 2 2 5 2" xfId="39555"/>
    <cellStyle name="Total 2 3 8 2 2 5 3" xfId="39556"/>
    <cellStyle name="Total 2 3 8 2 2 6" xfId="39557"/>
    <cellStyle name="Total 2 3 8 2 2 7" xfId="39558"/>
    <cellStyle name="Total 2 3 8 2 3" xfId="39559"/>
    <cellStyle name="Total 2 3 8 2 3 2" xfId="39560"/>
    <cellStyle name="Total 2 3 8 2 3 3" xfId="39561"/>
    <cellStyle name="Total 2 3 8 2 4" xfId="39562"/>
    <cellStyle name="Total 2 3 8 2 4 2" xfId="39563"/>
    <cellStyle name="Total 2 3 8 2 4 3" xfId="39564"/>
    <cellStyle name="Total 2 3 8 2 5" xfId="39565"/>
    <cellStyle name="Total 2 3 8 2 5 2" xfId="39566"/>
    <cellStyle name="Total 2 3 8 2 5 3" xfId="39567"/>
    <cellStyle name="Total 2 3 8 2 6" xfId="39568"/>
    <cellStyle name="Total 2 3 8 2 6 2" xfId="39569"/>
    <cellStyle name="Total 2 3 8 2 6 3" xfId="39570"/>
    <cellStyle name="Total 2 3 8 2 7" xfId="39571"/>
    <cellStyle name="Total 2 3 8 2 8" xfId="39572"/>
    <cellStyle name="Total 2 3 8 3" xfId="39573"/>
    <cellStyle name="Total 2 3 8 3 2" xfId="39574"/>
    <cellStyle name="Total 2 3 8 3 2 2" xfId="39575"/>
    <cellStyle name="Total 2 3 8 3 2 3" xfId="39576"/>
    <cellStyle name="Total 2 3 8 3 3" xfId="39577"/>
    <cellStyle name="Total 2 3 8 3 3 2" xfId="39578"/>
    <cellStyle name="Total 2 3 8 3 3 3" xfId="39579"/>
    <cellStyle name="Total 2 3 8 3 4" xfId="39580"/>
    <cellStyle name="Total 2 3 8 3 4 2" xfId="39581"/>
    <cellStyle name="Total 2 3 8 3 4 3" xfId="39582"/>
    <cellStyle name="Total 2 3 8 3 5" xfId="39583"/>
    <cellStyle name="Total 2 3 8 3 5 2" xfId="39584"/>
    <cellStyle name="Total 2 3 8 3 5 3" xfId="39585"/>
    <cellStyle name="Total 2 3 8 3 6" xfId="39586"/>
    <cellStyle name="Total 2 3 8 3 7" xfId="39587"/>
    <cellStyle name="Total 2 3 8 4" xfId="39588"/>
    <cellStyle name="Total 2 3 8 4 2" xfId="39589"/>
    <cellStyle name="Total 2 3 8 4 3" xfId="39590"/>
    <cellStyle name="Total 2 3 8 5" xfId="39591"/>
    <cellStyle name="Total 2 3 8 5 2" xfId="39592"/>
    <cellStyle name="Total 2 3 8 5 3" xfId="39593"/>
    <cellStyle name="Total 2 3 8 6" xfId="39594"/>
    <cellStyle name="Total 2 3 8 6 2" xfId="39595"/>
    <cellStyle name="Total 2 3 8 6 3" xfId="39596"/>
    <cellStyle name="Total 2 3 8 7" xfId="39597"/>
    <cellStyle name="Total 2 3 8 7 2" xfId="39598"/>
    <cellStyle name="Total 2 3 8 7 3" xfId="39599"/>
    <cellStyle name="Total 2 3 8 8" xfId="39600"/>
    <cellStyle name="Total 2 3 8 9" xfId="39601"/>
    <cellStyle name="Total 2 3 9" xfId="39602"/>
    <cellStyle name="Total 2 3 9 2" xfId="39603"/>
    <cellStyle name="Total 2 3 9 2 2" xfId="39604"/>
    <cellStyle name="Total 2 3 9 2 2 2" xfId="39605"/>
    <cellStyle name="Total 2 3 9 2 2 3" xfId="39606"/>
    <cellStyle name="Total 2 3 9 2 3" xfId="39607"/>
    <cellStyle name="Total 2 3 9 2 3 2" xfId="39608"/>
    <cellStyle name="Total 2 3 9 2 3 3" xfId="39609"/>
    <cellStyle name="Total 2 3 9 2 4" xfId="39610"/>
    <cellStyle name="Total 2 3 9 2 4 2" xfId="39611"/>
    <cellStyle name="Total 2 3 9 2 4 3" xfId="39612"/>
    <cellStyle name="Total 2 3 9 2 5" xfId="39613"/>
    <cellStyle name="Total 2 3 9 2 5 2" xfId="39614"/>
    <cellStyle name="Total 2 3 9 2 5 3" xfId="39615"/>
    <cellStyle name="Total 2 3 9 2 6" xfId="39616"/>
    <cellStyle name="Total 2 3 9 2 7" xfId="39617"/>
    <cellStyle name="Total 2 3 9 3" xfId="39618"/>
    <cellStyle name="Total 2 3 9 3 2" xfId="39619"/>
    <cellStyle name="Total 2 3 9 3 3" xfId="39620"/>
    <cellStyle name="Total 2 3 9 4" xfId="39621"/>
    <cellStyle name="Total 2 3 9 4 2" xfId="39622"/>
    <cellStyle name="Total 2 3 9 4 3" xfId="39623"/>
    <cellStyle name="Total 2 3 9 5" xfId="39624"/>
    <cellStyle name="Total 2 3 9 5 2" xfId="39625"/>
    <cellStyle name="Total 2 3 9 5 3" xfId="39626"/>
    <cellStyle name="Total 2 3 9 6" xfId="39627"/>
    <cellStyle name="Total 2 3 9 6 2" xfId="39628"/>
    <cellStyle name="Total 2 3 9 6 3" xfId="39629"/>
    <cellStyle name="Total 2 3 9 7" xfId="39630"/>
    <cellStyle name="Total 2 3 9 8" xfId="39631"/>
    <cellStyle name="Total 2 4" xfId="39632"/>
    <cellStyle name="Total 2 4 10" xfId="39633"/>
    <cellStyle name="Total 2 4 10 2" xfId="39634"/>
    <cellStyle name="Total 2 4 10 3" xfId="39635"/>
    <cellStyle name="Total 2 4 11" xfId="39636"/>
    <cellStyle name="Total 2 4 11 2" xfId="39637"/>
    <cellStyle name="Total 2 4 11 3" xfId="39638"/>
    <cellStyle name="Total 2 4 12" xfId="39639"/>
    <cellStyle name="Total 2 4 12 2" xfId="39640"/>
    <cellStyle name="Total 2 4 12 3" xfId="39641"/>
    <cellStyle name="Total 2 4 13" xfId="39642"/>
    <cellStyle name="Total 2 4 14" xfId="39643"/>
    <cellStyle name="Total 2 4 2" xfId="39644"/>
    <cellStyle name="Total 2 4 2 10" xfId="39645"/>
    <cellStyle name="Total 2 4 2 10 2" xfId="39646"/>
    <cellStyle name="Total 2 4 2 10 3" xfId="39647"/>
    <cellStyle name="Total 2 4 2 11" xfId="39648"/>
    <cellStyle name="Total 2 4 2 11 2" xfId="39649"/>
    <cellStyle name="Total 2 4 2 11 3" xfId="39650"/>
    <cellStyle name="Total 2 4 2 12" xfId="39651"/>
    <cellStyle name="Total 2 4 2 13" xfId="39652"/>
    <cellStyle name="Total 2 4 2 2" xfId="39653"/>
    <cellStyle name="Total 2 4 2 2 10" xfId="39654"/>
    <cellStyle name="Total 2 4 2 2 11" xfId="39655"/>
    <cellStyle name="Total 2 4 2 2 2" xfId="39656"/>
    <cellStyle name="Total 2 4 2 2 2 10" xfId="39657"/>
    <cellStyle name="Total 2 4 2 2 2 2" xfId="39658"/>
    <cellStyle name="Total 2 4 2 2 2 2 2" xfId="39659"/>
    <cellStyle name="Total 2 4 2 2 2 2 2 2" xfId="39660"/>
    <cellStyle name="Total 2 4 2 2 2 2 2 2 2" xfId="39661"/>
    <cellStyle name="Total 2 4 2 2 2 2 2 2 2 2" xfId="39662"/>
    <cellStyle name="Total 2 4 2 2 2 2 2 2 2 3" xfId="39663"/>
    <cellStyle name="Total 2 4 2 2 2 2 2 2 3" xfId="39664"/>
    <cellStyle name="Total 2 4 2 2 2 2 2 2 3 2" xfId="39665"/>
    <cellStyle name="Total 2 4 2 2 2 2 2 2 3 3" xfId="39666"/>
    <cellStyle name="Total 2 4 2 2 2 2 2 2 4" xfId="39667"/>
    <cellStyle name="Total 2 4 2 2 2 2 2 2 4 2" xfId="39668"/>
    <cellStyle name="Total 2 4 2 2 2 2 2 2 4 3" xfId="39669"/>
    <cellStyle name="Total 2 4 2 2 2 2 2 2 5" xfId="39670"/>
    <cellStyle name="Total 2 4 2 2 2 2 2 2 5 2" xfId="39671"/>
    <cellStyle name="Total 2 4 2 2 2 2 2 2 5 3" xfId="39672"/>
    <cellStyle name="Total 2 4 2 2 2 2 2 2 6" xfId="39673"/>
    <cellStyle name="Total 2 4 2 2 2 2 2 2 7" xfId="39674"/>
    <cellStyle name="Total 2 4 2 2 2 2 2 3" xfId="39675"/>
    <cellStyle name="Total 2 4 2 2 2 2 2 3 2" xfId="39676"/>
    <cellStyle name="Total 2 4 2 2 2 2 2 3 3" xfId="39677"/>
    <cellStyle name="Total 2 4 2 2 2 2 2 4" xfId="39678"/>
    <cellStyle name="Total 2 4 2 2 2 2 2 4 2" xfId="39679"/>
    <cellStyle name="Total 2 4 2 2 2 2 2 4 3" xfId="39680"/>
    <cellStyle name="Total 2 4 2 2 2 2 2 5" xfId="39681"/>
    <cellStyle name="Total 2 4 2 2 2 2 2 5 2" xfId="39682"/>
    <cellStyle name="Total 2 4 2 2 2 2 2 5 3" xfId="39683"/>
    <cellStyle name="Total 2 4 2 2 2 2 2 6" xfId="39684"/>
    <cellStyle name="Total 2 4 2 2 2 2 2 6 2" xfId="39685"/>
    <cellStyle name="Total 2 4 2 2 2 2 2 6 3" xfId="39686"/>
    <cellStyle name="Total 2 4 2 2 2 2 2 7" xfId="39687"/>
    <cellStyle name="Total 2 4 2 2 2 2 2 8" xfId="39688"/>
    <cellStyle name="Total 2 4 2 2 2 2 3" xfId="39689"/>
    <cellStyle name="Total 2 4 2 2 2 2 3 2" xfId="39690"/>
    <cellStyle name="Total 2 4 2 2 2 2 3 2 2" xfId="39691"/>
    <cellStyle name="Total 2 4 2 2 2 2 3 2 3" xfId="39692"/>
    <cellStyle name="Total 2 4 2 2 2 2 3 3" xfId="39693"/>
    <cellStyle name="Total 2 4 2 2 2 2 3 3 2" xfId="39694"/>
    <cellStyle name="Total 2 4 2 2 2 2 3 3 3" xfId="39695"/>
    <cellStyle name="Total 2 4 2 2 2 2 3 4" xfId="39696"/>
    <cellStyle name="Total 2 4 2 2 2 2 3 4 2" xfId="39697"/>
    <cellStyle name="Total 2 4 2 2 2 2 3 4 3" xfId="39698"/>
    <cellStyle name="Total 2 4 2 2 2 2 3 5" xfId="39699"/>
    <cellStyle name="Total 2 4 2 2 2 2 3 5 2" xfId="39700"/>
    <cellStyle name="Total 2 4 2 2 2 2 3 5 3" xfId="39701"/>
    <cellStyle name="Total 2 4 2 2 2 2 3 6" xfId="39702"/>
    <cellStyle name="Total 2 4 2 2 2 2 3 7" xfId="39703"/>
    <cellStyle name="Total 2 4 2 2 2 2 4" xfId="39704"/>
    <cellStyle name="Total 2 4 2 2 2 2 4 2" xfId="39705"/>
    <cellStyle name="Total 2 4 2 2 2 2 4 3" xfId="39706"/>
    <cellStyle name="Total 2 4 2 2 2 2 5" xfId="39707"/>
    <cellStyle name="Total 2 4 2 2 2 2 5 2" xfId="39708"/>
    <cellStyle name="Total 2 4 2 2 2 2 5 3" xfId="39709"/>
    <cellStyle name="Total 2 4 2 2 2 2 6" xfId="39710"/>
    <cellStyle name="Total 2 4 2 2 2 2 6 2" xfId="39711"/>
    <cellStyle name="Total 2 4 2 2 2 2 6 3" xfId="39712"/>
    <cellStyle name="Total 2 4 2 2 2 2 7" xfId="39713"/>
    <cellStyle name="Total 2 4 2 2 2 2 7 2" xfId="39714"/>
    <cellStyle name="Total 2 4 2 2 2 2 7 3" xfId="39715"/>
    <cellStyle name="Total 2 4 2 2 2 2 8" xfId="39716"/>
    <cellStyle name="Total 2 4 2 2 2 2 9" xfId="39717"/>
    <cellStyle name="Total 2 4 2 2 2 3" xfId="39718"/>
    <cellStyle name="Total 2 4 2 2 2 3 2" xfId="39719"/>
    <cellStyle name="Total 2 4 2 2 2 3 2 2" xfId="39720"/>
    <cellStyle name="Total 2 4 2 2 2 3 2 2 2" xfId="39721"/>
    <cellStyle name="Total 2 4 2 2 2 3 2 2 3" xfId="39722"/>
    <cellStyle name="Total 2 4 2 2 2 3 2 3" xfId="39723"/>
    <cellStyle name="Total 2 4 2 2 2 3 2 3 2" xfId="39724"/>
    <cellStyle name="Total 2 4 2 2 2 3 2 3 3" xfId="39725"/>
    <cellStyle name="Total 2 4 2 2 2 3 2 4" xfId="39726"/>
    <cellStyle name="Total 2 4 2 2 2 3 2 4 2" xfId="39727"/>
    <cellStyle name="Total 2 4 2 2 2 3 2 4 3" xfId="39728"/>
    <cellStyle name="Total 2 4 2 2 2 3 2 5" xfId="39729"/>
    <cellStyle name="Total 2 4 2 2 2 3 2 5 2" xfId="39730"/>
    <cellStyle name="Total 2 4 2 2 2 3 2 5 3" xfId="39731"/>
    <cellStyle name="Total 2 4 2 2 2 3 2 6" xfId="39732"/>
    <cellStyle name="Total 2 4 2 2 2 3 2 7" xfId="39733"/>
    <cellStyle name="Total 2 4 2 2 2 3 3" xfId="39734"/>
    <cellStyle name="Total 2 4 2 2 2 3 3 2" xfId="39735"/>
    <cellStyle name="Total 2 4 2 2 2 3 3 3" xfId="39736"/>
    <cellStyle name="Total 2 4 2 2 2 3 4" xfId="39737"/>
    <cellStyle name="Total 2 4 2 2 2 3 4 2" xfId="39738"/>
    <cellStyle name="Total 2 4 2 2 2 3 4 3" xfId="39739"/>
    <cellStyle name="Total 2 4 2 2 2 3 5" xfId="39740"/>
    <cellStyle name="Total 2 4 2 2 2 3 5 2" xfId="39741"/>
    <cellStyle name="Total 2 4 2 2 2 3 5 3" xfId="39742"/>
    <cellStyle name="Total 2 4 2 2 2 3 6" xfId="39743"/>
    <cellStyle name="Total 2 4 2 2 2 3 6 2" xfId="39744"/>
    <cellStyle name="Total 2 4 2 2 2 3 6 3" xfId="39745"/>
    <cellStyle name="Total 2 4 2 2 2 3 7" xfId="39746"/>
    <cellStyle name="Total 2 4 2 2 2 3 8" xfId="39747"/>
    <cellStyle name="Total 2 4 2 2 2 4" xfId="39748"/>
    <cellStyle name="Total 2 4 2 2 2 4 2" xfId="39749"/>
    <cellStyle name="Total 2 4 2 2 2 4 2 2" xfId="39750"/>
    <cellStyle name="Total 2 4 2 2 2 4 2 3" xfId="39751"/>
    <cellStyle name="Total 2 4 2 2 2 4 3" xfId="39752"/>
    <cellStyle name="Total 2 4 2 2 2 4 3 2" xfId="39753"/>
    <cellStyle name="Total 2 4 2 2 2 4 3 3" xfId="39754"/>
    <cellStyle name="Total 2 4 2 2 2 4 4" xfId="39755"/>
    <cellStyle name="Total 2 4 2 2 2 4 4 2" xfId="39756"/>
    <cellStyle name="Total 2 4 2 2 2 4 4 3" xfId="39757"/>
    <cellStyle name="Total 2 4 2 2 2 4 5" xfId="39758"/>
    <cellStyle name="Total 2 4 2 2 2 4 5 2" xfId="39759"/>
    <cellStyle name="Total 2 4 2 2 2 4 5 3" xfId="39760"/>
    <cellStyle name="Total 2 4 2 2 2 4 6" xfId="39761"/>
    <cellStyle name="Total 2 4 2 2 2 4 7" xfId="39762"/>
    <cellStyle name="Total 2 4 2 2 2 5" xfId="39763"/>
    <cellStyle name="Total 2 4 2 2 2 5 2" xfId="39764"/>
    <cellStyle name="Total 2 4 2 2 2 5 3" xfId="39765"/>
    <cellStyle name="Total 2 4 2 2 2 6" xfId="39766"/>
    <cellStyle name="Total 2 4 2 2 2 6 2" xfId="39767"/>
    <cellStyle name="Total 2 4 2 2 2 6 3" xfId="39768"/>
    <cellStyle name="Total 2 4 2 2 2 7" xfId="39769"/>
    <cellStyle name="Total 2 4 2 2 2 7 2" xfId="39770"/>
    <cellStyle name="Total 2 4 2 2 2 7 3" xfId="39771"/>
    <cellStyle name="Total 2 4 2 2 2 8" xfId="39772"/>
    <cellStyle name="Total 2 4 2 2 2 8 2" xfId="39773"/>
    <cellStyle name="Total 2 4 2 2 2 8 3" xfId="39774"/>
    <cellStyle name="Total 2 4 2 2 2 9" xfId="39775"/>
    <cellStyle name="Total 2 4 2 2 3" xfId="39776"/>
    <cellStyle name="Total 2 4 2 2 3 2" xfId="39777"/>
    <cellStyle name="Total 2 4 2 2 3 2 2" xfId="39778"/>
    <cellStyle name="Total 2 4 2 2 3 2 2 2" xfId="39779"/>
    <cellStyle name="Total 2 4 2 2 3 2 2 2 2" xfId="39780"/>
    <cellStyle name="Total 2 4 2 2 3 2 2 2 3" xfId="39781"/>
    <cellStyle name="Total 2 4 2 2 3 2 2 3" xfId="39782"/>
    <cellStyle name="Total 2 4 2 2 3 2 2 3 2" xfId="39783"/>
    <cellStyle name="Total 2 4 2 2 3 2 2 3 3" xfId="39784"/>
    <cellStyle name="Total 2 4 2 2 3 2 2 4" xfId="39785"/>
    <cellStyle name="Total 2 4 2 2 3 2 2 4 2" xfId="39786"/>
    <cellStyle name="Total 2 4 2 2 3 2 2 4 3" xfId="39787"/>
    <cellStyle name="Total 2 4 2 2 3 2 2 5" xfId="39788"/>
    <cellStyle name="Total 2 4 2 2 3 2 2 5 2" xfId="39789"/>
    <cellStyle name="Total 2 4 2 2 3 2 2 5 3" xfId="39790"/>
    <cellStyle name="Total 2 4 2 2 3 2 2 6" xfId="39791"/>
    <cellStyle name="Total 2 4 2 2 3 2 2 7" xfId="39792"/>
    <cellStyle name="Total 2 4 2 2 3 2 3" xfId="39793"/>
    <cellStyle name="Total 2 4 2 2 3 2 3 2" xfId="39794"/>
    <cellStyle name="Total 2 4 2 2 3 2 3 3" xfId="39795"/>
    <cellStyle name="Total 2 4 2 2 3 2 4" xfId="39796"/>
    <cellStyle name="Total 2 4 2 2 3 2 4 2" xfId="39797"/>
    <cellStyle name="Total 2 4 2 2 3 2 4 3" xfId="39798"/>
    <cellStyle name="Total 2 4 2 2 3 2 5" xfId="39799"/>
    <cellStyle name="Total 2 4 2 2 3 2 5 2" xfId="39800"/>
    <cellStyle name="Total 2 4 2 2 3 2 5 3" xfId="39801"/>
    <cellStyle name="Total 2 4 2 2 3 2 6" xfId="39802"/>
    <cellStyle name="Total 2 4 2 2 3 2 6 2" xfId="39803"/>
    <cellStyle name="Total 2 4 2 2 3 2 6 3" xfId="39804"/>
    <cellStyle name="Total 2 4 2 2 3 2 7" xfId="39805"/>
    <cellStyle name="Total 2 4 2 2 3 2 8" xfId="39806"/>
    <cellStyle name="Total 2 4 2 2 3 3" xfId="39807"/>
    <cellStyle name="Total 2 4 2 2 3 3 2" xfId="39808"/>
    <cellStyle name="Total 2 4 2 2 3 3 2 2" xfId="39809"/>
    <cellStyle name="Total 2 4 2 2 3 3 2 3" xfId="39810"/>
    <cellStyle name="Total 2 4 2 2 3 3 3" xfId="39811"/>
    <cellStyle name="Total 2 4 2 2 3 3 3 2" xfId="39812"/>
    <cellStyle name="Total 2 4 2 2 3 3 3 3" xfId="39813"/>
    <cellStyle name="Total 2 4 2 2 3 3 4" xfId="39814"/>
    <cellStyle name="Total 2 4 2 2 3 3 4 2" xfId="39815"/>
    <cellStyle name="Total 2 4 2 2 3 3 4 3" xfId="39816"/>
    <cellStyle name="Total 2 4 2 2 3 3 5" xfId="39817"/>
    <cellStyle name="Total 2 4 2 2 3 3 5 2" xfId="39818"/>
    <cellStyle name="Total 2 4 2 2 3 3 5 3" xfId="39819"/>
    <cellStyle name="Total 2 4 2 2 3 3 6" xfId="39820"/>
    <cellStyle name="Total 2 4 2 2 3 3 7" xfId="39821"/>
    <cellStyle name="Total 2 4 2 2 3 4" xfId="39822"/>
    <cellStyle name="Total 2 4 2 2 3 4 2" xfId="39823"/>
    <cellStyle name="Total 2 4 2 2 3 4 3" xfId="39824"/>
    <cellStyle name="Total 2 4 2 2 3 5" xfId="39825"/>
    <cellStyle name="Total 2 4 2 2 3 5 2" xfId="39826"/>
    <cellStyle name="Total 2 4 2 2 3 5 3" xfId="39827"/>
    <cellStyle name="Total 2 4 2 2 3 6" xfId="39828"/>
    <cellStyle name="Total 2 4 2 2 3 6 2" xfId="39829"/>
    <cellStyle name="Total 2 4 2 2 3 6 3" xfId="39830"/>
    <cellStyle name="Total 2 4 2 2 3 7" xfId="39831"/>
    <cellStyle name="Total 2 4 2 2 3 7 2" xfId="39832"/>
    <cellStyle name="Total 2 4 2 2 3 7 3" xfId="39833"/>
    <cellStyle name="Total 2 4 2 2 3 8" xfId="39834"/>
    <cellStyle name="Total 2 4 2 2 3 9" xfId="39835"/>
    <cellStyle name="Total 2 4 2 2 4" xfId="39836"/>
    <cellStyle name="Total 2 4 2 2 4 2" xfId="39837"/>
    <cellStyle name="Total 2 4 2 2 4 2 2" xfId="39838"/>
    <cellStyle name="Total 2 4 2 2 4 2 2 2" xfId="39839"/>
    <cellStyle name="Total 2 4 2 2 4 2 2 3" xfId="39840"/>
    <cellStyle name="Total 2 4 2 2 4 2 3" xfId="39841"/>
    <cellStyle name="Total 2 4 2 2 4 2 3 2" xfId="39842"/>
    <cellStyle name="Total 2 4 2 2 4 2 3 3" xfId="39843"/>
    <cellStyle name="Total 2 4 2 2 4 2 4" xfId="39844"/>
    <cellStyle name="Total 2 4 2 2 4 2 4 2" xfId="39845"/>
    <cellStyle name="Total 2 4 2 2 4 2 4 3" xfId="39846"/>
    <cellStyle name="Total 2 4 2 2 4 2 5" xfId="39847"/>
    <cellStyle name="Total 2 4 2 2 4 2 5 2" xfId="39848"/>
    <cellStyle name="Total 2 4 2 2 4 2 5 3" xfId="39849"/>
    <cellStyle name="Total 2 4 2 2 4 2 6" xfId="39850"/>
    <cellStyle name="Total 2 4 2 2 4 2 7" xfId="39851"/>
    <cellStyle name="Total 2 4 2 2 4 3" xfId="39852"/>
    <cellStyle name="Total 2 4 2 2 4 3 2" xfId="39853"/>
    <cellStyle name="Total 2 4 2 2 4 3 3" xfId="39854"/>
    <cellStyle name="Total 2 4 2 2 4 4" xfId="39855"/>
    <cellStyle name="Total 2 4 2 2 4 4 2" xfId="39856"/>
    <cellStyle name="Total 2 4 2 2 4 4 3" xfId="39857"/>
    <cellStyle name="Total 2 4 2 2 4 5" xfId="39858"/>
    <cellStyle name="Total 2 4 2 2 4 5 2" xfId="39859"/>
    <cellStyle name="Total 2 4 2 2 4 5 3" xfId="39860"/>
    <cellStyle name="Total 2 4 2 2 4 6" xfId="39861"/>
    <cellStyle name="Total 2 4 2 2 4 6 2" xfId="39862"/>
    <cellStyle name="Total 2 4 2 2 4 6 3" xfId="39863"/>
    <cellStyle name="Total 2 4 2 2 4 7" xfId="39864"/>
    <cellStyle name="Total 2 4 2 2 4 8" xfId="39865"/>
    <cellStyle name="Total 2 4 2 2 5" xfId="39866"/>
    <cellStyle name="Total 2 4 2 2 5 2" xfId="39867"/>
    <cellStyle name="Total 2 4 2 2 5 2 2" xfId="39868"/>
    <cellStyle name="Total 2 4 2 2 5 2 3" xfId="39869"/>
    <cellStyle name="Total 2 4 2 2 5 3" xfId="39870"/>
    <cellStyle name="Total 2 4 2 2 5 3 2" xfId="39871"/>
    <cellStyle name="Total 2 4 2 2 5 3 3" xfId="39872"/>
    <cellStyle name="Total 2 4 2 2 5 4" xfId="39873"/>
    <cellStyle name="Total 2 4 2 2 5 4 2" xfId="39874"/>
    <cellStyle name="Total 2 4 2 2 5 4 3" xfId="39875"/>
    <cellStyle name="Total 2 4 2 2 5 5" xfId="39876"/>
    <cellStyle name="Total 2 4 2 2 5 5 2" xfId="39877"/>
    <cellStyle name="Total 2 4 2 2 5 5 3" xfId="39878"/>
    <cellStyle name="Total 2 4 2 2 5 6" xfId="39879"/>
    <cellStyle name="Total 2 4 2 2 5 7" xfId="39880"/>
    <cellStyle name="Total 2 4 2 2 6" xfId="39881"/>
    <cellStyle name="Total 2 4 2 2 6 2" xfId="39882"/>
    <cellStyle name="Total 2 4 2 2 6 3" xfId="39883"/>
    <cellStyle name="Total 2 4 2 2 7" xfId="39884"/>
    <cellStyle name="Total 2 4 2 2 7 2" xfId="39885"/>
    <cellStyle name="Total 2 4 2 2 7 3" xfId="39886"/>
    <cellStyle name="Total 2 4 2 2 8" xfId="39887"/>
    <cellStyle name="Total 2 4 2 2 8 2" xfId="39888"/>
    <cellStyle name="Total 2 4 2 2 8 3" xfId="39889"/>
    <cellStyle name="Total 2 4 2 2 9" xfId="39890"/>
    <cellStyle name="Total 2 4 2 2 9 2" xfId="39891"/>
    <cellStyle name="Total 2 4 2 2 9 3" xfId="39892"/>
    <cellStyle name="Total 2 4 2 3" xfId="39893"/>
    <cellStyle name="Total 2 4 2 3 10" xfId="39894"/>
    <cellStyle name="Total 2 4 2 3 11" xfId="39895"/>
    <cellStyle name="Total 2 4 2 3 2" xfId="39896"/>
    <cellStyle name="Total 2 4 2 3 2 10" xfId="39897"/>
    <cellStyle name="Total 2 4 2 3 2 2" xfId="39898"/>
    <cellStyle name="Total 2 4 2 3 2 2 2" xfId="39899"/>
    <cellStyle name="Total 2 4 2 3 2 2 2 2" xfId="39900"/>
    <cellStyle name="Total 2 4 2 3 2 2 2 2 2" xfId="39901"/>
    <cellStyle name="Total 2 4 2 3 2 2 2 2 2 2" xfId="39902"/>
    <cellStyle name="Total 2 4 2 3 2 2 2 2 2 3" xfId="39903"/>
    <cellStyle name="Total 2 4 2 3 2 2 2 2 3" xfId="39904"/>
    <cellStyle name="Total 2 4 2 3 2 2 2 2 3 2" xfId="39905"/>
    <cellStyle name="Total 2 4 2 3 2 2 2 2 3 3" xfId="39906"/>
    <cellStyle name="Total 2 4 2 3 2 2 2 2 4" xfId="39907"/>
    <cellStyle name="Total 2 4 2 3 2 2 2 2 4 2" xfId="39908"/>
    <cellStyle name="Total 2 4 2 3 2 2 2 2 4 3" xfId="39909"/>
    <cellStyle name="Total 2 4 2 3 2 2 2 2 5" xfId="39910"/>
    <cellStyle name="Total 2 4 2 3 2 2 2 2 5 2" xfId="39911"/>
    <cellStyle name="Total 2 4 2 3 2 2 2 2 5 3" xfId="39912"/>
    <cellStyle name="Total 2 4 2 3 2 2 2 2 6" xfId="39913"/>
    <cellStyle name="Total 2 4 2 3 2 2 2 2 7" xfId="39914"/>
    <cellStyle name="Total 2 4 2 3 2 2 2 3" xfId="39915"/>
    <cellStyle name="Total 2 4 2 3 2 2 2 3 2" xfId="39916"/>
    <cellStyle name="Total 2 4 2 3 2 2 2 3 3" xfId="39917"/>
    <cellStyle name="Total 2 4 2 3 2 2 2 4" xfId="39918"/>
    <cellStyle name="Total 2 4 2 3 2 2 2 4 2" xfId="39919"/>
    <cellStyle name="Total 2 4 2 3 2 2 2 4 3" xfId="39920"/>
    <cellStyle name="Total 2 4 2 3 2 2 2 5" xfId="39921"/>
    <cellStyle name="Total 2 4 2 3 2 2 2 5 2" xfId="39922"/>
    <cellStyle name="Total 2 4 2 3 2 2 2 5 3" xfId="39923"/>
    <cellStyle name="Total 2 4 2 3 2 2 2 6" xfId="39924"/>
    <cellStyle name="Total 2 4 2 3 2 2 2 6 2" xfId="39925"/>
    <cellStyle name="Total 2 4 2 3 2 2 2 6 3" xfId="39926"/>
    <cellStyle name="Total 2 4 2 3 2 2 2 7" xfId="39927"/>
    <cellStyle name="Total 2 4 2 3 2 2 2 8" xfId="39928"/>
    <cellStyle name="Total 2 4 2 3 2 2 3" xfId="39929"/>
    <cellStyle name="Total 2 4 2 3 2 2 3 2" xfId="39930"/>
    <cellStyle name="Total 2 4 2 3 2 2 3 2 2" xfId="39931"/>
    <cellStyle name="Total 2 4 2 3 2 2 3 2 3" xfId="39932"/>
    <cellStyle name="Total 2 4 2 3 2 2 3 3" xfId="39933"/>
    <cellStyle name="Total 2 4 2 3 2 2 3 3 2" xfId="39934"/>
    <cellStyle name="Total 2 4 2 3 2 2 3 3 3" xfId="39935"/>
    <cellStyle name="Total 2 4 2 3 2 2 3 4" xfId="39936"/>
    <cellStyle name="Total 2 4 2 3 2 2 3 4 2" xfId="39937"/>
    <cellStyle name="Total 2 4 2 3 2 2 3 4 3" xfId="39938"/>
    <cellStyle name="Total 2 4 2 3 2 2 3 5" xfId="39939"/>
    <cellStyle name="Total 2 4 2 3 2 2 3 5 2" xfId="39940"/>
    <cellStyle name="Total 2 4 2 3 2 2 3 5 3" xfId="39941"/>
    <cellStyle name="Total 2 4 2 3 2 2 3 6" xfId="39942"/>
    <cellStyle name="Total 2 4 2 3 2 2 3 7" xfId="39943"/>
    <cellStyle name="Total 2 4 2 3 2 2 4" xfId="39944"/>
    <cellStyle name="Total 2 4 2 3 2 2 4 2" xfId="39945"/>
    <cellStyle name="Total 2 4 2 3 2 2 4 3" xfId="39946"/>
    <cellStyle name="Total 2 4 2 3 2 2 5" xfId="39947"/>
    <cellStyle name="Total 2 4 2 3 2 2 5 2" xfId="39948"/>
    <cellStyle name="Total 2 4 2 3 2 2 5 3" xfId="39949"/>
    <cellStyle name="Total 2 4 2 3 2 2 6" xfId="39950"/>
    <cellStyle name="Total 2 4 2 3 2 2 6 2" xfId="39951"/>
    <cellStyle name="Total 2 4 2 3 2 2 6 3" xfId="39952"/>
    <cellStyle name="Total 2 4 2 3 2 2 7" xfId="39953"/>
    <cellStyle name="Total 2 4 2 3 2 2 7 2" xfId="39954"/>
    <cellStyle name="Total 2 4 2 3 2 2 7 3" xfId="39955"/>
    <cellStyle name="Total 2 4 2 3 2 2 8" xfId="39956"/>
    <cellStyle name="Total 2 4 2 3 2 2 9" xfId="39957"/>
    <cellStyle name="Total 2 4 2 3 2 3" xfId="39958"/>
    <cellStyle name="Total 2 4 2 3 2 3 2" xfId="39959"/>
    <cellStyle name="Total 2 4 2 3 2 3 2 2" xfId="39960"/>
    <cellStyle name="Total 2 4 2 3 2 3 2 2 2" xfId="39961"/>
    <cellStyle name="Total 2 4 2 3 2 3 2 2 3" xfId="39962"/>
    <cellStyle name="Total 2 4 2 3 2 3 2 3" xfId="39963"/>
    <cellStyle name="Total 2 4 2 3 2 3 2 3 2" xfId="39964"/>
    <cellStyle name="Total 2 4 2 3 2 3 2 3 3" xfId="39965"/>
    <cellStyle name="Total 2 4 2 3 2 3 2 4" xfId="39966"/>
    <cellStyle name="Total 2 4 2 3 2 3 2 4 2" xfId="39967"/>
    <cellStyle name="Total 2 4 2 3 2 3 2 4 3" xfId="39968"/>
    <cellStyle name="Total 2 4 2 3 2 3 2 5" xfId="39969"/>
    <cellStyle name="Total 2 4 2 3 2 3 2 5 2" xfId="39970"/>
    <cellStyle name="Total 2 4 2 3 2 3 2 5 3" xfId="39971"/>
    <cellStyle name="Total 2 4 2 3 2 3 2 6" xfId="39972"/>
    <cellStyle name="Total 2 4 2 3 2 3 2 7" xfId="39973"/>
    <cellStyle name="Total 2 4 2 3 2 3 3" xfId="39974"/>
    <cellStyle name="Total 2 4 2 3 2 3 3 2" xfId="39975"/>
    <cellStyle name="Total 2 4 2 3 2 3 3 3" xfId="39976"/>
    <cellStyle name="Total 2 4 2 3 2 3 4" xfId="39977"/>
    <cellStyle name="Total 2 4 2 3 2 3 4 2" xfId="39978"/>
    <cellStyle name="Total 2 4 2 3 2 3 4 3" xfId="39979"/>
    <cellStyle name="Total 2 4 2 3 2 3 5" xfId="39980"/>
    <cellStyle name="Total 2 4 2 3 2 3 5 2" xfId="39981"/>
    <cellStyle name="Total 2 4 2 3 2 3 5 3" xfId="39982"/>
    <cellStyle name="Total 2 4 2 3 2 3 6" xfId="39983"/>
    <cellStyle name="Total 2 4 2 3 2 3 6 2" xfId="39984"/>
    <cellStyle name="Total 2 4 2 3 2 3 6 3" xfId="39985"/>
    <cellStyle name="Total 2 4 2 3 2 3 7" xfId="39986"/>
    <cellStyle name="Total 2 4 2 3 2 3 8" xfId="39987"/>
    <cellStyle name="Total 2 4 2 3 2 4" xfId="39988"/>
    <cellStyle name="Total 2 4 2 3 2 4 2" xfId="39989"/>
    <cellStyle name="Total 2 4 2 3 2 4 2 2" xfId="39990"/>
    <cellStyle name="Total 2 4 2 3 2 4 2 3" xfId="39991"/>
    <cellStyle name="Total 2 4 2 3 2 4 3" xfId="39992"/>
    <cellStyle name="Total 2 4 2 3 2 4 3 2" xfId="39993"/>
    <cellStyle name="Total 2 4 2 3 2 4 3 3" xfId="39994"/>
    <cellStyle name="Total 2 4 2 3 2 4 4" xfId="39995"/>
    <cellStyle name="Total 2 4 2 3 2 4 4 2" xfId="39996"/>
    <cellStyle name="Total 2 4 2 3 2 4 4 3" xfId="39997"/>
    <cellStyle name="Total 2 4 2 3 2 4 5" xfId="39998"/>
    <cellStyle name="Total 2 4 2 3 2 4 5 2" xfId="39999"/>
    <cellStyle name="Total 2 4 2 3 2 4 5 3" xfId="40000"/>
    <cellStyle name="Total 2 4 2 3 2 4 6" xfId="40001"/>
    <cellStyle name="Total 2 4 2 3 2 4 7" xfId="40002"/>
    <cellStyle name="Total 2 4 2 3 2 5" xfId="40003"/>
    <cellStyle name="Total 2 4 2 3 2 5 2" xfId="40004"/>
    <cellStyle name="Total 2 4 2 3 2 5 3" xfId="40005"/>
    <cellStyle name="Total 2 4 2 3 2 6" xfId="40006"/>
    <cellStyle name="Total 2 4 2 3 2 6 2" xfId="40007"/>
    <cellStyle name="Total 2 4 2 3 2 6 3" xfId="40008"/>
    <cellStyle name="Total 2 4 2 3 2 7" xfId="40009"/>
    <cellStyle name="Total 2 4 2 3 2 7 2" xfId="40010"/>
    <cellStyle name="Total 2 4 2 3 2 7 3" xfId="40011"/>
    <cellStyle name="Total 2 4 2 3 2 8" xfId="40012"/>
    <cellStyle name="Total 2 4 2 3 2 8 2" xfId="40013"/>
    <cellStyle name="Total 2 4 2 3 2 8 3" xfId="40014"/>
    <cellStyle name="Total 2 4 2 3 2 9" xfId="40015"/>
    <cellStyle name="Total 2 4 2 3 3" xfId="40016"/>
    <cellStyle name="Total 2 4 2 3 3 2" xfId="40017"/>
    <cellStyle name="Total 2 4 2 3 3 2 2" xfId="40018"/>
    <cellStyle name="Total 2 4 2 3 3 2 2 2" xfId="40019"/>
    <cellStyle name="Total 2 4 2 3 3 2 2 2 2" xfId="40020"/>
    <cellStyle name="Total 2 4 2 3 3 2 2 2 3" xfId="40021"/>
    <cellStyle name="Total 2 4 2 3 3 2 2 3" xfId="40022"/>
    <cellStyle name="Total 2 4 2 3 3 2 2 3 2" xfId="40023"/>
    <cellStyle name="Total 2 4 2 3 3 2 2 3 3" xfId="40024"/>
    <cellStyle name="Total 2 4 2 3 3 2 2 4" xfId="40025"/>
    <cellStyle name="Total 2 4 2 3 3 2 2 4 2" xfId="40026"/>
    <cellStyle name="Total 2 4 2 3 3 2 2 4 3" xfId="40027"/>
    <cellStyle name="Total 2 4 2 3 3 2 2 5" xfId="40028"/>
    <cellStyle name="Total 2 4 2 3 3 2 2 5 2" xfId="40029"/>
    <cellStyle name="Total 2 4 2 3 3 2 2 5 3" xfId="40030"/>
    <cellStyle name="Total 2 4 2 3 3 2 2 6" xfId="40031"/>
    <cellStyle name="Total 2 4 2 3 3 2 2 7" xfId="40032"/>
    <cellStyle name="Total 2 4 2 3 3 2 3" xfId="40033"/>
    <cellStyle name="Total 2 4 2 3 3 2 3 2" xfId="40034"/>
    <cellStyle name="Total 2 4 2 3 3 2 3 3" xfId="40035"/>
    <cellStyle name="Total 2 4 2 3 3 2 4" xfId="40036"/>
    <cellStyle name="Total 2 4 2 3 3 2 4 2" xfId="40037"/>
    <cellStyle name="Total 2 4 2 3 3 2 4 3" xfId="40038"/>
    <cellStyle name="Total 2 4 2 3 3 2 5" xfId="40039"/>
    <cellStyle name="Total 2 4 2 3 3 2 5 2" xfId="40040"/>
    <cellStyle name="Total 2 4 2 3 3 2 5 3" xfId="40041"/>
    <cellStyle name="Total 2 4 2 3 3 2 6" xfId="40042"/>
    <cellStyle name="Total 2 4 2 3 3 2 6 2" xfId="40043"/>
    <cellStyle name="Total 2 4 2 3 3 2 6 3" xfId="40044"/>
    <cellStyle name="Total 2 4 2 3 3 2 7" xfId="40045"/>
    <cellStyle name="Total 2 4 2 3 3 2 8" xfId="40046"/>
    <cellStyle name="Total 2 4 2 3 3 3" xfId="40047"/>
    <cellStyle name="Total 2 4 2 3 3 3 2" xfId="40048"/>
    <cellStyle name="Total 2 4 2 3 3 3 2 2" xfId="40049"/>
    <cellStyle name="Total 2 4 2 3 3 3 2 3" xfId="40050"/>
    <cellStyle name="Total 2 4 2 3 3 3 3" xfId="40051"/>
    <cellStyle name="Total 2 4 2 3 3 3 3 2" xfId="40052"/>
    <cellStyle name="Total 2 4 2 3 3 3 3 3" xfId="40053"/>
    <cellStyle name="Total 2 4 2 3 3 3 4" xfId="40054"/>
    <cellStyle name="Total 2 4 2 3 3 3 4 2" xfId="40055"/>
    <cellStyle name="Total 2 4 2 3 3 3 4 3" xfId="40056"/>
    <cellStyle name="Total 2 4 2 3 3 3 5" xfId="40057"/>
    <cellStyle name="Total 2 4 2 3 3 3 5 2" xfId="40058"/>
    <cellStyle name="Total 2 4 2 3 3 3 5 3" xfId="40059"/>
    <cellStyle name="Total 2 4 2 3 3 3 6" xfId="40060"/>
    <cellStyle name="Total 2 4 2 3 3 3 7" xfId="40061"/>
    <cellStyle name="Total 2 4 2 3 3 4" xfId="40062"/>
    <cellStyle name="Total 2 4 2 3 3 4 2" xfId="40063"/>
    <cellStyle name="Total 2 4 2 3 3 4 3" xfId="40064"/>
    <cellStyle name="Total 2 4 2 3 3 5" xfId="40065"/>
    <cellStyle name="Total 2 4 2 3 3 5 2" xfId="40066"/>
    <cellStyle name="Total 2 4 2 3 3 5 3" xfId="40067"/>
    <cellStyle name="Total 2 4 2 3 3 6" xfId="40068"/>
    <cellStyle name="Total 2 4 2 3 3 6 2" xfId="40069"/>
    <cellStyle name="Total 2 4 2 3 3 6 3" xfId="40070"/>
    <cellStyle name="Total 2 4 2 3 3 7" xfId="40071"/>
    <cellStyle name="Total 2 4 2 3 3 7 2" xfId="40072"/>
    <cellStyle name="Total 2 4 2 3 3 7 3" xfId="40073"/>
    <cellStyle name="Total 2 4 2 3 3 8" xfId="40074"/>
    <cellStyle name="Total 2 4 2 3 3 9" xfId="40075"/>
    <cellStyle name="Total 2 4 2 3 4" xfId="40076"/>
    <cellStyle name="Total 2 4 2 3 4 2" xfId="40077"/>
    <cellStyle name="Total 2 4 2 3 4 2 2" xfId="40078"/>
    <cellStyle name="Total 2 4 2 3 4 2 2 2" xfId="40079"/>
    <cellStyle name="Total 2 4 2 3 4 2 2 3" xfId="40080"/>
    <cellStyle name="Total 2 4 2 3 4 2 3" xfId="40081"/>
    <cellStyle name="Total 2 4 2 3 4 2 3 2" xfId="40082"/>
    <cellStyle name="Total 2 4 2 3 4 2 3 3" xfId="40083"/>
    <cellStyle name="Total 2 4 2 3 4 2 4" xfId="40084"/>
    <cellStyle name="Total 2 4 2 3 4 2 4 2" xfId="40085"/>
    <cellStyle name="Total 2 4 2 3 4 2 4 3" xfId="40086"/>
    <cellStyle name="Total 2 4 2 3 4 2 5" xfId="40087"/>
    <cellStyle name="Total 2 4 2 3 4 2 5 2" xfId="40088"/>
    <cellStyle name="Total 2 4 2 3 4 2 5 3" xfId="40089"/>
    <cellStyle name="Total 2 4 2 3 4 2 6" xfId="40090"/>
    <cellStyle name="Total 2 4 2 3 4 2 7" xfId="40091"/>
    <cellStyle name="Total 2 4 2 3 4 3" xfId="40092"/>
    <cellStyle name="Total 2 4 2 3 4 3 2" xfId="40093"/>
    <cellStyle name="Total 2 4 2 3 4 3 3" xfId="40094"/>
    <cellStyle name="Total 2 4 2 3 4 4" xfId="40095"/>
    <cellStyle name="Total 2 4 2 3 4 4 2" xfId="40096"/>
    <cellStyle name="Total 2 4 2 3 4 4 3" xfId="40097"/>
    <cellStyle name="Total 2 4 2 3 4 5" xfId="40098"/>
    <cellStyle name="Total 2 4 2 3 4 5 2" xfId="40099"/>
    <cellStyle name="Total 2 4 2 3 4 5 3" xfId="40100"/>
    <cellStyle name="Total 2 4 2 3 4 6" xfId="40101"/>
    <cellStyle name="Total 2 4 2 3 4 6 2" xfId="40102"/>
    <cellStyle name="Total 2 4 2 3 4 6 3" xfId="40103"/>
    <cellStyle name="Total 2 4 2 3 4 7" xfId="40104"/>
    <cellStyle name="Total 2 4 2 3 4 8" xfId="40105"/>
    <cellStyle name="Total 2 4 2 3 5" xfId="40106"/>
    <cellStyle name="Total 2 4 2 3 5 2" xfId="40107"/>
    <cellStyle name="Total 2 4 2 3 5 2 2" xfId="40108"/>
    <cellStyle name="Total 2 4 2 3 5 2 3" xfId="40109"/>
    <cellStyle name="Total 2 4 2 3 5 3" xfId="40110"/>
    <cellStyle name="Total 2 4 2 3 5 3 2" xfId="40111"/>
    <cellStyle name="Total 2 4 2 3 5 3 3" xfId="40112"/>
    <cellStyle name="Total 2 4 2 3 5 4" xfId="40113"/>
    <cellStyle name="Total 2 4 2 3 5 4 2" xfId="40114"/>
    <cellStyle name="Total 2 4 2 3 5 4 3" xfId="40115"/>
    <cellStyle name="Total 2 4 2 3 5 5" xfId="40116"/>
    <cellStyle name="Total 2 4 2 3 5 5 2" xfId="40117"/>
    <cellStyle name="Total 2 4 2 3 5 5 3" xfId="40118"/>
    <cellStyle name="Total 2 4 2 3 5 6" xfId="40119"/>
    <cellStyle name="Total 2 4 2 3 5 7" xfId="40120"/>
    <cellStyle name="Total 2 4 2 3 6" xfId="40121"/>
    <cellStyle name="Total 2 4 2 3 6 2" xfId="40122"/>
    <cellStyle name="Total 2 4 2 3 6 3" xfId="40123"/>
    <cellStyle name="Total 2 4 2 3 7" xfId="40124"/>
    <cellStyle name="Total 2 4 2 3 7 2" xfId="40125"/>
    <cellStyle name="Total 2 4 2 3 7 3" xfId="40126"/>
    <cellStyle name="Total 2 4 2 3 8" xfId="40127"/>
    <cellStyle name="Total 2 4 2 3 8 2" xfId="40128"/>
    <cellStyle name="Total 2 4 2 3 8 3" xfId="40129"/>
    <cellStyle name="Total 2 4 2 3 9" xfId="40130"/>
    <cellStyle name="Total 2 4 2 3 9 2" xfId="40131"/>
    <cellStyle name="Total 2 4 2 3 9 3" xfId="40132"/>
    <cellStyle name="Total 2 4 2 4" xfId="40133"/>
    <cellStyle name="Total 2 4 2 4 10" xfId="40134"/>
    <cellStyle name="Total 2 4 2 4 2" xfId="40135"/>
    <cellStyle name="Total 2 4 2 4 2 2" xfId="40136"/>
    <cellStyle name="Total 2 4 2 4 2 2 2" xfId="40137"/>
    <cellStyle name="Total 2 4 2 4 2 2 2 2" xfId="40138"/>
    <cellStyle name="Total 2 4 2 4 2 2 2 2 2" xfId="40139"/>
    <cellStyle name="Total 2 4 2 4 2 2 2 2 3" xfId="40140"/>
    <cellStyle name="Total 2 4 2 4 2 2 2 3" xfId="40141"/>
    <cellStyle name="Total 2 4 2 4 2 2 2 3 2" xfId="40142"/>
    <cellStyle name="Total 2 4 2 4 2 2 2 3 3" xfId="40143"/>
    <cellStyle name="Total 2 4 2 4 2 2 2 4" xfId="40144"/>
    <cellStyle name="Total 2 4 2 4 2 2 2 4 2" xfId="40145"/>
    <cellStyle name="Total 2 4 2 4 2 2 2 4 3" xfId="40146"/>
    <cellStyle name="Total 2 4 2 4 2 2 2 5" xfId="40147"/>
    <cellStyle name="Total 2 4 2 4 2 2 2 5 2" xfId="40148"/>
    <cellStyle name="Total 2 4 2 4 2 2 2 5 3" xfId="40149"/>
    <cellStyle name="Total 2 4 2 4 2 2 2 6" xfId="40150"/>
    <cellStyle name="Total 2 4 2 4 2 2 2 7" xfId="40151"/>
    <cellStyle name="Total 2 4 2 4 2 2 3" xfId="40152"/>
    <cellStyle name="Total 2 4 2 4 2 2 3 2" xfId="40153"/>
    <cellStyle name="Total 2 4 2 4 2 2 3 3" xfId="40154"/>
    <cellStyle name="Total 2 4 2 4 2 2 4" xfId="40155"/>
    <cellStyle name="Total 2 4 2 4 2 2 4 2" xfId="40156"/>
    <cellStyle name="Total 2 4 2 4 2 2 4 3" xfId="40157"/>
    <cellStyle name="Total 2 4 2 4 2 2 5" xfId="40158"/>
    <cellStyle name="Total 2 4 2 4 2 2 5 2" xfId="40159"/>
    <cellStyle name="Total 2 4 2 4 2 2 5 3" xfId="40160"/>
    <cellStyle name="Total 2 4 2 4 2 2 6" xfId="40161"/>
    <cellStyle name="Total 2 4 2 4 2 2 6 2" xfId="40162"/>
    <cellStyle name="Total 2 4 2 4 2 2 6 3" xfId="40163"/>
    <cellStyle name="Total 2 4 2 4 2 2 7" xfId="40164"/>
    <cellStyle name="Total 2 4 2 4 2 2 8" xfId="40165"/>
    <cellStyle name="Total 2 4 2 4 2 3" xfId="40166"/>
    <cellStyle name="Total 2 4 2 4 2 3 2" xfId="40167"/>
    <cellStyle name="Total 2 4 2 4 2 3 2 2" xfId="40168"/>
    <cellStyle name="Total 2 4 2 4 2 3 2 3" xfId="40169"/>
    <cellStyle name="Total 2 4 2 4 2 3 3" xfId="40170"/>
    <cellStyle name="Total 2 4 2 4 2 3 3 2" xfId="40171"/>
    <cellStyle name="Total 2 4 2 4 2 3 3 3" xfId="40172"/>
    <cellStyle name="Total 2 4 2 4 2 3 4" xfId="40173"/>
    <cellStyle name="Total 2 4 2 4 2 3 4 2" xfId="40174"/>
    <cellStyle name="Total 2 4 2 4 2 3 4 3" xfId="40175"/>
    <cellStyle name="Total 2 4 2 4 2 3 5" xfId="40176"/>
    <cellStyle name="Total 2 4 2 4 2 3 5 2" xfId="40177"/>
    <cellStyle name="Total 2 4 2 4 2 3 5 3" xfId="40178"/>
    <cellStyle name="Total 2 4 2 4 2 3 6" xfId="40179"/>
    <cellStyle name="Total 2 4 2 4 2 3 7" xfId="40180"/>
    <cellStyle name="Total 2 4 2 4 2 4" xfId="40181"/>
    <cellStyle name="Total 2 4 2 4 2 4 2" xfId="40182"/>
    <cellStyle name="Total 2 4 2 4 2 4 3" xfId="40183"/>
    <cellStyle name="Total 2 4 2 4 2 5" xfId="40184"/>
    <cellStyle name="Total 2 4 2 4 2 5 2" xfId="40185"/>
    <cellStyle name="Total 2 4 2 4 2 5 3" xfId="40186"/>
    <cellStyle name="Total 2 4 2 4 2 6" xfId="40187"/>
    <cellStyle name="Total 2 4 2 4 2 6 2" xfId="40188"/>
    <cellStyle name="Total 2 4 2 4 2 6 3" xfId="40189"/>
    <cellStyle name="Total 2 4 2 4 2 7" xfId="40190"/>
    <cellStyle name="Total 2 4 2 4 2 7 2" xfId="40191"/>
    <cellStyle name="Total 2 4 2 4 2 7 3" xfId="40192"/>
    <cellStyle name="Total 2 4 2 4 2 8" xfId="40193"/>
    <cellStyle name="Total 2 4 2 4 2 9" xfId="40194"/>
    <cellStyle name="Total 2 4 2 4 3" xfId="40195"/>
    <cellStyle name="Total 2 4 2 4 3 2" xfId="40196"/>
    <cellStyle name="Total 2 4 2 4 3 2 2" xfId="40197"/>
    <cellStyle name="Total 2 4 2 4 3 2 2 2" xfId="40198"/>
    <cellStyle name="Total 2 4 2 4 3 2 2 3" xfId="40199"/>
    <cellStyle name="Total 2 4 2 4 3 2 3" xfId="40200"/>
    <cellStyle name="Total 2 4 2 4 3 2 3 2" xfId="40201"/>
    <cellStyle name="Total 2 4 2 4 3 2 3 3" xfId="40202"/>
    <cellStyle name="Total 2 4 2 4 3 2 4" xfId="40203"/>
    <cellStyle name="Total 2 4 2 4 3 2 4 2" xfId="40204"/>
    <cellStyle name="Total 2 4 2 4 3 2 4 3" xfId="40205"/>
    <cellStyle name="Total 2 4 2 4 3 2 5" xfId="40206"/>
    <cellStyle name="Total 2 4 2 4 3 2 5 2" xfId="40207"/>
    <cellStyle name="Total 2 4 2 4 3 2 5 3" xfId="40208"/>
    <cellStyle name="Total 2 4 2 4 3 2 6" xfId="40209"/>
    <cellStyle name="Total 2 4 2 4 3 2 7" xfId="40210"/>
    <cellStyle name="Total 2 4 2 4 3 3" xfId="40211"/>
    <cellStyle name="Total 2 4 2 4 3 3 2" xfId="40212"/>
    <cellStyle name="Total 2 4 2 4 3 3 3" xfId="40213"/>
    <cellStyle name="Total 2 4 2 4 3 4" xfId="40214"/>
    <cellStyle name="Total 2 4 2 4 3 4 2" xfId="40215"/>
    <cellStyle name="Total 2 4 2 4 3 4 3" xfId="40216"/>
    <cellStyle name="Total 2 4 2 4 3 5" xfId="40217"/>
    <cellStyle name="Total 2 4 2 4 3 5 2" xfId="40218"/>
    <cellStyle name="Total 2 4 2 4 3 5 3" xfId="40219"/>
    <cellStyle name="Total 2 4 2 4 3 6" xfId="40220"/>
    <cellStyle name="Total 2 4 2 4 3 6 2" xfId="40221"/>
    <cellStyle name="Total 2 4 2 4 3 6 3" xfId="40222"/>
    <cellStyle name="Total 2 4 2 4 3 7" xfId="40223"/>
    <cellStyle name="Total 2 4 2 4 3 8" xfId="40224"/>
    <cellStyle name="Total 2 4 2 4 4" xfId="40225"/>
    <cellStyle name="Total 2 4 2 4 4 2" xfId="40226"/>
    <cellStyle name="Total 2 4 2 4 4 2 2" xfId="40227"/>
    <cellStyle name="Total 2 4 2 4 4 2 3" xfId="40228"/>
    <cellStyle name="Total 2 4 2 4 4 3" xfId="40229"/>
    <cellStyle name="Total 2 4 2 4 4 3 2" xfId="40230"/>
    <cellStyle name="Total 2 4 2 4 4 3 3" xfId="40231"/>
    <cellStyle name="Total 2 4 2 4 4 4" xfId="40232"/>
    <cellStyle name="Total 2 4 2 4 4 4 2" xfId="40233"/>
    <cellStyle name="Total 2 4 2 4 4 4 3" xfId="40234"/>
    <cellStyle name="Total 2 4 2 4 4 5" xfId="40235"/>
    <cellStyle name="Total 2 4 2 4 4 5 2" xfId="40236"/>
    <cellStyle name="Total 2 4 2 4 4 5 3" xfId="40237"/>
    <cellStyle name="Total 2 4 2 4 4 6" xfId="40238"/>
    <cellStyle name="Total 2 4 2 4 4 7" xfId="40239"/>
    <cellStyle name="Total 2 4 2 4 5" xfId="40240"/>
    <cellStyle name="Total 2 4 2 4 5 2" xfId="40241"/>
    <cellStyle name="Total 2 4 2 4 5 3" xfId="40242"/>
    <cellStyle name="Total 2 4 2 4 6" xfId="40243"/>
    <cellStyle name="Total 2 4 2 4 6 2" xfId="40244"/>
    <cellStyle name="Total 2 4 2 4 6 3" xfId="40245"/>
    <cellStyle name="Total 2 4 2 4 7" xfId="40246"/>
    <cellStyle name="Total 2 4 2 4 7 2" xfId="40247"/>
    <cellStyle name="Total 2 4 2 4 7 3" xfId="40248"/>
    <cellStyle name="Total 2 4 2 4 8" xfId="40249"/>
    <cellStyle name="Total 2 4 2 4 8 2" xfId="40250"/>
    <cellStyle name="Total 2 4 2 4 8 3" xfId="40251"/>
    <cellStyle name="Total 2 4 2 4 9" xfId="40252"/>
    <cellStyle name="Total 2 4 2 5" xfId="40253"/>
    <cellStyle name="Total 2 4 2 5 2" xfId="40254"/>
    <cellStyle name="Total 2 4 2 5 2 2" xfId="40255"/>
    <cellStyle name="Total 2 4 2 5 2 2 2" xfId="40256"/>
    <cellStyle name="Total 2 4 2 5 2 2 2 2" xfId="40257"/>
    <cellStyle name="Total 2 4 2 5 2 2 2 3" xfId="40258"/>
    <cellStyle name="Total 2 4 2 5 2 2 3" xfId="40259"/>
    <cellStyle name="Total 2 4 2 5 2 2 3 2" xfId="40260"/>
    <cellStyle name="Total 2 4 2 5 2 2 3 3" xfId="40261"/>
    <cellStyle name="Total 2 4 2 5 2 2 4" xfId="40262"/>
    <cellStyle name="Total 2 4 2 5 2 2 4 2" xfId="40263"/>
    <cellStyle name="Total 2 4 2 5 2 2 4 3" xfId="40264"/>
    <cellStyle name="Total 2 4 2 5 2 2 5" xfId="40265"/>
    <cellStyle name="Total 2 4 2 5 2 2 5 2" xfId="40266"/>
    <cellStyle name="Total 2 4 2 5 2 2 5 3" xfId="40267"/>
    <cellStyle name="Total 2 4 2 5 2 2 6" xfId="40268"/>
    <cellStyle name="Total 2 4 2 5 2 2 7" xfId="40269"/>
    <cellStyle name="Total 2 4 2 5 2 3" xfId="40270"/>
    <cellStyle name="Total 2 4 2 5 2 3 2" xfId="40271"/>
    <cellStyle name="Total 2 4 2 5 2 3 3" xfId="40272"/>
    <cellStyle name="Total 2 4 2 5 2 4" xfId="40273"/>
    <cellStyle name="Total 2 4 2 5 2 4 2" xfId="40274"/>
    <cellStyle name="Total 2 4 2 5 2 4 3" xfId="40275"/>
    <cellStyle name="Total 2 4 2 5 2 5" xfId="40276"/>
    <cellStyle name="Total 2 4 2 5 2 5 2" xfId="40277"/>
    <cellStyle name="Total 2 4 2 5 2 5 3" xfId="40278"/>
    <cellStyle name="Total 2 4 2 5 2 6" xfId="40279"/>
    <cellStyle name="Total 2 4 2 5 2 6 2" xfId="40280"/>
    <cellStyle name="Total 2 4 2 5 2 6 3" xfId="40281"/>
    <cellStyle name="Total 2 4 2 5 2 7" xfId="40282"/>
    <cellStyle name="Total 2 4 2 5 2 8" xfId="40283"/>
    <cellStyle name="Total 2 4 2 5 3" xfId="40284"/>
    <cellStyle name="Total 2 4 2 5 3 2" xfId="40285"/>
    <cellStyle name="Total 2 4 2 5 3 2 2" xfId="40286"/>
    <cellStyle name="Total 2 4 2 5 3 2 3" xfId="40287"/>
    <cellStyle name="Total 2 4 2 5 3 3" xfId="40288"/>
    <cellStyle name="Total 2 4 2 5 3 3 2" xfId="40289"/>
    <cellStyle name="Total 2 4 2 5 3 3 3" xfId="40290"/>
    <cellStyle name="Total 2 4 2 5 3 4" xfId="40291"/>
    <cellStyle name="Total 2 4 2 5 3 4 2" xfId="40292"/>
    <cellStyle name="Total 2 4 2 5 3 4 3" xfId="40293"/>
    <cellStyle name="Total 2 4 2 5 3 5" xfId="40294"/>
    <cellStyle name="Total 2 4 2 5 3 5 2" xfId="40295"/>
    <cellStyle name="Total 2 4 2 5 3 5 3" xfId="40296"/>
    <cellStyle name="Total 2 4 2 5 3 6" xfId="40297"/>
    <cellStyle name="Total 2 4 2 5 3 7" xfId="40298"/>
    <cellStyle name="Total 2 4 2 5 4" xfId="40299"/>
    <cellStyle name="Total 2 4 2 5 4 2" xfId="40300"/>
    <cellStyle name="Total 2 4 2 5 4 3" xfId="40301"/>
    <cellStyle name="Total 2 4 2 5 5" xfId="40302"/>
    <cellStyle name="Total 2 4 2 5 5 2" xfId="40303"/>
    <cellStyle name="Total 2 4 2 5 5 3" xfId="40304"/>
    <cellStyle name="Total 2 4 2 5 6" xfId="40305"/>
    <cellStyle name="Total 2 4 2 5 6 2" xfId="40306"/>
    <cellStyle name="Total 2 4 2 5 6 3" xfId="40307"/>
    <cellStyle name="Total 2 4 2 5 7" xfId="40308"/>
    <cellStyle name="Total 2 4 2 5 7 2" xfId="40309"/>
    <cellStyle name="Total 2 4 2 5 7 3" xfId="40310"/>
    <cellStyle name="Total 2 4 2 5 8" xfId="40311"/>
    <cellStyle name="Total 2 4 2 5 9" xfId="40312"/>
    <cellStyle name="Total 2 4 2 6" xfId="40313"/>
    <cellStyle name="Total 2 4 2 6 2" xfId="40314"/>
    <cellStyle name="Total 2 4 2 6 2 2" xfId="40315"/>
    <cellStyle name="Total 2 4 2 6 2 2 2" xfId="40316"/>
    <cellStyle name="Total 2 4 2 6 2 2 3" xfId="40317"/>
    <cellStyle name="Total 2 4 2 6 2 3" xfId="40318"/>
    <cellStyle name="Total 2 4 2 6 2 3 2" xfId="40319"/>
    <cellStyle name="Total 2 4 2 6 2 3 3" xfId="40320"/>
    <cellStyle name="Total 2 4 2 6 2 4" xfId="40321"/>
    <cellStyle name="Total 2 4 2 6 2 4 2" xfId="40322"/>
    <cellStyle name="Total 2 4 2 6 2 4 3" xfId="40323"/>
    <cellStyle name="Total 2 4 2 6 2 5" xfId="40324"/>
    <cellStyle name="Total 2 4 2 6 2 5 2" xfId="40325"/>
    <cellStyle name="Total 2 4 2 6 2 5 3" xfId="40326"/>
    <cellStyle name="Total 2 4 2 6 2 6" xfId="40327"/>
    <cellStyle name="Total 2 4 2 6 2 7" xfId="40328"/>
    <cellStyle name="Total 2 4 2 6 3" xfId="40329"/>
    <cellStyle name="Total 2 4 2 6 3 2" xfId="40330"/>
    <cellStyle name="Total 2 4 2 6 3 3" xfId="40331"/>
    <cellStyle name="Total 2 4 2 6 4" xfId="40332"/>
    <cellStyle name="Total 2 4 2 6 4 2" xfId="40333"/>
    <cellStyle name="Total 2 4 2 6 4 3" xfId="40334"/>
    <cellStyle name="Total 2 4 2 6 5" xfId="40335"/>
    <cellStyle name="Total 2 4 2 6 5 2" xfId="40336"/>
    <cellStyle name="Total 2 4 2 6 5 3" xfId="40337"/>
    <cellStyle name="Total 2 4 2 6 6" xfId="40338"/>
    <cellStyle name="Total 2 4 2 6 6 2" xfId="40339"/>
    <cellStyle name="Total 2 4 2 6 6 3" xfId="40340"/>
    <cellStyle name="Total 2 4 2 6 7" xfId="40341"/>
    <cellStyle name="Total 2 4 2 6 8" xfId="40342"/>
    <cellStyle name="Total 2 4 2 7" xfId="40343"/>
    <cellStyle name="Total 2 4 2 7 2" xfId="40344"/>
    <cellStyle name="Total 2 4 2 7 2 2" xfId="40345"/>
    <cellStyle name="Total 2 4 2 7 2 3" xfId="40346"/>
    <cellStyle name="Total 2 4 2 7 3" xfId="40347"/>
    <cellStyle name="Total 2 4 2 7 3 2" xfId="40348"/>
    <cellStyle name="Total 2 4 2 7 3 3" xfId="40349"/>
    <cellStyle name="Total 2 4 2 7 4" xfId="40350"/>
    <cellStyle name="Total 2 4 2 7 4 2" xfId="40351"/>
    <cellStyle name="Total 2 4 2 7 4 3" xfId="40352"/>
    <cellStyle name="Total 2 4 2 7 5" xfId="40353"/>
    <cellStyle name="Total 2 4 2 7 5 2" xfId="40354"/>
    <cellStyle name="Total 2 4 2 7 5 3" xfId="40355"/>
    <cellStyle name="Total 2 4 2 7 6" xfId="40356"/>
    <cellStyle name="Total 2 4 2 7 7" xfId="40357"/>
    <cellStyle name="Total 2 4 2 8" xfId="40358"/>
    <cellStyle name="Total 2 4 2 8 2" xfId="40359"/>
    <cellStyle name="Total 2 4 2 8 3" xfId="40360"/>
    <cellStyle name="Total 2 4 2 9" xfId="40361"/>
    <cellStyle name="Total 2 4 2 9 2" xfId="40362"/>
    <cellStyle name="Total 2 4 2 9 3" xfId="40363"/>
    <cellStyle name="Total 2 4 3" xfId="40364"/>
    <cellStyle name="Total 2 4 3 10" xfId="40365"/>
    <cellStyle name="Total 2 4 3 11" xfId="40366"/>
    <cellStyle name="Total 2 4 3 2" xfId="40367"/>
    <cellStyle name="Total 2 4 3 2 10" xfId="40368"/>
    <cellStyle name="Total 2 4 3 2 2" xfId="40369"/>
    <cellStyle name="Total 2 4 3 2 2 2" xfId="40370"/>
    <cellStyle name="Total 2 4 3 2 2 2 2" xfId="40371"/>
    <cellStyle name="Total 2 4 3 2 2 2 2 2" xfId="40372"/>
    <cellStyle name="Total 2 4 3 2 2 2 2 2 2" xfId="40373"/>
    <cellStyle name="Total 2 4 3 2 2 2 2 2 3" xfId="40374"/>
    <cellStyle name="Total 2 4 3 2 2 2 2 3" xfId="40375"/>
    <cellStyle name="Total 2 4 3 2 2 2 2 3 2" xfId="40376"/>
    <cellStyle name="Total 2 4 3 2 2 2 2 3 3" xfId="40377"/>
    <cellStyle name="Total 2 4 3 2 2 2 2 4" xfId="40378"/>
    <cellStyle name="Total 2 4 3 2 2 2 2 4 2" xfId="40379"/>
    <cellStyle name="Total 2 4 3 2 2 2 2 4 3" xfId="40380"/>
    <cellStyle name="Total 2 4 3 2 2 2 2 5" xfId="40381"/>
    <cellStyle name="Total 2 4 3 2 2 2 2 5 2" xfId="40382"/>
    <cellStyle name="Total 2 4 3 2 2 2 2 5 3" xfId="40383"/>
    <cellStyle name="Total 2 4 3 2 2 2 2 6" xfId="40384"/>
    <cellStyle name="Total 2 4 3 2 2 2 2 7" xfId="40385"/>
    <cellStyle name="Total 2 4 3 2 2 2 3" xfId="40386"/>
    <cellStyle name="Total 2 4 3 2 2 2 3 2" xfId="40387"/>
    <cellStyle name="Total 2 4 3 2 2 2 3 3" xfId="40388"/>
    <cellStyle name="Total 2 4 3 2 2 2 4" xfId="40389"/>
    <cellStyle name="Total 2 4 3 2 2 2 4 2" xfId="40390"/>
    <cellStyle name="Total 2 4 3 2 2 2 4 3" xfId="40391"/>
    <cellStyle name="Total 2 4 3 2 2 2 5" xfId="40392"/>
    <cellStyle name="Total 2 4 3 2 2 2 5 2" xfId="40393"/>
    <cellStyle name="Total 2 4 3 2 2 2 5 3" xfId="40394"/>
    <cellStyle name="Total 2 4 3 2 2 2 6" xfId="40395"/>
    <cellStyle name="Total 2 4 3 2 2 2 6 2" xfId="40396"/>
    <cellStyle name="Total 2 4 3 2 2 2 6 3" xfId="40397"/>
    <cellStyle name="Total 2 4 3 2 2 2 7" xfId="40398"/>
    <cellStyle name="Total 2 4 3 2 2 2 8" xfId="40399"/>
    <cellStyle name="Total 2 4 3 2 2 3" xfId="40400"/>
    <cellStyle name="Total 2 4 3 2 2 3 2" xfId="40401"/>
    <cellStyle name="Total 2 4 3 2 2 3 2 2" xfId="40402"/>
    <cellStyle name="Total 2 4 3 2 2 3 2 3" xfId="40403"/>
    <cellStyle name="Total 2 4 3 2 2 3 3" xfId="40404"/>
    <cellStyle name="Total 2 4 3 2 2 3 3 2" xfId="40405"/>
    <cellStyle name="Total 2 4 3 2 2 3 3 3" xfId="40406"/>
    <cellStyle name="Total 2 4 3 2 2 3 4" xfId="40407"/>
    <cellStyle name="Total 2 4 3 2 2 3 4 2" xfId="40408"/>
    <cellStyle name="Total 2 4 3 2 2 3 4 3" xfId="40409"/>
    <cellStyle name="Total 2 4 3 2 2 3 5" xfId="40410"/>
    <cellStyle name="Total 2 4 3 2 2 3 5 2" xfId="40411"/>
    <cellStyle name="Total 2 4 3 2 2 3 5 3" xfId="40412"/>
    <cellStyle name="Total 2 4 3 2 2 3 6" xfId="40413"/>
    <cellStyle name="Total 2 4 3 2 2 3 7" xfId="40414"/>
    <cellStyle name="Total 2 4 3 2 2 4" xfId="40415"/>
    <cellStyle name="Total 2 4 3 2 2 4 2" xfId="40416"/>
    <cellStyle name="Total 2 4 3 2 2 4 3" xfId="40417"/>
    <cellStyle name="Total 2 4 3 2 2 5" xfId="40418"/>
    <cellStyle name="Total 2 4 3 2 2 5 2" xfId="40419"/>
    <cellStyle name="Total 2 4 3 2 2 5 3" xfId="40420"/>
    <cellStyle name="Total 2 4 3 2 2 6" xfId="40421"/>
    <cellStyle name="Total 2 4 3 2 2 6 2" xfId="40422"/>
    <cellStyle name="Total 2 4 3 2 2 6 3" xfId="40423"/>
    <cellStyle name="Total 2 4 3 2 2 7" xfId="40424"/>
    <cellStyle name="Total 2 4 3 2 2 7 2" xfId="40425"/>
    <cellStyle name="Total 2 4 3 2 2 7 3" xfId="40426"/>
    <cellStyle name="Total 2 4 3 2 2 8" xfId="40427"/>
    <cellStyle name="Total 2 4 3 2 2 9" xfId="40428"/>
    <cellStyle name="Total 2 4 3 2 3" xfId="40429"/>
    <cellStyle name="Total 2 4 3 2 3 2" xfId="40430"/>
    <cellStyle name="Total 2 4 3 2 3 2 2" xfId="40431"/>
    <cellStyle name="Total 2 4 3 2 3 2 2 2" xfId="40432"/>
    <cellStyle name="Total 2 4 3 2 3 2 2 3" xfId="40433"/>
    <cellStyle name="Total 2 4 3 2 3 2 3" xfId="40434"/>
    <cellStyle name="Total 2 4 3 2 3 2 3 2" xfId="40435"/>
    <cellStyle name="Total 2 4 3 2 3 2 3 3" xfId="40436"/>
    <cellStyle name="Total 2 4 3 2 3 2 4" xfId="40437"/>
    <cellStyle name="Total 2 4 3 2 3 2 4 2" xfId="40438"/>
    <cellStyle name="Total 2 4 3 2 3 2 4 3" xfId="40439"/>
    <cellStyle name="Total 2 4 3 2 3 2 5" xfId="40440"/>
    <cellStyle name="Total 2 4 3 2 3 2 5 2" xfId="40441"/>
    <cellStyle name="Total 2 4 3 2 3 2 5 3" xfId="40442"/>
    <cellStyle name="Total 2 4 3 2 3 2 6" xfId="40443"/>
    <cellStyle name="Total 2 4 3 2 3 2 7" xfId="40444"/>
    <cellStyle name="Total 2 4 3 2 3 3" xfId="40445"/>
    <cellStyle name="Total 2 4 3 2 3 3 2" xfId="40446"/>
    <cellStyle name="Total 2 4 3 2 3 3 3" xfId="40447"/>
    <cellStyle name="Total 2 4 3 2 3 4" xfId="40448"/>
    <cellStyle name="Total 2 4 3 2 3 4 2" xfId="40449"/>
    <cellStyle name="Total 2 4 3 2 3 4 3" xfId="40450"/>
    <cellStyle name="Total 2 4 3 2 3 5" xfId="40451"/>
    <cellStyle name="Total 2 4 3 2 3 5 2" xfId="40452"/>
    <cellStyle name="Total 2 4 3 2 3 5 3" xfId="40453"/>
    <cellStyle name="Total 2 4 3 2 3 6" xfId="40454"/>
    <cellStyle name="Total 2 4 3 2 3 6 2" xfId="40455"/>
    <cellStyle name="Total 2 4 3 2 3 6 3" xfId="40456"/>
    <cellStyle name="Total 2 4 3 2 3 7" xfId="40457"/>
    <cellStyle name="Total 2 4 3 2 3 8" xfId="40458"/>
    <cellStyle name="Total 2 4 3 2 4" xfId="40459"/>
    <cellStyle name="Total 2 4 3 2 4 2" xfId="40460"/>
    <cellStyle name="Total 2 4 3 2 4 2 2" xfId="40461"/>
    <cellStyle name="Total 2 4 3 2 4 2 3" xfId="40462"/>
    <cellStyle name="Total 2 4 3 2 4 3" xfId="40463"/>
    <cellStyle name="Total 2 4 3 2 4 3 2" xfId="40464"/>
    <cellStyle name="Total 2 4 3 2 4 3 3" xfId="40465"/>
    <cellStyle name="Total 2 4 3 2 4 4" xfId="40466"/>
    <cellStyle name="Total 2 4 3 2 4 4 2" xfId="40467"/>
    <cellStyle name="Total 2 4 3 2 4 4 3" xfId="40468"/>
    <cellStyle name="Total 2 4 3 2 4 5" xfId="40469"/>
    <cellStyle name="Total 2 4 3 2 4 5 2" xfId="40470"/>
    <cellStyle name="Total 2 4 3 2 4 5 3" xfId="40471"/>
    <cellStyle name="Total 2 4 3 2 4 6" xfId="40472"/>
    <cellStyle name="Total 2 4 3 2 4 7" xfId="40473"/>
    <cellStyle name="Total 2 4 3 2 5" xfId="40474"/>
    <cellStyle name="Total 2 4 3 2 5 2" xfId="40475"/>
    <cellStyle name="Total 2 4 3 2 5 3" xfId="40476"/>
    <cellStyle name="Total 2 4 3 2 6" xfId="40477"/>
    <cellStyle name="Total 2 4 3 2 6 2" xfId="40478"/>
    <cellStyle name="Total 2 4 3 2 6 3" xfId="40479"/>
    <cellStyle name="Total 2 4 3 2 7" xfId="40480"/>
    <cellStyle name="Total 2 4 3 2 7 2" xfId="40481"/>
    <cellStyle name="Total 2 4 3 2 7 3" xfId="40482"/>
    <cellStyle name="Total 2 4 3 2 8" xfId="40483"/>
    <cellStyle name="Total 2 4 3 2 8 2" xfId="40484"/>
    <cellStyle name="Total 2 4 3 2 8 3" xfId="40485"/>
    <cellStyle name="Total 2 4 3 2 9" xfId="40486"/>
    <cellStyle name="Total 2 4 3 3" xfId="40487"/>
    <cellStyle name="Total 2 4 3 3 2" xfId="40488"/>
    <cellStyle name="Total 2 4 3 3 2 2" xfId="40489"/>
    <cellStyle name="Total 2 4 3 3 2 2 2" xfId="40490"/>
    <cellStyle name="Total 2 4 3 3 2 2 2 2" xfId="40491"/>
    <cellStyle name="Total 2 4 3 3 2 2 2 3" xfId="40492"/>
    <cellStyle name="Total 2 4 3 3 2 2 3" xfId="40493"/>
    <cellStyle name="Total 2 4 3 3 2 2 3 2" xfId="40494"/>
    <cellStyle name="Total 2 4 3 3 2 2 3 3" xfId="40495"/>
    <cellStyle name="Total 2 4 3 3 2 2 4" xfId="40496"/>
    <cellStyle name="Total 2 4 3 3 2 2 4 2" xfId="40497"/>
    <cellStyle name="Total 2 4 3 3 2 2 4 3" xfId="40498"/>
    <cellStyle name="Total 2 4 3 3 2 2 5" xfId="40499"/>
    <cellStyle name="Total 2 4 3 3 2 2 5 2" xfId="40500"/>
    <cellStyle name="Total 2 4 3 3 2 2 5 3" xfId="40501"/>
    <cellStyle name="Total 2 4 3 3 2 2 6" xfId="40502"/>
    <cellStyle name="Total 2 4 3 3 2 2 7" xfId="40503"/>
    <cellStyle name="Total 2 4 3 3 2 3" xfId="40504"/>
    <cellStyle name="Total 2 4 3 3 2 3 2" xfId="40505"/>
    <cellStyle name="Total 2 4 3 3 2 3 3" xfId="40506"/>
    <cellStyle name="Total 2 4 3 3 2 4" xfId="40507"/>
    <cellStyle name="Total 2 4 3 3 2 4 2" xfId="40508"/>
    <cellStyle name="Total 2 4 3 3 2 4 3" xfId="40509"/>
    <cellStyle name="Total 2 4 3 3 2 5" xfId="40510"/>
    <cellStyle name="Total 2 4 3 3 2 5 2" xfId="40511"/>
    <cellStyle name="Total 2 4 3 3 2 5 3" xfId="40512"/>
    <cellStyle name="Total 2 4 3 3 2 6" xfId="40513"/>
    <cellStyle name="Total 2 4 3 3 2 6 2" xfId="40514"/>
    <cellStyle name="Total 2 4 3 3 2 6 3" xfId="40515"/>
    <cellStyle name="Total 2 4 3 3 2 7" xfId="40516"/>
    <cellStyle name="Total 2 4 3 3 2 8" xfId="40517"/>
    <cellStyle name="Total 2 4 3 3 3" xfId="40518"/>
    <cellStyle name="Total 2 4 3 3 3 2" xfId="40519"/>
    <cellStyle name="Total 2 4 3 3 3 2 2" xfId="40520"/>
    <cellStyle name="Total 2 4 3 3 3 2 3" xfId="40521"/>
    <cellStyle name="Total 2 4 3 3 3 3" xfId="40522"/>
    <cellStyle name="Total 2 4 3 3 3 3 2" xfId="40523"/>
    <cellStyle name="Total 2 4 3 3 3 3 3" xfId="40524"/>
    <cellStyle name="Total 2 4 3 3 3 4" xfId="40525"/>
    <cellStyle name="Total 2 4 3 3 3 4 2" xfId="40526"/>
    <cellStyle name="Total 2 4 3 3 3 4 3" xfId="40527"/>
    <cellStyle name="Total 2 4 3 3 3 5" xfId="40528"/>
    <cellStyle name="Total 2 4 3 3 3 5 2" xfId="40529"/>
    <cellStyle name="Total 2 4 3 3 3 5 3" xfId="40530"/>
    <cellStyle name="Total 2 4 3 3 3 6" xfId="40531"/>
    <cellStyle name="Total 2 4 3 3 3 7" xfId="40532"/>
    <cellStyle name="Total 2 4 3 3 4" xfId="40533"/>
    <cellStyle name="Total 2 4 3 3 4 2" xfId="40534"/>
    <cellStyle name="Total 2 4 3 3 4 3" xfId="40535"/>
    <cellStyle name="Total 2 4 3 3 5" xfId="40536"/>
    <cellStyle name="Total 2 4 3 3 5 2" xfId="40537"/>
    <cellStyle name="Total 2 4 3 3 5 3" xfId="40538"/>
    <cellStyle name="Total 2 4 3 3 6" xfId="40539"/>
    <cellStyle name="Total 2 4 3 3 6 2" xfId="40540"/>
    <cellStyle name="Total 2 4 3 3 6 3" xfId="40541"/>
    <cellStyle name="Total 2 4 3 3 7" xfId="40542"/>
    <cellStyle name="Total 2 4 3 3 7 2" xfId="40543"/>
    <cellStyle name="Total 2 4 3 3 7 3" xfId="40544"/>
    <cellStyle name="Total 2 4 3 3 8" xfId="40545"/>
    <cellStyle name="Total 2 4 3 3 9" xfId="40546"/>
    <cellStyle name="Total 2 4 3 4" xfId="40547"/>
    <cellStyle name="Total 2 4 3 4 2" xfId="40548"/>
    <cellStyle name="Total 2 4 3 4 2 2" xfId="40549"/>
    <cellStyle name="Total 2 4 3 4 2 2 2" xfId="40550"/>
    <cellStyle name="Total 2 4 3 4 2 2 3" xfId="40551"/>
    <cellStyle name="Total 2 4 3 4 2 3" xfId="40552"/>
    <cellStyle name="Total 2 4 3 4 2 3 2" xfId="40553"/>
    <cellStyle name="Total 2 4 3 4 2 3 3" xfId="40554"/>
    <cellStyle name="Total 2 4 3 4 2 4" xfId="40555"/>
    <cellStyle name="Total 2 4 3 4 2 4 2" xfId="40556"/>
    <cellStyle name="Total 2 4 3 4 2 4 3" xfId="40557"/>
    <cellStyle name="Total 2 4 3 4 2 5" xfId="40558"/>
    <cellStyle name="Total 2 4 3 4 2 5 2" xfId="40559"/>
    <cellStyle name="Total 2 4 3 4 2 5 3" xfId="40560"/>
    <cellStyle name="Total 2 4 3 4 2 6" xfId="40561"/>
    <cellStyle name="Total 2 4 3 4 2 7" xfId="40562"/>
    <cellStyle name="Total 2 4 3 4 3" xfId="40563"/>
    <cellStyle name="Total 2 4 3 4 3 2" xfId="40564"/>
    <cellStyle name="Total 2 4 3 4 3 3" xfId="40565"/>
    <cellStyle name="Total 2 4 3 4 4" xfId="40566"/>
    <cellStyle name="Total 2 4 3 4 4 2" xfId="40567"/>
    <cellStyle name="Total 2 4 3 4 4 3" xfId="40568"/>
    <cellStyle name="Total 2 4 3 4 5" xfId="40569"/>
    <cellStyle name="Total 2 4 3 4 5 2" xfId="40570"/>
    <cellStyle name="Total 2 4 3 4 5 3" xfId="40571"/>
    <cellStyle name="Total 2 4 3 4 6" xfId="40572"/>
    <cellStyle name="Total 2 4 3 4 6 2" xfId="40573"/>
    <cellStyle name="Total 2 4 3 4 6 3" xfId="40574"/>
    <cellStyle name="Total 2 4 3 4 7" xfId="40575"/>
    <cellStyle name="Total 2 4 3 4 8" xfId="40576"/>
    <cellStyle name="Total 2 4 3 5" xfId="40577"/>
    <cellStyle name="Total 2 4 3 5 2" xfId="40578"/>
    <cellStyle name="Total 2 4 3 5 2 2" xfId="40579"/>
    <cellStyle name="Total 2 4 3 5 2 3" xfId="40580"/>
    <cellStyle name="Total 2 4 3 5 3" xfId="40581"/>
    <cellStyle name="Total 2 4 3 5 3 2" xfId="40582"/>
    <cellStyle name="Total 2 4 3 5 3 3" xfId="40583"/>
    <cellStyle name="Total 2 4 3 5 4" xfId="40584"/>
    <cellStyle name="Total 2 4 3 5 4 2" xfId="40585"/>
    <cellStyle name="Total 2 4 3 5 4 3" xfId="40586"/>
    <cellStyle name="Total 2 4 3 5 5" xfId="40587"/>
    <cellStyle name="Total 2 4 3 5 5 2" xfId="40588"/>
    <cellStyle name="Total 2 4 3 5 5 3" xfId="40589"/>
    <cellStyle name="Total 2 4 3 5 6" xfId="40590"/>
    <cellStyle name="Total 2 4 3 5 7" xfId="40591"/>
    <cellStyle name="Total 2 4 3 6" xfId="40592"/>
    <cellStyle name="Total 2 4 3 6 2" xfId="40593"/>
    <cellStyle name="Total 2 4 3 6 3" xfId="40594"/>
    <cellStyle name="Total 2 4 3 7" xfId="40595"/>
    <cellStyle name="Total 2 4 3 7 2" xfId="40596"/>
    <cellStyle name="Total 2 4 3 7 3" xfId="40597"/>
    <cellStyle name="Total 2 4 3 8" xfId="40598"/>
    <cellStyle name="Total 2 4 3 8 2" xfId="40599"/>
    <cellStyle name="Total 2 4 3 8 3" xfId="40600"/>
    <cellStyle name="Total 2 4 3 9" xfId="40601"/>
    <cellStyle name="Total 2 4 3 9 2" xfId="40602"/>
    <cellStyle name="Total 2 4 3 9 3" xfId="40603"/>
    <cellStyle name="Total 2 4 4" xfId="40604"/>
    <cellStyle name="Total 2 4 4 10" xfId="40605"/>
    <cellStyle name="Total 2 4 4 11" xfId="40606"/>
    <cellStyle name="Total 2 4 4 2" xfId="40607"/>
    <cellStyle name="Total 2 4 4 2 10" xfId="40608"/>
    <cellStyle name="Total 2 4 4 2 2" xfId="40609"/>
    <cellStyle name="Total 2 4 4 2 2 2" xfId="40610"/>
    <cellStyle name="Total 2 4 4 2 2 2 2" xfId="40611"/>
    <cellStyle name="Total 2 4 4 2 2 2 2 2" xfId="40612"/>
    <cellStyle name="Total 2 4 4 2 2 2 2 2 2" xfId="40613"/>
    <cellStyle name="Total 2 4 4 2 2 2 2 2 3" xfId="40614"/>
    <cellStyle name="Total 2 4 4 2 2 2 2 3" xfId="40615"/>
    <cellStyle name="Total 2 4 4 2 2 2 2 3 2" xfId="40616"/>
    <cellStyle name="Total 2 4 4 2 2 2 2 3 3" xfId="40617"/>
    <cellStyle name="Total 2 4 4 2 2 2 2 4" xfId="40618"/>
    <cellStyle name="Total 2 4 4 2 2 2 2 4 2" xfId="40619"/>
    <cellStyle name="Total 2 4 4 2 2 2 2 4 3" xfId="40620"/>
    <cellStyle name="Total 2 4 4 2 2 2 2 5" xfId="40621"/>
    <cellStyle name="Total 2 4 4 2 2 2 2 5 2" xfId="40622"/>
    <cellStyle name="Total 2 4 4 2 2 2 2 5 3" xfId="40623"/>
    <cellStyle name="Total 2 4 4 2 2 2 2 6" xfId="40624"/>
    <cellStyle name="Total 2 4 4 2 2 2 2 7" xfId="40625"/>
    <cellStyle name="Total 2 4 4 2 2 2 3" xfId="40626"/>
    <cellStyle name="Total 2 4 4 2 2 2 3 2" xfId="40627"/>
    <cellStyle name="Total 2 4 4 2 2 2 3 3" xfId="40628"/>
    <cellStyle name="Total 2 4 4 2 2 2 4" xfId="40629"/>
    <cellStyle name="Total 2 4 4 2 2 2 4 2" xfId="40630"/>
    <cellStyle name="Total 2 4 4 2 2 2 4 3" xfId="40631"/>
    <cellStyle name="Total 2 4 4 2 2 2 5" xfId="40632"/>
    <cellStyle name="Total 2 4 4 2 2 2 5 2" xfId="40633"/>
    <cellStyle name="Total 2 4 4 2 2 2 5 3" xfId="40634"/>
    <cellStyle name="Total 2 4 4 2 2 2 6" xfId="40635"/>
    <cellStyle name="Total 2 4 4 2 2 2 6 2" xfId="40636"/>
    <cellStyle name="Total 2 4 4 2 2 2 6 3" xfId="40637"/>
    <cellStyle name="Total 2 4 4 2 2 2 7" xfId="40638"/>
    <cellStyle name="Total 2 4 4 2 2 2 8" xfId="40639"/>
    <cellStyle name="Total 2 4 4 2 2 3" xfId="40640"/>
    <cellStyle name="Total 2 4 4 2 2 3 2" xfId="40641"/>
    <cellStyle name="Total 2 4 4 2 2 3 2 2" xfId="40642"/>
    <cellStyle name="Total 2 4 4 2 2 3 2 3" xfId="40643"/>
    <cellStyle name="Total 2 4 4 2 2 3 3" xfId="40644"/>
    <cellStyle name="Total 2 4 4 2 2 3 3 2" xfId="40645"/>
    <cellStyle name="Total 2 4 4 2 2 3 3 3" xfId="40646"/>
    <cellStyle name="Total 2 4 4 2 2 3 4" xfId="40647"/>
    <cellStyle name="Total 2 4 4 2 2 3 4 2" xfId="40648"/>
    <cellStyle name="Total 2 4 4 2 2 3 4 3" xfId="40649"/>
    <cellStyle name="Total 2 4 4 2 2 3 5" xfId="40650"/>
    <cellStyle name="Total 2 4 4 2 2 3 5 2" xfId="40651"/>
    <cellStyle name="Total 2 4 4 2 2 3 5 3" xfId="40652"/>
    <cellStyle name="Total 2 4 4 2 2 3 6" xfId="40653"/>
    <cellStyle name="Total 2 4 4 2 2 3 7" xfId="40654"/>
    <cellStyle name="Total 2 4 4 2 2 4" xfId="40655"/>
    <cellStyle name="Total 2 4 4 2 2 4 2" xfId="40656"/>
    <cellStyle name="Total 2 4 4 2 2 4 3" xfId="40657"/>
    <cellStyle name="Total 2 4 4 2 2 5" xfId="40658"/>
    <cellStyle name="Total 2 4 4 2 2 5 2" xfId="40659"/>
    <cellStyle name="Total 2 4 4 2 2 5 3" xfId="40660"/>
    <cellStyle name="Total 2 4 4 2 2 6" xfId="40661"/>
    <cellStyle name="Total 2 4 4 2 2 6 2" xfId="40662"/>
    <cellStyle name="Total 2 4 4 2 2 6 3" xfId="40663"/>
    <cellStyle name="Total 2 4 4 2 2 7" xfId="40664"/>
    <cellStyle name="Total 2 4 4 2 2 7 2" xfId="40665"/>
    <cellStyle name="Total 2 4 4 2 2 7 3" xfId="40666"/>
    <cellStyle name="Total 2 4 4 2 2 8" xfId="40667"/>
    <cellStyle name="Total 2 4 4 2 2 9" xfId="40668"/>
    <cellStyle name="Total 2 4 4 2 3" xfId="40669"/>
    <cellStyle name="Total 2 4 4 2 3 2" xfId="40670"/>
    <cellStyle name="Total 2 4 4 2 3 2 2" xfId="40671"/>
    <cellStyle name="Total 2 4 4 2 3 2 2 2" xfId="40672"/>
    <cellStyle name="Total 2 4 4 2 3 2 2 3" xfId="40673"/>
    <cellStyle name="Total 2 4 4 2 3 2 3" xfId="40674"/>
    <cellStyle name="Total 2 4 4 2 3 2 3 2" xfId="40675"/>
    <cellStyle name="Total 2 4 4 2 3 2 3 3" xfId="40676"/>
    <cellStyle name="Total 2 4 4 2 3 2 4" xfId="40677"/>
    <cellStyle name="Total 2 4 4 2 3 2 4 2" xfId="40678"/>
    <cellStyle name="Total 2 4 4 2 3 2 4 3" xfId="40679"/>
    <cellStyle name="Total 2 4 4 2 3 2 5" xfId="40680"/>
    <cellStyle name="Total 2 4 4 2 3 2 5 2" xfId="40681"/>
    <cellStyle name="Total 2 4 4 2 3 2 5 3" xfId="40682"/>
    <cellStyle name="Total 2 4 4 2 3 2 6" xfId="40683"/>
    <cellStyle name="Total 2 4 4 2 3 2 7" xfId="40684"/>
    <cellStyle name="Total 2 4 4 2 3 3" xfId="40685"/>
    <cellStyle name="Total 2 4 4 2 3 3 2" xfId="40686"/>
    <cellStyle name="Total 2 4 4 2 3 3 3" xfId="40687"/>
    <cellStyle name="Total 2 4 4 2 3 4" xfId="40688"/>
    <cellStyle name="Total 2 4 4 2 3 4 2" xfId="40689"/>
    <cellStyle name="Total 2 4 4 2 3 4 3" xfId="40690"/>
    <cellStyle name="Total 2 4 4 2 3 5" xfId="40691"/>
    <cellStyle name="Total 2 4 4 2 3 5 2" xfId="40692"/>
    <cellStyle name="Total 2 4 4 2 3 5 3" xfId="40693"/>
    <cellStyle name="Total 2 4 4 2 3 6" xfId="40694"/>
    <cellStyle name="Total 2 4 4 2 3 6 2" xfId="40695"/>
    <cellStyle name="Total 2 4 4 2 3 6 3" xfId="40696"/>
    <cellStyle name="Total 2 4 4 2 3 7" xfId="40697"/>
    <cellStyle name="Total 2 4 4 2 3 8" xfId="40698"/>
    <cellStyle name="Total 2 4 4 2 4" xfId="40699"/>
    <cellStyle name="Total 2 4 4 2 4 2" xfId="40700"/>
    <cellStyle name="Total 2 4 4 2 4 2 2" xfId="40701"/>
    <cellStyle name="Total 2 4 4 2 4 2 3" xfId="40702"/>
    <cellStyle name="Total 2 4 4 2 4 3" xfId="40703"/>
    <cellStyle name="Total 2 4 4 2 4 3 2" xfId="40704"/>
    <cellStyle name="Total 2 4 4 2 4 3 3" xfId="40705"/>
    <cellStyle name="Total 2 4 4 2 4 4" xfId="40706"/>
    <cellStyle name="Total 2 4 4 2 4 4 2" xfId="40707"/>
    <cellStyle name="Total 2 4 4 2 4 4 3" xfId="40708"/>
    <cellStyle name="Total 2 4 4 2 4 5" xfId="40709"/>
    <cellStyle name="Total 2 4 4 2 4 5 2" xfId="40710"/>
    <cellStyle name="Total 2 4 4 2 4 5 3" xfId="40711"/>
    <cellStyle name="Total 2 4 4 2 4 6" xfId="40712"/>
    <cellStyle name="Total 2 4 4 2 4 7" xfId="40713"/>
    <cellStyle name="Total 2 4 4 2 5" xfId="40714"/>
    <cellStyle name="Total 2 4 4 2 5 2" xfId="40715"/>
    <cellStyle name="Total 2 4 4 2 5 3" xfId="40716"/>
    <cellStyle name="Total 2 4 4 2 6" xfId="40717"/>
    <cellStyle name="Total 2 4 4 2 6 2" xfId="40718"/>
    <cellStyle name="Total 2 4 4 2 6 3" xfId="40719"/>
    <cellStyle name="Total 2 4 4 2 7" xfId="40720"/>
    <cellStyle name="Total 2 4 4 2 7 2" xfId="40721"/>
    <cellStyle name="Total 2 4 4 2 7 3" xfId="40722"/>
    <cellStyle name="Total 2 4 4 2 8" xfId="40723"/>
    <cellStyle name="Total 2 4 4 2 8 2" xfId="40724"/>
    <cellStyle name="Total 2 4 4 2 8 3" xfId="40725"/>
    <cellStyle name="Total 2 4 4 2 9" xfId="40726"/>
    <cellStyle name="Total 2 4 4 3" xfId="40727"/>
    <cellStyle name="Total 2 4 4 3 2" xfId="40728"/>
    <cellStyle name="Total 2 4 4 3 2 2" xfId="40729"/>
    <cellStyle name="Total 2 4 4 3 2 2 2" xfId="40730"/>
    <cellStyle name="Total 2 4 4 3 2 2 2 2" xfId="40731"/>
    <cellStyle name="Total 2 4 4 3 2 2 2 3" xfId="40732"/>
    <cellStyle name="Total 2 4 4 3 2 2 3" xfId="40733"/>
    <cellStyle name="Total 2 4 4 3 2 2 3 2" xfId="40734"/>
    <cellStyle name="Total 2 4 4 3 2 2 3 3" xfId="40735"/>
    <cellStyle name="Total 2 4 4 3 2 2 4" xfId="40736"/>
    <cellStyle name="Total 2 4 4 3 2 2 4 2" xfId="40737"/>
    <cellStyle name="Total 2 4 4 3 2 2 4 3" xfId="40738"/>
    <cellStyle name="Total 2 4 4 3 2 2 5" xfId="40739"/>
    <cellStyle name="Total 2 4 4 3 2 2 5 2" xfId="40740"/>
    <cellStyle name="Total 2 4 4 3 2 2 5 3" xfId="40741"/>
    <cellStyle name="Total 2 4 4 3 2 2 6" xfId="40742"/>
    <cellStyle name="Total 2 4 4 3 2 2 7" xfId="40743"/>
    <cellStyle name="Total 2 4 4 3 2 3" xfId="40744"/>
    <cellStyle name="Total 2 4 4 3 2 3 2" xfId="40745"/>
    <cellStyle name="Total 2 4 4 3 2 3 3" xfId="40746"/>
    <cellStyle name="Total 2 4 4 3 2 4" xfId="40747"/>
    <cellStyle name="Total 2 4 4 3 2 4 2" xfId="40748"/>
    <cellStyle name="Total 2 4 4 3 2 4 3" xfId="40749"/>
    <cellStyle name="Total 2 4 4 3 2 5" xfId="40750"/>
    <cellStyle name="Total 2 4 4 3 2 5 2" xfId="40751"/>
    <cellStyle name="Total 2 4 4 3 2 5 3" xfId="40752"/>
    <cellStyle name="Total 2 4 4 3 2 6" xfId="40753"/>
    <cellStyle name="Total 2 4 4 3 2 6 2" xfId="40754"/>
    <cellStyle name="Total 2 4 4 3 2 6 3" xfId="40755"/>
    <cellStyle name="Total 2 4 4 3 2 7" xfId="40756"/>
    <cellStyle name="Total 2 4 4 3 2 8" xfId="40757"/>
    <cellStyle name="Total 2 4 4 3 3" xfId="40758"/>
    <cellStyle name="Total 2 4 4 3 3 2" xfId="40759"/>
    <cellStyle name="Total 2 4 4 3 3 2 2" xfId="40760"/>
    <cellStyle name="Total 2 4 4 3 3 2 3" xfId="40761"/>
    <cellStyle name="Total 2 4 4 3 3 3" xfId="40762"/>
    <cellStyle name="Total 2 4 4 3 3 3 2" xfId="40763"/>
    <cellStyle name="Total 2 4 4 3 3 3 3" xfId="40764"/>
    <cellStyle name="Total 2 4 4 3 3 4" xfId="40765"/>
    <cellStyle name="Total 2 4 4 3 3 4 2" xfId="40766"/>
    <cellStyle name="Total 2 4 4 3 3 4 3" xfId="40767"/>
    <cellStyle name="Total 2 4 4 3 3 5" xfId="40768"/>
    <cellStyle name="Total 2 4 4 3 3 5 2" xfId="40769"/>
    <cellStyle name="Total 2 4 4 3 3 5 3" xfId="40770"/>
    <cellStyle name="Total 2 4 4 3 3 6" xfId="40771"/>
    <cellStyle name="Total 2 4 4 3 3 7" xfId="40772"/>
    <cellStyle name="Total 2 4 4 3 4" xfId="40773"/>
    <cellStyle name="Total 2 4 4 3 4 2" xfId="40774"/>
    <cellStyle name="Total 2 4 4 3 4 3" xfId="40775"/>
    <cellStyle name="Total 2 4 4 3 5" xfId="40776"/>
    <cellStyle name="Total 2 4 4 3 5 2" xfId="40777"/>
    <cellStyle name="Total 2 4 4 3 5 3" xfId="40778"/>
    <cellStyle name="Total 2 4 4 3 6" xfId="40779"/>
    <cellStyle name="Total 2 4 4 3 6 2" xfId="40780"/>
    <cellStyle name="Total 2 4 4 3 6 3" xfId="40781"/>
    <cellStyle name="Total 2 4 4 3 7" xfId="40782"/>
    <cellStyle name="Total 2 4 4 3 7 2" xfId="40783"/>
    <cellStyle name="Total 2 4 4 3 7 3" xfId="40784"/>
    <cellStyle name="Total 2 4 4 3 8" xfId="40785"/>
    <cellStyle name="Total 2 4 4 3 9" xfId="40786"/>
    <cellStyle name="Total 2 4 4 4" xfId="40787"/>
    <cellStyle name="Total 2 4 4 4 2" xfId="40788"/>
    <cellStyle name="Total 2 4 4 4 2 2" xfId="40789"/>
    <cellStyle name="Total 2 4 4 4 2 2 2" xfId="40790"/>
    <cellStyle name="Total 2 4 4 4 2 2 3" xfId="40791"/>
    <cellStyle name="Total 2 4 4 4 2 3" xfId="40792"/>
    <cellStyle name="Total 2 4 4 4 2 3 2" xfId="40793"/>
    <cellStyle name="Total 2 4 4 4 2 3 3" xfId="40794"/>
    <cellStyle name="Total 2 4 4 4 2 4" xfId="40795"/>
    <cellStyle name="Total 2 4 4 4 2 4 2" xfId="40796"/>
    <cellStyle name="Total 2 4 4 4 2 4 3" xfId="40797"/>
    <cellStyle name="Total 2 4 4 4 2 5" xfId="40798"/>
    <cellStyle name="Total 2 4 4 4 2 5 2" xfId="40799"/>
    <cellStyle name="Total 2 4 4 4 2 5 3" xfId="40800"/>
    <cellStyle name="Total 2 4 4 4 2 6" xfId="40801"/>
    <cellStyle name="Total 2 4 4 4 2 7" xfId="40802"/>
    <cellStyle name="Total 2 4 4 4 3" xfId="40803"/>
    <cellStyle name="Total 2 4 4 4 3 2" xfId="40804"/>
    <cellStyle name="Total 2 4 4 4 3 3" xfId="40805"/>
    <cellStyle name="Total 2 4 4 4 4" xfId="40806"/>
    <cellStyle name="Total 2 4 4 4 4 2" xfId="40807"/>
    <cellStyle name="Total 2 4 4 4 4 3" xfId="40808"/>
    <cellStyle name="Total 2 4 4 4 5" xfId="40809"/>
    <cellStyle name="Total 2 4 4 4 5 2" xfId="40810"/>
    <cellStyle name="Total 2 4 4 4 5 3" xfId="40811"/>
    <cellStyle name="Total 2 4 4 4 6" xfId="40812"/>
    <cellStyle name="Total 2 4 4 4 6 2" xfId="40813"/>
    <cellStyle name="Total 2 4 4 4 6 3" xfId="40814"/>
    <cellStyle name="Total 2 4 4 4 7" xfId="40815"/>
    <cellStyle name="Total 2 4 4 4 8" xfId="40816"/>
    <cellStyle name="Total 2 4 4 5" xfId="40817"/>
    <cellStyle name="Total 2 4 4 5 2" xfId="40818"/>
    <cellStyle name="Total 2 4 4 5 2 2" xfId="40819"/>
    <cellStyle name="Total 2 4 4 5 2 3" xfId="40820"/>
    <cellStyle name="Total 2 4 4 5 3" xfId="40821"/>
    <cellStyle name="Total 2 4 4 5 3 2" xfId="40822"/>
    <cellStyle name="Total 2 4 4 5 3 3" xfId="40823"/>
    <cellStyle name="Total 2 4 4 5 4" xfId="40824"/>
    <cellStyle name="Total 2 4 4 5 4 2" xfId="40825"/>
    <cellStyle name="Total 2 4 4 5 4 3" xfId="40826"/>
    <cellStyle name="Total 2 4 4 5 5" xfId="40827"/>
    <cellStyle name="Total 2 4 4 5 5 2" xfId="40828"/>
    <cellStyle name="Total 2 4 4 5 5 3" xfId="40829"/>
    <cellStyle name="Total 2 4 4 5 6" xfId="40830"/>
    <cellStyle name="Total 2 4 4 5 7" xfId="40831"/>
    <cellStyle name="Total 2 4 4 6" xfId="40832"/>
    <cellStyle name="Total 2 4 4 6 2" xfId="40833"/>
    <cellStyle name="Total 2 4 4 6 3" xfId="40834"/>
    <cellStyle name="Total 2 4 4 7" xfId="40835"/>
    <cellStyle name="Total 2 4 4 7 2" xfId="40836"/>
    <cellStyle name="Total 2 4 4 7 3" xfId="40837"/>
    <cellStyle name="Total 2 4 4 8" xfId="40838"/>
    <cellStyle name="Total 2 4 4 8 2" xfId="40839"/>
    <cellStyle name="Total 2 4 4 8 3" xfId="40840"/>
    <cellStyle name="Total 2 4 4 9" xfId="40841"/>
    <cellStyle name="Total 2 4 4 9 2" xfId="40842"/>
    <cellStyle name="Total 2 4 4 9 3" xfId="40843"/>
    <cellStyle name="Total 2 4 5" xfId="40844"/>
    <cellStyle name="Total 2 4 5 10" xfId="40845"/>
    <cellStyle name="Total 2 4 5 2" xfId="40846"/>
    <cellStyle name="Total 2 4 5 2 2" xfId="40847"/>
    <cellStyle name="Total 2 4 5 2 2 2" xfId="40848"/>
    <cellStyle name="Total 2 4 5 2 2 2 2" xfId="40849"/>
    <cellStyle name="Total 2 4 5 2 2 2 2 2" xfId="40850"/>
    <cellStyle name="Total 2 4 5 2 2 2 2 3" xfId="40851"/>
    <cellStyle name="Total 2 4 5 2 2 2 3" xfId="40852"/>
    <cellStyle name="Total 2 4 5 2 2 2 3 2" xfId="40853"/>
    <cellStyle name="Total 2 4 5 2 2 2 3 3" xfId="40854"/>
    <cellStyle name="Total 2 4 5 2 2 2 4" xfId="40855"/>
    <cellStyle name="Total 2 4 5 2 2 2 4 2" xfId="40856"/>
    <cellStyle name="Total 2 4 5 2 2 2 4 3" xfId="40857"/>
    <cellStyle name="Total 2 4 5 2 2 2 5" xfId="40858"/>
    <cellStyle name="Total 2 4 5 2 2 2 5 2" xfId="40859"/>
    <cellStyle name="Total 2 4 5 2 2 2 5 3" xfId="40860"/>
    <cellStyle name="Total 2 4 5 2 2 2 6" xfId="40861"/>
    <cellStyle name="Total 2 4 5 2 2 2 7" xfId="40862"/>
    <cellStyle name="Total 2 4 5 2 2 3" xfId="40863"/>
    <cellStyle name="Total 2 4 5 2 2 3 2" xfId="40864"/>
    <cellStyle name="Total 2 4 5 2 2 3 3" xfId="40865"/>
    <cellStyle name="Total 2 4 5 2 2 4" xfId="40866"/>
    <cellStyle name="Total 2 4 5 2 2 4 2" xfId="40867"/>
    <cellStyle name="Total 2 4 5 2 2 4 3" xfId="40868"/>
    <cellStyle name="Total 2 4 5 2 2 5" xfId="40869"/>
    <cellStyle name="Total 2 4 5 2 2 5 2" xfId="40870"/>
    <cellStyle name="Total 2 4 5 2 2 5 3" xfId="40871"/>
    <cellStyle name="Total 2 4 5 2 2 6" xfId="40872"/>
    <cellStyle name="Total 2 4 5 2 2 6 2" xfId="40873"/>
    <cellStyle name="Total 2 4 5 2 2 6 3" xfId="40874"/>
    <cellStyle name="Total 2 4 5 2 2 7" xfId="40875"/>
    <cellStyle name="Total 2 4 5 2 2 8" xfId="40876"/>
    <cellStyle name="Total 2 4 5 2 3" xfId="40877"/>
    <cellStyle name="Total 2 4 5 2 3 2" xfId="40878"/>
    <cellStyle name="Total 2 4 5 2 3 2 2" xfId="40879"/>
    <cellStyle name="Total 2 4 5 2 3 2 3" xfId="40880"/>
    <cellStyle name="Total 2 4 5 2 3 3" xfId="40881"/>
    <cellStyle name="Total 2 4 5 2 3 3 2" xfId="40882"/>
    <cellStyle name="Total 2 4 5 2 3 3 3" xfId="40883"/>
    <cellStyle name="Total 2 4 5 2 3 4" xfId="40884"/>
    <cellStyle name="Total 2 4 5 2 3 4 2" xfId="40885"/>
    <cellStyle name="Total 2 4 5 2 3 4 3" xfId="40886"/>
    <cellStyle name="Total 2 4 5 2 3 5" xfId="40887"/>
    <cellStyle name="Total 2 4 5 2 3 5 2" xfId="40888"/>
    <cellStyle name="Total 2 4 5 2 3 5 3" xfId="40889"/>
    <cellStyle name="Total 2 4 5 2 3 6" xfId="40890"/>
    <cellStyle name="Total 2 4 5 2 3 7" xfId="40891"/>
    <cellStyle name="Total 2 4 5 2 4" xfId="40892"/>
    <cellStyle name="Total 2 4 5 2 4 2" xfId="40893"/>
    <cellStyle name="Total 2 4 5 2 4 3" xfId="40894"/>
    <cellStyle name="Total 2 4 5 2 5" xfId="40895"/>
    <cellStyle name="Total 2 4 5 2 5 2" xfId="40896"/>
    <cellStyle name="Total 2 4 5 2 5 3" xfId="40897"/>
    <cellStyle name="Total 2 4 5 2 6" xfId="40898"/>
    <cellStyle name="Total 2 4 5 2 6 2" xfId="40899"/>
    <cellStyle name="Total 2 4 5 2 6 3" xfId="40900"/>
    <cellStyle name="Total 2 4 5 2 7" xfId="40901"/>
    <cellStyle name="Total 2 4 5 2 7 2" xfId="40902"/>
    <cellStyle name="Total 2 4 5 2 7 3" xfId="40903"/>
    <cellStyle name="Total 2 4 5 2 8" xfId="40904"/>
    <cellStyle name="Total 2 4 5 2 9" xfId="40905"/>
    <cellStyle name="Total 2 4 5 3" xfId="40906"/>
    <cellStyle name="Total 2 4 5 3 2" xfId="40907"/>
    <cellStyle name="Total 2 4 5 3 2 2" xfId="40908"/>
    <cellStyle name="Total 2 4 5 3 2 2 2" xfId="40909"/>
    <cellStyle name="Total 2 4 5 3 2 2 3" xfId="40910"/>
    <cellStyle name="Total 2 4 5 3 2 3" xfId="40911"/>
    <cellStyle name="Total 2 4 5 3 2 3 2" xfId="40912"/>
    <cellStyle name="Total 2 4 5 3 2 3 3" xfId="40913"/>
    <cellStyle name="Total 2 4 5 3 2 4" xfId="40914"/>
    <cellStyle name="Total 2 4 5 3 2 4 2" xfId="40915"/>
    <cellStyle name="Total 2 4 5 3 2 4 3" xfId="40916"/>
    <cellStyle name="Total 2 4 5 3 2 5" xfId="40917"/>
    <cellStyle name="Total 2 4 5 3 2 5 2" xfId="40918"/>
    <cellStyle name="Total 2 4 5 3 2 5 3" xfId="40919"/>
    <cellStyle name="Total 2 4 5 3 2 6" xfId="40920"/>
    <cellStyle name="Total 2 4 5 3 2 7" xfId="40921"/>
    <cellStyle name="Total 2 4 5 3 3" xfId="40922"/>
    <cellStyle name="Total 2 4 5 3 3 2" xfId="40923"/>
    <cellStyle name="Total 2 4 5 3 3 3" xfId="40924"/>
    <cellStyle name="Total 2 4 5 3 4" xfId="40925"/>
    <cellStyle name="Total 2 4 5 3 4 2" xfId="40926"/>
    <cellStyle name="Total 2 4 5 3 4 3" xfId="40927"/>
    <cellStyle name="Total 2 4 5 3 5" xfId="40928"/>
    <cellStyle name="Total 2 4 5 3 5 2" xfId="40929"/>
    <cellStyle name="Total 2 4 5 3 5 3" xfId="40930"/>
    <cellStyle name="Total 2 4 5 3 6" xfId="40931"/>
    <cellStyle name="Total 2 4 5 3 6 2" xfId="40932"/>
    <cellStyle name="Total 2 4 5 3 6 3" xfId="40933"/>
    <cellStyle name="Total 2 4 5 3 7" xfId="40934"/>
    <cellStyle name="Total 2 4 5 3 8" xfId="40935"/>
    <cellStyle name="Total 2 4 5 4" xfId="40936"/>
    <cellStyle name="Total 2 4 5 4 2" xfId="40937"/>
    <cellStyle name="Total 2 4 5 4 2 2" xfId="40938"/>
    <cellStyle name="Total 2 4 5 4 2 3" xfId="40939"/>
    <cellStyle name="Total 2 4 5 4 3" xfId="40940"/>
    <cellStyle name="Total 2 4 5 4 3 2" xfId="40941"/>
    <cellStyle name="Total 2 4 5 4 3 3" xfId="40942"/>
    <cellStyle name="Total 2 4 5 4 4" xfId="40943"/>
    <cellStyle name="Total 2 4 5 4 4 2" xfId="40944"/>
    <cellStyle name="Total 2 4 5 4 4 3" xfId="40945"/>
    <cellStyle name="Total 2 4 5 4 5" xfId="40946"/>
    <cellStyle name="Total 2 4 5 4 5 2" xfId="40947"/>
    <cellStyle name="Total 2 4 5 4 5 3" xfId="40948"/>
    <cellStyle name="Total 2 4 5 4 6" xfId="40949"/>
    <cellStyle name="Total 2 4 5 4 7" xfId="40950"/>
    <cellStyle name="Total 2 4 5 5" xfId="40951"/>
    <cellStyle name="Total 2 4 5 5 2" xfId="40952"/>
    <cellStyle name="Total 2 4 5 5 3" xfId="40953"/>
    <cellStyle name="Total 2 4 5 6" xfId="40954"/>
    <cellStyle name="Total 2 4 5 6 2" xfId="40955"/>
    <cellStyle name="Total 2 4 5 6 3" xfId="40956"/>
    <cellStyle name="Total 2 4 5 7" xfId="40957"/>
    <cellStyle name="Total 2 4 5 7 2" xfId="40958"/>
    <cellStyle name="Total 2 4 5 7 3" xfId="40959"/>
    <cellStyle name="Total 2 4 5 8" xfId="40960"/>
    <cellStyle name="Total 2 4 5 8 2" xfId="40961"/>
    <cellStyle name="Total 2 4 5 8 3" xfId="40962"/>
    <cellStyle name="Total 2 4 5 9" xfId="40963"/>
    <cellStyle name="Total 2 4 6" xfId="40964"/>
    <cellStyle name="Total 2 4 6 2" xfId="40965"/>
    <cellStyle name="Total 2 4 6 2 2" xfId="40966"/>
    <cellStyle name="Total 2 4 6 2 2 2" xfId="40967"/>
    <cellStyle name="Total 2 4 6 2 2 2 2" xfId="40968"/>
    <cellStyle name="Total 2 4 6 2 2 2 3" xfId="40969"/>
    <cellStyle name="Total 2 4 6 2 2 3" xfId="40970"/>
    <cellStyle name="Total 2 4 6 2 2 3 2" xfId="40971"/>
    <cellStyle name="Total 2 4 6 2 2 3 3" xfId="40972"/>
    <cellStyle name="Total 2 4 6 2 2 4" xfId="40973"/>
    <cellStyle name="Total 2 4 6 2 2 4 2" xfId="40974"/>
    <cellStyle name="Total 2 4 6 2 2 4 3" xfId="40975"/>
    <cellStyle name="Total 2 4 6 2 2 5" xfId="40976"/>
    <cellStyle name="Total 2 4 6 2 2 5 2" xfId="40977"/>
    <cellStyle name="Total 2 4 6 2 2 5 3" xfId="40978"/>
    <cellStyle name="Total 2 4 6 2 2 6" xfId="40979"/>
    <cellStyle name="Total 2 4 6 2 2 7" xfId="40980"/>
    <cellStyle name="Total 2 4 6 2 3" xfId="40981"/>
    <cellStyle name="Total 2 4 6 2 3 2" xfId="40982"/>
    <cellStyle name="Total 2 4 6 2 3 3" xfId="40983"/>
    <cellStyle name="Total 2 4 6 2 4" xfId="40984"/>
    <cellStyle name="Total 2 4 6 2 4 2" xfId="40985"/>
    <cellStyle name="Total 2 4 6 2 4 3" xfId="40986"/>
    <cellStyle name="Total 2 4 6 2 5" xfId="40987"/>
    <cellStyle name="Total 2 4 6 2 5 2" xfId="40988"/>
    <cellStyle name="Total 2 4 6 2 5 3" xfId="40989"/>
    <cellStyle name="Total 2 4 6 2 6" xfId="40990"/>
    <cellStyle name="Total 2 4 6 2 6 2" xfId="40991"/>
    <cellStyle name="Total 2 4 6 2 6 3" xfId="40992"/>
    <cellStyle name="Total 2 4 6 2 7" xfId="40993"/>
    <cellStyle name="Total 2 4 6 2 8" xfId="40994"/>
    <cellStyle name="Total 2 4 6 3" xfId="40995"/>
    <cellStyle name="Total 2 4 6 3 2" xfId="40996"/>
    <cellStyle name="Total 2 4 6 3 2 2" xfId="40997"/>
    <cellStyle name="Total 2 4 6 3 2 3" xfId="40998"/>
    <cellStyle name="Total 2 4 6 3 3" xfId="40999"/>
    <cellStyle name="Total 2 4 6 3 3 2" xfId="41000"/>
    <cellStyle name="Total 2 4 6 3 3 3" xfId="41001"/>
    <cellStyle name="Total 2 4 6 3 4" xfId="41002"/>
    <cellStyle name="Total 2 4 6 3 4 2" xfId="41003"/>
    <cellStyle name="Total 2 4 6 3 4 3" xfId="41004"/>
    <cellStyle name="Total 2 4 6 3 5" xfId="41005"/>
    <cellStyle name="Total 2 4 6 3 5 2" xfId="41006"/>
    <cellStyle name="Total 2 4 6 3 5 3" xfId="41007"/>
    <cellStyle name="Total 2 4 6 3 6" xfId="41008"/>
    <cellStyle name="Total 2 4 6 3 7" xfId="41009"/>
    <cellStyle name="Total 2 4 6 4" xfId="41010"/>
    <cellStyle name="Total 2 4 6 4 2" xfId="41011"/>
    <cellStyle name="Total 2 4 6 4 3" xfId="41012"/>
    <cellStyle name="Total 2 4 6 5" xfId="41013"/>
    <cellStyle name="Total 2 4 6 5 2" xfId="41014"/>
    <cellStyle name="Total 2 4 6 5 3" xfId="41015"/>
    <cellStyle name="Total 2 4 6 6" xfId="41016"/>
    <cellStyle name="Total 2 4 6 6 2" xfId="41017"/>
    <cellStyle name="Total 2 4 6 6 3" xfId="41018"/>
    <cellStyle name="Total 2 4 6 7" xfId="41019"/>
    <cellStyle name="Total 2 4 6 7 2" xfId="41020"/>
    <cellStyle name="Total 2 4 6 7 3" xfId="41021"/>
    <cellStyle name="Total 2 4 6 8" xfId="41022"/>
    <cellStyle name="Total 2 4 6 9" xfId="41023"/>
    <cellStyle name="Total 2 4 7" xfId="41024"/>
    <cellStyle name="Total 2 4 7 2" xfId="41025"/>
    <cellStyle name="Total 2 4 7 2 2" xfId="41026"/>
    <cellStyle name="Total 2 4 7 2 2 2" xfId="41027"/>
    <cellStyle name="Total 2 4 7 2 2 3" xfId="41028"/>
    <cellStyle name="Total 2 4 7 2 3" xfId="41029"/>
    <cellStyle name="Total 2 4 7 2 3 2" xfId="41030"/>
    <cellStyle name="Total 2 4 7 2 3 3" xfId="41031"/>
    <cellStyle name="Total 2 4 7 2 4" xfId="41032"/>
    <cellStyle name="Total 2 4 7 2 4 2" xfId="41033"/>
    <cellStyle name="Total 2 4 7 2 4 3" xfId="41034"/>
    <cellStyle name="Total 2 4 7 2 5" xfId="41035"/>
    <cellStyle name="Total 2 4 7 2 5 2" xfId="41036"/>
    <cellStyle name="Total 2 4 7 2 5 3" xfId="41037"/>
    <cellStyle name="Total 2 4 7 2 6" xfId="41038"/>
    <cellStyle name="Total 2 4 7 2 7" xfId="41039"/>
    <cellStyle name="Total 2 4 7 3" xfId="41040"/>
    <cellStyle name="Total 2 4 7 3 2" xfId="41041"/>
    <cellStyle name="Total 2 4 7 3 3" xfId="41042"/>
    <cellStyle name="Total 2 4 7 4" xfId="41043"/>
    <cellStyle name="Total 2 4 7 4 2" xfId="41044"/>
    <cellStyle name="Total 2 4 7 4 3" xfId="41045"/>
    <cellStyle name="Total 2 4 7 5" xfId="41046"/>
    <cellStyle name="Total 2 4 7 5 2" xfId="41047"/>
    <cellStyle name="Total 2 4 7 5 3" xfId="41048"/>
    <cellStyle name="Total 2 4 7 6" xfId="41049"/>
    <cellStyle name="Total 2 4 7 6 2" xfId="41050"/>
    <cellStyle name="Total 2 4 7 6 3" xfId="41051"/>
    <cellStyle name="Total 2 4 7 7" xfId="41052"/>
    <cellStyle name="Total 2 4 7 8" xfId="41053"/>
    <cellStyle name="Total 2 4 8" xfId="41054"/>
    <cellStyle name="Total 2 4 8 2" xfId="41055"/>
    <cellStyle name="Total 2 4 8 2 2" xfId="41056"/>
    <cellStyle name="Total 2 4 8 2 3" xfId="41057"/>
    <cellStyle name="Total 2 4 8 3" xfId="41058"/>
    <cellStyle name="Total 2 4 8 3 2" xfId="41059"/>
    <cellStyle name="Total 2 4 8 3 3" xfId="41060"/>
    <cellStyle name="Total 2 4 8 4" xfId="41061"/>
    <cellStyle name="Total 2 4 8 4 2" xfId="41062"/>
    <cellStyle name="Total 2 4 8 4 3" xfId="41063"/>
    <cellStyle name="Total 2 4 8 5" xfId="41064"/>
    <cellStyle name="Total 2 4 8 5 2" xfId="41065"/>
    <cellStyle name="Total 2 4 8 5 3" xfId="41066"/>
    <cellStyle name="Total 2 4 8 6" xfId="41067"/>
    <cellStyle name="Total 2 4 8 7" xfId="41068"/>
    <cellStyle name="Total 2 4 9" xfId="41069"/>
    <cellStyle name="Total 2 4 9 2" xfId="41070"/>
    <cellStyle name="Total 2 4 9 3" xfId="41071"/>
    <cellStyle name="Total 2 5" xfId="41072"/>
    <cellStyle name="Total 2 5 10" xfId="41073"/>
    <cellStyle name="Total 2 5 10 2" xfId="41074"/>
    <cellStyle name="Total 2 5 10 3" xfId="41075"/>
    <cellStyle name="Total 2 5 11" xfId="41076"/>
    <cellStyle name="Total 2 5 11 2" xfId="41077"/>
    <cellStyle name="Total 2 5 11 3" xfId="41078"/>
    <cellStyle name="Total 2 5 12" xfId="41079"/>
    <cellStyle name="Total 2 5 13" xfId="41080"/>
    <cellStyle name="Total 2 5 2" xfId="41081"/>
    <cellStyle name="Total 2 5 2 10" xfId="41082"/>
    <cellStyle name="Total 2 5 2 11" xfId="41083"/>
    <cellStyle name="Total 2 5 2 2" xfId="41084"/>
    <cellStyle name="Total 2 5 2 2 10" xfId="41085"/>
    <cellStyle name="Total 2 5 2 2 2" xfId="41086"/>
    <cellStyle name="Total 2 5 2 2 2 2" xfId="41087"/>
    <cellStyle name="Total 2 5 2 2 2 2 2" xfId="41088"/>
    <cellStyle name="Total 2 5 2 2 2 2 2 2" xfId="41089"/>
    <cellStyle name="Total 2 5 2 2 2 2 2 2 2" xfId="41090"/>
    <cellStyle name="Total 2 5 2 2 2 2 2 2 3" xfId="41091"/>
    <cellStyle name="Total 2 5 2 2 2 2 2 3" xfId="41092"/>
    <cellStyle name="Total 2 5 2 2 2 2 2 3 2" xfId="41093"/>
    <cellStyle name="Total 2 5 2 2 2 2 2 3 3" xfId="41094"/>
    <cellStyle name="Total 2 5 2 2 2 2 2 4" xfId="41095"/>
    <cellStyle name="Total 2 5 2 2 2 2 2 4 2" xfId="41096"/>
    <cellStyle name="Total 2 5 2 2 2 2 2 4 3" xfId="41097"/>
    <cellStyle name="Total 2 5 2 2 2 2 2 5" xfId="41098"/>
    <cellStyle name="Total 2 5 2 2 2 2 2 5 2" xfId="41099"/>
    <cellStyle name="Total 2 5 2 2 2 2 2 5 3" xfId="41100"/>
    <cellStyle name="Total 2 5 2 2 2 2 2 6" xfId="41101"/>
    <cellStyle name="Total 2 5 2 2 2 2 2 7" xfId="41102"/>
    <cellStyle name="Total 2 5 2 2 2 2 3" xfId="41103"/>
    <cellStyle name="Total 2 5 2 2 2 2 3 2" xfId="41104"/>
    <cellStyle name="Total 2 5 2 2 2 2 3 3" xfId="41105"/>
    <cellStyle name="Total 2 5 2 2 2 2 4" xfId="41106"/>
    <cellStyle name="Total 2 5 2 2 2 2 4 2" xfId="41107"/>
    <cellStyle name="Total 2 5 2 2 2 2 4 3" xfId="41108"/>
    <cellStyle name="Total 2 5 2 2 2 2 5" xfId="41109"/>
    <cellStyle name="Total 2 5 2 2 2 2 5 2" xfId="41110"/>
    <cellStyle name="Total 2 5 2 2 2 2 5 3" xfId="41111"/>
    <cellStyle name="Total 2 5 2 2 2 2 6" xfId="41112"/>
    <cellStyle name="Total 2 5 2 2 2 2 6 2" xfId="41113"/>
    <cellStyle name="Total 2 5 2 2 2 2 6 3" xfId="41114"/>
    <cellStyle name="Total 2 5 2 2 2 2 7" xfId="41115"/>
    <cellStyle name="Total 2 5 2 2 2 2 8" xfId="41116"/>
    <cellStyle name="Total 2 5 2 2 2 3" xfId="41117"/>
    <cellStyle name="Total 2 5 2 2 2 3 2" xfId="41118"/>
    <cellStyle name="Total 2 5 2 2 2 3 2 2" xfId="41119"/>
    <cellStyle name="Total 2 5 2 2 2 3 2 3" xfId="41120"/>
    <cellStyle name="Total 2 5 2 2 2 3 3" xfId="41121"/>
    <cellStyle name="Total 2 5 2 2 2 3 3 2" xfId="41122"/>
    <cellStyle name="Total 2 5 2 2 2 3 3 3" xfId="41123"/>
    <cellStyle name="Total 2 5 2 2 2 3 4" xfId="41124"/>
    <cellStyle name="Total 2 5 2 2 2 3 4 2" xfId="41125"/>
    <cellStyle name="Total 2 5 2 2 2 3 4 3" xfId="41126"/>
    <cellStyle name="Total 2 5 2 2 2 3 5" xfId="41127"/>
    <cellStyle name="Total 2 5 2 2 2 3 5 2" xfId="41128"/>
    <cellStyle name="Total 2 5 2 2 2 3 5 3" xfId="41129"/>
    <cellStyle name="Total 2 5 2 2 2 3 6" xfId="41130"/>
    <cellStyle name="Total 2 5 2 2 2 3 7" xfId="41131"/>
    <cellStyle name="Total 2 5 2 2 2 4" xfId="41132"/>
    <cellStyle name="Total 2 5 2 2 2 4 2" xfId="41133"/>
    <cellStyle name="Total 2 5 2 2 2 4 3" xfId="41134"/>
    <cellStyle name="Total 2 5 2 2 2 5" xfId="41135"/>
    <cellStyle name="Total 2 5 2 2 2 5 2" xfId="41136"/>
    <cellStyle name="Total 2 5 2 2 2 5 3" xfId="41137"/>
    <cellStyle name="Total 2 5 2 2 2 6" xfId="41138"/>
    <cellStyle name="Total 2 5 2 2 2 6 2" xfId="41139"/>
    <cellStyle name="Total 2 5 2 2 2 6 3" xfId="41140"/>
    <cellStyle name="Total 2 5 2 2 2 7" xfId="41141"/>
    <cellStyle name="Total 2 5 2 2 2 7 2" xfId="41142"/>
    <cellStyle name="Total 2 5 2 2 2 7 3" xfId="41143"/>
    <cellStyle name="Total 2 5 2 2 2 8" xfId="41144"/>
    <cellStyle name="Total 2 5 2 2 2 9" xfId="41145"/>
    <cellStyle name="Total 2 5 2 2 3" xfId="41146"/>
    <cellStyle name="Total 2 5 2 2 3 2" xfId="41147"/>
    <cellStyle name="Total 2 5 2 2 3 2 2" xfId="41148"/>
    <cellStyle name="Total 2 5 2 2 3 2 2 2" xfId="41149"/>
    <cellStyle name="Total 2 5 2 2 3 2 2 3" xfId="41150"/>
    <cellStyle name="Total 2 5 2 2 3 2 3" xfId="41151"/>
    <cellStyle name="Total 2 5 2 2 3 2 3 2" xfId="41152"/>
    <cellStyle name="Total 2 5 2 2 3 2 3 3" xfId="41153"/>
    <cellStyle name="Total 2 5 2 2 3 2 4" xfId="41154"/>
    <cellStyle name="Total 2 5 2 2 3 2 4 2" xfId="41155"/>
    <cellStyle name="Total 2 5 2 2 3 2 4 3" xfId="41156"/>
    <cellStyle name="Total 2 5 2 2 3 2 5" xfId="41157"/>
    <cellStyle name="Total 2 5 2 2 3 2 5 2" xfId="41158"/>
    <cellStyle name="Total 2 5 2 2 3 2 5 3" xfId="41159"/>
    <cellStyle name="Total 2 5 2 2 3 2 6" xfId="41160"/>
    <cellStyle name="Total 2 5 2 2 3 2 7" xfId="41161"/>
    <cellStyle name="Total 2 5 2 2 3 3" xfId="41162"/>
    <cellStyle name="Total 2 5 2 2 3 3 2" xfId="41163"/>
    <cellStyle name="Total 2 5 2 2 3 3 3" xfId="41164"/>
    <cellStyle name="Total 2 5 2 2 3 4" xfId="41165"/>
    <cellStyle name="Total 2 5 2 2 3 4 2" xfId="41166"/>
    <cellStyle name="Total 2 5 2 2 3 4 3" xfId="41167"/>
    <cellStyle name="Total 2 5 2 2 3 5" xfId="41168"/>
    <cellStyle name="Total 2 5 2 2 3 5 2" xfId="41169"/>
    <cellStyle name="Total 2 5 2 2 3 5 3" xfId="41170"/>
    <cellStyle name="Total 2 5 2 2 3 6" xfId="41171"/>
    <cellStyle name="Total 2 5 2 2 3 6 2" xfId="41172"/>
    <cellStyle name="Total 2 5 2 2 3 6 3" xfId="41173"/>
    <cellStyle name="Total 2 5 2 2 3 7" xfId="41174"/>
    <cellStyle name="Total 2 5 2 2 3 8" xfId="41175"/>
    <cellStyle name="Total 2 5 2 2 4" xfId="41176"/>
    <cellStyle name="Total 2 5 2 2 4 2" xfId="41177"/>
    <cellStyle name="Total 2 5 2 2 4 2 2" xfId="41178"/>
    <cellStyle name="Total 2 5 2 2 4 2 3" xfId="41179"/>
    <cellStyle name="Total 2 5 2 2 4 3" xfId="41180"/>
    <cellStyle name="Total 2 5 2 2 4 3 2" xfId="41181"/>
    <cellStyle name="Total 2 5 2 2 4 3 3" xfId="41182"/>
    <cellStyle name="Total 2 5 2 2 4 4" xfId="41183"/>
    <cellStyle name="Total 2 5 2 2 4 4 2" xfId="41184"/>
    <cellStyle name="Total 2 5 2 2 4 4 3" xfId="41185"/>
    <cellStyle name="Total 2 5 2 2 4 5" xfId="41186"/>
    <cellStyle name="Total 2 5 2 2 4 5 2" xfId="41187"/>
    <cellStyle name="Total 2 5 2 2 4 5 3" xfId="41188"/>
    <cellStyle name="Total 2 5 2 2 4 6" xfId="41189"/>
    <cellStyle name="Total 2 5 2 2 4 7" xfId="41190"/>
    <cellStyle name="Total 2 5 2 2 5" xfId="41191"/>
    <cellStyle name="Total 2 5 2 2 5 2" xfId="41192"/>
    <cellStyle name="Total 2 5 2 2 5 3" xfId="41193"/>
    <cellStyle name="Total 2 5 2 2 6" xfId="41194"/>
    <cellStyle name="Total 2 5 2 2 6 2" xfId="41195"/>
    <cellStyle name="Total 2 5 2 2 6 3" xfId="41196"/>
    <cellStyle name="Total 2 5 2 2 7" xfId="41197"/>
    <cellStyle name="Total 2 5 2 2 7 2" xfId="41198"/>
    <cellStyle name="Total 2 5 2 2 7 3" xfId="41199"/>
    <cellStyle name="Total 2 5 2 2 8" xfId="41200"/>
    <cellStyle name="Total 2 5 2 2 8 2" xfId="41201"/>
    <cellStyle name="Total 2 5 2 2 8 3" xfId="41202"/>
    <cellStyle name="Total 2 5 2 2 9" xfId="41203"/>
    <cellStyle name="Total 2 5 2 3" xfId="41204"/>
    <cellStyle name="Total 2 5 2 3 2" xfId="41205"/>
    <cellStyle name="Total 2 5 2 3 2 2" xfId="41206"/>
    <cellStyle name="Total 2 5 2 3 2 2 2" xfId="41207"/>
    <cellStyle name="Total 2 5 2 3 2 2 2 2" xfId="41208"/>
    <cellStyle name="Total 2 5 2 3 2 2 2 3" xfId="41209"/>
    <cellStyle name="Total 2 5 2 3 2 2 3" xfId="41210"/>
    <cellStyle name="Total 2 5 2 3 2 2 3 2" xfId="41211"/>
    <cellStyle name="Total 2 5 2 3 2 2 3 3" xfId="41212"/>
    <cellStyle name="Total 2 5 2 3 2 2 4" xfId="41213"/>
    <cellStyle name="Total 2 5 2 3 2 2 4 2" xfId="41214"/>
    <cellStyle name="Total 2 5 2 3 2 2 4 3" xfId="41215"/>
    <cellStyle name="Total 2 5 2 3 2 2 5" xfId="41216"/>
    <cellStyle name="Total 2 5 2 3 2 2 5 2" xfId="41217"/>
    <cellStyle name="Total 2 5 2 3 2 2 5 3" xfId="41218"/>
    <cellStyle name="Total 2 5 2 3 2 2 6" xfId="41219"/>
    <cellStyle name="Total 2 5 2 3 2 2 7" xfId="41220"/>
    <cellStyle name="Total 2 5 2 3 2 3" xfId="41221"/>
    <cellStyle name="Total 2 5 2 3 2 3 2" xfId="41222"/>
    <cellStyle name="Total 2 5 2 3 2 3 3" xfId="41223"/>
    <cellStyle name="Total 2 5 2 3 2 4" xfId="41224"/>
    <cellStyle name="Total 2 5 2 3 2 4 2" xfId="41225"/>
    <cellStyle name="Total 2 5 2 3 2 4 3" xfId="41226"/>
    <cellStyle name="Total 2 5 2 3 2 5" xfId="41227"/>
    <cellStyle name="Total 2 5 2 3 2 5 2" xfId="41228"/>
    <cellStyle name="Total 2 5 2 3 2 5 3" xfId="41229"/>
    <cellStyle name="Total 2 5 2 3 2 6" xfId="41230"/>
    <cellStyle name="Total 2 5 2 3 2 6 2" xfId="41231"/>
    <cellStyle name="Total 2 5 2 3 2 6 3" xfId="41232"/>
    <cellStyle name="Total 2 5 2 3 2 7" xfId="41233"/>
    <cellStyle name="Total 2 5 2 3 2 8" xfId="41234"/>
    <cellStyle name="Total 2 5 2 3 3" xfId="41235"/>
    <cellStyle name="Total 2 5 2 3 3 2" xfId="41236"/>
    <cellStyle name="Total 2 5 2 3 3 2 2" xfId="41237"/>
    <cellStyle name="Total 2 5 2 3 3 2 3" xfId="41238"/>
    <cellStyle name="Total 2 5 2 3 3 3" xfId="41239"/>
    <cellStyle name="Total 2 5 2 3 3 3 2" xfId="41240"/>
    <cellStyle name="Total 2 5 2 3 3 3 3" xfId="41241"/>
    <cellStyle name="Total 2 5 2 3 3 4" xfId="41242"/>
    <cellStyle name="Total 2 5 2 3 3 4 2" xfId="41243"/>
    <cellStyle name="Total 2 5 2 3 3 4 3" xfId="41244"/>
    <cellStyle name="Total 2 5 2 3 3 5" xfId="41245"/>
    <cellStyle name="Total 2 5 2 3 3 5 2" xfId="41246"/>
    <cellStyle name="Total 2 5 2 3 3 5 3" xfId="41247"/>
    <cellStyle name="Total 2 5 2 3 3 6" xfId="41248"/>
    <cellStyle name="Total 2 5 2 3 3 7" xfId="41249"/>
    <cellStyle name="Total 2 5 2 3 4" xfId="41250"/>
    <cellStyle name="Total 2 5 2 3 4 2" xfId="41251"/>
    <cellStyle name="Total 2 5 2 3 4 3" xfId="41252"/>
    <cellStyle name="Total 2 5 2 3 5" xfId="41253"/>
    <cellStyle name="Total 2 5 2 3 5 2" xfId="41254"/>
    <cellStyle name="Total 2 5 2 3 5 3" xfId="41255"/>
    <cellStyle name="Total 2 5 2 3 6" xfId="41256"/>
    <cellStyle name="Total 2 5 2 3 6 2" xfId="41257"/>
    <cellStyle name="Total 2 5 2 3 6 3" xfId="41258"/>
    <cellStyle name="Total 2 5 2 3 7" xfId="41259"/>
    <cellStyle name="Total 2 5 2 3 7 2" xfId="41260"/>
    <cellStyle name="Total 2 5 2 3 7 3" xfId="41261"/>
    <cellStyle name="Total 2 5 2 3 8" xfId="41262"/>
    <cellStyle name="Total 2 5 2 3 9" xfId="41263"/>
    <cellStyle name="Total 2 5 2 4" xfId="41264"/>
    <cellStyle name="Total 2 5 2 4 2" xfId="41265"/>
    <cellStyle name="Total 2 5 2 4 2 2" xfId="41266"/>
    <cellStyle name="Total 2 5 2 4 2 2 2" xfId="41267"/>
    <cellStyle name="Total 2 5 2 4 2 2 3" xfId="41268"/>
    <cellStyle name="Total 2 5 2 4 2 3" xfId="41269"/>
    <cellStyle name="Total 2 5 2 4 2 3 2" xfId="41270"/>
    <cellStyle name="Total 2 5 2 4 2 3 3" xfId="41271"/>
    <cellStyle name="Total 2 5 2 4 2 4" xfId="41272"/>
    <cellStyle name="Total 2 5 2 4 2 4 2" xfId="41273"/>
    <cellStyle name="Total 2 5 2 4 2 4 3" xfId="41274"/>
    <cellStyle name="Total 2 5 2 4 2 5" xfId="41275"/>
    <cellStyle name="Total 2 5 2 4 2 5 2" xfId="41276"/>
    <cellStyle name="Total 2 5 2 4 2 5 3" xfId="41277"/>
    <cellStyle name="Total 2 5 2 4 2 6" xfId="41278"/>
    <cellStyle name="Total 2 5 2 4 2 7" xfId="41279"/>
    <cellStyle name="Total 2 5 2 4 3" xfId="41280"/>
    <cellStyle name="Total 2 5 2 4 3 2" xfId="41281"/>
    <cellStyle name="Total 2 5 2 4 3 3" xfId="41282"/>
    <cellStyle name="Total 2 5 2 4 4" xfId="41283"/>
    <cellStyle name="Total 2 5 2 4 4 2" xfId="41284"/>
    <cellStyle name="Total 2 5 2 4 4 3" xfId="41285"/>
    <cellStyle name="Total 2 5 2 4 5" xfId="41286"/>
    <cellStyle name="Total 2 5 2 4 5 2" xfId="41287"/>
    <cellStyle name="Total 2 5 2 4 5 3" xfId="41288"/>
    <cellStyle name="Total 2 5 2 4 6" xfId="41289"/>
    <cellStyle name="Total 2 5 2 4 6 2" xfId="41290"/>
    <cellStyle name="Total 2 5 2 4 6 3" xfId="41291"/>
    <cellStyle name="Total 2 5 2 4 7" xfId="41292"/>
    <cellStyle name="Total 2 5 2 4 8" xfId="41293"/>
    <cellStyle name="Total 2 5 2 5" xfId="41294"/>
    <cellStyle name="Total 2 5 2 5 2" xfId="41295"/>
    <cellStyle name="Total 2 5 2 5 2 2" xfId="41296"/>
    <cellStyle name="Total 2 5 2 5 2 3" xfId="41297"/>
    <cellStyle name="Total 2 5 2 5 3" xfId="41298"/>
    <cellStyle name="Total 2 5 2 5 3 2" xfId="41299"/>
    <cellStyle name="Total 2 5 2 5 3 3" xfId="41300"/>
    <cellStyle name="Total 2 5 2 5 4" xfId="41301"/>
    <cellStyle name="Total 2 5 2 5 4 2" xfId="41302"/>
    <cellStyle name="Total 2 5 2 5 4 3" xfId="41303"/>
    <cellStyle name="Total 2 5 2 5 5" xfId="41304"/>
    <cellStyle name="Total 2 5 2 5 5 2" xfId="41305"/>
    <cellStyle name="Total 2 5 2 5 5 3" xfId="41306"/>
    <cellStyle name="Total 2 5 2 5 6" xfId="41307"/>
    <cellStyle name="Total 2 5 2 5 7" xfId="41308"/>
    <cellStyle name="Total 2 5 2 6" xfId="41309"/>
    <cellStyle name="Total 2 5 2 6 2" xfId="41310"/>
    <cellStyle name="Total 2 5 2 6 3" xfId="41311"/>
    <cellStyle name="Total 2 5 2 7" xfId="41312"/>
    <cellStyle name="Total 2 5 2 7 2" xfId="41313"/>
    <cellStyle name="Total 2 5 2 7 3" xfId="41314"/>
    <cellStyle name="Total 2 5 2 8" xfId="41315"/>
    <cellStyle name="Total 2 5 2 8 2" xfId="41316"/>
    <cellStyle name="Total 2 5 2 8 3" xfId="41317"/>
    <cellStyle name="Total 2 5 2 9" xfId="41318"/>
    <cellStyle name="Total 2 5 2 9 2" xfId="41319"/>
    <cellStyle name="Total 2 5 2 9 3" xfId="41320"/>
    <cellStyle name="Total 2 5 3" xfId="41321"/>
    <cellStyle name="Total 2 5 3 10" xfId="41322"/>
    <cellStyle name="Total 2 5 3 11" xfId="41323"/>
    <cellStyle name="Total 2 5 3 2" xfId="41324"/>
    <cellStyle name="Total 2 5 3 2 10" xfId="41325"/>
    <cellStyle name="Total 2 5 3 2 2" xfId="41326"/>
    <cellStyle name="Total 2 5 3 2 2 2" xfId="41327"/>
    <cellStyle name="Total 2 5 3 2 2 2 2" xfId="41328"/>
    <cellStyle name="Total 2 5 3 2 2 2 2 2" xfId="41329"/>
    <cellStyle name="Total 2 5 3 2 2 2 2 2 2" xfId="41330"/>
    <cellStyle name="Total 2 5 3 2 2 2 2 2 3" xfId="41331"/>
    <cellStyle name="Total 2 5 3 2 2 2 2 3" xfId="41332"/>
    <cellStyle name="Total 2 5 3 2 2 2 2 3 2" xfId="41333"/>
    <cellStyle name="Total 2 5 3 2 2 2 2 3 3" xfId="41334"/>
    <cellStyle name="Total 2 5 3 2 2 2 2 4" xfId="41335"/>
    <cellStyle name="Total 2 5 3 2 2 2 2 4 2" xfId="41336"/>
    <cellStyle name="Total 2 5 3 2 2 2 2 4 3" xfId="41337"/>
    <cellStyle name="Total 2 5 3 2 2 2 2 5" xfId="41338"/>
    <cellStyle name="Total 2 5 3 2 2 2 2 5 2" xfId="41339"/>
    <cellStyle name="Total 2 5 3 2 2 2 2 5 3" xfId="41340"/>
    <cellStyle name="Total 2 5 3 2 2 2 2 6" xfId="41341"/>
    <cellStyle name="Total 2 5 3 2 2 2 2 7" xfId="41342"/>
    <cellStyle name="Total 2 5 3 2 2 2 3" xfId="41343"/>
    <cellStyle name="Total 2 5 3 2 2 2 3 2" xfId="41344"/>
    <cellStyle name="Total 2 5 3 2 2 2 3 3" xfId="41345"/>
    <cellStyle name="Total 2 5 3 2 2 2 4" xfId="41346"/>
    <cellStyle name="Total 2 5 3 2 2 2 4 2" xfId="41347"/>
    <cellStyle name="Total 2 5 3 2 2 2 4 3" xfId="41348"/>
    <cellStyle name="Total 2 5 3 2 2 2 5" xfId="41349"/>
    <cellStyle name="Total 2 5 3 2 2 2 5 2" xfId="41350"/>
    <cellStyle name="Total 2 5 3 2 2 2 5 3" xfId="41351"/>
    <cellStyle name="Total 2 5 3 2 2 2 6" xfId="41352"/>
    <cellStyle name="Total 2 5 3 2 2 2 6 2" xfId="41353"/>
    <cellStyle name="Total 2 5 3 2 2 2 6 3" xfId="41354"/>
    <cellStyle name="Total 2 5 3 2 2 2 7" xfId="41355"/>
    <cellStyle name="Total 2 5 3 2 2 2 8" xfId="41356"/>
    <cellStyle name="Total 2 5 3 2 2 3" xfId="41357"/>
    <cellStyle name="Total 2 5 3 2 2 3 2" xfId="41358"/>
    <cellStyle name="Total 2 5 3 2 2 3 2 2" xfId="41359"/>
    <cellStyle name="Total 2 5 3 2 2 3 2 3" xfId="41360"/>
    <cellStyle name="Total 2 5 3 2 2 3 3" xfId="41361"/>
    <cellStyle name="Total 2 5 3 2 2 3 3 2" xfId="41362"/>
    <cellStyle name="Total 2 5 3 2 2 3 3 3" xfId="41363"/>
    <cellStyle name="Total 2 5 3 2 2 3 4" xfId="41364"/>
    <cellStyle name="Total 2 5 3 2 2 3 4 2" xfId="41365"/>
    <cellStyle name="Total 2 5 3 2 2 3 4 3" xfId="41366"/>
    <cellStyle name="Total 2 5 3 2 2 3 5" xfId="41367"/>
    <cellStyle name="Total 2 5 3 2 2 3 5 2" xfId="41368"/>
    <cellStyle name="Total 2 5 3 2 2 3 5 3" xfId="41369"/>
    <cellStyle name="Total 2 5 3 2 2 3 6" xfId="41370"/>
    <cellStyle name="Total 2 5 3 2 2 3 7" xfId="41371"/>
    <cellStyle name="Total 2 5 3 2 2 4" xfId="41372"/>
    <cellStyle name="Total 2 5 3 2 2 4 2" xfId="41373"/>
    <cellStyle name="Total 2 5 3 2 2 4 3" xfId="41374"/>
    <cellStyle name="Total 2 5 3 2 2 5" xfId="41375"/>
    <cellStyle name="Total 2 5 3 2 2 5 2" xfId="41376"/>
    <cellStyle name="Total 2 5 3 2 2 5 3" xfId="41377"/>
    <cellStyle name="Total 2 5 3 2 2 6" xfId="41378"/>
    <cellStyle name="Total 2 5 3 2 2 6 2" xfId="41379"/>
    <cellStyle name="Total 2 5 3 2 2 6 3" xfId="41380"/>
    <cellStyle name="Total 2 5 3 2 2 7" xfId="41381"/>
    <cellStyle name="Total 2 5 3 2 2 7 2" xfId="41382"/>
    <cellStyle name="Total 2 5 3 2 2 7 3" xfId="41383"/>
    <cellStyle name="Total 2 5 3 2 2 8" xfId="41384"/>
    <cellStyle name="Total 2 5 3 2 2 9" xfId="41385"/>
    <cellStyle name="Total 2 5 3 2 3" xfId="41386"/>
    <cellStyle name="Total 2 5 3 2 3 2" xfId="41387"/>
    <cellStyle name="Total 2 5 3 2 3 2 2" xfId="41388"/>
    <cellStyle name="Total 2 5 3 2 3 2 2 2" xfId="41389"/>
    <cellStyle name="Total 2 5 3 2 3 2 2 3" xfId="41390"/>
    <cellStyle name="Total 2 5 3 2 3 2 3" xfId="41391"/>
    <cellStyle name="Total 2 5 3 2 3 2 3 2" xfId="41392"/>
    <cellStyle name="Total 2 5 3 2 3 2 3 3" xfId="41393"/>
    <cellStyle name="Total 2 5 3 2 3 2 4" xfId="41394"/>
    <cellStyle name="Total 2 5 3 2 3 2 4 2" xfId="41395"/>
    <cellStyle name="Total 2 5 3 2 3 2 4 3" xfId="41396"/>
    <cellStyle name="Total 2 5 3 2 3 2 5" xfId="41397"/>
    <cellStyle name="Total 2 5 3 2 3 2 5 2" xfId="41398"/>
    <cellStyle name="Total 2 5 3 2 3 2 5 3" xfId="41399"/>
    <cellStyle name="Total 2 5 3 2 3 2 6" xfId="41400"/>
    <cellStyle name="Total 2 5 3 2 3 2 7" xfId="41401"/>
    <cellStyle name="Total 2 5 3 2 3 3" xfId="41402"/>
    <cellStyle name="Total 2 5 3 2 3 3 2" xfId="41403"/>
    <cellStyle name="Total 2 5 3 2 3 3 3" xfId="41404"/>
    <cellStyle name="Total 2 5 3 2 3 4" xfId="41405"/>
    <cellStyle name="Total 2 5 3 2 3 4 2" xfId="41406"/>
    <cellStyle name="Total 2 5 3 2 3 4 3" xfId="41407"/>
    <cellStyle name="Total 2 5 3 2 3 5" xfId="41408"/>
    <cellStyle name="Total 2 5 3 2 3 5 2" xfId="41409"/>
    <cellStyle name="Total 2 5 3 2 3 5 3" xfId="41410"/>
    <cellStyle name="Total 2 5 3 2 3 6" xfId="41411"/>
    <cellStyle name="Total 2 5 3 2 3 6 2" xfId="41412"/>
    <cellStyle name="Total 2 5 3 2 3 6 3" xfId="41413"/>
    <cellStyle name="Total 2 5 3 2 3 7" xfId="41414"/>
    <cellStyle name="Total 2 5 3 2 3 8" xfId="41415"/>
    <cellStyle name="Total 2 5 3 2 4" xfId="41416"/>
    <cellStyle name="Total 2 5 3 2 4 2" xfId="41417"/>
    <cellStyle name="Total 2 5 3 2 4 2 2" xfId="41418"/>
    <cellStyle name="Total 2 5 3 2 4 2 3" xfId="41419"/>
    <cellStyle name="Total 2 5 3 2 4 3" xfId="41420"/>
    <cellStyle name="Total 2 5 3 2 4 3 2" xfId="41421"/>
    <cellStyle name="Total 2 5 3 2 4 3 3" xfId="41422"/>
    <cellStyle name="Total 2 5 3 2 4 4" xfId="41423"/>
    <cellStyle name="Total 2 5 3 2 4 4 2" xfId="41424"/>
    <cellStyle name="Total 2 5 3 2 4 4 3" xfId="41425"/>
    <cellStyle name="Total 2 5 3 2 4 5" xfId="41426"/>
    <cellStyle name="Total 2 5 3 2 4 5 2" xfId="41427"/>
    <cellStyle name="Total 2 5 3 2 4 5 3" xfId="41428"/>
    <cellStyle name="Total 2 5 3 2 4 6" xfId="41429"/>
    <cellStyle name="Total 2 5 3 2 4 7" xfId="41430"/>
    <cellStyle name="Total 2 5 3 2 5" xfId="41431"/>
    <cellStyle name="Total 2 5 3 2 5 2" xfId="41432"/>
    <cellStyle name="Total 2 5 3 2 5 3" xfId="41433"/>
    <cellStyle name="Total 2 5 3 2 6" xfId="41434"/>
    <cellStyle name="Total 2 5 3 2 6 2" xfId="41435"/>
    <cellStyle name="Total 2 5 3 2 6 3" xfId="41436"/>
    <cellStyle name="Total 2 5 3 2 7" xfId="41437"/>
    <cellStyle name="Total 2 5 3 2 7 2" xfId="41438"/>
    <cellStyle name="Total 2 5 3 2 7 3" xfId="41439"/>
    <cellStyle name="Total 2 5 3 2 8" xfId="41440"/>
    <cellStyle name="Total 2 5 3 2 8 2" xfId="41441"/>
    <cellStyle name="Total 2 5 3 2 8 3" xfId="41442"/>
    <cellStyle name="Total 2 5 3 2 9" xfId="41443"/>
    <cellStyle name="Total 2 5 3 3" xfId="41444"/>
    <cellStyle name="Total 2 5 3 3 2" xfId="41445"/>
    <cellStyle name="Total 2 5 3 3 2 2" xfId="41446"/>
    <cellStyle name="Total 2 5 3 3 2 2 2" xfId="41447"/>
    <cellStyle name="Total 2 5 3 3 2 2 2 2" xfId="41448"/>
    <cellStyle name="Total 2 5 3 3 2 2 2 3" xfId="41449"/>
    <cellStyle name="Total 2 5 3 3 2 2 3" xfId="41450"/>
    <cellStyle name="Total 2 5 3 3 2 2 3 2" xfId="41451"/>
    <cellStyle name="Total 2 5 3 3 2 2 3 3" xfId="41452"/>
    <cellStyle name="Total 2 5 3 3 2 2 4" xfId="41453"/>
    <cellStyle name="Total 2 5 3 3 2 2 4 2" xfId="41454"/>
    <cellStyle name="Total 2 5 3 3 2 2 4 3" xfId="41455"/>
    <cellStyle name="Total 2 5 3 3 2 2 5" xfId="41456"/>
    <cellStyle name="Total 2 5 3 3 2 2 5 2" xfId="41457"/>
    <cellStyle name="Total 2 5 3 3 2 2 5 3" xfId="41458"/>
    <cellStyle name="Total 2 5 3 3 2 2 6" xfId="41459"/>
    <cellStyle name="Total 2 5 3 3 2 2 7" xfId="41460"/>
    <cellStyle name="Total 2 5 3 3 2 3" xfId="41461"/>
    <cellStyle name="Total 2 5 3 3 2 3 2" xfId="41462"/>
    <cellStyle name="Total 2 5 3 3 2 3 3" xfId="41463"/>
    <cellStyle name="Total 2 5 3 3 2 4" xfId="41464"/>
    <cellStyle name="Total 2 5 3 3 2 4 2" xfId="41465"/>
    <cellStyle name="Total 2 5 3 3 2 4 3" xfId="41466"/>
    <cellStyle name="Total 2 5 3 3 2 5" xfId="41467"/>
    <cellStyle name="Total 2 5 3 3 2 5 2" xfId="41468"/>
    <cellStyle name="Total 2 5 3 3 2 5 3" xfId="41469"/>
    <cellStyle name="Total 2 5 3 3 2 6" xfId="41470"/>
    <cellStyle name="Total 2 5 3 3 2 6 2" xfId="41471"/>
    <cellStyle name="Total 2 5 3 3 2 6 3" xfId="41472"/>
    <cellStyle name="Total 2 5 3 3 2 7" xfId="41473"/>
    <cellStyle name="Total 2 5 3 3 2 8" xfId="41474"/>
    <cellStyle name="Total 2 5 3 3 3" xfId="41475"/>
    <cellStyle name="Total 2 5 3 3 3 2" xfId="41476"/>
    <cellStyle name="Total 2 5 3 3 3 2 2" xfId="41477"/>
    <cellStyle name="Total 2 5 3 3 3 2 3" xfId="41478"/>
    <cellStyle name="Total 2 5 3 3 3 3" xfId="41479"/>
    <cellStyle name="Total 2 5 3 3 3 3 2" xfId="41480"/>
    <cellStyle name="Total 2 5 3 3 3 3 3" xfId="41481"/>
    <cellStyle name="Total 2 5 3 3 3 4" xfId="41482"/>
    <cellStyle name="Total 2 5 3 3 3 4 2" xfId="41483"/>
    <cellStyle name="Total 2 5 3 3 3 4 3" xfId="41484"/>
    <cellStyle name="Total 2 5 3 3 3 5" xfId="41485"/>
    <cellStyle name="Total 2 5 3 3 3 5 2" xfId="41486"/>
    <cellStyle name="Total 2 5 3 3 3 5 3" xfId="41487"/>
    <cellStyle name="Total 2 5 3 3 3 6" xfId="41488"/>
    <cellStyle name="Total 2 5 3 3 3 7" xfId="41489"/>
    <cellStyle name="Total 2 5 3 3 4" xfId="41490"/>
    <cellStyle name="Total 2 5 3 3 4 2" xfId="41491"/>
    <cellStyle name="Total 2 5 3 3 4 3" xfId="41492"/>
    <cellStyle name="Total 2 5 3 3 5" xfId="41493"/>
    <cellStyle name="Total 2 5 3 3 5 2" xfId="41494"/>
    <cellStyle name="Total 2 5 3 3 5 3" xfId="41495"/>
    <cellStyle name="Total 2 5 3 3 6" xfId="41496"/>
    <cellStyle name="Total 2 5 3 3 6 2" xfId="41497"/>
    <cellStyle name="Total 2 5 3 3 6 3" xfId="41498"/>
    <cellStyle name="Total 2 5 3 3 7" xfId="41499"/>
    <cellStyle name="Total 2 5 3 3 7 2" xfId="41500"/>
    <cellStyle name="Total 2 5 3 3 7 3" xfId="41501"/>
    <cellStyle name="Total 2 5 3 3 8" xfId="41502"/>
    <cellStyle name="Total 2 5 3 3 9" xfId="41503"/>
    <cellStyle name="Total 2 5 3 4" xfId="41504"/>
    <cellStyle name="Total 2 5 3 4 2" xfId="41505"/>
    <cellStyle name="Total 2 5 3 4 2 2" xfId="41506"/>
    <cellStyle name="Total 2 5 3 4 2 2 2" xfId="41507"/>
    <cellStyle name="Total 2 5 3 4 2 2 3" xfId="41508"/>
    <cellStyle name="Total 2 5 3 4 2 3" xfId="41509"/>
    <cellStyle name="Total 2 5 3 4 2 3 2" xfId="41510"/>
    <cellStyle name="Total 2 5 3 4 2 3 3" xfId="41511"/>
    <cellStyle name="Total 2 5 3 4 2 4" xfId="41512"/>
    <cellStyle name="Total 2 5 3 4 2 4 2" xfId="41513"/>
    <cellStyle name="Total 2 5 3 4 2 4 3" xfId="41514"/>
    <cellStyle name="Total 2 5 3 4 2 5" xfId="41515"/>
    <cellStyle name="Total 2 5 3 4 2 5 2" xfId="41516"/>
    <cellStyle name="Total 2 5 3 4 2 5 3" xfId="41517"/>
    <cellStyle name="Total 2 5 3 4 2 6" xfId="41518"/>
    <cellStyle name="Total 2 5 3 4 2 7" xfId="41519"/>
    <cellStyle name="Total 2 5 3 4 3" xfId="41520"/>
    <cellStyle name="Total 2 5 3 4 3 2" xfId="41521"/>
    <cellStyle name="Total 2 5 3 4 3 3" xfId="41522"/>
    <cellStyle name="Total 2 5 3 4 4" xfId="41523"/>
    <cellStyle name="Total 2 5 3 4 4 2" xfId="41524"/>
    <cellStyle name="Total 2 5 3 4 4 3" xfId="41525"/>
    <cellStyle name="Total 2 5 3 4 5" xfId="41526"/>
    <cellStyle name="Total 2 5 3 4 5 2" xfId="41527"/>
    <cellStyle name="Total 2 5 3 4 5 3" xfId="41528"/>
    <cellStyle name="Total 2 5 3 4 6" xfId="41529"/>
    <cellStyle name="Total 2 5 3 4 6 2" xfId="41530"/>
    <cellStyle name="Total 2 5 3 4 6 3" xfId="41531"/>
    <cellStyle name="Total 2 5 3 4 7" xfId="41532"/>
    <cellStyle name="Total 2 5 3 4 8" xfId="41533"/>
    <cellStyle name="Total 2 5 3 5" xfId="41534"/>
    <cellStyle name="Total 2 5 3 5 2" xfId="41535"/>
    <cellStyle name="Total 2 5 3 5 2 2" xfId="41536"/>
    <cellStyle name="Total 2 5 3 5 2 3" xfId="41537"/>
    <cellStyle name="Total 2 5 3 5 3" xfId="41538"/>
    <cellStyle name="Total 2 5 3 5 3 2" xfId="41539"/>
    <cellStyle name="Total 2 5 3 5 3 3" xfId="41540"/>
    <cellStyle name="Total 2 5 3 5 4" xfId="41541"/>
    <cellStyle name="Total 2 5 3 5 4 2" xfId="41542"/>
    <cellStyle name="Total 2 5 3 5 4 3" xfId="41543"/>
    <cellStyle name="Total 2 5 3 5 5" xfId="41544"/>
    <cellStyle name="Total 2 5 3 5 5 2" xfId="41545"/>
    <cellStyle name="Total 2 5 3 5 5 3" xfId="41546"/>
    <cellStyle name="Total 2 5 3 5 6" xfId="41547"/>
    <cellStyle name="Total 2 5 3 5 7" xfId="41548"/>
    <cellStyle name="Total 2 5 3 6" xfId="41549"/>
    <cellStyle name="Total 2 5 3 6 2" xfId="41550"/>
    <cellStyle name="Total 2 5 3 6 3" xfId="41551"/>
    <cellStyle name="Total 2 5 3 7" xfId="41552"/>
    <cellStyle name="Total 2 5 3 7 2" xfId="41553"/>
    <cellStyle name="Total 2 5 3 7 3" xfId="41554"/>
    <cellStyle name="Total 2 5 3 8" xfId="41555"/>
    <cellStyle name="Total 2 5 3 8 2" xfId="41556"/>
    <cellStyle name="Total 2 5 3 8 3" xfId="41557"/>
    <cellStyle name="Total 2 5 3 9" xfId="41558"/>
    <cellStyle name="Total 2 5 3 9 2" xfId="41559"/>
    <cellStyle name="Total 2 5 3 9 3" xfId="41560"/>
    <cellStyle name="Total 2 5 4" xfId="41561"/>
    <cellStyle name="Total 2 5 4 10" xfId="41562"/>
    <cellStyle name="Total 2 5 4 2" xfId="41563"/>
    <cellStyle name="Total 2 5 4 2 2" xfId="41564"/>
    <cellStyle name="Total 2 5 4 2 2 2" xfId="41565"/>
    <cellStyle name="Total 2 5 4 2 2 2 2" xfId="41566"/>
    <cellStyle name="Total 2 5 4 2 2 2 2 2" xfId="41567"/>
    <cellStyle name="Total 2 5 4 2 2 2 2 3" xfId="41568"/>
    <cellStyle name="Total 2 5 4 2 2 2 3" xfId="41569"/>
    <cellStyle name="Total 2 5 4 2 2 2 3 2" xfId="41570"/>
    <cellStyle name="Total 2 5 4 2 2 2 3 3" xfId="41571"/>
    <cellStyle name="Total 2 5 4 2 2 2 4" xfId="41572"/>
    <cellStyle name="Total 2 5 4 2 2 2 4 2" xfId="41573"/>
    <cellStyle name="Total 2 5 4 2 2 2 4 3" xfId="41574"/>
    <cellStyle name="Total 2 5 4 2 2 2 5" xfId="41575"/>
    <cellStyle name="Total 2 5 4 2 2 2 5 2" xfId="41576"/>
    <cellStyle name="Total 2 5 4 2 2 2 5 3" xfId="41577"/>
    <cellStyle name="Total 2 5 4 2 2 2 6" xfId="41578"/>
    <cellStyle name="Total 2 5 4 2 2 2 7" xfId="41579"/>
    <cellStyle name="Total 2 5 4 2 2 3" xfId="41580"/>
    <cellStyle name="Total 2 5 4 2 2 3 2" xfId="41581"/>
    <cellStyle name="Total 2 5 4 2 2 3 3" xfId="41582"/>
    <cellStyle name="Total 2 5 4 2 2 4" xfId="41583"/>
    <cellStyle name="Total 2 5 4 2 2 4 2" xfId="41584"/>
    <cellStyle name="Total 2 5 4 2 2 4 3" xfId="41585"/>
    <cellStyle name="Total 2 5 4 2 2 5" xfId="41586"/>
    <cellStyle name="Total 2 5 4 2 2 5 2" xfId="41587"/>
    <cellStyle name="Total 2 5 4 2 2 5 3" xfId="41588"/>
    <cellStyle name="Total 2 5 4 2 2 6" xfId="41589"/>
    <cellStyle name="Total 2 5 4 2 2 6 2" xfId="41590"/>
    <cellStyle name="Total 2 5 4 2 2 6 3" xfId="41591"/>
    <cellStyle name="Total 2 5 4 2 2 7" xfId="41592"/>
    <cellStyle name="Total 2 5 4 2 2 8" xfId="41593"/>
    <cellStyle name="Total 2 5 4 2 3" xfId="41594"/>
    <cellStyle name="Total 2 5 4 2 3 2" xfId="41595"/>
    <cellStyle name="Total 2 5 4 2 3 2 2" xfId="41596"/>
    <cellStyle name="Total 2 5 4 2 3 2 3" xfId="41597"/>
    <cellStyle name="Total 2 5 4 2 3 3" xfId="41598"/>
    <cellStyle name="Total 2 5 4 2 3 3 2" xfId="41599"/>
    <cellStyle name="Total 2 5 4 2 3 3 3" xfId="41600"/>
    <cellStyle name="Total 2 5 4 2 3 4" xfId="41601"/>
    <cellStyle name="Total 2 5 4 2 3 4 2" xfId="41602"/>
    <cellStyle name="Total 2 5 4 2 3 4 3" xfId="41603"/>
    <cellStyle name="Total 2 5 4 2 3 5" xfId="41604"/>
    <cellStyle name="Total 2 5 4 2 3 5 2" xfId="41605"/>
    <cellStyle name="Total 2 5 4 2 3 5 3" xfId="41606"/>
    <cellStyle name="Total 2 5 4 2 3 6" xfId="41607"/>
    <cellStyle name="Total 2 5 4 2 3 7" xfId="41608"/>
    <cellStyle name="Total 2 5 4 2 4" xfId="41609"/>
    <cellStyle name="Total 2 5 4 2 4 2" xfId="41610"/>
    <cellStyle name="Total 2 5 4 2 4 3" xfId="41611"/>
    <cellStyle name="Total 2 5 4 2 5" xfId="41612"/>
    <cellStyle name="Total 2 5 4 2 5 2" xfId="41613"/>
    <cellStyle name="Total 2 5 4 2 5 3" xfId="41614"/>
    <cellStyle name="Total 2 5 4 2 6" xfId="41615"/>
    <cellStyle name="Total 2 5 4 2 6 2" xfId="41616"/>
    <cellStyle name="Total 2 5 4 2 6 3" xfId="41617"/>
    <cellStyle name="Total 2 5 4 2 7" xfId="41618"/>
    <cellStyle name="Total 2 5 4 2 7 2" xfId="41619"/>
    <cellStyle name="Total 2 5 4 2 7 3" xfId="41620"/>
    <cellStyle name="Total 2 5 4 2 8" xfId="41621"/>
    <cellStyle name="Total 2 5 4 2 9" xfId="41622"/>
    <cellStyle name="Total 2 5 4 3" xfId="41623"/>
    <cellStyle name="Total 2 5 4 3 2" xfId="41624"/>
    <cellStyle name="Total 2 5 4 3 2 2" xfId="41625"/>
    <cellStyle name="Total 2 5 4 3 2 2 2" xfId="41626"/>
    <cellStyle name="Total 2 5 4 3 2 2 3" xfId="41627"/>
    <cellStyle name="Total 2 5 4 3 2 3" xfId="41628"/>
    <cellStyle name="Total 2 5 4 3 2 3 2" xfId="41629"/>
    <cellStyle name="Total 2 5 4 3 2 3 3" xfId="41630"/>
    <cellStyle name="Total 2 5 4 3 2 4" xfId="41631"/>
    <cellStyle name="Total 2 5 4 3 2 4 2" xfId="41632"/>
    <cellStyle name="Total 2 5 4 3 2 4 3" xfId="41633"/>
    <cellStyle name="Total 2 5 4 3 2 5" xfId="41634"/>
    <cellStyle name="Total 2 5 4 3 2 5 2" xfId="41635"/>
    <cellStyle name="Total 2 5 4 3 2 5 3" xfId="41636"/>
    <cellStyle name="Total 2 5 4 3 2 6" xfId="41637"/>
    <cellStyle name="Total 2 5 4 3 2 7" xfId="41638"/>
    <cellStyle name="Total 2 5 4 3 3" xfId="41639"/>
    <cellStyle name="Total 2 5 4 3 3 2" xfId="41640"/>
    <cellStyle name="Total 2 5 4 3 3 3" xfId="41641"/>
    <cellStyle name="Total 2 5 4 3 4" xfId="41642"/>
    <cellStyle name="Total 2 5 4 3 4 2" xfId="41643"/>
    <cellStyle name="Total 2 5 4 3 4 3" xfId="41644"/>
    <cellStyle name="Total 2 5 4 3 5" xfId="41645"/>
    <cellStyle name="Total 2 5 4 3 5 2" xfId="41646"/>
    <cellStyle name="Total 2 5 4 3 5 3" xfId="41647"/>
    <cellStyle name="Total 2 5 4 3 6" xfId="41648"/>
    <cellStyle name="Total 2 5 4 3 6 2" xfId="41649"/>
    <cellStyle name="Total 2 5 4 3 6 3" xfId="41650"/>
    <cellStyle name="Total 2 5 4 3 7" xfId="41651"/>
    <cellStyle name="Total 2 5 4 3 8" xfId="41652"/>
    <cellStyle name="Total 2 5 4 4" xfId="41653"/>
    <cellStyle name="Total 2 5 4 4 2" xfId="41654"/>
    <cellStyle name="Total 2 5 4 4 2 2" xfId="41655"/>
    <cellStyle name="Total 2 5 4 4 2 3" xfId="41656"/>
    <cellStyle name="Total 2 5 4 4 3" xfId="41657"/>
    <cellStyle name="Total 2 5 4 4 3 2" xfId="41658"/>
    <cellStyle name="Total 2 5 4 4 3 3" xfId="41659"/>
    <cellStyle name="Total 2 5 4 4 4" xfId="41660"/>
    <cellStyle name="Total 2 5 4 4 4 2" xfId="41661"/>
    <cellStyle name="Total 2 5 4 4 4 3" xfId="41662"/>
    <cellStyle name="Total 2 5 4 4 5" xfId="41663"/>
    <cellStyle name="Total 2 5 4 4 5 2" xfId="41664"/>
    <cellStyle name="Total 2 5 4 4 5 3" xfId="41665"/>
    <cellStyle name="Total 2 5 4 4 6" xfId="41666"/>
    <cellStyle name="Total 2 5 4 4 7" xfId="41667"/>
    <cellStyle name="Total 2 5 4 5" xfId="41668"/>
    <cellStyle name="Total 2 5 4 5 2" xfId="41669"/>
    <cellStyle name="Total 2 5 4 5 3" xfId="41670"/>
    <cellStyle name="Total 2 5 4 6" xfId="41671"/>
    <cellStyle name="Total 2 5 4 6 2" xfId="41672"/>
    <cellStyle name="Total 2 5 4 6 3" xfId="41673"/>
    <cellStyle name="Total 2 5 4 7" xfId="41674"/>
    <cellStyle name="Total 2 5 4 7 2" xfId="41675"/>
    <cellStyle name="Total 2 5 4 7 3" xfId="41676"/>
    <cellStyle name="Total 2 5 4 8" xfId="41677"/>
    <cellStyle name="Total 2 5 4 8 2" xfId="41678"/>
    <cellStyle name="Total 2 5 4 8 3" xfId="41679"/>
    <cellStyle name="Total 2 5 4 9" xfId="41680"/>
    <cellStyle name="Total 2 5 5" xfId="41681"/>
    <cellStyle name="Total 2 5 5 2" xfId="41682"/>
    <cellStyle name="Total 2 5 5 2 2" xfId="41683"/>
    <cellStyle name="Total 2 5 5 2 2 2" xfId="41684"/>
    <cellStyle name="Total 2 5 5 2 2 2 2" xfId="41685"/>
    <cellStyle name="Total 2 5 5 2 2 2 3" xfId="41686"/>
    <cellStyle name="Total 2 5 5 2 2 3" xfId="41687"/>
    <cellStyle name="Total 2 5 5 2 2 3 2" xfId="41688"/>
    <cellStyle name="Total 2 5 5 2 2 3 3" xfId="41689"/>
    <cellStyle name="Total 2 5 5 2 2 4" xfId="41690"/>
    <cellStyle name="Total 2 5 5 2 2 4 2" xfId="41691"/>
    <cellStyle name="Total 2 5 5 2 2 4 3" xfId="41692"/>
    <cellStyle name="Total 2 5 5 2 2 5" xfId="41693"/>
    <cellStyle name="Total 2 5 5 2 2 5 2" xfId="41694"/>
    <cellStyle name="Total 2 5 5 2 2 5 3" xfId="41695"/>
    <cellStyle name="Total 2 5 5 2 2 6" xfId="41696"/>
    <cellStyle name="Total 2 5 5 2 2 7" xfId="41697"/>
    <cellStyle name="Total 2 5 5 2 3" xfId="41698"/>
    <cellStyle name="Total 2 5 5 2 3 2" xfId="41699"/>
    <cellStyle name="Total 2 5 5 2 3 3" xfId="41700"/>
    <cellStyle name="Total 2 5 5 2 4" xfId="41701"/>
    <cellStyle name="Total 2 5 5 2 4 2" xfId="41702"/>
    <cellStyle name="Total 2 5 5 2 4 3" xfId="41703"/>
    <cellStyle name="Total 2 5 5 2 5" xfId="41704"/>
    <cellStyle name="Total 2 5 5 2 5 2" xfId="41705"/>
    <cellStyle name="Total 2 5 5 2 5 3" xfId="41706"/>
    <cellStyle name="Total 2 5 5 2 6" xfId="41707"/>
    <cellStyle name="Total 2 5 5 2 6 2" xfId="41708"/>
    <cellStyle name="Total 2 5 5 2 6 3" xfId="41709"/>
    <cellStyle name="Total 2 5 5 2 7" xfId="41710"/>
    <cellStyle name="Total 2 5 5 2 8" xfId="41711"/>
    <cellStyle name="Total 2 5 5 3" xfId="41712"/>
    <cellStyle name="Total 2 5 5 3 2" xfId="41713"/>
    <cellStyle name="Total 2 5 5 3 2 2" xfId="41714"/>
    <cellStyle name="Total 2 5 5 3 2 3" xfId="41715"/>
    <cellStyle name="Total 2 5 5 3 3" xfId="41716"/>
    <cellStyle name="Total 2 5 5 3 3 2" xfId="41717"/>
    <cellStyle name="Total 2 5 5 3 3 3" xfId="41718"/>
    <cellStyle name="Total 2 5 5 3 4" xfId="41719"/>
    <cellStyle name="Total 2 5 5 3 4 2" xfId="41720"/>
    <cellStyle name="Total 2 5 5 3 4 3" xfId="41721"/>
    <cellStyle name="Total 2 5 5 3 5" xfId="41722"/>
    <cellStyle name="Total 2 5 5 3 5 2" xfId="41723"/>
    <cellStyle name="Total 2 5 5 3 5 3" xfId="41724"/>
    <cellStyle name="Total 2 5 5 3 6" xfId="41725"/>
    <cellStyle name="Total 2 5 5 3 7" xfId="41726"/>
    <cellStyle name="Total 2 5 5 4" xfId="41727"/>
    <cellStyle name="Total 2 5 5 4 2" xfId="41728"/>
    <cellStyle name="Total 2 5 5 4 3" xfId="41729"/>
    <cellStyle name="Total 2 5 5 5" xfId="41730"/>
    <cellStyle name="Total 2 5 5 5 2" xfId="41731"/>
    <cellStyle name="Total 2 5 5 5 3" xfId="41732"/>
    <cellStyle name="Total 2 5 5 6" xfId="41733"/>
    <cellStyle name="Total 2 5 5 6 2" xfId="41734"/>
    <cellStyle name="Total 2 5 5 6 3" xfId="41735"/>
    <cellStyle name="Total 2 5 5 7" xfId="41736"/>
    <cellStyle name="Total 2 5 5 7 2" xfId="41737"/>
    <cellStyle name="Total 2 5 5 7 3" xfId="41738"/>
    <cellStyle name="Total 2 5 5 8" xfId="41739"/>
    <cellStyle name="Total 2 5 5 9" xfId="41740"/>
    <cellStyle name="Total 2 5 6" xfId="41741"/>
    <cellStyle name="Total 2 5 6 2" xfId="41742"/>
    <cellStyle name="Total 2 5 6 2 2" xfId="41743"/>
    <cellStyle name="Total 2 5 6 2 2 2" xfId="41744"/>
    <cellStyle name="Total 2 5 6 2 2 3" xfId="41745"/>
    <cellStyle name="Total 2 5 6 2 3" xfId="41746"/>
    <cellStyle name="Total 2 5 6 2 3 2" xfId="41747"/>
    <cellStyle name="Total 2 5 6 2 3 3" xfId="41748"/>
    <cellStyle name="Total 2 5 6 2 4" xfId="41749"/>
    <cellStyle name="Total 2 5 6 2 4 2" xfId="41750"/>
    <cellStyle name="Total 2 5 6 2 4 3" xfId="41751"/>
    <cellStyle name="Total 2 5 6 2 5" xfId="41752"/>
    <cellStyle name="Total 2 5 6 2 5 2" xfId="41753"/>
    <cellStyle name="Total 2 5 6 2 5 3" xfId="41754"/>
    <cellStyle name="Total 2 5 6 2 6" xfId="41755"/>
    <cellStyle name="Total 2 5 6 2 7" xfId="41756"/>
    <cellStyle name="Total 2 5 6 3" xfId="41757"/>
    <cellStyle name="Total 2 5 6 3 2" xfId="41758"/>
    <cellStyle name="Total 2 5 6 3 3" xfId="41759"/>
    <cellStyle name="Total 2 5 6 4" xfId="41760"/>
    <cellStyle name="Total 2 5 6 4 2" xfId="41761"/>
    <cellStyle name="Total 2 5 6 4 3" xfId="41762"/>
    <cellStyle name="Total 2 5 6 5" xfId="41763"/>
    <cellStyle name="Total 2 5 6 5 2" xfId="41764"/>
    <cellStyle name="Total 2 5 6 5 3" xfId="41765"/>
    <cellStyle name="Total 2 5 6 6" xfId="41766"/>
    <cellStyle name="Total 2 5 6 6 2" xfId="41767"/>
    <cellStyle name="Total 2 5 6 6 3" xfId="41768"/>
    <cellStyle name="Total 2 5 6 7" xfId="41769"/>
    <cellStyle name="Total 2 5 6 8" xfId="41770"/>
    <cellStyle name="Total 2 5 7" xfId="41771"/>
    <cellStyle name="Total 2 5 7 2" xfId="41772"/>
    <cellStyle name="Total 2 5 7 2 2" xfId="41773"/>
    <cellStyle name="Total 2 5 7 2 3" xfId="41774"/>
    <cellStyle name="Total 2 5 7 3" xfId="41775"/>
    <cellStyle name="Total 2 5 7 3 2" xfId="41776"/>
    <cellStyle name="Total 2 5 7 3 3" xfId="41777"/>
    <cellStyle name="Total 2 5 7 4" xfId="41778"/>
    <cellStyle name="Total 2 5 7 4 2" xfId="41779"/>
    <cellStyle name="Total 2 5 7 4 3" xfId="41780"/>
    <cellStyle name="Total 2 5 7 5" xfId="41781"/>
    <cellStyle name="Total 2 5 7 5 2" xfId="41782"/>
    <cellStyle name="Total 2 5 7 5 3" xfId="41783"/>
    <cellStyle name="Total 2 5 7 6" xfId="41784"/>
    <cellStyle name="Total 2 5 7 7" xfId="41785"/>
    <cellStyle name="Total 2 5 8" xfId="41786"/>
    <cellStyle name="Total 2 5 8 2" xfId="41787"/>
    <cellStyle name="Total 2 5 8 3" xfId="41788"/>
    <cellStyle name="Total 2 5 9" xfId="41789"/>
    <cellStyle name="Total 2 5 9 2" xfId="41790"/>
    <cellStyle name="Total 2 5 9 3" xfId="41791"/>
    <cellStyle name="Total 2 6" xfId="41792"/>
    <cellStyle name="Total 2 6 10" xfId="41793"/>
    <cellStyle name="Total 2 6 10 2" xfId="41794"/>
    <cellStyle name="Total 2 6 10 3" xfId="41795"/>
    <cellStyle name="Total 2 6 11" xfId="41796"/>
    <cellStyle name="Total 2 6 11 2" xfId="41797"/>
    <cellStyle name="Total 2 6 11 3" xfId="41798"/>
    <cellStyle name="Total 2 6 12" xfId="41799"/>
    <cellStyle name="Total 2 6 13" xfId="41800"/>
    <cellStyle name="Total 2 6 2" xfId="41801"/>
    <cellStyle name="Total 2 6 2 10" xfId="41802"/>
    <cellStyle name="Total 2 6 2 11" xfId="41803"/>
    <cellStyle name="Total 2 6 2 2" xfId="41804"/>
    <cellStyle name="Total 2 6 2 2 10" xfId="41805"/>
    <cellStyle name="Total 2 6 2 2 2" xfId="41806"/>
    <cellStyle name="Total 2 6 2 2 2 2" xfId="41807"/>
    <cellStyle name="Total 2 6 2 2 2 2 2" xfId="41808"/>
    <cellStyle name="Total 2 6 2 2 2 2 2 2" xfId="41809"/>
    <cellStyle name="Total 2 6 2 2 2 2 2 2 2" xfId="41810"/>
    <cellStyle name="Total 2 6 2 2 2 2 2 2 3" xfId="41811"/>
    <cellStyle name="Total 2 6 2 2 2 2 2 3" xfId="41812"/>
    <cellStyle name="Total 2 6 2 2 2 2 2 3 2" xfId="41813"/>
    <cellStyle name="Total 2 6 2 2 2 2 2 3 3" xfId="41814"/>
    <cellStyle name="Total 2 6 2 2 2 2 2 4" xfId="41815"/>
    <cellStyle name="Total 2 6 2 2 2 2 2 4 2" xfId="41816"/>
    <cellStyle name="Total 2 6 2 2 2 2 2 4 3" xfId="41817"/>
    <cellStyle name="Total 2 6 2 2 2 2 2 5" xfId="41818"/>
    <cellStyle name="Total 2 6 2 2 2 2 2 5 2" xfId="41819"/>
    <cellStyle name="Total 2 6 2 2 2 2 2 5 3" xfId="41820"/>
    <cellStyle name="Total 2 6 2 2 2 2 2 6" xfId="41821"/>
    <cellStyle name="Total 2 6 2 2 2 2 2 7" xfId="41822"/>
    <cellStyle name="Total 2 6 2 2 2 2 3" xfId="41823"/>
    <cellStyle name="Total 2 6 2 2 2 2 3 2" xfId="41824"/>
    <cellStyle name="Total 2 6 2 2 2 2 3 3" xfId="41825"/>
    <cellStyle name="Total 2 6 2 2 2 2 4" xfId="41826"/>
    <cellStyle name="Total 2 6 2 2 2 2 4 2" xfId="41827"/>
    <cellStyle name="Total 2 6 2 2 2 2 4 3" xfId="41828"/>
    <cellStyle name="Total 2 6 2 2 2 2 5" xfId="41829"/>
    <cellStyle name="Total 2 6 2 2 2 2 5 2" xfId="41830"/>
    <cellStyle name="Total 2 6 2 2 2 2 5 3" xfId="41831"/>
    <cellStyle name="Total 2 6 2 2 2 2 6" xfId="41832"/>
    <cellStyle name="Total 2 6 2 2 2 2 6 2" xfId="41833"/>
    <cellStyle name="Total 2 6 2 2 2 2 6 3" xfId="41834"/>
    <cellStyle name="Total 2 6 2 2 2 2 7" xfId="41835"/>
    <cellStyle name="Total 2 6 2 2 2 2 8" xfId="41836"/>
    <cellStyle name="Total 2 6 2 2 2 3" xfId="41837"/>
    <cellStyle name="Total 2 6 2 2 2 3 2" xfId="41838"/>
    <cellStyle name="Total 2 6 2 2 2 3 2 2" xfId="41839"/>
    <cellStyle name="Total 2 6 2 2 2 3 2 3" xfId="41840"/>
    <cellStyle name="Total 2 6 2 2 2 3 3" xfId="41841"/>
    <cellStyle name="Total 2 6 2 2 2 3 3 2" xfId="41842"/>
    <cellStyle name="Total 2 6 2 2 2 3 3 3" xfId="41843"/>
    <cellStyle name="Total 2 6 2 2 2 3 4" xfId="41844"/>
    <cellStyle name="Total 2 6 2 2 2 3 4 2" xfId="41845"/>
    <cellStyle name="Total 2 6 2 2 2 3 4 3" xfId="41846"/>
    <cellStyle name="Total 2 6 2 2 2 3 5" xfId="41847"/>
    <cellStyle name="Total 2 6 2 2 2 3 5 2" xfId="41848"/>
    <cellStyle name="Total 2 6 2 2 2 3 5 3" xfId="41849"/>
    <cellStyle name="Total 2 6 2 2 2 3 6" xfId="41850"/>
    <cellStyle name="Total 2 6 2 2 2 3 7" xfId="41851"/>
    <cellStyle name="Total 2 6 2 2 2 4" xfId="41852"/>
    <cellStyle name="Total 2 6 2 2 2 4 2" xfId="41853"/>
    <cellStyle name="Total 2 6 2 2 2 4 3" xfId="41854"/>
    <cellStyle name="Total 2 6 2 2 2 5" xfId="41855"/>
    <cellStyle name="Total 2 6 2 2 2 5 2" xfId="41856"/>
    <cellStyle name="Total 2 6 2 2 2 5 3" xfId="41857"/>
    <cellStyle name="Total 2 6 2 2 2 6" xfId="41858"/>
    <cellStyle name="Total 2 6 2 2 2 6 2" xfId="41859"/>
    <cellStyle name="Total 2 6 2 2 2 6 3" xfId="41860"/>
    <cellStyle name="Total 2 6 2 2 2 7" xfId="41861"/>
    <cellStyle name="Total 2 6 2 2 2 7 2" xfId="41862"/>
    <cellStyle name="Total 2 6 2 2 2 7 3" xfId="41863"/>
    <cellStyle name="Total 2 6 2 2 2 8" xfId="41864"/>
    <cellStyle name="Total 2 6 2 2 2 9" xfId="41865"/>
    <cellStyle name="Total 2 6 2 2 3" xfId="41866"/>
    <cellStyle name="Total 2 6 2 2 3 2" xfId="41867"/>
    <cellStyle name="Total 2 6 2 2 3 2 2" xfId="41868"/>
    <cellStyle name="Total 2 6 2 2 3 2 2 2" xfId="41869"/>
    <cellStyle name="Total 2 6 2 2 3 2 2 3" xfId="41870"/>
    <cellStyle name="Total 2 6 2 2 3 2 3" xfId="41871"/>
    <cellStyle name="Total 2 6 2 2 3 2 3 2" xfId="41872"/>
    <cellStyle name="Total 2 6 2 2 3 2 3 3" xfId="41873"/>
    <cellStyle name="Total 2 6 2 2 3 2 4" xfId="41874"/>
    <cellStyle name="Total 2 6 2 2 3 2 4 2" xfId="41875"/>
    <cellStyle name="Total 2 6 2 2 3 2 4 3" xfId="41876"/>
    <cellStyle name="Total 2 6 2 2 3 2 5" xfId="41877"/>
    <cellStyle name="Total 2 6 2 2 3 2 5 2" xfId="41878"/>
    <cellStyle name="Total 2 6 2 2 3 2 5 3" xfId="41879"/>
    <cellStyle name="Total 2 6 2 2 3 2 6" xfId="41880"/>
    <cellStyle name="Total 2 6 2 2 3 2 7" xfId="41881"/>
    <cellStyle name="Total 2 6 2 2 3 3" xfId="41882"/>
    <cellStyle name="Total 2 6 2 2 3 3 2" xfId="41883"/>
    <cellStyle name="Total 2 6 2 2 3 3 3" xfId="41884"/>
    <cellStyle name="Total 2 6 2 2 3 4" xfId="41885"/>
    <cellStyle name="Total 2 6 2 2 3 4 2" xfId="41886"/>
    <cellStyle name="Total 2 6 2 2 3 4 3" xfId="41887"/>
    <cellStyle name="Total 2 6 2 2 3 5" xfId="41888"/>
    <cellStyle name="Total 2 6 2 2 3 5 2" xfId="41889"/>
    <cellStyle name="Total 2 6 2 2 3 5 3" xfId="41890"/>
    <cellStyle name="Total 2 6 2 2 3 6" xfId="41891"/>
    <cellStyle name="Total 2 6 2 2 3 6 2" xfId="41892"/>
    <cellStyle name="Total 2 6 2 2 3 6 3" xfId="41893"/>
    <cellStyle name="Total 2 6 2 2 3 7" xfId="41894"/>
    <cellStyle name="Total 2 6 2 2 3 8" xfId="41895"/>
    <cellStyle name="Total 2 6 2 2 4" xfId="41896"/>
    <cellStyle name="Total 2 6 2 2 4 2" xfId="41897"/>
    <cellStyle name="Total 2 6 2 2 4 2 2" xfId="41898"/>
    <cellStyle name="Total 2 6 2 2 4 2 3" xfId="41899"/>
    <cellStyle name="Total 2 6 2 2 4 3" xfId="41900"/>
    <cellStyle name="Total 2 6 2 2 4 3 2" xfId="41901"/>
    <cellStyle name="Total 2 6 2 2 4 3 3" xfId="41902"/>
    <cellStyle name="Total 2 6 2 2 4 4" xfId="41903"/>
    <cellStyle name="Total 2 6 2 2 4 4 2" xfId="41904"/>
    <cellStyle name="Total 2 6 2 2 4 4 3" xfId="41905"/>
    <cellStyle name="Total 2 6 2 2 4 5" xfId="41906"/>
    <cellStyle name="Total 2 6 2 2 4 5 2" xfId="41907"/>
    <cellStyle name="Total 2 6 2 2 4 5 3" xfId="41908"/>
    <cellStyle name="Total 2 6 2 2 4 6" xfId="41909"/>
    <cellStyle name="Total 2 6 2 2 4 7" xfId="41910"/>
    <cellStyle name="Total 2 6 2 2 5" xfId="41911"/>
    <cellStyle name="Total 2 6 2 2 5 2" xfId="41912"/>
    <cellStyle name="Total 2 6 2 2 5 3" xfId="41913"/>
    <cellStyle name="Total 2 6 2 2 6" xfId="41914"/>
    <cellStyle name="Total 2 6 2 2 6 2" xfId="41915"/>
    <cellStyle name="Total 2 6 2 2 6 3" xfId="41916"/>
    <cellStyle name="Total 2 6 2 2 7" xfId="41917"/>
    <cellStyle name="Total 2 6 2 2 7 2" xfId="41918"/>
    <cellStyle name="Total 2 6 2 2 7 3" xfId="41919"/>
    <cellStyle name="Total 2 6 2 2 8" xfId="41920"/>
    <cellStyle name="Total 2 6 2 2 8 2" xfId="41921"/>
    <cellStyle name="Total 2 6 2 2 8 3" xfId="41922"/>
    <cellStyle name="Total 2 6 2 2 9" xfId="41923"/>
    <cellStyle name="Total 2 6 2 3" xfId="41924"/>
    <cellStyle name="Total 2 6 2 3 2" xfId="41925"/>
    <cellStyle name="Total 2 6 2 3 2 2" xfId="41926"/>
    <cellStyle name="Total 2 6 2 3 2 2 2" xfId="41927"/>
    <cellStyle name="Total 2 6 2 3 2 2 2 2" xfId="41928"/>
    <cellStyle name="Total 2 6 2 3 2 2 2 3" xfId="41929"/>
    <cellStyle name="Total 2 6 2 3 2 2 3" xfId="41930"/>
    <cellStyle name="Total 2 6 2 3 2 2 3 2" xfId="41931"/>
    <cellStyle name="Total 2 6 2 3 2 2 3 3" xfId="41932"/>
    <cellStyle name="Total 2 6 2 3 2 2 4" xfId="41933"/>
    <cellStyle name="Total 2 6 2 3 2 2 4 2" xfId="41934"/>
    <cellStyle name="Total 2 6 2 3 2 2 4 3" xfId="41935"/>
    <cellStyle name="Total 2 6 2 3 2 2 5" xfId="41936"/>
    <cellStyle name="Total 2 6 2 3 2 2 5 2" xfId="41937"/>
    <cellStyle name="Total 2 6 2 3 2 2 5 3" xfId="41938"/>
    <cellStyle name="Total 2 6 2 3 2 2 6" xfId="41939"/>
    <cellStyle name="Total 2 6 2 3 2 2 7" xfId="41940"/>
    <cellStyle name="Total 2 6 2 3 2 3" xfId="41941"/>
    <cellStyle name="Total 2 6 2 3 2 3 2" xfId="41942"/>
    <cellStyle name="Total 2 6 2 3 2 3 3" xfId="41943"/>
    <cellStyle name="Total 2 6 2 3 2 4" xfId="41944"/>
    <cellStyle name="Total 2 6 2 3 2 4 2" xfId="41945"/>
    <cellStyle name="Total 2 6 2 3 2 4 3" xfId="41946"/>
    <cellStyle name="Total 2 6 2 3 2 5" xfId="41947"/>
    <cellStyle name="Total 2 6 2 3 2 5 2" xfId="41948"/>
    <cellStyle name="Total 2 6 2 3 2 5 3" xfId="41949"/>
    <cellStyle name="Total 2 6 2 3 2 6" xfId="41950"/>
    <cellStyle name="Total 2 6 2 3 2 6 2" xfId="41951"/>
    <cellStyle name="Total 2 6 2 3 2 6 3" xfId="41952"/>
    <cellStyle name="Total 2 6 2 3 2 7" xfId="41953"/>
    <cellStyle name="Total 2 6 2 3 2 8" xfId="41954"/>
    <cellStyle name="Total 2 6 2 3 3" xfId="41955"/>
    <cellStyle name="Total 2 6 2 3 3 2" xfId="41956"/>
    <cellStyle name="Total 2 6 2 3 3 2 2" xfId="41957"/>
    <cellStyle name="Total 2 6 2 3 3 2 3" xfId="41958"/>
    <cellStyle name="Total 2 6 2 3 3 3" xfId="41959"/>
    <cellStyle name="Total 2 6 2 3 3 3 2" xfId="41960"/>
    <cellStyle name="Total 2 6 2 3 3 3 3" xfId="41961"/>
    <cellStyle name="Total 2 6 2 3 3 4" xfId="41962"/>
    <cellStyle name="Total 2 6 2 3 3 4 2" xfId="41963"/>
    <cellStyle name="Total 2 6 2 3 3 4 3" xfId="41964"/>
    <cellStyle name="Total 2 6 2 3 3 5" xfId="41965"/>
    <cellStyle name="Total 2 6 2 3 3 5 2" xfId="41966"/>
    <cellStyle name="Total 2 6 2 3 3 5 3" xfId="41967"/>
    <cellStyle name="Total 2 6 2 3 3 6" xfId="41968"/>
    <cellStyle name="Total 2 6 2 3 3 7" xfId="41969"/>
    <cellStyle name="Total 2 6 2 3 4" xfId="41970"/>
    <cellStyle name="Total 2 6 2 3 4 2" xfId="41971"/>
    <cellStyle name="Total 2 6 2 3 4 3" xfId="41972"/>
    <cellStyle name="Total 2 6 2 3 5" xfId="41973"/>
    <cellStyle name="Total 2 6 2 3 5 2" xfId="41974"/>
    <cellStyle name="Total 2 6 2 3 5 3" xfId="41975"/>
    <cellStyle name="Total 2 6 2 3 6" xfId="41976"/>
    <cellStyle name="Total 2 6 2 3 6 2" xfId="41977"/>
    <cellStyle name="Total 2 6 2 3 6 3" xfId="41978"/>
    <cellStyle name="Total 2 6 2 3 7" xfId="41979"/>
    <cellStyle name="Total 2 6 2 3 7 2" xfId="41980"/>
    <cellStyle name="Total 2 6 2 3 7 3" xfId="41981"/>
    <cellStyle name="Total 2 6 2 3 8" xfId="41982"/>
    <cellStyle name="Total 2 6 2 3 9" xfId="41983"/>
    <cellStyle name="Total 2 6 2 4" xfId="41984"/>
    <cellStyle name="Total 2 6 2 4 2" xfId="41985"/>
    <cellStyle name="Total 2 6 2 4 2 2" xfId="41986"/>
    <cellStyle name="Total 2 6 2 4 2 2 2" xfId="41987"/>
    <cellStyle name="Total 2 6 2 4 2 2 3" xfId="41988"/>
    <cellStyle name="Total 2 6 2 4 2 3" xfId="41989"/>
    <cellStyle name="Total 2 6 2 4 2 3 2" xfId="41990"/>
    <cellStyle name="Total 2 6 2 4 2 3 3" xfId="41991"/>
    <cellStyle name="Total 2 6 2 4 2 4" xfId="41992"/>
    <cellStyle name="Total 2 6 2 4 2 4 2" xfId="41993"/>
    <cellStyle name="Total 2 6 2 4 2 4 3" xfId="41994"/>
    <cellStyle name="Total 2 6 2 4 2 5" xfId="41995"/>
    <cellStyle name="Total 2 6 2 4 2 5 2" xfId="41996"/>
    <cellStyle name="Total 2 6 2 4 2 5 3" xfId="41997"/>
    <cellStyle name="Total 2 6 2 4 2 6" xfId="41998"/>
    <cellStyle name="Total 2 6 2 4 2 7" xfId="41999"/>
    <cellStyle name="Total 2 6 2 4 3" xfId="42000"/>
    <cellStyle name="Total 2 6 2 4 3 2" xfId="42001"/>
    <cellStyle name="Total 2 6 2 4 3 3" xfId="42002"/>
    <cellStyle name="Total 2 6 2 4 4" xfId="42003"/>
    <cellStyle name="Total 2 6 2 4 4 2" xfId="42004"/>
    <cellStyle name="Total 2 6 2 4 4 3" xfId="42005"/>
    <cellStyle name="Total 2 6 2 4 5" xfId="42006"/>
    <cellStyle name="Total 2 6 2 4 5 2" xfId="42007"/>
    <cellStyle name="Total 2 6 2 4 5 3" xfId="42008"/>
    <cellStyle name="Total 2 6 2 4 6" xfId="42009"/>
    <cellStyle name="Total 2 6 2 4 6 2" xfId="42010"/>
    <cellStyle name="Total 2 6 2 4 6 3" xfId="42011"/>
    <cellStyle name="Total 2 6 2 4 7" xfId="42012"/>
    <cellStyle name="Total 2 6 2 4 8" xfId="42013"/>
    <cellStyle name="Total 2 6 2 5" xfId="42014"/>
    <cellStyle name="Total 2 6 2 5 2" xfId="42015"/>
    <cellStyle name="Total 2 6 2 5 2 2" xfId="42016"/>
    <cellStyle name="Total 2 6 2 5 2 3" xfId="42017"/>
    <cellStyle name="Total 2 6 2 5 3" xfId="42018"/>
    <cellStyle name="Total 2 6 2 5 3 2" xfId="42019"/>
    <cellStyle name="Total 2 6 2 5 3 3" xfId="42020"/>
    <cellStyle name="Total 2 6 2 5 4" xfId="42021"/>
    <cellStyle name="Total 2 6 2 5 4 2" xfId="42022"/>
    <cellStyle name="Total 2 6 2 5 4 3" xfId="42023"/>
    <cellStyle name="Total 2 6 2 5 5" xfId="42024"/>
    <cellStyle name="Total 2 6 2 5 5 2" xfId="42025"/>
    <cellStyle name="Total 2 6 2 5 5 3" xfId="42026"/>
    <cellStyle name="Total 2 6 2 5 6" xfId="42027"/>
    <cellStyle name="Total 2 6 2 5 7" xfId="42028"/>
    <cellStyle name="Total 2 6 2 6" xfId="42029"/>
    <cellStyle name="Total 2 6 2 6 2" xfId="42030"/>
    <cellStyle name="Total 2 6 2 6 3" xfId="42031"/>
    <cellStyle name="Total 2 6 2 7" xfId="42032"/>
    <cellStyle name="Total 2 6 2 7 2" xfId="42033"/>
    <cellStyle name="Total 2 6 2 7 3" xfId="42034"/>
    <cellStyle name="Total 2 6 2 8" xfId="42035"/>
    <cellStyle name="Total 2 6 2 8 2" xfId="42036"/>
    <cellStyle name="Total 2 6 2 8 3" xfId="42037"/>
    <cellStyle name="Total 2 6 2 9" xfId="42038"/>
    <cellStyle name="Total 2 6 2 9 2" xfId="42039"/>
    <cellStyle name="Total 2 6 2 9 3" xfId="42040"/>
    <cellStyle name="Total 2 6 3" xfId="42041"/>
    <cellStyle name="Total 2 6 3 10" xfId="42042"/>
    <cellStyle name="Total 2 6 3 11" xfId="42043"/>
    <cellStyle name="Total 2 6 3 2" xfId="42044"/>
    <cellStyle name="Total 2 6 3 2 10" xfId="42045"/>
    <cellStyle name="Total 2 6 3 2 2" xfId="42046"/>
    <cellStyle name="Total 2 6 3 2 2 2" xfId="42047"/>
    <cellStyle name="Total 2 6 3 2 2 2 2" xfId="42048"/>
    <cellStyle name="Total 2 6 3 2 2 2 2 2" xfId="42049"/>
    <cellStyle name="Total 2 6 3 2 2 2 2 2 2" xfId="42050"/>
    <cellStyle name="Total 2 6 3 2 2 2 2 2 3" xfId="42051"/>
    <cellStyle name="Total 2 6 3 2 2 2 2 3" xfId="42052"/>
    <cellStyle name="Total 2 6 3 2 2 2 2 3 2" xfId="42053"/>
    <cellStyle name="Total 2 6 3 2 2 2 2 3 3" xfId="42054"/>
    <cellStyle name="Total 2 6 3 2 2 2 2 4" xfId="42055"/>
    <cellStyle name="Total 2 6 3 2 2 2 2 4 2" xfId="42056"/>
    <cellStyle name="Total 2 6 3 2 2 2 2 4 3" xfId="42057"/>
    <cellStyle name="Total 2 6 3 2 2 2 2 5" xfId="42058"/>
    <cellStyle name="Total 2 6 3 2 2 2 2 5 2" xfId="42059"/>
    <cellStyle name="Total 2 6 3 2 2 2 2 5 3" xfId="42060"/>
    <cellStyle name="Total 2 6 3 2 2 2 2 6" xfId="42061"/>
    <cellStyle name="Total 2 6 3 2 2 2 2 7" xfId="42062"/>
    <cellStyle name="Total 2 6 3 2 2 2 3" xfId="42063"/>
    <cellStyle name="Total 2 6 3 2 2 2 3 2" xfId="42064"/>
    <cellStyle name="Total 2 6 3 2 2 2 3 3" xfId="42065"/>
    <cellStyle name="Total 2 6 3 2 2 2 4" xfId="42066"/>
    <cellStyle name="Total 2 6 3 2 2 2 4 2" xfId="42067"/>
    <cellStyle name="Total 2 6 3 2 2 2 4 3" xfId="42068"/>
    <cellStyle name="Total 2 6 3 2 2 2 5" xfId="42069"/>
    <cellStyle name="Total 2 6 3 2 2 2 5 2" xfId="42070"/>
    <cellStyle name="Total 2 6 3 2 2 2 5 3" xfId="42071"/>
    <cellStyle name="Total 2 6 3 2 2 2 6" xfId="42072"/>
    <cellStyle name="Total 2 6 3 2 2 2 6 2" xfId="42073"/>
    <cellStyle name="Total 2 6 3 2 2 2 6 3" xfId="42074"/>
    <cellStyle name="Total 2 6 3 2 2 2 7" xfId="42075"/>
    <cellStyle name="Total 2 6 3 2 2 2 8" xfId="42076"/>
    <cellStyle name="Total 2 6 3 2 2 3" xfId="42077"/>
    <cellStyle name="Total 2 6 3 2 2 3 2" xfId="42078"/>
    <cellStyle name="Total 2 6 3 2 2 3 2 2" xfId="42079"/>
    <cellStyle name="Total 2 6 3 2 2 3 2 3" xfId="42080"/>
    <cellStyle name="Total 2 6 3 2 2 3 3" xfId="42081"/>
    <cellStyle name="Total 2 6 3 2 2 3 3 2" xfId="42082"/>
    <cellStyle name="Total 2 6 3 2 2 3 3 3" xfId="42083"/>
    <cellStyle name="Total 2 6 3 2 2 3 4" xfId="42084"/>
    <cellStyle name="Total 2 6 3 2 2 3 4 2" xfId="42085"/>
    <cellStyle name="Total 2 6 3 2 2 3 4 3" xfId="42086"/>
    <cellStyle name="Total 2 6 3 2 2 3 5" xfId="42087"/>
    <cellStyle name="Total 2 6 3 2 2 3 5 2" xfId="42088"/>
    <cellStyle name="Total 2 6 3 2 2 3 5 3" xfId="42089"/>
    <cellStyle name="Total 2 6 3 2 2 3 6" xfId="42090"/>
    <cellStyle name="Total 2 6 3 2 2 3 7" xfId="42091"/>
    <cellStyle name="Total 2 6 3 2 2 4" xfId="42092"/>
    <cellStyle name="Total 2 6 3 2 2 4 2" xfId="42093"/>
    <cellStyle name="Total 2 6 3 2 2 4 3" xfId="42094"/>
    <cellStyle name="Total 2 6 3 2 2 5" xfId="42095"/>
    <cellStyle name="Total 2 6 3 2 2 5 2" xfId="42096"/>
    <cellStyle name="Total 2 6 3 2 2 5 3" xfId="42097"/>
    <cellStyle name="Total 2 6 3 2 2 6" xfId="42098"/>
    <cellStyle name="Total 2 6 3 2 2 6 2" xfId="42099"/>
    <cellStyle name="Total 2 6 3 2 2 6 3" xfId="42100"/>
    <cellStyle name="Total 2 6 3 2 2 7" xfId="42101"/>
    <cellStyle name="Total 2 6 3 2 2 7 2" xfId="42102"/>
    <cellStyle name="Total 2 6 3 2 2 7 3" xfId="42103"/>
    <cellStyle name="Total 2 6 3 2 2 8" xfId="42104"/>
    <cellStyle name="Total 2 6 3 2 2 9" xfId="42105"/>
    <cellStyle name="Total 2 6 3 2 3" xfId="42106"/>
    <cellStyle name="Total 2 6 3 2 3 2" xfId="42107"/>
    <cellStyle name="Total 2 6 3 2 3 2 2" xfId="42108"/>
    <cellStyle name="Total 2 6 3 2 3 2 2 2" xfId="42109"/>
    <cellStyle name="Total 2 6 3 2 3 2 2 3" xfId="42110"/>
    <cellStyle name="Total 2 6 3 2 3 2 3" xfId="42111"/>
    <cellStyle name="Total 2 6 3 2 3 2 3 2" xfId="42112"/>
    <cellStyle name="Total 2 6 3 2 3 2 3 3" xfId="42113"/>
    <cellStyle name="Total 2 6 3 2 3 2 4" xfId="42114"/>
    <cellStyle name="Total 2 6 3 2 3 2 4 2" xfId="42115"/>
    <cellStyle name="Total 2 6 3 2 3 2 4 3" xfId="42116"/>
    <cellStyle name="Total 2 6 3 2 3 2 5" xfId="42117"/>
    <cellStyle name="Total 2 6 3 2 3 2 5 2" xfId="42118"/>
    <cellStyle name="Total 2 6 3 2 3 2 5 3" xfId="42119"/>
    <cellStyle name="Total 2 6 3 2 3 2 6" xfId="42120"/>
    <cellStyle name="Total 2 6 3 2 3 2 7" xfId="42121"/>
    <cellStyle name="Total 2 6 3 2 3 3" xfId="42122"/>
    <cellStyle name="Total 2 6 3 2 3 3 2" xfId="42123"/>
    <cellStyle name="Total 2 6 3 2 3 3 3" xfId="42124"/>
    <cellStyle name="Total 2 6 3 2 3 4" xfId="42125"/>
    <cellStyle name="Total 2 6 3 2 3 4 2" xfId="42126"/>
    <cellStyle name="Total 2 6 3 2 3 4 3" xfId="42127"/>
    <cellStyle name="Total 2 6 3 2 3 5" xfId="42128"/>
    <cellStyle name="Total 2 6 3 2 3 5 2" xfId="42129"/>
    <cellStyle name="Total 2 6 3 2 3 5 3" xfId="42130"/>
    <cellStyle name="Total 2 6 3 2 3 6" xfId="42131"/>
    <cellStyle name="Total 2 6 3 2 3 6 2" xfId="42132"/>
    <cellStyle name="Total 2 6 3 2 3 6 3" xfId="42133"/>
    <cellStyle name="Total 2 6 3 2 3 7" xfId="42134"/>
    <cellStyle name="Total 2 6 3 2 3 8" xfId="42135"/>
    <cellStyle name="Total 2 6 3 2 4" xfId="42136"/>
    <cellStyle name="Total 2 6 3 2 4 2" xfId="42137"/>
    <cellStyle name="Total 2 6 3 2 4 2 2" xfId="42138"/>
    <cellStyle name="Total 2 6 3 2 4 2 3" xfId="42139"/>
    <cellStyle name="Total 2 6 3 2 4 3" xfId="42140"/>
    <cellStyle name="Total 2 6 3 2 4 3 2" xfId="42141"/>
    <cellStyle name="Total 2 6 3 2 4 3 3" xfId="42142"/>
    <cellStyle name="Total 2 6 3 2 4 4" xfId="42143"/>
    <cellStyle name="Total 2 6 3 2 4 4 2" xfId="42144"/>
    <cellStyle name="Total 2 6 3 2 4 4 3" xfId="42145"/>
    <cellStyle name="Total 2 6 3 2 4 5" xfId="42146"/>
    <cellStyle name="Total 2 6 3 2 4 5 2" xfId="42147"/>
    <cellStyle name="Total 2 6 3 2 4 5 3" xfId="42148"/>
    <cellStyle name="Total 2 6 3 2 4 6" xfId="42149"/>
    <cellStyle name="Total 2 6 3 2 4 7" xfId="42150"/>
    <cellStyle name="Total 2 6 3 2 5" xfId="42151"/>
    <cellStyle name="Total 2 6 3 2 5 2" xfId="42152"/>
    <cellStyle name="Total 2 6 3 2 5 3" xfId="42153"/>
    <cellStyle name="Total 2 6 3 2 6" xfId="42154"/>
    <cellStyle name="Total 2 6 3 2 6 2" xfId="42155"/>
    <cellStyle name="Total 2 6 3 2 6 3" xfId="42156"/>
    <cellStyle name="Total 2 6 3 2 7" xfId="42157"/>
    <cellStyle name="Total 2 6 3 2 7 2" xfId="42158"/>
    <cellStyle name="Total 2 6 3 2 7 3" xfId="42159"/>
    <cellStyle name="Total 2 6 3 2 8" xfId="42160"/>
    <cellStyle name="Total 2 6 3 2 8 2" xfId="42161"/>
    <cellStyle name="Total 2 6 3 2 8 3" xfId="42162"/>
    <cellStyle name="Total 2 6 3 2 9" xfId="42163"/>
    <cellStyle name="Total 2 6 3 3" xfId="42164"/>
    <cellStyle name="Total 2 6 3 3 2" xfId="42165"/>
    <cellStyle name="Total 2 6 3 3 2 2" xfId="42166"/>
    <cellStyle name="Total 2 6 3 3 2 2 2" xfId="42167"/>
    <cellStyle name="Total 2 6 3 3 2 2 2 2" xfId="42168"/>
    <cellStyle name="Total 2 6 3 3 2 2 2 3" xfId="42169"/>
    <cellStyle name="Total 2 6 3 3 2 2 3" xfId="42170"/>
    <cellStyle name="Total 2 6 3 3 2 2 3 2" xfId="42171"/>
    <cellStyle name="Total 2 6 3 3 2 2 3 3" xfId="42172"/>
    <cellStyle name="Total 2 6 3 3 2 2 4" xfId="42173"/>
    <cellStyle name="Total 2 6 3 3 2 2 4 2" xfId="42174"/>
    <cellStyle name="Total 2 6 3 3 2 2 4 3" xfId="42175"/>
    <cellStyle name="Total 2 6 3 3 2 2 5" xfId="42176"/>
    <cellStyle name="Total 2 6 3 3 2 2 5 2" xfId="42177"/>
    <cellStyle name="Total 2 6 3 3 2 2 5 3" xfId="42178"/>
    <cellStyle name="Total 2 6 3 3 2 2 6" xfId="42179"/>
    <cellStyle name="Total 2 6 3 3 2 2 7" xfId="42180"/>
    <cellStyle name="Total 2 6 3 3 2 3" xfId="42181"/>
    <cellStyle name="Total 2 6 3 3 2 3 2" xfId="42182"/>
    <cellStyle name="Total 2 6 3 3 2 3 3" xfId="42183"/>
    <cellStyle name="Total 2 6 3 3 2 4" xfId="42184"/>
    <cellStyle name="Total 2 6 3 3 2 4 2" xfId="42185"/>
    <cellStyle name="Total 2 6 3 3 2 4 3" xfId="42186"/>
    <cellStyle name="Total 2 6 3 3 2 5" xfId="42187"/>
    <cellStyle name="Total 2 6 3 3 2 5 2" xfId="42188"/>
    <cellStyle name="Total 2 6 3 3 2 5 3" xfId="42189"/>
    <cellStyle name="Total 2 6 3 3 2 6" xfId="42190"/>
    <cellStyle name="Total 2 6 3 3 2 6 2" xfId="42191"/>
    <cellStyle name="Total 2 6 3 3 2 6 3" xfId="42192"/>
    <cellStyle name="Total 2 6 3 3 2 7" xfId="42193"/>
    <cellStyle name="Total 2 6 3 3 2 8" xfId="42194"/>
    <cellStyle name="Total 2 6 3 3 3" xfId="42195"/>
    <cellStyle name="Total 2 6 3 3 3 2" xfId="42196"/>
    <cellStyle name="Total 2 6 3 3 3 2 2" xfId="42197"/>
    <cellStyle name="Total 2 6 3 3 3 2 3" xfId="42198"/>
    <cellStyle name="Total 2 6 3 3 3 3" xfId="42199"/>
    <cellStyle name="Total 2 6 3 3 3 3 2" xfId="42200"/>
    <cellStyle name="Total 2 6 3 3 3 3 3" xfId="42201"/>
    <cellStyle name="Total 2 6 3 3 3 4" xfId="42202"/>
    <cellStyle name="Total 2 6 3 3 3 4 2" xfId="42203"/>
    <cellStyle name="Total 2 6 3 3 3 4 3" xfId="42204"/>
    <cellStyle name="Total 2 6 3 3 3 5" xfId="42205"/>
    <cellStyle name="Total 2 6 3 3 3 5 2" xfId="42206"/>
    <cellStyle name="Total 2 6 3 3 3 5 3" xfId="42207"/>
    <cellStyle name="Total 2 6 3 3 3 6" xfId="42208"/>
    <cellStyle name="Total 2 6 3 3 3 7" xfId="42209"/>
    <cellStyle name="Total 2 6 3 3 4" xfId="42210"/>
    <cellStyle name="Total 2 6 3 3 4 2" xfId="42211"/>
    <cellStyle name="Total 2 6 3 3 4 3" xfId="42212"/>
    <cellStyle name="Total 2 6 3 3 5" xfId="42213"/>
    <cellStyle name="Total 2 6 3 3 5 2" xfId="42214"/>
    <cellStyle name="Total 2 6 3 3 5 3" xfId="42215"/>
    <cellStyle name="Total 2 6 3 3 6" xfId="42216"/>
    <cellStyle name="Total 2 6 3 3 6 2" xfId="42217"/>
    <cellStyle name="Total 2 6 3 3 6 3" xfId="42218"/>
    <cellStyle name="Total 2 6 3 3 7" xfId="42219"/>
    <cellStyle name="Total 2 6 3 3 7 2" xfId="42220"/>
    <cellStyle name="Total 2 6 3 3 7 3" xfId="42221"/>
    <cellStyle name="Total 2 6 3 3 8" xfId="42222"/>
    <cellStyle name="Total 2 6 3 3 9" xfId="42223"/>
    <cellStyle name="Total 2 6 3 4" xfId="42224"/>
    <cellStyle name="Total 2 6 3 4 2" xfId="42225"/>
    <cellStyle name="Total 2 6 3 4 2 2" xfId="42226"/>
    <cellStyle name="Total 2 6 3 4 2 2 2" xfId="42227"/>
    <cellStyle name="Total 2 6 3 4 2 2 3" xfId="42228"/>
    <cellStyle name="Total 2 6 3 4 2 3" xfId="42229"/>
    <cellStyle name="Total 2 6 3 4 2 3 2" xfId="42230"/>
    <cellStyle name="Total 2 6 3 4 2 3 3" xfId="42231"/>
    <cellStyle name="Total 2 6 3 4 2 4" xfId="42232"/>
    <cellStyle name="Total 2 6 3 4 2 4 2" xfId="42233"/>
    <cellStyle name="Total 2 6 3 4 2 4 3" xfId="42234"/>
    <cellStyle name="Total 2 6 3 4 2 5" xfId="42235"/>
    <cellStyle name="Total 2 6 3 4 2 5 2" xfId="42236"/>
    <cellStyle name="Total 2 6 3 4 2 5 3" xfId="42237"/>
    <cellStyle name="Total 2 6 3 4 2 6" xfId="42238"/>
    <cellStyle name="Total 2 6 3 4 2 7" xfId="42239"/>
    <cellStyle name="Total 2 6 3 4 3" xfId="42240"/>
    <cellStyle name="Total 2 6 3 4 3 2" xfId="42241"/>
    <cellStyle name="Total 2 6 3 4 3 3" xfId="42242"/>
    <cellStyle name="Total 2 6 3 4 4" xfId="42243"/>
    <cellStyle name="Total 2 6 3 4 4 2" xfId="42244"/>
    <cellStyle name="Total 2 6 3 4 4 3" xfId="42245"/>
    <cellStyle name="Total 2 6 3 4 5" xfId="42246"/>
    <cellStyle name="Total 2 6 3 4 5 2" xfId="42247"/>
    <cellStyle name="Total 2 6 3 4 5 3" xfId="42248"/>
    <cellStyle name="Total 2 6 3 4 6" xfId="42249"/>
    <cellStyle name="Total 2 6 3 4 6 2" xfId="42250"/>
    <cellStyle name="Total 2 6 3 4 6 3" xfId="42251"/>
    <cellStyle name="Total 2 6 3 4 7" xfId="42252"/>
    <cellStyle name="Total 2 6 3 4 8" xfId="42253"/>
    <cellStyle name="Total 2 6 3 5" xfId="42254"/>
    <cellStyle name="Total 2 6 3 5 2" xfId="42255"/>
    <cellStyle name="Total 2 6 3 5 2 2" xfId="42256"/>
    <cellStyle name="Total 2 6 3 5 2 3" xfId="42257"/>
    <cellStyle name="Total 2 6 3 5 3" xfId="42258"/>
    <cellStyle name="Total 2 6 3 5 3 2" xfId="42259"/>
    <cellStyle name="Total 2 6 3 5 3 3" xfId="42260"/>
    <cellStyle name="Total 2 6 3 5 4" xfId="42261"/>
    <cellStyle name="Total 2 6 3 5 4 2" xfId="42262"/>
    <cellStyle name="Total 2 6 3 5 4 3" xfId="42263"/>
    <cellStyle name="Total 2 6 3 5 5" xfId="42264"/>
    <cellStyle name="Total 2 6 3 5 5 2" xfId="42265"/>
    <cellStyle name="Total 2 6 3 5 5 3" xfId="42266"/>
    <cellStyle name="Total 2 6 3 5 6" xfId="42267"/>
    <cellStyle name="Total 2 6 3 5 7" xfId="42268"/>
    <cellStyle name="Total 2 6 3 6" xfId="42269"/>
    <cellStyle name="Total 2 6 3 6 2" xfId="42270"/>
    <cellStyle name="Total 2 6 3 6 3" xfId="42271"/>
    <cellStyle name="Total 2 6 3 7" xfId="42272"/>
    <cellStyle name="Total 2 6 3 7 2" xfId="42273"/>
    <cellStyle name="Total 2 6 3 7 3" xfId="42274"/>
    <cellStyle name="Total 2 6 3 8" xfId="42275"/>
    <cellStyle name="Total 2 6 3 8 2" xfId="42276"/>
    <cellStyle name="Total 2 6 3 8 3" xfId="42277"/>
    <cellStyle name="Total 2 6 3 9" xfId="42278"/>
    <cellStyle name="Total 2 6 3 9 2" xfId="42279"/>
    <cellStyle name="Total 2 6 3 9 3" xfId="42280"/>
    <cellStyle name="Total 2 6 4" xfId="42281"/>
    <cellStyle name="Total 2 6 4 10" xfId="42282"/>
    <cellStyle name="Total 2 6 4 2" xfId="42283"/>
    <cellStyle name="Total 2 6 4 2 2" xfId="42284"/>
    <cellStyle name="Total 2 6 4 2 2 2" xfId="42285"/>
    <cellStyle name="Total 2 6 4 2 2 2 2" xfId="42286"/>
    <cellStyle name="Total 2 6 4 2 2 2 2 2" xfId="42287"/>
    <cellStyle name="Total 2 6 4 2 2 2 2 3" xfId="42288"/>
    <cellStyle name="Total 2 6 4 2 2 2 3" xfId="42289"/>
    <cellStyle name="Total 2 6 4 2 2 2 3 2" xfId="42290"/>
    <cellStyle name="Total 2 6 4 2 2 2 3 3" xfId="42291"/>
    <cellStyle name="Total 2 6 4 2 2 2 4" xfId="42292"/>
    <cellStyle name="Total 2 6 4 2 2 2 4 2" xfId="42293"/>
    <cellStyle name="Total 2 6 4 2 2 2 4 3" xfId="42294"/>
    <cellStyle name="Total 2 6 4 2 2 2 5" xfId="42295"/>
    <cellStyle name="Total 2 6 4 2 2 2 5 2" xfId="42296"/>
    <cellStyle name="Total 2 6 4 2 2 2 5 3" xfId="42297"/>
    <cellStyle name="Total 2 6 4 2 2 2 6" xfId="42298"/>
    <cellStyle name="Total 2 6 4 2 2 2 7" xfId="42299"/>
    <cellStyle name="Total 2 6 4 2 2 3" xfId="42300"/>
    <cellStyle name="Total 2 6 4 2 2 3 2" xfId="42301"/>
    <cellStyle name="Total 2 6 4 2 2 3 3" xfId="42302"/>
    <cellStyle name="Total 2 6 4 2 2 4" xfId="42303"/>
    <cellStyle name="Total 2 6 4 2 2 4 2" xfId="42304"/>
    <cellStyle name="Total 2 6 4 2 2 4 3" xfId="42305"/>
    <cellStyle name="Total 2 6 4 2 2 5" xfId="42306"/>
    <cellStyle name="Total 2 6 4 2 2 5 2" xfId="42307"/>
    <cellStyle name="Total 2 6 4 2 2 5 3" xfId="42308"/>
    <cellStyle name="Total 2 6 4 2 2 6" xfId="42309"/>
    <cellStyle name="Total 2 6 4 2 2 6 2" xfId="42310"/>
    <cellStyle name="Total 2 6 4 2 2 6 3" xfId="42311"/>
    <cellStyle name="Total 2 6 4 2 2 7" xfId="42312"/>
    <cellStyle name="Total 2 6 4 2 2 8" xfId="42313"/>
    <cellStyle name="Total 2 6 4 2 3" xfId="42314"/>
    <cellStyle name="Total 2 6 4 2 3 2" xfId="42315"/>
    <cellStyle name="Total 2 6 4 2 3 2 2" xfId="42316"/>
    <cellStyle name="Total 2 6 4 2 3 2 3" xfId="42317"/>
    <cellStyle name="Total 2 6 4 2 3 3" xfId="42318"/>
    <cellStyle name="Total 2 6 4 2 3 3 2" xfId="42319"/>
    <cellStyle name="Total 2 6 4 2 3 3 3" xfId="42320"/>
    <cellStyle name="Total 2 6 4 2 3 4" xfId="42321"/>
    <cellStyle name="Total 2 6 4 2 3 4 2" xfId="42322"/>
    <cellStyle name="Total 2 6 4 2 3 4 3" xfId="42323"/>
    <cellStyle name="Total 2 6 4 2 3 5" xfId="42324"/>
    <cellStyle name="Total 2 6 4 2 3 5 2" xfId="42325"/>
    <cellStyle name="Total 2 6 4 2 3 5 3" xfId="42326"/>
    <cellStyle name="Total 2 6 4 2 3 6" xfId="42327"/>
    <cellStyle name="Total 2 6 4 2 3 7" xfId="42328"/>
    <cellStyle name="Total 2 6 4 2 4" xfId="42329"/>
    <cellStyle name="Total 2 6 4 2 4 2" xfId="42330"/>
    <cellStyle name="Total 2 6 4 2 4 3" xfId="42331"/>
    <cellStyle name="Total 2 6 4 2 5" xfId="42332"/>
    <cellStyle name="Total 2 6 4 2 5 2" xfId="42333"/>
    <cellStyle name="Total 2 6 4 2 5 3" xfId="42334"/>
    <cellStyle name="Total 2 6 4 2 6" xfId="42335"/>
    <cellStyle name="Total 2 6 4 2 6 2" xfId="42336"/>
    <cellStyle name="Total 2 6 4 2 6 3" xfId="42337"/>
    <cellStyle name="Total 2 6 4 2 7" xfId="42338"/>
    <cellStyle name="Total 2 6 4 2 7 2" xfId="42339"/>
    <cellStyle name="Total 2 6 4 2 7 3" xfId="42340"/>
    <cellStyle name="Total 2 6 4 2 8" xfId="42341"/>
    <cellStyle name="Total 2 6 4 2 9" xfId="42342"/>
    <cellStyle name="Total 2 6 4 3" xfId="42343"/>
    <cellStyle name="Total 2 6 4 3 2" xfId="42344"/>
    <cellStyle name="Total 2 6 4 3 2 2" xfId="42345"/>
    <cellStyle name="Total 2 6 4 3 2 2 2" xfId="42346"/>
    <cellStyle name="Total 2 6 4 3 2 2 3" xfId="42347"/>
    <cellStyle name="Total 2 6 4 3 2 3" xfId="42348"/>
    <cellStyle name="Total 2 6 4 3 2 3 2" xfId="42349"/>
    <cellStyle name="Total 2 6 4 3 2 3 3" xfId="42350"/>
    <cellStyle name="Total 2 6 4 3 2 4" xfId="42351"/>
    <cellStyle name="Total 2 6 4 3 2 4 2" xfId="42352"/>
    <cellStyle name="Total 2 6 4 3 2 4 3" xfId="42353"/>
    <cellStyle name="Total 2 6 4 3 2 5" xfId="42354"/>
    <cellStyle name="Total 2 6 4 3 2 5 2" xfId="42355"/>
    <cellStyle name="Total 2 6 4 3 2 5 3" xfId="42356"/>
    <cellStyle name="Total 2 6 4 3 2 6" xfId="42357"/>
    <cellStyle name="Total 2 6 4 3 2 7" xfId="42358"/>
    <cellStyle name="Total 2 6 4 3 3" xfId="42359"/>
    <cellStyle name="Total 2 6 4 3 3 2" xfId="42360"/>
    <cellStyle name="Total 2 6 4 3 3 3" xfId="42361"/>
    <cellStyle name="Total 2 6 4 3 4" xfId="42362"/>
    <cellStyle name="Total 2 6 4 3 4 2" xfId="42363"/>
    <cellStyle name="Total 2 6 4 3 4 3" xfId="42364"/>
    <cellStyle name="Total 2 6 4 3 5" xfId="42365"/>
    <cellStyle name="Total 2 6 4 3 5 2" xfId="42366"/>
    <cellStyle name="Total 2 6 4 3 5 3" xfId="42367"/>
    <cellStyle name="Total 2 6 4 3 6" xfId="42368"/>
    <cellStyle name="Total 2 6 4 3 6 2" xfId="42369"/>
    <cellStyle name="Total 2 6 4 3 6 3" xfId="42370"/>
    <cellStyle name="Total 2 6 4 3 7" xfId="42371"/>
    <cellStyle name="Total 2 6 4 3 8" xfId="42372"/>
    <cellStyle name="Total 2 6 4 4" xfId="42373"/>
    <cellStyle name="Total 2 6 4 4 2" xfId="42374"/>
    <cellStyle name="Total 2 6 4 4 2 2" xfId="42375"/>
    <cellStyle name="Total 2 6 4 4 2 3" xfId="42376"/>
    <cellStyle name="Total 2 6 4 4 3" xfId="42377"/>
    <cellStyle name="Total 2 6 4 4 3 2" xfId="42378"/>
    <cellStyle name="Total 2 6 4 4 3 3" xfId="42379"/>
    <cellStyle name="Total 2 6 4 4 4" xfId="42380"/>
    <cellStyle name="Total 2 6 4 4 4 2" xfId="42381"/>
    <cellStyle name="Total 2 6 4 4 4 3" xfId="42382"/>
    <cellStyle name="Total 2 6 4 4 5" xfId="42383"/>
    <cellStyle name="Total 2 6 4 4 5 2" xfId="42384"/>
    <cellStyle name="Total 2 6 4 4 5 3" xfId="42385"/>
    <cellStyle name="Total 2 6 4 4 6" xfId="42386"/>
    <cellStyle name="Total 2 6 4 4 7" xfId="42387"/>
    <cellStyle name="Total 2 6 4 5" xfId="42388"/>
    <cellStyle name="Total 2 6 4 5 2" xfId="42389"/>
    <cellStyle name="Total 2 6 4 5 3" xfId="42390"/>
    <cellStyle name="Total 2 6 4 6" xfId="42391"/>
    <cellStyle name="Total 2 6 4 6 2" xfId="42392"/>
    <cellStyle name="Total 2 6 4 6 3" xfId="42393"/>
    <cellStyle name="Total 2 6 4 7" xfId="42394"/>
    <cellStyle name="Total 2 6 4 7 2" xfId="42395"/>
    <cellStyle name="Total 2 6 4 7 3" xfId="42396"/>
    <cellStyle name="Total 2 6 4 8" xfId="42397"/>
    <cellStyle name="Total 2 6 4 8 2" xfId="42398"/>
    <cellStyle name="Total 2 6 4 8 3" xfId="42399"/>
    <cellStyle name="Total 2 6 4 9" xfId="42400"/>
    <cellStyle name="Total 2 6 5" xfId="42401"/>
    <cellStyle name="Total 2 6 5 2" xfId="42402"/>
    <cellStyle name="Total 2 6 5 2 2" xfId="42403"/>
    <cellStyle name="Total 2 6 5 2 2 2" xfId="42404"/>
    <cellStyle name="Total 2 6 5 2 2 2 2" xfId="42405"/>
    <cellStyle name="Total 2 6 5 2 2 2 3" xfId="42406"/>
    <cellStyle name="Total 2 6 5 2 2 3" xfId="42407"/>
    <cellStyle name="Total 2 6 5 2 2 3 2" xfId="42408"/>
    <cellStyle name="Total 2 6 5 2 2 3 3" xfId="42409"/>
    <cellStyle name="Total 2 6 5 2 2 4" xfId="42410"/>
    <cellStyle name="Total 2 6 5 2 2 4 2" xfId="42411"/>
    <cellStyle name="Total 2 6 5 2 2 4 3" xfId="42412"/>
    <cellStyle name="Total 2 6 5 2 2 5" xfId="42413"/>
    <cellStyle name="Total 2 6 5 2 2 5 2" xfId="42414"/>
    <cellStyle name="Total 2 6 5 2 2 5 3" xfId="42415"/>
    <cellStyle name="Total 2 6 5 2 2 6" xfId="42416"/>
    <cellStyle name="Total 2 6 5 2 2 7" xfId="42417"/>
    <cellStyle name="Total 2 6 5 2 3" xfId="42418"/>
    <cellStyle name="Total 2 6 5 2 3 2" xfId="42419"/>
    <cellStyle name="Total 2 6 5 2 3 3" xfId="42420"/>
    <cellStyle name="Total 2 6 5 2 4" xfId="42421"/>
    <cellStyle name="Total 2 6 5 2 4 2" xfId="42422"/>
    <cellStyle name="Total 2 6 5 2 4 3" xfId="42423"/>
    <cellStyle name="Total 2 6 5 2 5" xfId="42424"/>
    <cellStyle name="Total 2 6 5 2 5 2" xfId="42425"/>
    <cellStyle name="Total 2 6 5 2 5 3" xfId="42426"/>
    <cellStyle name="Total 2 6 5 2 6" xfId="42427"/>
    <cellStyle name="Total 2 6 5 2 6 2" xfId="42428"/>
    <cellStyle name="Total 2 6 5 2 6 3" xfId="42429"/>
    <cellStyle name="Total 2 6 5 2 7" xfId="42430"/>
    <cellStyle name="Total 2 6 5 2 8" xfId="42431"/>
    <cellStyle name="Total 2 6 5 3" xfId="42432"/>
    <cellStyle name="Total 2 6 5 3 2" xfId="42433"/>
    <cellStyle name="Total 2 6 5 3 2 2" xfId="42434"/>
    <cellStyle name="Total 2 6 5 3 2 3" xfId="42435"/>
    <cellStyle name="Total 2 6 5 3 3" xfId="42436"/>
    <cellStyle name="Total 2 6 5 3 3 2" xfId="42437"/>
    <cellStyle name="Total 2 6 5 3 3 3" xfId="42438"/>
    <cellStyle name="Total 2 6 5 3 4" xfId="42439"/>
    <cellStyle name="Total 2 6 5 3 4 2" xfId="42440"/>
    <cellStyle name="Total 2 6 5 3 4 3" xfId="42441"/>
    <cellStyle name="Total 2 6 5 3 5" xfId="42442"/>
    <cellStyle name="Total 2 6 5 3 5 2" xfId="42443"/>
    <cellStyle name="Total 2 6 5 3 5 3" xfId="42444"/>
    <cellStyle name="Total 2 6 5 3 6" xfId="42445"/>
    <cellStyle name="Total 2 6 5 3 7" xfId="42446"/>
    <cellStyle name="Total 2 6 5 4" xfId="42447"/>
    <cellStyle name="Total 2 6 5 4 2" xfId="42448"/>
    <cellStyle name="Total 2 6 5 4 3" xfId="42449"/>
    <cellStyle name="Total 2 6 5 5" xfId="42450"/>
    <cellStyle name="Total 2 6 5 5 2" xfId="42451"/>
    <cellStyle name="Total 2 6 5 5 3" xfId="42452"/>
    <cellStyle name="Total 2 6 5 6" xfId="42453"/>
    <cellStyle name="Total 2 6 5 6 2" xfId="42454"/>
    <cellStyle name="Total 2 6 5 6 3" xfId="42455"/>
    <cellStyle name="Total 2 6 5 7" xfId="42456"/>
    <cellStyle name="Total 2 6 5 7 2" xfId="42457"/>
    <cellStyle name="Total 2 6 5 7 3" xfId="42458"/>
    <cellStyle name="Total 2 6 5 8" xfId="42459"/>
    <cellStyle name="Total 2 6 5 9" xfId="42460"/>
    <cellStyle name="Total 2 6 6" xfId="42461"/>
    <cellStyle name="Total 2 6 6 2" xfId="42462"/>
    <cellStyle name="Total 2 6 6 2 2" xfId="42463"/>
    <cellStyle name="Total 2 6 6 2 2 2" xfId="42464"/>
    <cellStyle name="Total 2 6 6 2 2 3" xfId="42465"/>
    <cellStyle name="Total 2 6 6 2 3" xfId="42466"/>
    <cellStyle name="Total 2 6 6 2 3 2" xfId="42467"/>
    <cellStyle name="Total 2 6 6 2 3 3" xfId="42468"/>
    <cellStyle name="Total 2 6 6 2 4" xfId="42469"/>
    <cellStyle name="Total 2 6 6 2 4 2" xfId="42470"/>
    <cellStyle name="Total 2 6 6 2 4 3" xfId="42471"/>
    <cellStyle name="Total 2 6 6 2 5" xfId="42472"/>
    <cellStyle name="Total 2 6 6 2 5 2" xfId="42473"/>
    <cellStyle name="Total 2 6 6 2 5 3" xfId="42474"/>
    <cellStyle name="Total 2 6 6 2 6" xfId="42475"/>
    <cellStyle name="Total 2 6 6 2 7" xfId="42476"/>
    <cellStyle name="Total 2 6 6 3" xfId="42477"/>
    <cellStyle name="Total 2 6 6 3 2" xfId="42478"/>
    <cellStyle name="Total 2 6 6 3 3" xfId="42479"/>
    <cellStyle name="Total 2 6 6 4" xfId="42480"/>
    <cellStyle name="Total 2 6 6 4 2" xfId="42481"/>
    <cellStyle name="Total 2 6 6 4 3" xfId="42482"/>
    <cellStyle name="Total 2 6 6 5" xfId="42483"/>
    <cellStyle name="Total 2 6 6 5 2" xfId="42484"/>
    <cellStyle name="Total 2 6 6 5 3" xfId="42485"/>
    <cellStyle name="Total 2 6 6 6" xfId="42486"/>
    <cellStyle name="Total 2 6 6 6 2" xfId="42487"/>
    <cellStyle name="Total 2 6 6 6 3" xfId="42488"/>
    <cellStyle name="Total 2 6 6 7" xfId="42489"/>
    <cellStyle name="Total 2 6 6 8" xfId="42490"/>
    <cellStyle name="Total 2 6 7" xfId="42491"/>
    <cellStyle name="Total 2 6 7 2" xfId="42492"/>
    <cellStyle name="Total 2 6 7 2 2" xfId="42493"/>
    <cellStyle name="Total 2 6 7 2 3" xfId="42494"/>
    <cellStyle name="Total 2 6 7 3" xfId="42495"/>
    <cellStyle name="Total 2 6 7 3 2" xfId="42496"/>
    <cellStyle name="Total 2 6 7 3 3" xfId="42497"/>
    <cellStyle name="Total 2 6 7 4" xfId="42498"/>
    <cellStyle name="Total 2 6 7 4 2" xfId="42499"/>
    <cellStyle name="Total 2 6 7 4 3" xfId="42500"/>
    <cellStyle name="Total 2 6 7 5" xfId="42501"/>
    <cellStyle name="Total 2 6 7 5 2" xfId="42502"/>
    <cellStyle name="Total 2 6 7 5 3" xfId="42503"/>
    <cellStyle name="Total 2 6 7 6" xfId="42504"/>
    <cellStyle name="Total 2 6 7 7" xfId="42505"/>
    <cellStyle name="Total 2 6 8" xfId="42506"/>
    <cellStyle name="Total 2 6 8 2" xfId="42507"/>
    <cellStyle name="Total 2 6 8 3" xfId="42508"/>
    <cellStyle name="Total 2 6 9" xfId="42509"/>
    <cellStyle name="Total 2 6 9 2" xfId="42510"/>
    <cellStyle name="Total 2 6 9 3" xfId="42511"/>
    <cellStyle name="Total 2 7" xfId="42512"/>
    <cellStyle name="Total 2 7 10" xfId="42513"/>
    <cellStyle name="Total 2 7 11" xfId="42514"/>
    <cellStyle name="Total 2 7 2" xfId="42515"/>
    <cellStyle name="Total 2 7 2 10" xfId="42516"/>
    <cellStyle name="Total 2 7 2 2" xfId="42517"/>
    <cellStyle name="Total 2 7 2 2 2" xfId="42518"/>
    <cellStyle name="Total 2 7 2 2 2 2" xfId="42519"/>
    <cellStyle name="Total 2 7 2 2 2 2 2" xfId="42520"/>
    <cellStyle name="Total 2 7 2 2 2 2 2 2" xfId="42521"/>
    <cellStyle name="Total 2 7 2 2 2 2 2 3" xfId="42522"/>
    <cellStyle name="Total 2 7 2 2 2 2 3" xfId="42523"/>
    <cellStyle name="Total 2 7 2 2 2 2 3 2" xfId="42524"/>
    <cellStyle name="Total 2 7 2 2 2 2 3 3" xfId="42525"/>
    <cellStyle name="Total 2 7 2 2 2 2 4" xfId="42526"/>
    <cellStyle name="Total 2 7 2 2 2 2 4 2" xfId="42527"/>
    <cellStyle name="Total 2 7 2 2 2 2 4 3" xfId="42528"/>
    <cellStyle name="Total 2 7 2 2 2 2 5" xfId="42529"/>
    <cellStyle name="Total 2 7 2 2 2 2 5 2" xfId="42530"/>
    <cellStyle name="Total 2 7 2 2 2 2 5 3" xfId="42531"/>
    <cellStyle name="Total 2 7 2 2 2 2 6" xfId="42532"/>
    <cellStyle name="Total 2 7 2 2 2 2 7" xfId="42533"/>
    <cellStyle name="Total 2 7 2 2 2 3" xfId="42534"/>
    <cellStyle name="Total 2 7 2 2 2 3 2" xfId="42535"/>
    <cellStyle name="Total 2 7 2 2 2 3 3" xfId="42536"/>
    <cellStyle name="Total 2 7 2 2 2 4" xfId="42537"/>
    <cellStyle name="Total 2 7 2 2 2 4 2" xfId="42538"/>
    <cellStyle name="Total 2 7 2 2 2 4 3" xfId="42539"/>
    <cellStyle name="Total 2 7 2 2 2 5" xfId="42540"/>
    <cellStyle name="Total 2 7 2 2 2 5 2" xfId="42541"/>
    <cellStyle name="Total 2 7 2 2 2 5 3" xfId="42542"/>
    <cellStyle name="Total 2 7 2 2 2 6" xfId="42543"/>
    <cellStyle name="Total 2 7 2 2 2 6 2" xfId="42544"/>
    <cellStyle name="Total 2 7 2 2 2 6 3" xfId="42545"/>
    <cellStyle name="Total 2 7 2 2 2 7" xfId="42546"/>
    <cellStyle name="Total 2 7 2 2 2 8" xfId="42547"/>
    <cellStyle name="Total 2 7 2 2 3" xfId="42548"/>
    <cellStyle name="Total 2 7 2 2 3 2" xfId="42549"/>
    <cellStyle name="Total 2 7 2 2 3 2 2" xfId="42550"/>
    <cellStyle name="Total 2 7 2 2 3 2 3" xfId="42551"/>
    <cellStyle name="Total 2 7 2 2 3 3" xfId="42552"/>
    <cellStyle name="Total 2 7 2 2 3 3 2" xfId="42553"/>
    <cellStyle name="Total 2 7 2 2 3 3 3" xfId="42554"/>
    <cellStyle name="Total 2 7 2 2 3 4" xfId="42555"/>
    <cellStyle name="Total 2 7 2 2 3 4 2" xfId="42556"/>
    <cellStyle name="Total 2 7 2 2 3 4 3" xfId="42557"/>
    <cellStyle name="Total 2 7 2 2 3 5" xfId="42558"/>
    <cellStyle name="Total 2 7 2 2 3 5 2" xfId="42559"/>
    <cellStyle name="Total 2 7 2 2 3 5 3" xfId="42560"/>
    <cellStyle name="Total 2 7 2 2 3 6" xfId="42561"/>
    <cellStyle name="Total 2 7 2 2 3 7" xfId="42562"/>
    <cellStyle name="Total 2 7 2 2 4" xfId="42563"/>
    <cellStyle name="Total 2 7 2 2 4 2" xfId="42564"/>
    <cellStyle name="Total 2 7 2 2 4 3" xfId="42565"/>
    <cellStyle name="Total 2 7 2 2 5" xfId="42566"/>
    <cellStyle name="Total 2 7 2 2 5 2" xfId="42567"/>
    <cellStyle name="Total 2 7 2 2 5 3" xfId="42568"/>
    <cellStyle name="Total 2 7 2 2 6" xfId="42569"/>
    <cellStyle name="Total 2 7 2 2 6 2" xfId="42570"/>
    <cellStyle name="Total 2 7 2 2 6 3" xfId="42571"/>
    <cellStyle name="Total 2 7 2 2 7" xfId="42572"/>
    <cellStyle name="Total 2 7 2 2 7 2" xfId="42573"/>
    <cellStyle name="Total 2 7 2 2 7 3" xfId="42574"/>
    <cellStyle name="Total 2 7 2 2 8" xfId="42575"/>
    <cellStyle name="Total 2 7 2 2 9" xfId="42576"/>
    <cellStyle name="Total 2 7 2 3" xfId="42577"/>
    <cellStyle name="Total 2 7 2 3 2" xfId="42578"/>
    <cellStyle name="Total 2 7 2 3 2 2" xfId="42579"/>
    <cellStyle name="Total 2 7 2 3 2 2 2" xfId="42580"/>
    <cellStyle name="Total 2 7 2 3 2 2 3" xfId="42581"/>
    <cellStyle name="Total 2 7 2 3 2 3" xfId="42582"/>
    <cellStyle name="Total 2 7 2 3 2 3 2" xfId="42583"/>
    <cellStyle name="Total 2 7 2 3 2 3 3" xfId="42584"/>
    <cellStyle name="Total 2 7 2 3 2 4" xfId="42585"/>
    <cellStyle name="Total 2 7 2 3 2 4 2" xfId="42586"/>
    <cellStyle name="Total 2 7 2 3 2 4 3" xfId="42587"/>
    <cellStyle name="Total 2 7 2 3 2 5" xfId="42588"/>
    <cellStyle name="Total 2 7 2 3 2 5 2" xfId="42589"/>
    <cellStyle name="Total 2 7 2 3 2 5 3" xfId="42590"/>
    <cellStyle name="Total 2 7 2 3 2 6" xfId="42591"/>
    <cellStyle name="Total 2 7 2 3 2 7" xfId="42592"/>
    <cellStyle name="Total 2 7 2 3 3" xfId="42593"/>
    <cellStyle name="Total 2 7 2 3 3 2" xfId="42594"/>
    <cellStyle name="Total 2 7 2 3 3 3" xfId="42595"/>
    <cellStyle name="Total 2 7 2 3 4" xfId="42596"/>
    <cellStyle name="Total 2 7 2 3 4 2" xfId="42597"/>
    <cellStyle name="Total 2 7 2 3 4 3" xfId="42598"/>
    <cellStyle name="Total 2 7 2 3 5" xfId="42599"/>
    <cellStyle name="Total 2 7 2 3 5 2" xfId="42600"/>
    <cellStyle name="Total 2 7 2 3 5 3" xfId="42601"/>
    <cellStyle name="Total 2 7 2 3 6" xfId="42602"/>
    <cellStyle name="Total 2 7 2 3 6 2" xfId="42603"/>
    <cellStyle name="Total 2 7 2 3 6 3" xfId="42604"/>
    <cellStyle name="Total 2 7 2 3 7" xfId="42605"/>
    <cellStyle name="Total 2 7 2 3 8" xfId="42606"/>
    <cellStyle name="Total 2 7 2 4" xfId="42607"/>
    <cellStyle name="Total 2 7 2 4 2" xfId="42608"/>
    <cellStyle name="Total 2 7 2 4 2 2" xfId="42609"/>
    <cellStyle name="Total 2 7 2 4 2 3" xfId="42610"/>
    <cellStyle name="Total 2 7 2 4 3" xfId="42611"/>
    <cellStyle name="Total 2 7 2 4 3 2" xfId="42612"/>
    <cellStyle name="Total 2 7 2 4 3 3" xfId="42613"/>
    <cellStyle name="Total 2 7 2 4 4" xfId="42614"/>
    <cellStyle name="Total 2 7 2 4 4 2" xfId="42615"/>
    <cellStyle name="Total 2 7 2 4 4 3" xfId="42616"/>
    <cellStyle name="Total 2 7 2 4 5" xfId="42617"/>
    <cellStyle name="Total 2 7 2 4 5 2" xfId="42618"/>
    <cellStyle name="Total 2 7 2 4 5 3" xfId="42619"/>
    <cellStyle name="Total 2 7 2 4 6" xfId="42620"/>
    <cellStyle name="Total 2 7 2 4 7" xfId="42621"/>
    <cellStyle name="Total 2 7 2 5" xfId="42622"/>
    <cellStyle name="Total 2 7 2 5 2" xfId="42623"/>
    <cellStyle name="Total 2 7 2 5 3" xfId="42624"/>
    <cellStyle name="Total 2 7 2 6" xfId="42625"/>
    <cellStyle name="Total 2 7 2 6 2" xfId="42626"/>
    <cellStyle name="Total 2 7 2 6 3" xfId="42627"/>
    <cellStyle name="Total 2 7 2 7" xfId="42628"/>
    <cellStyle name="Total 2 7 2 7 2" xfId="42629"/>
    <cellStyle name="Total 2 7 2 7 3" xfId="42630"/>
    <cellStyle name="Total 2 7 2 8" xfId="42631"/>
    <cellStyle name="Total 2 7 2 8 2" xfId="42632"/>
    <cellStyle name="Total 2 7 2 8 3" xfId="42633"/>
    <cellStyle name="Total 2 7 2 9" xfId="42634"/>
    <cellStyle name="Total 2 7 3" xfId="42635"/>
    <cellStyle name="Total 2 7 3 2" xfId="42636"/>
    <cellStyle name="Total 2 7 3 2 2" xfId="42637"/>
    <cellStyle name="Total 2 7 3 2 2 2" xfId="42638"/>
    <cellStyle name="Total 2 7 3 2 2 2 2" xfId="42639"/>
    <cellStyle name="Total 2 7 3 2 2 2 3" xfId="42640"/>
    <cellStyle name="Total 2 7 3 2 2 3" xfId="42641"/>
    <cellStyle name="Total 2 7 3 2 2 3 2" xfId="42642"/>
    <cellStyle name="Total 2 7 3 2 2 3 3" xfId="42643"/>
    <cellStyle name="Total 2 7 3 2 2 4" xfId="42644"/>
    <cellStyle name="Total 2 7 3 2 2 4 2" xfId="42645"/>
    <cellStyle name="Total 2 7 3 2 2 4 3" xfId="42646"/>
    <cellStyle name="Total 2 7 3 2 2 5" xfId="42647"/>
    <cellStyle name="Total 2 7 3 2 2 5 2" xfId="42648"/>
    <cellStyle name="Total 2 7 3 2 2 5 3" xfId="42649"/>
    <cellStyle name="Total 2 7 3 2 2 6" xfId="42650"/>
    <cellStyle name="Total 2 7 3 2 2 7" xfId="42651"/>
    <cellStyle name="Total 2 7 3 2 3" xfId="42652"/>
    <cellStyle name="Total 2 7 3 2 3 2" xfId="42653"/>
    <cellStyle name="Total 2 7 3 2 3 3" xfId="42654"/>
    <cellStyle name="Total 2 7 3 2 4" xfId="42655"/>
    <cellStyle name="Total 2 7 3 2 4 2" xfId="42656"/>
    <cellStyle name="Total 2 7 3 2 4 3" xfId="42657"/>
    <cellStyle name="Total 2 7 3 2 5" xfId="42658"/>
    <cellStyle name="Total 2 7 3 2 5 2" xfId="42659"/>
    <cellStyle name="Total 2 7 3 2 5 3" xfId="42660"/>
    <cellStyle name="Total 2 7 3 2 6" xfId="42661"/>
    <cellStyle name="Total 2 7 3 2 6 2" xfId="42662"/>
    <cellStyle name="Total 2 7 3 2 6 3" xfId="42663"/>
    <cellStyle name="Total 2 7 3 2 7" xfId="42664"/>
    <cellStyle name="Total 2 7 3 2 8" xfId="42665"/>
    <cellStyle name="Total 2 7 3 3" xfId="42666"/>
    <cellStyle name="Total 2 7 3 3 2" xfId="42667"/>
    <cellStyle name="Total 2 7 3 3 2 2" xfId="42668"/>
    <cellStyle name="Total 2 7 3 3 2 3" xfId="42669"/>
    <cellStyle name="Total 2 7 3 3 3" xfId="42670"/>
    <cellStyle name="Total 2 7 3 3 3 2" xfId="42671"/>
    <cellStyle name="Total 2 7 3 3 3 3" xfId="42672"/>
    <cellStyle name="Total 2 7 3 3 4" xfId="42673"/>
    <cellStyle name="Total 2 7 3 3 4 2" xfId="42674"/>
    <cellStyle name="Total 2 7 3 3 4 3" xfId="42675"/>
    <cellStyle name="Total 2 7 3 3 5" xfId="42676"/>
    <cellStyle name="Total 2 7 3 3 5 2" xfId="42677"/>
    <cellStyle name="Total 2 7 3 3 5 3" xfId="42678"/>
    <cellStyle name="Total 2 7 3 3 6" xfId="42679"/>
    <cellStyle name="Total 2 7 3 3 7" xfId="42680"/>
    <cellStyle name="Total 2 7 3 4" xfId="42681"/>
    <cellStyle name="Total 2 7 3 4 2" xfId="42682"/>
    <cellStyle name="Total 2 7 3 4 3" xfId="42683"/>
    <cellStyle name="Total 2 7 3 5" xfId="42684"/>
    <cellStyle name="Total 2 7 3 5 2" xfId="42685"/>
    <cellStyle name="Total 2 7 3 5 3" xfId="42686"/>
    <cellStyle name="Total 2 7 3 6" xfId="42687"/>
    <cellStyle name="Total 2 7 3 6 2" xfId="42688"/>
    <cellStyle name="Total 2 7 3 6 3" xfId="42689"/>
    <cellStyle name="Total 2 7 3 7" xfId="42690"/>
    <cellStyle name="Total 2 7 3 7 2" xfId="42691"/>
    <cellStyle name="Total 2 7 3 7 3" xfId="42692"/>
    <cellStyle name="Total 2 7 3 8" xfId="42693"/>
    <cellStyle name="Total 2 7 3 9" xfId="42694"/>
    <cellStyle name="Total 2 7 4" xfId="42695"/>
    <cellStyle name="Total 2 7 4 2" xfId="42696"/>
    <cellStyle name="Total 2 7 4 2 2" xfId="42697"/>
    <cellStyle name="Total 2 7 4 2 2 2" xfId="42698"/>
    <cellStyle name="Total 2 7 4 2 2 3" xfId="42699"/>
    <cellStyle name="Total 2 7 4 2 3" xfId="42700"/>
    <cellStyle name="Total 2 7 4 2 3 2" xfId="42701"/>
    <cellStyle name="Total 2 7 4 2 3 3" xfId="42702"/>
    <cellStyle name="Total 2 7 4 2 4" xfId="42703"/>
    <cellStyle name="Total 2 7 4 2 4 2" xfId="42704"/>
    <cellStyle name="Total 2 7 4 2 4 3" xfId="42705"/>
    <cellStyle name="Total 2 7 4 2 5" xfId="42706"/>
    <cellStyle name="Total 2 7 4 2 5 2" xfId="42707"/>
    <cellStyle name="Total 2 7 4 2 5 3" xfId="42708"/>
    <cellStyle name="Total 2 7 4 2 6" xfId="42709"/>
    <cellStyle name="Total 2 7 4 2 7" xfId="42710"/>
    <cellStyle name="Total 2 7 4 3" xfId="42711"/>
    <cellStyle name="Total 2 7 4 3 2" xfId="42712"/>
    <cellStyle name="Total 2 7 4 3 3" xfId="42713"/>
    <cellStyle name="Total 2 7 4 4" xfId="42714"/>
    <cellStyle name="Total 2 7 4 4 2" xfId="42715"/>
    <cellStyle name="Total 2 7 4 4 3" xfId="42716"/>
    <cellStyle name="Total 2 7 4 5" xfId="42717"/>
    <cellStyle name="Total 2 7 4 5 2" xfId="42718"/>
    <cellStyle name="Total 2 7 4 5 3" xfId="42719"/>
    <cellStyle name="Total 2 7 4 6" xfId="42720"/>
    <cellStyle name="Total 2 7 4 6 2" xfId="42721"/>
    <cellStyle name="Total 2 7 4 6 3" xfId="42722"/>
    <cellStyle name="Total 2 7 4 7" xfId="42723"/>
    <cellStyle name="Total 2 7 4 8" xfId="42724"/>
    <cellStyle name="Total 2 7 5" xfId="42725"/>
    <cellStyle name="Total 2 7 5 2" xfId="42726"/>
    <cellStyle name="Total 2 7 5 2 2" xfId="42727"/>
    <cellStyle name="Total 2 7 5 2 3" xfId="42728"/>
    <cellStyle name="Total 2 7 5 3" xfId="42729"/>
    <cellStyle name="Total 2 7 5 3 2" xfId="42730"/>
    <cellStyle name="Total 2 7 5 3 3" xfId="42731"/>
    <cellStyle name="Total 2 7 5 4" xfId="42732"/>
    <cellStyle name="Total 2 7 5 4 2" xfId="42733"/>
    <cellStyle name="Total 2 7 5 4 3" xfId="42734"/>
    <cellStyle name="Total 2 7 5 5" xfId="42735"/>
    <cellStyle name="Total 2 7 5 5 2" xfId="42736"/>
    <cellStyle name="Total 2 7 5 5 3" xfId="42737"/>
    <cellStyle name="Total 2 7 5 6" xfId="42738"/>
    <cellStyle name="Total 2 7 5 7" xfId="42739"/>
    <cellStyle name="Total 2 7 6" xfId="42740"/>
    <cellStyle name="Total 2 7 6 2" xfId="42741"/>
    <cellStyle name="Total 2 7 6 3" xfId="42742"/>
    <cellStyle name="Total 2 7 7" xfId="42743"/>
    <cellStyle name="Total 2 7 7 2" xfId="42744"/>
    <cellStyle name="Total 2 7 7 3" xfId="42745"/>
    <cellStyle name="Total 2 7 8" xfId="42746"/>
    <cellStyle name="Total 2 7 8 2" xfId="42747"/>
    <cellStyle name="Total 2 7 8 3" xfId="42748"/>
    <cellStyle name="Total 2 7 9" xfId="42749"/>
    <cellStyle name="Total 2 7 9 2" xfId="42750"/>
    <cellStyle name="Total 2 7 9 3" xfId="42751"/>
    <cellStyle name="Total 2 8" xfId="42752"/>
    <cellStyle name="Total 2 8 10" xfId="42753"/>
    <cellStyle name="Total 2 8 11" xfId="42754"/>
    <cellStyle name="Total 2 8 2" xfId="42755"/>
    <cellStyle name="Total 2 8 2 10" xfId="42756"/>
    <cellStyle name="Total 2 8 2 2" xfId="42757"/>
    <cellStyle name="Total 2 8 2 2 2" xfId="42758"/>
    <cellStyle name="Total 2 8 2 2 2 2" xfId="42759"/>
    <cellStyle name="Total 2 8 2 2 2 2 2" xfId="42760"/>
    <cellStyle name="Total 2 8 2 2 2 2 2 2" xfId="42761"/>
    <cellStyle name="Total 2 8 2 2 2 2 2 3" xfId="42762"/>
    <cellStyle name="Total 2 8 2 2 2 2 3" xfId="42763"/>
    <cellStyle name="Total 2 8 2 2 2 2 3 2" xfId="42764"/>
    <cellStyle name="Total 2 8 2 2 2 2 3 3" xfId="42765"/>
    <cellStyle name="Total 2 8 2 2 2 2 4" xfId="42766"/>
    <cellStyle name="Total 2 8 2 2 2 2 4 2" xfId="42767"/>
    <cellStyle name="Total 2 8 2 2 2 2 4 3" xfId="42768"/>
    <cellStyle name="Total 2 8 2 2 2 2 5" xfId="42769"/>
    <cellStyle name="Total 2 8 2 2 2 2 5 2" xfId="42770"/>
    <cellStyle name="Total 2 8 2 2 2 2 5 3" xfId="42771"/>
    <cellStyle name="Total 2 8 2 2 2 2 6" xfId="42772"/>
    <cellStyle name="Total 2 8 2 2 2 2 7" xfId="42773"/>
    <cellStyle name="Total 2 8 2 2 2 3" xfId="42774"/>
    <cellStyle name="Total 2 8 2 2 2 3 2" xfId="42775"/>
    <cellStyle name="Total 2 8 2 2 2 3 3" xfId="42776"/>
    <cellStyle name="Total 2 8 2 2 2 4" xfId="42777"/>
    <cellStyle name="Total 2 8 2 2 2 4 2" xfId="42778"/>
    <cellStyle name="Total 2 8 2 2 2 4 3" xfId="42779"/>
    <cellStyle name="Total 2 8 2 2 2 5" xfId="42780"/>
    <cellStyle name="Total 2 8 2 2 2 5 2" xfId="42781"/>
    <cellStyle name="Total 2 8 2 2 2 5 3" xfId="42782"/>
    <cellStyle name="Total 2 8 2 2 2 6" xfId="42783"/>
    <cellStyle name="Total 2 8 2 2 2 6 2" xfId="42784"/>
    <cellStyle name="Total 2 8 2 2 2 6 3" xfId="42785"/>
    <cellStyle name="Total 2 8 2 2 2 7" xfId="42786"/>
    <cellStyle name="Total 2 8 2 2 2 8" xfId="42787"/>
    <cellStyle name="Total 2 8 2 2 3" xfId="42788"/>
    <cellStyle name="Total 2 8 2 2 3 2" xfId="42789"/>
    <cellStyle name="Total 2 8 2 2 3 2 2" xfId="42790"/>
    <cellStyle name="Total 2 8 2 2 3 2 3" xfId="42791"/>
    <cellStyle name="Total 2 8 2 2 3 3" xfId="42792"/>
    <cellStyle name="Total 2 8 2 2 3 3 2" xfId="42793"/>
    <cellStyle name="Total 2 8 2 2 3 3 3" xfId="42794"/>
    <cellStyle name="Total 2 8 2 2 3 4" xfId="42795"/>
    <cellStyle name="Total 2 8 2 2 3 4 2" xfId="42796"/>
    <cellStyle name="Total 2 8 2 2 3 4 3" xfId="42797"/>
    <cellStyle name="Total 2 8 2 2 3 5" xfId="42798"/>
    <cellStyle name="Total 2 8 2 2 3 5 2" xfId="42799"/>
    <cellStyle name="Total 2 8 2 2 3 5 3" xfId="42800"/>
    <cellStyle name="Total 2 8 2 2 3 6" xfId="42801"/>
    <cellStyle name="Total 2 8 2 2 3 7" xfId="42802"/>
    <cellStyle name="Total 2 8 2 2 4" xfId="42803"/>
    <cellStyle name="Total 2 8 2 2 4 2" xfId="42804"/>
    <cellStyle name="Total 2 8 2 2 4 3" xfId="42805"/>
    <cellStyle name="Total 2 8 2 2 5" xfId="42806"/>
    <cellStyle name="Total 2 8 2 2 5 2" xfId="42807"/>
    <cellStyle name="Total 2 8 2 2 5 3" xfId="42808"/>
    <cellStyle name="Total 2 8 2 2 6" xfId="42809"/>
    <cellStyle name="Total 2 8 2 2 6 2" xfId="42810"/>
    <cellStyle name="Total 2 8 2 2 6 3" xfId="42811"/>
    <cellStyle name="Total 2 8 2 2 7" xfId="42812"/>
    <cellStyle name="Total 2 8 2 2 7 2" xfId="42813"/>
    <cellStyle name="Total 2 8 2 2 7 3" xfId="42814"/>
    <cellStyle name="Total 2 8 2 2 8" xfId="42815"/>
    <cellStyle name="Total 2 8 2 2 9" xfId="42816"/>
    <cellStyle name="Total 2 8 2 3" xfId="42817"/>
    <cellStyle name="Total 2 8 2 3 2" xfId="42818"/>
    <cellStyle name="Total 2 8 2 3 2 2" xfId="42819"/>
    <cellStyle name="Total 2 8 2 3 2 2 2" xfId="42820"/>
    <cellStyle name="Total 2 8 2 3 2 2 3" xfId="42821"/>
    <cellStyle name="Total 2 8 2 3 2 3" xfId="42822"/>
    <cellStyle name="Total 2 8 2 3 2 3 2" xfId="42823"/>
    <cellStyle name="Total 2 8 2 3 2 3 3" xfId="42824"/>
    <cellStyle name="Total 2 8 2 3 2 4" xfId="42825"/>
    <cellStyle name="Total 2 8 2 3 2 4 2" xfId="42826"/>
    <cellStyle name="Total 2 8 2 3 2 4 3" xfId="42827"/>
    <cellStyle name="Total 2 8 2 3 2 5" xfId="42828"/>
    <cellStyle name="Total 2 8 2 3 2 5 2" xfId="42829"/>
    <cellStyle name="Total 2 8 2 3 2 5 3" xfId="42830"/>
    <cellStyle name="Total 2 8 2 3 2 6" xfId="42831"/>
    <cellStyle name="Total 2 8 2 3 2 7" xfId="42832"/>
    <cellStyle name="Total 2 8 2 3 3" xfId="42833"/>
    <cellStyle name="Total 2 8 2 3 3 2" xfId="42834"/>
    <cellStyle name="Total 2 8 2 3 3 3" xfId="42835"/>
    <cellStyle name="Total 2 8 2 3 4" xfId="42836"/>
    <cellStyle name="Total 2 8 2 3 4 2" xfId="42837"/>
    <cellStyle name="Total 2 8 2 3 4 3" xfId="42838"/>
    <cellStyle name="Total 2 8 2 3 5" xfId="42839"/>
    <cellStyle name="Total 2 8 2 3 5 2" xfId="42840"/>
    <cellStyle name="Total 2 8 2 3 5 3" xfId="42841"/>
    <cellStyle name="Total 2 8 2 3 6" xfId="42842"/>
    <cellStyle name="Total 2 8 2 3 6 2" xfId="42843"/>
    <cellStyle name="Total 2 8 2 3 6 3" xfId="42844"/>
    <cellStyle name="Total 2 8 2 3 7" xfId="42845"/>
    <cellStyle name="Total 2 8 2 3 8" xfId="42846"/>
    <cellStyle name="Total 2 8 2 4" xfId="42847"/>
    <cellStyle name="Total 2 8 2 4 2" xfId="42848"/>
    <cellStyle name="Total 2 8 2 4 2 2" xfId="42849"/>
    <cellStyle name="Total 2 8 2 4 2 3" xfId="42850"/>
    <cellStyle name="Total 2 8 2 4 3" xfId="42851"/>
    <cellStyle name="Total 2 8 2 4 3 2" xfId="42852"/>
    <cellStyle name="Total 2 8 2 4 3 3" xfId="42853"/>
    <cellStyle name="Total 2 8 2 4 4" xfId="42854"/>
    <cellStyle name="Total 2 8 2 4 4 2" xfId="42855"/>
    <cellStyle name="Total 2 8 2 4 4 3" xfId="42856"/>
    <cellStyle name="Total 2 8 2 4 5" xfId="42857"/>
    <cellStyle name="Total 2 8 2 4 5 2" xfId="42858"/>
    <cellStyle name="Total 2 8 2 4 5 3" xfId="42859"/>
    <cellStyle name="Total 2 8 2 4 6" xfId="42860"/>
    <cellStyle name="Total 2 8 2 4 7" xfId="42861"/>
    <cellStyle name="Total 2 8 2 5" xfId="42862"/>
    <cellStyle name="Total 2 8 2 5 2" xfId="42863"/>
    <cellStyle name="Total 2 8 2 5 3" xfId="42864"/>
    <cellStyle name="Total 2 8 2 6" xfId="42865"/>
    <cellStyle name="Total 2 8 2 6 2" xfId="42866"/>
    <cellStyle name="Total 2 8 2 6 3" xfId="42867"/>
    <cellStyle name="Total 2 8 2 7" xfId="42868"/>
    <cellStyle name="Total 2 8 2 7 2" xfId="42869"/>
    <cellStyle name="Total 2 8 2 7 3" xfId="42870"/>
    <cellStyle name="Total 2 8 2 8" xfId="42871"/>
    <cellStyle name="Total 2 8 2 8 2" xfId="42872"/>
    <cellStyle name="Total 2 8 2 8 3" xfId="42873"/>
    <cellStyle name="Total 2 8 2 9" xfId="42874"/>
    <cellStyle name="Total 2 8 3" xfId="42875"/>
    <cellStyle name="Total 2 8 3 2" xfId="42876"/>
    <cellStyle name="Total 2 8 3 2 2" xfId="42877"/>
    <cellStyle name="Total 2 8 3 2 2 2" xfId="42878"/>
    <cellStyle name="Total 2 8 3 2 2 2 2" xfId="42879"/>
    <cellStyle name="Total 2 8 3 2 2 2 3" xfId="42880"/>
    <cellStyle name="Total 2 8 3 2 2 3" xfId="42881"/>
    <cellStyle name="Total 2 8 3 2 2 3 2" xfId="42882"/>
    <cellStyle name="Total 2 8 3 2 2 3 3" xfId="42883"/>
    <cellStyle name="Total 2 8 3 2 2 4" xfId="42884"/>
    <cellStyle name="Total 2 8 3 2 2 4 2" xfId="42885"/>
    <cellStyle name="Total 2 8 3 2 2 4 3" xfId="42886"/>
    <cellStyle name="Total 2 8 3 2 2 5" xfId="42887"/>
    <cellStyle name="Total 2 8 3 2 2 5 2" xfId="42888"/>
    <cellStyle name="Total 2 8 3 2 2 5 3" xfId="42889"/>
    <cellStyle name="Total 2 8 3 2 2 6" xfId="42890"/>
    <cellStyle name="Total 2 8 3 2 2 7" xfId="42891"/>
    <cellStyle name="Total 2 8 3 2 3" xfId="42892"/>
    <cellStyle name="Total 2 8 3 2 3 2" xfId="42893"/>
    <cellStyle name="Total 2 8 3 2 3 3" xfId="42894"/>
    <cellStyle name="Total 2 8 3 2 4" xfId="42895"/>
    <cellStyle name="Total 2 8 3 2 4 2" xfId="42896"/>
    <cellStyle name="Total 2 8 3 2 4 3" xfId="42897"/>
    <cellStyle name="Total 2 8 3 2 5" xfId="42898"/>
    <cellStyle name="Total 2 8 3 2 5 2" xfId="42899"/>
    <cellStyle name="Total 2 8 3 2 5 3" xfId="42900"/>
    <cellStyle name="Total 2 8 3 2 6" xfId="42901"/>
    <cellStyle name="Total 2 8 3 2 6 2" xfId="42902"/>
    <cellStyle name="Total 2 8 3 2 6 3" xfId="42903"/>
    <cellStyle name="Total 2 8 3 2 7" xfId="42904"/>
    <cellStyle name="Total 2 8 3 2 8" xfId="42905"/>
    <cellStyle name="Total 2 8 3 3" xfId="42906"/>
    <cellStyle name="Total 2 8 3 3 2" xfId="42907"/>
    <cellStyle name="Total 2 8 3 3 2 2" xfId="42908"/>
    <cellStyle name="Total 2 8 3 3 2 3" xfId="42909"/>
    <cellStyle name="Total 2 8 3 3 3" xfId="42910"/>
    <cellStyle name="Total 2 8 3 3 3 2" xfId="42911"/>
    <cellStyle name="Total 2 8 3 3 3 3" xfId="42912"/>
    <cellStyle name="Total 2 8 3 3 4" xfId="42913"/>
    <cellStyle name="Total 2 8 3 3 4 2" xfId="42914"/>
    <cellStyle name="Total 2 8 3 3 4 3" xfId="42915"/>
    <cellStyle name="Total 2 8 3 3 5" xfId="42916"/>
    <cellStyle name="Total 2 8 3 3 5 2" xfId="42917"/>
    <cellStyle name="Total 2 8 3 3 5 3" xfId="42918"/>
    <cellStyle name="Total 2 8 3 3 6" xfId="42919"/>
    <cellStyle name="Total 2 8 3 3 7" xfId="42920"/>
    <cellStyle name="Total 2 8 3 4" xfId="42921"/>
    <cellStyle name="Total 2 8 3 4 2" xfId="42922"/>
    <cellStyle name="Total 2 8 3 4 3" xfId="42923"/>
    <cellStyle name="Total 2 8 3 5" xfId="42924"/>
    <cellStyle name="Total 2 8 3 5 2" xfId="42925"/>
    <cellStyle name="Total 2 8 3 5 3" xfId="42926"/>
    <cellStyle name="Total 2 8 3 6" xfId="42927"/>
    <cellStyle name="Total 2 8 3 6 2" xfId="42928"/>
    <cellStyle name="Total 2 8 3 6 3" xfId="42929"/>
    <cellStyle name="Total 2 8 3 7" xfId="42930"/>
    <cellStyle name="Total 2 8 3 7 2" xfId="42931"/>
    <cellStyle name="Total 2 8 3 7 3" xfId="42932"/>
    <cellStyle name="Total 2 8 3 8" xfId="42933"/>
    <cellStyle name="Total 2 8 3 9" xfId="42934"/>
    <cellStyle name="Total 2 8 4" xfId="42935"/>
    <cellStyle name="Total 2 8 4 2" xfId="42936"/>
    <cellStyle name="Total 2 8 4 2 2" xfId="42937"/>
    <cellStyle name="Total 2 8 4 2 2 2" xfId="42938"/>
    <cellStyle name="Total 2 8 4 2 2 3" xfId="42939"/>
    <cellStyle name="Total 2 8 4 2 3" xfId="42940"/>
    <cellStyle name="Total 2 8 4 2 3 2" xfId="42941"/>
    <cellStyle name="Total 2 8 4 2 3 3" xfId="42942"/>
    <cellStyle name="Total 2 8 4 2 4" xfId="42943"/>
    <cellStyle name="Total 2 8 4 2 4 2" xfId="42944"/>
    <cellStyle name="Total 2 8 4 2 4 3" xfId="42945"/>
    <cellStyle name="Total 2 8 4 2 5" xfId="42946"/>
    <cellStyle name="Total 2 8 4 2 5 2" xfId="42947"/>
    <cellStyle name="Total 2 8 4 2 5 3" xfId="42948"/>
    <cellStyle name="Total 2 8 4 2 6" xfId="42949"/>
    <cellStyle name="Total 2 8 4 2 7" xfId="42950"/>
    <cellStyle name="Total 2 8 4 3" xfId="42951"/>
    <cellStyle name="Total 2 8 4 3 2" xfId="42952"/>
    <cellStyle name="Total 2 8 4 3 3" xfId="42953"/>
    <cellStyle name="Total 2 8 4 4" xfId="42954"/>
    <cellStyle name="Total 2 8 4 4 2" xfId="42955"/>
    <cellStyle name="Total 2 8 4 4 3" xfId="42956"/>
    <cellStyle name="Total 2 8 4 5" xfId="42957"/>
    <cellStyle name="Total 2 8 4 5 2" xfId="42958"/>
    <cellStyle name="Total 2 8 4 5 3" xfId="42959"/>
    <cellStyle name="Total 2 8 4 6" xfId="42960"/>
    <cellStyle name="Total 2 8 4 6 2" xfId="42961"/>
    <cellStyle name="Total 2 8 4 6 3" xfId="42962"/>
    <cellStyle name="Total 2 8 4 7" xfId="42963"/>
    <cellStyle name="Total 2 8 4 8" xfId="42964"/>
    <cellStyle name="Total 2 8 5" xfId="42965"/>
    <cellStyle name="Total 2 8 5 2" xfId="42966"/>
    <cellStyle name="Total 2 8 5 2 2" xfId="42967"/>
    <cellStyle name="Total 2 8 5 2 3" xfId="42968"/>
    <cellStyle name="Total 2 8 5 3" xfId="42969"/>
    <cellStyle name="Total 2 8 5 3 2" xfId="42970"/>
    <cellStyle name="Total 2 8 5 3 3" xfId="42971"/>
    <cellStyle name="Total 2 8 5 4" xfId="42972"/>
    <cellStyle name="Total 2 8 5 4 2" xfId="42973"/>
    <cellStyle name="Total 2 8 5 4 3" xfId="42974"/>
    <cellStyle name="Total 2 8 5 5" xfId="42975"/>
    <cellStyle name="Total 2 8 5 5 2" xfId="42976"/>
    <cellStyle name="Total 2 8 5 5 3" xfId="42977"/>
    <cellStyle name="Total 2 8 5 6" xfId="42978"/>
    <cellStyle name="Total 2 8 5 7" xfId="42979"/>
    <cellStyle name="Total 2 8 6" xfId="42980"/>
    <cellStyle name="Total 2 8 6 2" xfId="42981"/>
    <cellStyle name="Total 2 8 6 3" xfId="42982"/>
    <cellStyle name="Total 2 8 7" xfId="42983"/>
    <cellStyle name="Total 2 8 7 2" xfId="42984"/>
    <cellStyle name="Total 2 8 7 3" xfId="42985"/>
    <cellStyle name="Total 2 8 8" xfId="42986"/>
    <cellStyle name="Total 2 8 8 2" xfId="42987"/>
    <cellStyle name="Total 2 8 8 3" xfId="42988"/>
    <cellStyle name="Total 2 8 9" xfId="42989"/>
    <cellStyle name="Total 2 8 9 2" xfId="42990"/>
    <cellStyle name="Total 2 8 9 3" xfId="42991"/>
    <cellStyle name="Total 2 9" xfId="42992"/>
    <cellStyle name="Total 2 9 10" xfId="42993"/>
    <cellStyle name="Total 2 9 11" xfId="42994"/>
    <cellStyle name="Total 2 9 2" xfId="42995"/>
    <cellStyle name="Total 2 9 2 10" xfId="42996"/>
    <cellStyle name="Total 2 9 2 2" xfId="42997"/>
    <cellStyle name="Total 2 9 2 2 2" xfId="42998"/>
    <cellStyle name="Total 2 9 2 2 2 2" xfId="42999"/>
    <cellStyle name="Total 2 9 2 2 2 2 2" xfId="43000"/>
    <cellStyle name="Total 2 9 2 2 2 2 2 2" xfId="43001"/>
    <cellStyle name="Total 2 9 2 2 2 2 2 3" xfId="43002"/>
    <cellStyle name="Total 2 9 2 2 2 2 3" xfId="43003"/>
    <cellStyle name="Total 2 9 2 2 2 2 3 2" xfId="43004"/>
    <cellStyle name="Total 2 9 2 2 2 2 3 3" xfId="43005"/>
    <cellStyle name="Total 2 9 2 2 2 2 4" xfId="43006"/>
    <cellStyle name="Total 2 9 2 2 2 2 4 2" xfId="43007"/>
    <cellStyle name="Total 2 9 2 2 2 2 4 3" xfId="43008"/>
    <cellStyle name="Total 2 9 2 2 2 2 5" xfId="43009"/>
    <cellStyle name="Total 2 9 2 2 2 2 5 2" xfId="43010"/>
    <cellStyle name="Total 2 9 2 2 2 2 5 3" xfId="43011"/>
    <cellStyle name="Total 2 9 2 2 2 2 6" xfId="43012"/>
    <cellStyle name="Total 2 9 2 2 2 2 7" xfId="43013"/>
    <cellStyle name="Total 2 9 2 2 2 3" xfId="43014"/>
    <cellStyle name="Total 2 9 2 2 2 3 2" xfId="43015"/>
    <cellStyle name="Total 2 9 2 2 2 3 3" xfId="43016"/>
    <cellStyle name="Total 2 9 2 2 2 4" xfId="43017"/>
    <cellStyle name="Total 2 9 2 2 2 4 2" xfId="43018"/>
    <cellStyle name="Total 2 9 2 2 2 4 3" xfId="43019"/>
    <cellStyle name="Total 2 9 2 2 2 5" xfId="43020"/>
    <cellStyle name="Total 2 9 2 2 2 5 2" xfId="43021"/>
    <cellStyle name="Total 2 9 2 2 2 5 3" xfId="43022"/>
    <cellStyle name="Total 2 9 2 2 2 6" xfId="43023"/>
    <cellStyle name="Total 2 9 2 2 2 6 2" xfId="43024"/>
    <cellStyle name="Total 2 9 2 2 2 6 3" xfId="43025"/>
    <cellStyle name="Total 2 9 2 2 2 7" xfId="43026"/>
    <cellStyle name="Total 2 9 2 2 2 8" xfId="43027"/>
    <cellStyle name="Total 2 9 2 2 3" xfId="43028"/>
    <cellStyle name="Total 2 9 2 2 3 2" xfId="43029"/>
    <cellStyle name="Total 2 9 2 2 3 2 2" xfId="43030"/>
    <cellStyle name="Total 2 9 2 2 3 2 3" xfId="43031"/>
    <cellStyle name="Total 2 9 2 2 3 3" xfId="43032"/>
    <cellStyle name="Total 2 9 2 2 3 3 2" xfId="43033"/>
    <cellStyle name="Total 2 9 2 2 3 3 3" xfId="43034"/>
    <cellStyle name="Total 2 9 2 2 3 4" xfId="43035"/>
    <cellStyle name="Total 2 9 2 2 3 4 2" xfId="43036"/>
    <cellStyle name="Total 2 9 2 2 3 4 3" xfId="43037"/>
    <cellStyle name="Total 2 9 2 2 3 5" xfId="43038"/>
    <cellStyle name="Total 2 9 2 2 3 5 2" xfId="43039"/>
    <cellStyle name="Total 2 9 2 2 3 5 3" xfId="43040"/>
    <cellStyle name="Total 2 9 2 2 3 6" xfId="43041"/>
    <cellStyle name="Total 2 9 2 2 3 7" xfId="43042"/>
    <cellStyle name="Total 2 9 2 2 4" xfId="43043"/>
    <cellStyle name="Total 2 9 2 2 4 2" xfId="43044"/>
    <cellStyle name="Total 2 9 2 2 4 3" xfId="43045"/>
    <cellStyle name="Total 2 9 2 2 5" xfId="43046"/>
    <cellStyle name="Total 2 9 2 2 5 2" xfId="43047"/>
    <cellStyle name="Total 2 9 2 2 5 3" xfId="43048"/>
    <cellStyle name="Total 2 9 2 2 6" xfId="43049"/>
    <cellStyle name="Total 2 9 2 2 6 2" xfId="43050"/>
    <cellStyle name="Total 2 9 2 2 6 3" xfId="43051"/>
    <cellStyle name="Total 2 9 2 2 7" xfId="43052"/>
    <cellStyle name="Total 2 9 2 2 7 2" xfId="43053"/>
    <cellStyle name="Total 2 9 2 2 7 3" xfId="43054"/>
    <cellStyle name="Total 2 9 2 2 8" xfId="43055"/>
    <cellStyle name="Total 2 9 2 2 9" xfId="43056"/>
    <cellStyle name="Total 2 9 2 3" xfId="43057"/>
    <cellStyle name="Total 2 9 2 3 2" xfId="43058"/>
    <cellStyle name="Total 2 9 2 3 2 2" xfId="43059"/>
    <cellStyle name="Total 2 9 2 3 2 2 2" xfId="43060"/>
    <cellStyle name="Total 2 9 2 3 2 2 3" xfId="43061"/>
    <cellStyle name="Total 2 9 2 3 2 3" xfId="43062"/>
    <cellStyle name="Total 2 9 2 3 2 3 2" xfId="43063"/>
    <cellStyle name="Total 2 9 2 3 2 3 3" xfId="43064"/>
    <cellStyle name="Total 2 9 2 3 2 4" xfId="43065"/>
    <cellStyle name="Total 2 9 2 3 2 4 2" xfId="43066"/>
    <cellStyle name="Total 2 9 2 3 2 4 3" xfId="43067"/>
    <cellStyle name="Total 2 9 2 3 2 5" xfId="43068"/>
    <cellStyle name="Total 2 9 2 3 2 5 2" xfId="43069"/>
    <cellStyle name="Total 2 9 2 3 2 5 3" xfId="43070"/>
    <cellStyle name="Total 2 9 2 3 2 6" xfId="43071"/>
    <cellStyle name="Total 2 9 2 3 2 7" xfId="43072"/>
    <cellStyle name="Total 2 9 2 3 3" xfId="43073"/>
    <cellStyle name="Total 2 9 2 3 3 2" xfId="43074"/>
    <cellStyle name="Total 2 9 2 3 3 3" xfId="43075"/>
    <cellStyle name="Total 2 9 2 3 4" xfId="43076"/>
    <cellStyle name="Total 2 9 2 3 4 2" xfId="43077"/>
    <cellStyle name="Total 2 9 2 3 4 3" xfId="43078"/>
    <cellStyle name="Total 2 9 2 3 5" xfId="43079"/>
    <cellStyle name="Total 2 9 2 3 5 2" xfId="43080"/>
    <cellStyle name="Total 2 9 2 3 5 3" xfId="43081"/>
    <cellStyle name="Total 2 9 2 3 6" xfId="43082"/>
    <cellStyle name="Total 2 9 2 3 6 2" xfId="43083"/>
    <cellStyle name="Total 2 9 2 3 6 3" xfId="43084"/>
    <cellStyle name="Total 2 9 2 3 7" xfId="43085"/>
    <cellStyle name="Total 2 9 2 3 8" xfId="43086"/>
    <cellStyle name="Total 2 9 2 4" xfId="43087"/>
    <cellStyle name="Total 2 9 2 4 2" xfId="43088"/>
    <cellStyle name="Total 2 9 2 4 2 2" xfId="43089"/>
    <cellStyle name="Total 2 9 2 4 2 3" xfId="43090"/>
    <cellStyle name="Total 2 9 2 4 3" xfId="43091"/>
    <cellStyle name="Total 2 9 2 4 3 2" xfId="43092"/>
    <cellStyle name="Total 2 9 2 4 3 3" xfId="43093"/>
    <cellStyle name="Total 2 9 2 4 4" xfId="43094"/>
    <cellStyle name="Total 2 9 2 4 4 2" xfId="43095"/>
    <cellStyle name="Total 2 9 2 4 4 3" xfId="43096"/>
    <cellStyle name="Total 2 9 2 4 5" xfId="43097"/>
    <cellStyle name="Total 2 9 2 4 5 2" xfId="43098"/>
    <cellStyle name="Total 2 9 2 4 5 3" xfId="43099"/>
    <cellStyle name="Total 2 9 2 4 6" xfId="43100"/>
    <cellStyle name="Total 2 9 2 4 7" xfId="43101"/>
    <cellStyle name="Total 2 9 2 5" xfId="43102"/>
    <cellStyle name="Total 2 9 2 5 2" xfId="43103"/>
    <cellStyle name="Total 2 9 2 5 3" xfId="43104"/>
    <cellStyle name="Total 2 9 2 6" xfId="43105"/>
    <cellStyle name="Total 2 9 2 6 2" xfId="43106"/>
    <cellStyle name="Total 2 9 2 6 3" xfId="43107"/>
    <cellStyle name="Total 2 9 2 7" xfId="43108"/>
    <cellStyle name="Total 2 9 2 7 2" xfId="43109"/>
    <cellStyle name="Total 2 9 2 7 3" xfId="43110"/>
    <cellStyle name="Total 2 9 2 8" xfId="43111"/>
    <cellStyle name="Total 2 9 2 8 2" xfId="43112"/>
    <cellStyle name="Total 2 9 2 8 3" xfId="43113"/>
    <cellStyle name="Total 2 9 2 9" xfId="43114"/>
    <cellStyle name="Total 2 9 3" xfId="43115"/>
    <cellStyle name="Total 2 9 3 2" xfId="43116"/>
    <cellStyle name="Total 2 9 3 2 2" xfId="43117"/>
    <cellStyle name="Total 2 9 3 2 2 2" xfId="43118"/>
    <cellStyle name="Total 2 9 3 2 2 2 2" xfId="43119"/>
    <cellStyle name="Total 2 9 3 2 2 2 3" xfId="43120"/>
    <cellStyle name="Total 2 9 3 2 2 3" xfId="43121"/>
    <cellStyle name="Total 2 9 3 2 2 3 2" xfId="43122"/>
    <cellStyle name="Total 2 9 3 2 2 3 3" xfId="43123"/>
    <cellStyle name="Total 2 9 3 2 2 4" xfId="43124"/>
    <cellStyle name="Total 2 9 3 2 2 4 2" xfId="43125"/>
    <cellStyle name="Total 2 9 3 2 2 4 3" xfId="43126"/>
    <cellStyle name="Total 2 9 3 2 2 5" xfId="43127"/>
    <cellStyle name="Total 2 9 3 2 2 5 2" xfId="43128"/>
    <cellStyle name="Total 2 9 3 2 2 5 3" xfId="43129"/>
    <cellStyle name="Total 2 9 3 2 2 6" xfId="43130"/>
    <cellStyle name="Total 2 9 3 2 2 7" xfId="43131"/>
    <cellStyle name="Total 2 9 3 2 3" xfId="43132"/>
    <cellStyle name="Total 2 9 3 2 3 2" xfId="43133"/>
    <cellStyle name="Total 2 9 3 2 3 3" xfId="43134"/>
    <cellStyle name="Total 2 9 3 2 4" xfId="43135"/>
    <cellStyle name="Total 2 9 3 2 4 2" xfId="43136"/>
    <cellStyle name="Total 2 9 3 2 4 3" xfId="43137"/>
    <cellStyle name="Total 2 9 3 2 5" xfId="43138"/>
    <cellStyle name="Total 2 9 3 2 5 2" xfId="43139"/>
    <cellStyle name="Total 2 9 3 2 5 3" xfId="43140"/>
    <cellStyle name="Total 2 9 3 2 6" xfId="43141"/>
    <cellStyle name="Total 2 9 3 2 6 2" xfId="43142"/>
    <cellStyle name="Total 2 9 3 2 6 3" xfId="43143"/>
    <cellStyle name="Total 2 9 3 2 7" xfId="43144"/>
    <cellStyle name="Total 2 9 3 2 8" xfId="43145"/>
    <cellStyle name="Total 2 9 3 3" xfId="43146"/>
    <cellStyle name="Total 2 9 3 3 2" xfId="43147"/>
    <cellStyle name="Total 2 9 3 3 2 2" xfId="43148"/>
    <cellStyle name="Total 2 9 3 3 2 3" xfId="43149"/>
    <cellStyle name="Total 2 9 3 3 3" xfId="43150"/>
    <cellStyle name="Total 2 9 3 3 3 2" xfId="43151"/>
    <cellStyle name="Total 2 9 3 3 3 3" xfId="43152"/>
    <cellStyle name="Total 2 9 3 3 4" xfId="43153"/>
    <cellStyle name="Total 2 9 3 3 4 2" xfId="43154"/>
    <cellStyle name="Total 2 9 3 3 4 3" xfId="43155"/>
    <cellStyle name="Total 2 9 3 3 5" xfId="43156"/>
    <cellStyle name="Total 2 9 3 3 5 2" xfId="43157"/>
    <cellStyle name="Total 2 9 3 3 5 3" xfId="43158"/>
    <cellStyle name="Total 2 9 3 3 6" xfId="43159"/>
    <cellStyle name="Total 2 9 3 3 7" xfId="43160"/>
    <cellStyle name="Total 2 9 3 4" xfId="43161"/>
    <cellStyle name="Total 2 9 3 4 2" xfId="43162"/>
    <cellStyle name="Total 2 9 3 4 3" xfId="43163"/>
    <cellStyle name="Total 2 9 3 5" xfId="43164"/>
    <cellStyle name="Total 2 9 3 5 2" xfId="43165"/>
    <cellStyle name="Total 2 9 3 5 3" xfId="43166"/>
    <cellStyle name="Total 2 9 3 6" xfId="43167"/>
    <cellStyle name="Total 2 9 3 6 2" xfId="43168"/>
    <cellStyle name="Total 2 9 3 6 3" xfId="43169"/>
    <cellStyle name="Total 2 9 3 7" xfId="43170"/>
    <cellStyle name="Total 2 9 3 7 2" xfId="43171"/>
    <cellStyle name="Total 2 9 3 7 3" xfId="43172"/>
    <cellStyle name="Total 2 9 3 8" xfId="43173"/>
    <cellStyle name="Total 2 9 3 9" xfId="43174"/>
    <cellStyle name="Total 2 9 4" xfId="43175"/>
    <cellStyle name="Total 2 9 4 2" xfId="43176"/>
    <cellStyle name="Total 2 9 4 2 2" xfId="43177"/>
    <cellStyle name="Total 2 9 4 2 2 2" xfId="43178"/>
    <cellStyle name="Total 2 9 4 2 2 3" xfId="43179"/>
    <cellStyle name="Total 2 9 4 2 3" xfId="43180"/>
    <cellStyle name="Total 2 9 4 2 3 2" xfId="43181"/>
    <cellStyle name="Total 2 9 4 2 3 3" xfId="43182"/>
    <cellStyle name="Total 2 9 4 2 4" xfId="43183"/>
    <cellStyle name="Total 2 9 4 2 4 2" xfId="43184"/>
    <cellStyle name="Total 2 9 4 2 4 3" xfId="43185"/>
    <cellStyle name="Total 2 9 4 2 5" xfId="43186"/>
    <cellStyle name="Total 2 9 4 2 5 2" xfId="43187"/>
    <cellStyle name="Total 2 9 4 2 5 3" xfId="43188"/>
    <cellStyle name="Total 2 9 4 2 6" xfId="43189"/>
    <cellStyle name="Total 2 9 4 2 7" xfId="43190"/>
    <cellStyle name="Total 2 9 4 3" xfId="43191"/>
    <cellStyle name="Total 2 9 4 3 2" xfId="43192"/>
    <cellStyle name="Total 2 9 4 3 3" xfId="43193"/>
    <cellStyle name="Total 2 9 4 4" xfId="43194"/>
    <cellStyle name="Total 2 9 4 4 2" xfId="43195"/>
    <cellStyle name="Total 2 9 4 4 3" xfId="43196"/>
    <cellStyle name="Total 2 9 4 5" xfId="43197"/>
    <cellStyle name="Total 2 9 4 5 2" xfId="43198"/>
    <cellStyle name="Total 2 9 4 5 3" xfId="43199"/>
    <cellStyle name="Total 2 9 4 6" xfId="43200"/>
    <cellStyle name="Total 2 9 4 6 2" xfId="43201"/>
    <cellStyle name="Total 2 9 4 6 3" xfId="43202"/>
    <cellStyle name="Total 2 9 4 7" xfId="43203"/>
    <cellStyle name="Total 2 9 4 8" xfId="43204"/>
    <cellStyle name="Total 2 9 5" xfId="43205"/>
    <cellStyle name="Total 2 9 5 2" xfId="43206"/>
    <cellStyle name="Total 2 9 5 2 2" xfId="43207"/>
    <cellStyle name="Total 2 9 5 2 3" xfId="43208"/>
    <cellStyle name="Total 2 9 5 3" xfId="43209"/>
    <cellStyle name="Total 2 9 5 3 2" xfId="43210"/>
    <cellStyle name="Total 2 9 5 3 3" xfId="43211"/>
    <cellStyle name="Total 2 9 5 4" xfId="43212"/>
    <cellStyle name="Total 2 9 5 4 2" xfId="43213"/>
    <cellStyle name="Total 2 9 5 4 3" xfId="43214"/>
    <cellStyle name="Total 2 9 5 5" xfId="43215"/>
    <cellStyle name="Total 2 9 5 5 2" xfId="43216"/>
    <cellStyle name="Total 2 9 5 5 3" xfId="43217"/>
    <cellStyle name="Total 2 9 5 6" xfId="43218"/>
    <cellStyle name="Total 2 9 5 7" xfId="43219"/>
    <cellStyle name="Total 2 9 6" xfId="43220"/>
    <cellStyle name="Total 2 9 6 2" xfId="43221"/>
    <cellStyle name="Total 2 9 6 3" xfId="43222"/>
    <cellStyle name="Total 2 9 7" xfId="43223"/>
    <cellStyle name="Total 2 9 7 2" xfId="43224"/>
    <cellStyle name="Total 2 9 7 3" xfId="43225"/>
    <cellStyle name="Total 2 9 8" xfId="43226"/>
    <cellStyle name="Total 2 9 8 2" xfId="43227"/>
    <cellStyle name="Total 2 9 8 3" xfId="43228"/>
    <cellStyle name="Total 2 9 9" xfId="43229"/>
    <cellStyle name="Total 2 9 9 2" xfId="43230"/>
    <cellStyle name="Total 2 9 9 3" xfId="43231"/>
    <cellStyle name="Total 3" xfId="43232"/>
    <cellStyle name="Total 3 2" xfId="43233"/>
    <cellStyle name="Total 3 2 2" xfId="43234"/>
    <cellStyle name="Total 3 2 3" xfId="43235"/>
    <cellStyle name="Total 3 2 4" xfId="43236"/>
    <cellStyle name="Total 3 2 5" xfId="43237"/>
    <cellStyle name="Total 3 3" xfId="43238"/>
    <cellStyle name="Total 3 4" xfId="43239"/>
    <cellStyle name="Total 4" xfId="43240"/>
    <cellStyle name="Total 4 10" xfId="43241"/>
    <cellStyle name="Total 4 10 2" xfId="43242"/>
    <cellStyle name="Total 4 10 3" xfId="43243"/>
    <cellStyle name="Total 4 11" xfId="43244"/>
    <cellStyle name="Total 4 11 2" xfId="43245"/>
    <cellStyle name="Total 4 11 3" xfId="43246"/>
    <cellStyle name="Total 4 12" xfId="43247"/>
    <cellStyle name="Total 4 12 2" xfId="43248"/>
    <cellStyle name="Total 4 12 3" xfId="43249"/>
    <cellStyle name="Total 4 13" xfId="43250"/>
    <cellStyle name="Total 4 14" xfId="43251"/>
    <cellStyle name="Total 4 2" xfId="43252"/>
    <cellStyle name="Total 4 2 10" xfId="43253"/>
    <cellStyle name="Total 4 2 10 2" xfId="43254"/>
    <cellStyle name="Total 4 2 10 3" xfId="43255"/>
    <cellStyle name="Total 4 2 11" xfId="43256"/>
    <cellStyle name="Total 4 2 11 2" xfId="43257"/>
    <cellStyle name="Total 4 2 11 3" xfId="43258"/>
    <cellStyle name="Total 4 2 12" xfId="43259"/>
    <cellStyle name="Total 4 2 13" xfId="43260"/>
    <cellStyle name="Total 4 2 2" xfId="43261"/>
    <cellStyle name="Total 4 2 2 10" xfId="43262"/>
    <cellStyle name="Total 4 2 2 11" xfId="43263"/>
    <cellStyle name="Total 4 2 2 2" xfId="43264"/>
    <cellStyle name="Total 4 2 2 2 10" xfId="43265"/>
    <cellStyle name="Total 4 2 2 2 2" xfId="43266"/>
    <cellStyle name="Total 4 2 2 2 2 2" xfId="43267"/>
    <cellStyle name="Total 4 2 2 2 2 2 2" xfId="43268"/>
    <cellStyle name="Total 4 2 2 2 2 2 2 2" xfId="43269"/>
    <cellStyle name="Total 4 2 2 2 2 2 2 2 2" xfId="43270"/>
    <cellStyle name="Total 4 2 2 2 2 2 2 2 3" xfId="43271"/>
    <cellStyle name="Total 4 2 2 2 2 2 2 3" xfId="43272"/>
    <cellStyle name="Total 4 2 2 2 2 2 2 3 2" xfId="43273"/>
    <cellStyle name="Total 4 2 2 2 2 2 2 3 3" xfId="43274"/>
    <cellStyle name="Total 4 2 2 2 2 2 2 4" xfId="43275"/>
    <cellStyle name="Total 4 2 2 2 2 2 2 4 2" xfId="43276"/>
    <cellStyle name="Total 4 2 2 2 2 2 2 4 3" xfId="43277"/>
    <cellStyle name="Total 4 2 2 2 2 2 2 5" xfId="43278"/>
    <cellStyle name="Total 4 2 2 2 2 2 2 5 2" xfId="43279"/>
    <cellStyle name="Total 4 2 2 2 2 2 2 5 3" xfId="43280"/>
    <cellStyle name="Total 4 2 2 2 2 2 2 6" xfId="43281"/>
    <cellStyle name="Total 4 2 2 2 2 2 2 7" xfId="43282"/>
    <cellStyle name="Total 4 2 2 2 2 2 3" xfId="43283"/>
    <cellStyle name="Total 4 2 2 2 2 2 3 2" xfId="43284"/>
    <cellStyle name="Total 4 2 2 2 2 2 3 3" xfId="43285"/>
    <cellStyle name="Total 4 2 2 2 2 2 4" xfId="43286"/>
    <cellStyle name="Total 4 2 2 2 2 2 4 2" xfId="43287"/>
    <cellStyle name="Total 4 2 2 2 2 2 4 3" xfId="43288"/>
    <cellStyle name="Total 4 2 2 2 2 2 5" xfId="43289"/>
    <cellStyle name="Total 4 2 2 2 2 2 5 2" xfId="43290"/>
    <cellStyle name="Total 4 2 2 2 2 2 5 3" xfId="43291"/>
    <cellStyle name="Total 4 2 2 2 2 2 6" xfId="43292"/>
    <cellStyle name="Total 4 2 2 2 2 2 6 2" xfId="43293"/>
    <cellStyle name="Total 4 2 2 2 2 2 6 3" xfId="43294"/>
    <cellStyle name="Total 4 2 2 2 2 2 7" xfId="43295"/>
    <cellStyle name="Total 4 2 2 2 2 2 8" xfId="43296"/>
    <cellStyle name="Total 4 2 2 2 2 3" xfId="43297"/>
    <cellStyle name="Total 4 2 2 2 2 3 2" xfId="43298"/>
    <cellStyle name="Total 4 2 2 2 2 3 2 2" xfId="43299"/>
    <cellStyle name="Total 4 2 2 2 2 3 2 3" xfId="43300"/>
    <cellStyle name="Total 4 2 2 2 2 3 3" xfId="43301"/>
    <cellStyle name="Total 4 2 2 2 2 3 3 2" xfId="43302"/>
    <cellStyle name="Total 4 2 2 2 2 3 3 3" xfId="43303"/>
    <cellStyle name="Total 4 2 2 2 2 3 4" xfId="43304"/>
    <cellStyle name="Total 4 2 2 2 2 3 4 2" xfId="43305"/>
    <cellStyle name="Total 4 2 2 2 2 3 4 3" xfId="43306"/>
    <cellStyle name="Total 4 2 2 2 2 3 5" xfId="43307"/>
    <cellStyle name="Total 4 2 2 2 2 3 5 2" xfId="43308"/>
    <cellStyle name="Total 4 2 2 2 2 3 5 3" xfId="43309"/>
    <cellStyle name="Total 4 2 2 2 2 3 6" xfId="43310"/>
    <cellStyle name="Total 4 2 2 2 2 3 7" xfId="43311"/>
    <cellStyle name="Total 4 2 2 2 2 4" xfId="43312"/>
    <cellStyle name="Total 4 2 2 2 2 4 2" xfId="43313"/>
    <cellStyle name="Total 4 2 2 2 2 4 3" xfId="43314"/>
    <cellStyle name="Total 4 2 2 2 2 5" xfId="43315"/>
    <cellStyle name="Total 4 2 2 2 2 5 2" xfId="43316"/>
    <cellStyle name="Total 4 2 2 2 2 5 3" xfId="43317"/>
    <cellStyle name="Total 4 2 2 2 2 6" xfId="43318"/>
    <cellStyle name="Total 4 2 2 2 2 6 2" xfId="43319"/>
    <cellStyle name="Total 4 2 2 2 2 6 3" xfId="43320"/>
    <cellStyle name="Total 4 2 2 2 2 7" xfId="43321"/>
    <cellStyle name="Total 4 2 2 2 2 7 2" xfId="43322"/>
    <cellStyle name="Total 4 2 2 2 2 7 3" xfId="43323"/>
    <cellStyle name="Total 4 2 2 2 2 8" xfId="43324"/>
    <cellStyle name="Total 4 2 2 2 2 9" xfId="43325"/>
    <cellStyle name="Total 4 2 2 2 3" xfId="43326"/>
    <cellStyle name="Total 4 2 2 2 3 2" xfId="43327"/>
    <cellStyle name="Total 4 2 2 2 3 2 2" xfId="43328"/>
    <cellStyle name="Total 4 2 2 2 3 2 2 2" xfId="43329"/>
    <cellStyle name="Total 4 2 2 2 3 2 2 3" xfId="43330"/>
    <cellStyle name="Total 4 2 2 2 3 2 3" xfId="43331"/>
    <cellStyle name="Total 4 2 2 2 3 2 3 2" xfId="43332"/>
    <cellStyle name="Total 4 2 2 2 3 2 3 3" xfId="43333"/>
    <cellStyle name="Total 4 2 2 2 3 2 4" xfId="43334"/>
    <cellStyle name="Total 4 2 2 2 3 2 4 2" xfId="43335"/>
    <cellStyle name="Total 4 2 2 2 3 2 4 3" xfId="43336"/>
    <cellStyle name="Total 4 2 2 2 3 2 5" xfId="43337"/>
    <cellStyle name="Total 4 2 2 2 3 2 5 2" xfId="43338"/>
    <cellStyle name="Total 4 2 2 2 3 2 5 3" xfId="43339"/>
    <cellStyle name="Total 4 2 2 2 3 2 6" xfId="43340"/>
    <cellStyle name="Total 4 2 2 2 3 2 7" xfId="43341"/>
    <cellStyle name="Total 4 2 2 2 3 3" xfId="43342"/>
    <cellStyle name="Total 4 2 2 2 3 3 2" xfId="43343"/>
    <cellStyle name="Total 4 2 2 2 3 3 3" xfId="43344"/>
    <cellStyle name="Total 4 2 2 2 3 4" xfId="43345"/>
    <cellStyle name="Total 4 2 2 2 3 4 2" xfId="43346"/>
    <cellStyle name="Total 4 2 2 2 3 4 3" xfId="43347"/>
    <cellStyle name="Total 4 2 2 2 3 5" xfId="43348"/>
    <cellStyle name="Total 4 2 2 2 3 5 2" xfId="43349"/>
    <cellStyle name="Total 4 2 2 2 3 5 3" xfId="43350"/>
    <cellStyle name="Total 4 2 2 2 3 6" xfId="43351"/>
    <cellStyle name="Total 4 2 2 2 3 6 2" xfId="43352"/>
    <cellStyle name="Total 4 2 2 2 3 6 3" xfId="43353"/>
    <cellStyle name="Total 4 2 2 2 3 7" xfId="43354"/>
    <cellStyle name="Total 4 2 2 2 3 8" xfId="43355"/>
    <cellStyle name="Total 4 2 2 2 4" xfId="43356"/>
    <cellStyle name="Total 4 2 2 2 4 2" xfId="43357"/>
    <cellStyle name="Total 4 2 2 2 4 2 2" xfId="43358"/>
    <cellStyle name="Total 4 2 2 2 4 2 3" xfId="43359"/>
    <cellStyle name="Total 4 2 2 2 4 3" xfId="43360"/>
    <cellStyle name="Total 4 2 2 2 4 3 2" xfId="43361"/>
    <cellStyle name="Total 4 2 2 2 4 3 3" xfId="43362"/>
    <cellStyle name="Total 4 2 2 2 4 4" xfId="43363"/>
    <cellStyle name="Total 4 2 2 2 4 4 2" xfId="43364"/>
    <cellStyle name="Total 4 2 2 2 4 4 3" xfId="43365"/>
    <cellStyle name="Total 4 2 2 2 4 5" xfId="43366"/>
    <cellStyle name="Total 4 2 2 2 4 5 2" xfId="43367"/>
    <cellStyle name="Total 4 2 2 2 4 5 3" xfId="43368"/>
    <cellStyle name="Total 4 2 2 2 4 6" xfId="43369"/>
    <cellStyle name="Total 4 2 2 2 4 7" xfId="43370"/>
    <cellStyle name="Total 4 2 2 2 5" xfId="43371"/>
    <cellStyle name="Total 4 2 2 2 5 2" xfId="43372"/>
    <cellStyle name="Total 4 2 2 2 5 3" xfId="43373"/>
    <cellStyle name="Total 4 2 2 2 6" xfId="43374"/>
    <cellStyle name="Total 4 2 2 2 6 2" xfId="43375"/>
    <cellStyle name="Total 4 2 2 2 6 3" xfId="43376"/>
    <cellStyle name="Total 4 2 2 2 7" xfId="43377"/>
    <cellStyle name="Total 4 2 2 2 7 2" xfId="43378"/>
    <cellStyle name="Total 4 2 2 2 7 3" xfId="43379"/>
    <cellStyle name="Total 4 2 2 2 8" xfId="43380"/>
    <cellStyle name="Total 4 2 2 2 8 2" xfId="43381"/>
    <cellStyle name="Total 4 2 2 2 8 3" xfId="43382"/>
    <cellStyle name="Total 4 2 2 2 9" xfId="43383"/>
    <cellStyle name="Total 4 2 2 3" xfId="43384"/>
    <cellStyle name="Total 4 2 2 3 2" xfId="43385"/>
    <cellStyle name="Total 4 2 2 3 2 2" xfId="43386"/>
    <cellStyle name="Total 4 2 2 3 2 2 2" xfId="43387"/>
    <cellStyle name="Total 4 2 2 3 2 2 2 2" xfId="43388"/>
    <cellStyle name="Total 4 2 2 3 2 2 2 3" xfId="43389"/>
    <cellStyle name="Total 4 2 2 3 2 2 3" xfId="43390"/>
    <cellStyle name="Total 4 2 2 3 2 2 3 2" xfId="43391"/>
    <cellStyle name="Total 4 2 2 3 2 2 3 3" xfId="43392"/>
    <cellStyle name="Total 4 2 2 3 2 2 4" xfId="43393"/>
    <cellStyle name="Total 4 2 2 3 2 2 4 2" xfId="43394"/>
    <cellStyle name="Total 4 2 2 3 2 2 4 3" xfId="43395"/>
    <cellStyle name="Total 4 2 2 3 2 2 5" xfId="43396"/>
    <cellStyle name="Total 4 2 2 3 2 2 5 2" xfId="43397"/>
    <cellStyle name="Total 4 2 2 3 2 2 5 3" xfId="43398"/>
    <cellStyle name="Total 4 2 2 3 2 2 6" xfId="43399"/>
    <cellStyle name="Total 4 2 2 3 2 2 7" xfId="43400"/>
    <cellStyle name="Total 4 2 2 3 2 3" xfId="43401"/>
    <cellStyle name="Total 4 2 2 3 2 3 2" xfId="43402"/>
    <cellStyle name="Total 4 2 2 3 2 3 3" xfId="43403"/>
    <cellStyle name="Total 4 2 2 3 2 4" xfId="43404"/>
    <cellStyle name="Total 4 2 2 3 2 4 2" xfId="43405"/>
    <cellStyle name="Total 4 2 2 3 2 4 3" xfId="43406"/>
    <cellStyle name="Total 4 2 2 3 2 5" xfId="43407"/>
    <cellStyle name="Total 4 2 2 3 2 5 2" xfId="43408"/>
    <cellStyle name="Total 4 2 2 3 2 5 3" xfId="43409"/>
    <cellStyle name="Total 4 2 2 3 2 6" xfId="43410"/>
    <cellStyle name="Total 4 2 2 3 2 6 2" xfId="43411"/>
    <cellStyle name="Total 4 2 2 3 2 6 3" xfId="43412"/>
    <cellStyle name="Total 4 2 2 3 2 7" xfId="43413"/>
    <cellStyle name="Total 4 2 2 3 2 8" xfId="43414"/>
    <cellStyle name="Total 4 2 2 3 3" xfId="43415"/>
    <cellStyle name="Total 4 2 2 3 3 2" xfId="43416"/>
    <cellStyle name="Total 4 2 2 3 3 2 2" xfId="43417"/>
    <cellStyle name="Total 4 2 2 3 3 2 3" xfId="43418"/>
    <cellStyle name="Total 4 2 2 3 3 3" xfId="43419"/>
    <cellStyle name="Total 4 2 2 3 3 3 2" xfId="43420"/>
    <cellStyle name="Total 4 2 2 3 3 3 3" xfId="43421"/>
    <cellStyle name="Total 4 2 2 3 3 4" xfId="43422"/>
    <cellStyle name="Total 4 2 2 3 3 4 2" xfId="43423"/>
    <cellStyle name="Total 4 2 2 3 3 4 3" xfId="43424"/>
    <cellStyle name="Total 4 2 2 3 3 5" xfId="43425"/>
    <cellStyle name="Total 4 2 2 3 3 5 2" xfId="43426"/>
    <cellStyle name="Total 4 2 2 3 3 5 3" xfId="43427"/>
    <cellStyle name="Total 4 2 2 3 3 6" xfId="43428"/>
    <cellStyle name="Total 4 2 2 3 3 7" xfId="43429"/>
    <cellStyle name="Total 4 2 2 3 4" xfId="43430"/>
    <cellStyle name="Total 4 2 2 3 4 2" xfId="43431"/>
    <cellStyle name="Total 4 2 2 3 4 3" xfId="43432"/>
    <cellStyle name="Total 4 2 2 3 5" xfId="43433"/>
    <cellStyle name="Total 4 2 2 3 5 2" xfId="43434"/>
    <cellStyle name="Total 4 2 2 3 5 3" xfId="43435"/>
    <cellStyle name="Total 4 2 2 3 6" xfId="43436"/>
    <cellStyle name="Total 4 2 2 3 6 2" xfId="43437"/>
    <cellStyle name="Total 4 2 2 3 6 3" xfId="43438"/>
    <cellStyle name="Total 4 2 2 3 7" xfId="43439"/>
    <cellStyle name="Total 4 2 2 3 7 2" xfId="43440"/>
    <cellStyle name="Total 4 2 2 3 7 3" xfId="43441"/>
    <cellStyle name="Total 4 2 2 3 8" xfId="43442"/>
    <cellStyle name="Total 4 2 2 3 9" xfId="43443"/>
    <cellStyle name="Total 4 2 2 4" xfId="43444"/>
    <cellStyle name="Total 4 2 2 4 2" xfId="43445"/>
    <cellStyle name="Total 4 2 2 4 2 2" xfId="43446"/>
    <cellStyle name="Total 4 2 2 4 2 2 2" xfId="43447"/>
    <cellStyle name="Total 4 2 2 4 2 2 3" xfId="43448"/>
    <cellStyle name="Total 4 2 2 4 2 3" xfId="43449"/>
    <cellStyle name="Total 4 2 2 4 2 3 2" xfId="43450"/>
    <cellStyle name="Total 4 2 2 4 2 3 3" xfId="43451"/>
    <cellStyle name="Total 4 2 2 4 2 4" xfId="43452"/>
    <cellStyle name="Total 4 2 2 4 2 4 2" xfId="43453"/>
    <cellStyle name="Total 4 2 2 4 2 4 3" xfId="43454"/>
    <cellStyle name="Total 4 2 2 4 2 5" xfId="43455"/>
    <cellStyle name="Total 4 2 2 4 2 5 2" xfId="43456"/>
    <cellStyle name="Total 4 2 2 4 2 5 3" xfId="43457"/>
    <cellStyle name="Total 4 2 2 4 2 6" xfId="43458"/>
    <cellStyle name="Total 4 2 2 4 2 7" xfId="43459"/>
    <cellStyle name="Total 4 2 2 4 3" xfId="43460"/>
    <cellStyle name="Total 4 2 2 4 3 2" xfId="43461"/>
    <cellStyle name="Total 4 2 2 4 3 3" xfId="43462"/>
    <cellStyle name="Total 4 2 2 4 4" xfId="43463"/>
    <cellStyle name="Total 4 2 2 4 4 2" xfId="43464"/>
    <cellStyle name="Total 4 2 2 4 4 3" xfId="43465"/>
    <cellStyle name="Total 4 2 2 4 5" xfId="43466"/>
    <cellStyle name="Total 4 2 2 4 5 2" xfId="43467"/>
    <cellStyle name="Total 4 2 2 4 5 3" xfId="43468"/>
    <cellStyle name="Total 4 2 2 4 6" xfId="43469"/>
    <cellStyle name="Total 4 2 2 4 6 2" xfId="43470"/>
    <cellStyle name="Total 4 2 2 4 6 3" xfId="43471"/>
    <cellStyle name="Total 4 2 2 4 7" xfId="43472"/>
    <cellStyle name="Total 4 2 2 4 8" xfId="43473"/>
    <cellStyle name="Total 4 2 2 5" xfId="43474"/>
    <cellStyle name="Total 4 2 2 5 2" xfId="43475"/>
    <cellStyle name="Total 4 2 2 5 2 2" xfId="43476"/>
    <cellStyle name="Total 4 2 2 5 2 3" xfId="43477"/>
    <cellStyle name="Total 4 2 2 5 3" xfId="43478"/>
    <cellStyle name="Total 4 2 2 5 3 2" xfId="43479"/>
    <cellStyle name="Total 4 2 2 5 3 3" xfId="43480"/>
    <cellStyle name="Total 4 2 2 5 4" xfId="43481"/>
    <cellStyle name="Total 4 2 2 5 4 2" xfId="43482"/>
    <cellStyle name="Total 4 2 2 5 4 3" xfId="43483"/>
    <cellStyle name="Total 4 2 2 5 5" xfId="43484"/>
    <cellStyle name="Total 4 2 2 5 5 2" xfId="43485"/>
    <cellStyle name="Total 4 2 2 5 5 3" xfId="43486"/>
    <cellStyle name="Total 4 2 2 5 6" xfId="43487"/>
    <cellStyle name="Total 4 2 2 5 7" xfId="43488"/>
    <cellStyle name="Total 4 2 2 6" xfId="43489"/>
    <cellStyle name="Total 4 2 2 6 2" xfId="43490"/>
    <cellStyle name="Total 4 2 2 6 3" xfId="43491"/>
    <cellStyle name="Total 4 2 2 7" xfId="43492"/>
    <cellStyle name="Total 4 2 2 7 2" xfId="43493"/>
    <cellStyle name="Total 4 2 2 7 3" xfId="43494"/>
    <cellStyle name="Total 4 2 2 8" xfId="43495"/>
    <cellStyle name="Total 4 2 2 8 2" xfId="43496"/>
    <cellStyle name="Total 4 2 2 8 3" xfId="43497"/>
    <cellStyle name="Total 4 2 2 9" xfId="43498"/>
    <cellStyle name="Total 4 2 2 9 2" xfId="43499"/>
    <cellStyle name="Total 4 2 2 9 3" xfId="43500"/>
    <cellStyle name="Total 4 2 3" xfId="43501"/>
    <cellStyle name="Total 4 2 3 10" xfId="43502"/>
    <cellStyle name="Total 4 2 3 11" xfId="43503"/>
    <cellStyle name="Total 4 2 3 2" xfId="43504"/>
    <cellStyle name="Total 4 2 3 2 10" xfId="43505"/>
    <cellStyle name="Total 4 2 3 2 2" xfId="43506"/>
    <cellStyle name="Total 4 2 3 2 2 2" xfId="43507"/>
    <cellStyle name="Total 4 2 3 2 2 2 2" xfId="43508"/>
    <cellStyle name="Total 4 2 3 2 2 2 2 2" xfId="43509"/>
    <cellStyle name="Total 4 2 3 2 2 2 2 2 2" xfId="43510"/>
    <cellStyle name="Total 4 2 3 2 2 2 2 2 3" xfId="43511"/>
    <cellStyle name="Total 4 2 3 2 2 2 2 3" xfId="43512"/>
    <cellStyle name="Total 4 2 3 2 2 2 2 3 2" xfId="43513"/>
    <cellStyle name="Total 4 2 3 2 2 2 2 3 3" xfId="43514"/>
    <cellStyle name="Total 4 2 3 2 2 2 2 4" xfId="43515"/>
    <cellStyle name="Total 4 2 3 2 2 2 2 4 2" xfId="43516"/>
    <cellStyle name="Total 4 2 3 2 2 2 2 4 3" xfId="43517"/>
    <cellStyle name="Total 4 2 3 2 2 2 2 5" xfId="43518"/>
    <cellStyle name="Total 4 2 3 2 2 2 2 5 2" xfId="43519"/>
    <cellStyle name="Total 4 2 3 2 2 2 2 5 3" xfId="43520"/>
    <cellStyle name="Total 4 2 3 2 2 2 2 6" xfId="43521"/>
    <cellStyle name="Total 4 2 3 2 2 2 2 7" xfId="43522"/>
    <cellStyle name="Total 4 2 3 2 2 2 3" xfId="43523"/>
    <cellStyle name="Total 4 2 3 2 2 2 3 2" xfId="43524"/>
    <cellStyle name="Total 4 2 3 2 2 2 3 3" xfId="43525"/>
    <cellStyle name="Total 4 2 3 2 2 2 4" xfId="43526"/>
    <cellStyle name="Total 4 2 3 2 2 2 4 2" xfId="43527"/>
    <cellStyle name="Total 4 2 3 2 2 2 4 3" xfId="43528"/>
    <cellStyle name="Total 4 2 3 2 2 2 5" xfId="43529"/>
    <cellStyle name="Total 4 2 3 2 2 2 5 2" xfId="43530"/>
    <cellStyle name="Total 4 2 3 2 2 2 5 3" xfId="43531"/>
    <cellStyle name="Total 4 2 3 2 2 2 6" xfId="43532"/>
    <cellStyle name="Total 4 2 3 2 2 2 6 2" xfId="43533"/>
    <cellStyle name="Total 4 2 3 2 2 2 6 3" xfId="43534"/>
    <cellStyle name="Total 4 2 3 2 2 2 7" xfId="43535"/>
    <cellStyle name="Total 4 2 3 2 2 2 8" xfId="43536"/>
    <cellStyle name="Total 4 2 3 2 2 3" xfId="43537"/>
    <cellStyle name="Total 4 2 3 2 2 3 2" xfId="43538"/>
    <cellStyle name="Total 4 2 3 2 2 3 2 2" xfId="43539"/>
    <cellStyle name="Total 4 2 3 2 2 3 2 3" xfId="43540"/>
    <cellStyle name="Total 4 2 3 2 2 3 3" xfId="43541"/>
    <cellStyle name="Total 4 2 3 2 2 3 3 2" xfId="43542"/>
    <cellStyle name="Total 4 2 3 2 2 3 3 3" xfId="43543"/>
    <cellStyle name="Total 4 2 3 2 2 3 4" xfId="43544"/>
    <cellStyle name="Total 4 2 3 2 2 3 4 2" xfId="43545"/>
    <cellStyle name="Total 4 2 3 2 2 3 4 3" xfId="43546"/>
    <cellStyle name="Total 4 2 3 2 2 3 5" xfId="43547"/>
    <cellStyle name="Total 4 2 3 2 2 3 5 2" xfId="43548"/>
    <cellStyle name="Total 4 2 3 2 2 3 5 3" xfId="43549"/>
    <cellStyle name="Total 4 2 3 2 2 3 6" xfId="43550"/>
    <cellStyle name="Total 4 2 3 2 2 3 7" xfId="43551"/>
    <cellStyle name="Total 4 2 3 2 2 4" xfId="43552"/>
    <cellStyle name="Total 4 2 3 2 2 4 2" xfId="43553"/>
    <cellStyle name="Total 4 2 3 2 2 4 3" xfId="43554"/>
    <cellStyle name="Total 4 2 3 2 2 5" xfId="43555"/>
    <cellStyle name="Total 4 2 3 2 2 5 2" xfId="43556"/>
    <cellStyle name="Total 4 2 3 2 2 5 3" xfId="43557"/>
    <cellStyle name="Total 4 2 3 2 2 6" xfId="43558"/>
    <cellStyle name="Total 4 2 3 2 2 6 2" xfId="43559"/>
    <cellStyle name="Total 4 2 3 2 2 6 3" xfId="43560"/>
    <cellStyle name="Total 4 2 3 2 2 7" xfId="43561"/>
    <cellStyle name="Total 4 2 3 2 2 7 2" xfId="43562"/>
    <cellStyle name="Total 4 2 3 2 2 7 3" xfId="43563"/>
    <cellStyle name="Total 4 2 3 2 2 8" xfId="43564"/>
    <cellStyle name="Total 4 2 3 2 2 9" xfId="43565"/>
    <cellStyle name="Total 4 2 3 2 3" xfId="43566"/>
    <cellStyle name="Total 4 2 3 2 3 2" xfId="43567"/>
    <cellStyle name="Total 4 2 3 2 3 2 2" xfId="43568"/>
    <cellStyle name="Total 4 2 3 2 3 2 2 2" xfId="43569"/>
    <cellStyle name="Total 4 2 3 2 3 2 2 3" xfId="43570"/>
    <cellStyle name="Total 4 2 3 2 3 2 3" xfId="43571"/>
    <cellStyle name="Total 4 2 3 2 3 2 3 2" xfId="43572"/>
    <cellStyle name="Total 4 2 3 2 3 2 3 3" xfId="43573"/>
    <cellStyle name="Total 4 2 3 2 3 2 4" xfId="43574"/>
    <cellStyle name="Total 4 2 3 2 3 2 4 2" xfId="43575"/>
    <cellStyle name="Total 4 2 3 2 3 2 4 3" xfId="43576"/>
    <cellStyle name="Total 4 2 3 2 3 2 5" xfId="43577"/>
    <cellStyle name="Total 4 2 3 2 3 2 5 2" xfId="43578"/>
    <cellStyle name="Total 4 2 3 2 3 2 5 3" xfId="43579"/>
    <cellStyle name="Total 4 2 3 2 3 2 6" xfId="43580"/>
    <cellStyle name="Total 4 2 3 2 3 2 7" xfId="43581"/>
    <cellStyle name="Total 4 2 3 2 3 3" xfId="43582"/>
    <cellStyle name="Total 4 2 3 2 3 3 2" xfId="43583"/>
    <cellStyle name="Total 4 2 3 2 3 3 3" xfId="43584"/>
    <cellStyle name="Total 4 2 3 2 3 4" xfId="43585"/>
    <cellStyle name="Total 4 2 3 2 3 4 2" xfId="43586"/>
    <cellStyle name="Total 4 2 3 2 3 4 3" xfId="43587"/>
    <cellStyle name="Total 4 2 3 2 3 5" xfId="43588"/>
    <cellStyle name="Total 4 2 3 2 3 5 2" xfId="43589"/>
    <cellStyle name="Total 4 2 3 2 3 5 3" xfId="43590"/>
    <cellStyle name="Total 4 2 3 2 3 6" xfId="43591"/>
    <cellStyle name="Total 4 2 3 2 3 6 2" xfId="43592"/>
    <cellStyle name="Total 4 2 3 2 3 6 3" xfId="43593"/>
    <cellStyle name="Total 4 2 3 2 3 7" xfId="43594"/>
    <cellStyle name="Total 4 2 3 2 3 8" xfId="43595"/>
    <cellStyle name="Total 4 2 3 2 4" xfId="43596"/>
    <cellStyle name="Total 4 2 3 2 4 2" xfId="43597"/>
    <cellStyle name="Total 4 2 3 2 4 2 2" xfId="43598"/>
    <cellStyle name="Total 4 2 3 2 4 2 3" xfId="43599"/>
    <cellStyle name="Total 4 2 3 2 4 3" xfId="43600"/>
    <cellStyle name="Total 4 2 3 2 4 3 2" xfId="43601"/>
    <cellStyle name="Total 4 2 3 2 4 3 3" xfId="43602"/>
    <cellStyle name="Total 4 2 3 2 4 4" xfId="43603"/>
    <cellStyle name="Total 4 2 3 2 4 4 2" xfId="43604"/>
    <cellStyle name="Total 4 2 3 2 4 4 3" xfId="43605"/>
    <cellStyle name="Total 4 2 3 2 4 5" xfId="43606"/>
    <cellStyle name="Total 4 2 3 2 4 5 2" xfId="43607"/>
    <cellStyle name="Total 4 2 3 2 4 5 3" xfId="43608"/>
    <cellStyle name="Total 4 2 3 2 4 6" xfId="43609"/>
    <cellStyle name="Total 4 2 3 2 4 7" xfId="43610"/>
    <cellStyle name="Total 4 2 3 2 5" xfId="43611"/>
    <cellStyle name="Total 4 2 3 2 5 2" xfId="43612"/>
    <cellStyle name="Total 4 2 3 2 5 3" xfId="43613"/>
    <cellStyle name="Total 4 2 3 2 6" xfId="43614"/>
    <cellStyle name="Total 4 2 3 2 6 2" xfId="43615"/>
    <cellStyle name="Total 4 2 3 2 6 3" xfId="43616"/>
    <cellStyle name="Total 4 2 3 2 7" xfId="43617"/>
    <cellStyle name="Total 4 2 3 2 7 2" xfId="43618"/>
    <cellStyle name="Total 4 2 3 2 7 3" xfId="43619"/>
    <cellStyle name="Total 4 2 3 2 8" xfId="43620"/>
    <cellStyle name="Total 4 2 3 2 8 2" xfId="43621"/>
    <cellStyle name="Total 4 2 3 2 8 3" xfId="43622"/>
    <cellStyle name="Total 4 2 3 2 9" xfId="43623"/>
    <cellStyle name="Total 4 2 3 3" xfId="43624"/>
    <cellStyle name="Total 4 2 3 3 2" xfId="43625"/>
    <cellStyle name="Total 4 2 3 3 2 2" xfId="43626"/>
    <cellStyle name="Total 4 2 3 3 2 2 2" xfId="43627"/>
    <cellStyle name="Total 4 2 3 3 2 2 2 2" xfId="43628"/>
    <cellStyle name="Total 4 2 3 3 2 2 2 3" xfId="43629"/>
    <cellStyle name="Total 4 2 3 3 2 2 3" xfId="43630"/>
    <cellStyle name="Total 4 2 3 3 2 2 3 2" xfId="43631"/>
    <cellStyle name="Total 4 2 3 3 2 2 3 3" xfId="43632"/>
    <cellStyle name="Total 4 2 3 3 2 2 4" xfId="43633"/>
    <cellStyle name="Total 4 2 3 3 2 2 4 2" xfId="43634"/>
    <cellStyle name="Total 4 2 3 3 2 2 4 3" xfId="43635"/>
    <cellStyle name="Total 4 2 3 3 2 2 5" xfId="43636"/>
    <cellStyle name="Total 4 2 3 3 2 2 5 2" xfId="43637"/>
    <cellStyle name="Total 4 2 3 3 2 2 5 3" xfId="43638"/>
    <cellStyle name="Total 4 2 3 3 2 2 6" xfId="43639"/>
    <cellStyle name="Total 4 2 3 3 2 2 7" xfId="43640"/>
    <cellStyle name="Total 4 2 3 3 2 3" xfId="43641"/>
    <cellStyle name="Total 4 2 3 3 2 3 2" xfId="43642"/>
    <cellStyle name="Total 4 2 3 3 2 3 3" xfId="43643"/>
    <cellStyle name="Total 4 2 3 3 2 4" xfId="43644"/>
    <cellStyle name="Total 4 2 3 3 2 4 2" xfId="43645"/>
    <cellStyle name="Total 4 2 3 3 2 4 3" xfId="43646"/>
    <cellStyle name="Total 4 2 3 3 2 5" xfId="43647"/>
    <cellStyle name="Total 4 2 3 3 2 5 2" xfId="43648"/>
    <cellStyle name="Total 4 2 3 3 2 5 3" xfId="43649"/>
    <cellStyle name="Total 4 2 3 3 2 6" xfId="43650"/>
    <cellStyle name="Total 4 2 3 3 2 6 2" xfId="43651"/>
    <cellStyle name="Total 4 2 3 3 2 6 3" xfId="43652"/>
    <cellStyle name="Total 4 2 3 3 2 7" xfId="43653"/>
    <cellStyle name="Total 4 2 3 3 2 8" xfId="43654"/>
    <cellStyle name="Total 4 2 3 3 3" xfId="43655"/>
    <cellStyle name="Total 4 2 3 3 3 2" xfId="43656"/>
    <cellStyle name="Total 4 2 3 3 3 2 2" xfId="43657"/>
    <cellStyle name="Total 4 2 3 3 3 2 3" xfId="43658"/>
    <cellStyle name="Total 4 2 3 3 3 3" xfId="43659"/>
    <cellStyle name="Total 4 2 3 3 3 3 2" xfId="43660"/>
    <cellStyle name="Total 4 2 3 3 3 3 3" xfId="43661"/>
    <cellStyle name="Total 4 2 3 3 3 4" xfId="43662"/>
    <cellStyle name="Total 4 2 3 3 3 4 2" xfId="43663"/>
    <cellStyle name="Total 4 2 3 3 3 4 3" xfId="43664"/>
    <cellStyle name="Total 4 2 3 3 3 5" xfId="43665"/>
    <cellStyle name="Total 4 2 3 3 3 5 2" xfId="43666"/>
    <cellStyle name="Total 4 2 3 3 3 5 3" xfId="43667"/>
    <cellStyle name="Total 4 2 3 3 3 6" xfId="43668"/>
    <cellStyle name="Total 4 2 3 3 3 7" xfId="43669"/>
    <cellStyle name="Total 4 2 3 3 4" xfId="43670"/>
    <cellStyle name="Total 4 2 3 3 4 2" xfId="43671"/>
    <cellStyle name="Total 4 2 3 3 4 3" xfId="43672"/>
    <cellStyle name="Total 4 2 3 3 5" xfId="43673"/>
    <cellStyle name="Total 4 2 3 3 5 2" xfId="43674"/>
    <cellStyle name="Total 4 2 3 3 5 3" xfId="43675"/>
    <cellStyle name="Total 4 2 3 3 6" xfId="43676"/>
    <cellStyle name="Total 4 2 3 3 6 2" xfId="43677"/>
    <cellStyle name="Total 4 2 3 3 6 3" xfId="43678"/>
    <cellStyle name="Total 4 2 3 3 7" xfId="43679"/>
    <cellStyle name="Total 4 2 3 3 7 2" xfId="43680"/>
    <cellStyle name="Total 4 2 3 3 7 3" xfId="43681"/>
    <cellStyle name="Total 4 2 3 3 8" xfId="43682"/>
    <cellStyle name="Total 4 2 3 3 9" xfId="43683"/>
    <cellStyle name="Total 4 2 3 4" xfId="43684"/>
    <cellStyle name="Total 4 2 3 4 2" xfId="43685"/>
    <cellStyle name="Total 4 2 3 4 2 2" xfId="43686"/>
    <cellStyle name="Total 4 2 3 4 2 2 2" xfId="43687"/>
    <cellStyle name="Total 4 2 3 4 2 2 3" xfId="43688"/>
    <cellStyle name="Total 4 2 3 4 2 3" xfId="43689"/>
    <cellStyle name="Total 4 2 3 4 2 3 2" xfId="43690"/>
    <cellStyle name="Total 4 2 3 4 2 3 3" xfId="43691"/>
    <cellStyle name="Total 4 2 3 4 2 4" xfId="43692"/>
    <cellStyle name="Total 4 2 3 4 2 4 2" xfId="43693"/>
    <cellStyle name="Total 4 2 3 4 2 4 3" xfId="43694"/>
    <cellStyle name="Total 4 2 3 4 2 5" xfId="43695"/>
    <cellStyle name="Total 4 2 3 4 2 5 2" xfId="43696"/>
    <cellStyle name="Total 4 2 3 4 2 5 3" xfId="43697"/>
    <cellStyle name="Total 4 2 3 4 2 6" xfId="43698"/>
    <cellStyle name="Total 4 2 3 4 2 7" xfId="43699"/>
    <cellStyle name="Total 4 2 3 4 3" xfId="43700"/>
    <cellStyle name="Total 4 2 3 4 3 2" xfId="43701"/>
    <cellStyle name="Total 4 2 3 4 3 3" xfId="43702"/>
    <cellStyle name="Total 4 2 3 4 4" xfId="43703"/>
    <cellStyle name="Total 4 2 3 4 4 2" xfId="43704"/>
    <cellStyle name="Total 4 2 3 4 4 3" xfId="43705"/>
    <cellStyle name="Total 4 2 3 4 5" xfId="43706"/>
    <cellStyle name="Total 4 2 3 4 5 2" xfId="43707"/>
    <cellStyle name="Total 4 2 3 4 5 3" xfId="43708"/>
    <cellStyle name="Total 4 2 3 4 6" xfId="43709"/>
    <cellStyle name="Total 4 2 3 4 6 2" xfId="43710"/>
    <cellStyle name="Total 4 2 3 4 6 3" xfId="43711"/>
    <cellStyle name="Total 4 2 3 4 7" xfId="43712"/>
    <cellStyle name="Total 4 2 3 4 8" xfId="43713"/>
    <cellStyle name="Total 4 2 3 5" xfId="43714"/>
    <cellStyle name="Total 4 2 3 5 2" xfId="43715"/>
    <cellStyle name="Total 4 2 3 5 2 2" xfId="43716"/>
    <cellStyle name="Total 4 2 3 5 2 3" xfId="43717"/>
    <cellStyle name="Total 4 2 3 5 3" xfId="43718"/>
    <cellStyle name="Total 4 2 3 5 3 2" xfId="43719"/>
    <cellStyle name="Total 4 2 3 5 3 3" xfId="43720"/>
    <cellStyle name="Total 4 2 3 5 4" xfId="43721"/>
    <cellStyle name="Total 4 2 3 5 4 2" xfId="43722"/>
    <cellStyle name="Total 4 2 3 5 4 3" xfId="43723"/>
    <cellStyle name="Total 4 2 3 5 5" xfId="43724"/>
    <cellStyle name="Total 4 2 3 5 5 2" xfId="43725"/>
    <cellStyle name="Total 4 2 3 5 5 3" xfId="43726"/>
    <cellStyle name="Total 4 2 3 5 6" xfId="43727"/>
    <cellStyle name="Total 4 2 3 5 7" xfId="43728"/>
    <cellStyle name="Total 4 2 3 6" xfId="43729"/>
    <cellStyle name="Total 4 2 3 6 2" xfId="43730"/>
    <cellStyle name="Total 4 2 3 6 3" xfId="43731"/>
    <cellStyle name="Total 4 2 3 7" xfId="43732"/>
    <cellStyle name="Total 4 2 3 7 2" xfId="43733"/>
    <cellStyle name="Total 4 2 3 7 3" xfId="43734"/>
    <cellStyle name="Total 4 2 3 8" xfId="43735"/>
    <cellStyle name="Total 4 2 3 8 2" xfId="43736"/>
    <cellStyle name="Total 4 2 3 8 3" xfId="43737"/>
    <cellStyle name="Total 4 2 3 9" xfId="43738"/>
    <cellStyle name="Total 4 2 3 9 2" xfId="43739"/>
    <cellStyle name="Total 4 2 3 9 3" xfId="43740"/>
    <cellStyle name="Total 4 2 4" xfId="43741"/>
    <cellStyle name="Total 4 2 4 10" xfId="43742"/>
    <cellStyle name="Total 4 2 4 2" xfId="43743"/>
    <cellStyle name="Total 4 2 4 2 2" xfId="43744"/>
    <cellStyle name="Total 4 2 4 2 2 2" xfId="43745"/>
    <cellStyle name="Total 4 2 4 2 2 2 2" xfId="43746"/>
    <cellStyle name="Total 4 2 4 2 2 2 2 2" xfId="43747"/>
    <cellStyle name="Total 4 2 4 2 2 2 2 3" xfId="43748"/>
    <cellStyle name="Total 4 2 4 2 2 2 3" xfId="43749"/>
    <cellStyle name="Total 4 2 4 2 2 2 3 2" xfId="43750"/>
    <cellStyle name="Total 4 2 4 2 2 2 3 3" xfId="43751"/>
    <cellStyle name="Total 4 2 4 2 2 2 4" xfId="43752"/>
    <cellStyle name="Total 4 2 4 2 2 2 4 2" xfId="43753"/>
    <cellStyle name="Total 4 2 4 2 2 2 4 3" xfId="43754"/>
    <cellStyle name="Total 4 2 4 2 2 2 5" xfId="43755"/>
    <cellStyle name="Total 4 2 4 2 2 2 5 2" xfId="43756"/>
    <cellStyle name="Total 4 2 4 2 2 2 5 3" xfId="43757"/>
    <cellStyle name="Total 4 2 4 2 2 2 6" xfId="43758"/>
    <cellStyle name="Total 4 2 4 2 2 2 7" xfId="43759"/>
    <cellStyle name="Total 4 2 4 2 2 3" xfId="43760"/>
    <cellStyle name="Total 4 2 4 2 2 3 2" xfId="43761"/>
    <cellStyle name="Total 4 2 4 2 2 3 3" xfId="43762"/>
    <cellStyle name="Total 4 2 4 2 2 4" xfId="43763"/>
    <cellStyle name="Total 4 2 4 2 2 4 2" xfId="43764"/>
    <cellStyle name="Total 4 2 4 2 2 4 3" xfId="43765"/>
    <cellStyle name="Total 4 2 4 2 2 5" xfId="43766"/>
    <cellStyle name="Total 4 2 4 2 2 5 2" xfId="43767"/>
    <cellStyle name="Total 4 2 4 2 2 5 3" xfId="43768"/>
    <cellStyle name="Total 4 2 4 2 2 6" xfId="43769"/>
    <cellStyle name="Total 4 2 4 2 2 6 2" xfId="43770"/>
    <cellStyle name="Total 4 2 4 2 2 6 3" xfId="43771"/>
    <cellStyle name="Total 4 2 4 2 2 7" xfId="43772"/>
    <cellStyle name="Total 4 2 4 2 2 8" xfId="43773"/>
    <cellStyle name="Total 4 2 4 2 3" xfId="43774"/>
    <cellStyle name="Total 4 2 4 2 3 2" xfId="43775"/>
    <cellStyle name="Total 4 2 4 2 3 2 2" xfId="43776"/>
    <cellStyle name="Total 4 2 4 2 3 2 3" xfId="43777"/>
    <cellStyle name="Total 4 2 4 2 3 3" xfId="43778"/>
    <cellStyle name="Total 4 2 4 2 3 3 2" xfId="43779"/>
    <cellStyle name="Total 4 2 4 2 3 3 3" xfId="43780"/>
    <cellStyle name="Total 4 2 4 2 3 4" xfId="43781"/>
    <cellStyle name="Total 4 2 4 2 3 4 2" xfId="43782"/>
    <cellStyle name="Total 4 2 4 2 3 4 3" xfId="43783"/>
    <cellStyle name="Total 4 2 4 2 3 5" xfId="43784"/>
    <cellStyle name="Total 4 2 4 2 3 5 2" xfId="43785"/>
    <cellStyle name="Total 4 2 4 2 3 5 3" xfId="43786"/>
    <cellStyle name="Total 4 2 4 2 3 6" xfId="43787"/>
    <cellStyle name="Total 4 2 4 2 3 7" xfId="43788"/>
    <cellStyle name="Total 4 2 4 2 4" xfId="43789"/>
    <cellStyle name="Total 4 2 4 2 4 2" xfId="43790"/>
    <cellStyle name="Total 4 2 4 2 4 3" xfId="43791"/>
    <cellStyle name="Total 4 2 4 2 5" xfId="43792"/>
    <cellStyle name="Total 4 2 4 2 5 2" xfId="43793"/>
    <cellStyle name="Total 4 2 4 2 5 3" xfId="43794"/>
    <cellStyle name="Total 4 2 4 2 6" xfId="43795"/>
    <cellStyle name="Total 4 2 4 2 6 2" xfId="43796"/>
    <cellStyle name="Total 4 2 4 2 6 3" xfId="43797"/>
    <cellStyle name="Total 4 2 4 2 7" xfId="43798"/>
    <cellStyle name="Total 4 2 4 2 7 2" xfId="43799"/>
    <cellStyle name="Total 4 2 4 2 7 3" xfId="43800"/>
    <cellStyle name="Total 4 2 4 2 8" xfId="43801"/>
    <cellStyle name="Total 4 2 4 2 9" xfId="43802"/>
    <cellStyle name="Total 4 2 4 3" xfId="43803"/>
    <cellStyle name="Total 4 2 4 3 2" xfId="43804"/>
    <cellStyle name="Total 4 2 4 3 2 2" xfId="43805"/>
    <cellStyle name="Total 4 2 4 3 2 2 2" xfId="43806"/>
    <cellStyle name="Total 4 2 4 3 2 2 3" xfId="43807"/>
    <cellStyle name="Total 4 2 4 3 2 3" xfId="43808"/>
    <cellStyle name="Total 4 2 4 3 2 3 2" xfId="43809"/>
    <cellStyle name="Total 4 2 4 3 2 3 3" xfId="43810"/>
    <cellStyle name="Total 4 2 4 3 2 4" xfId="43811"/>
    <cellStyle name="Total 4 2 4 3 2 4 2" xfId="43812"/>
    <cellStyle name="Total 4 2 4 3 2 4 3" xfId="43813"/>
    <cellStyle name="Total 4 2 4 3 2 5" xfId="43814"/>
    <cellStyle name="Total 4 2 4 3 2 5 2" xfId="43815"/>
    <cellStyle name="Total 4 2 4 3 2 5 3" xfId="43816"/>
    <cellStyle name="Total 4 2 4 3 2 6" xfId="43817"/>
    <cellStyle name="Total 4 2 4 3 2 7" xfId="43818"/>
    <cellStyle name="Total 4 2 4 3 3" xfId="43819"/>
    <cellStyle name="Total 4 2 4 3 3 2" xfId="43820"/>
    <cellStyle name="Total 4 2 4 3 3 3" xfId="43821"/>
    <cellStyle name="Total 4 2 4 3 4" xfId="43822"/>
    <cellStyle name="Total 4 2 4 3 4 2" xfId="43823"/>
    <cellStyle name="Total 4 2 4 3 4 3" xfId="43824"/>
    <cellStyle name="Total 4 2 4 3 5" xfId="43825"/>
    <cellStyle name="Total 4 2 4 3 5 2" xfId="43826"/>
    <cellStyle name="Total 4 2 4 3 5 3" xfId="43827"/>
    <cellStyle name="Total 4 2 4 3 6" xfId="43828"/>
    <cellStyle name="Total 4 2 4 3 6 2" xfId="43829"/>
    <cellStyle name="Total 4 2 4 3 6 3" xfId="43830"/>
    <cellStyle name="Total 4 2 4 3 7" xfId="43831"/>
    <cellStyle name="Total 4 2 4 3 8" xfId="43832"/>
    <cellStyle name="Total 4 2 4 4" xfId="43833"/>
    <cellStyle name="Total 4 2 4 4 2" xfId="43834"/>
    <cellStyle name="Total 4 2 4 4 2 2" xfId="43835"/>
    <cellStyle name="Total 4 2 4 4 2 3" xfId="43836"/>
    <cellStyle name="Total 4 2 4 4 3" xfId="43837"/>
    <cellStyle name="Total 4 2 4 4 3 2" xfId="43838"/>
    <cellStyle name="Total 4 2 4 4 3 3" xfId="43839"/>
    <cellStyle name="Total 4 2 4 4 4" xfId="43840"/>
    <cellStyle name="Total 4 2 4 4 4 2" xfId="43841"/>
    <cellStyle name="Total 4 2 4 4 4 3" xfId="43842"/>
    <cellStyle name="Total 4 2 4 4 5" xfId="43843"/>
    <cellStyle name="Total 4 2 4 4 5 2" xfId="43844"/>
    <cellStyle name="Total 4 2 4 4 5 3" xfId="43845"/>
    <cellStyle name="Total 4 2 4 4 6" xfId="43846"/>
    <cellStyle name="Total 4 2 4 4 7" xfId="43847"/>
    <cellStyle name="Total 4 2 4 5" xfId="43848"/>
    <cellStyle name="Total 4 2 4 5 2" xfId="43849"/>
    <cellStyle name="Total 4 2 4 5 3" xfId="43850"/>
    <cellStyle name="Total 4 2 4 6" xfId="43851"/>
    <cellStyle name="Total 4 2 4 6 2" xfId="43852"/>
    <cellStyle name="Total 4 2 4 6 3" xfId="43853"/>
    <cellStyle name="Total 4 2 4 7" xfId="43854"/>
    <cellStyle name="Total 4 2 4 7 2" xfId="43855"/>
    <cellStyle name="Total 4 2 4 7 3" xfId="43856"/>
    <cellStyle name="Total 4 2 4 8" xfId="43857"/>
    <cellStyle name="Total 4 2 4 8 2" xfId="43858"/>
    <cellStyle name="Total 4 2 4 8 3" xfId="43859"/>
    <cellStyle name="Total 4 2 4 9" xfId="43860"/>
    <cellStyle name="Total 4 2 5" xfId="43861"/>
    <cellStyle name="Total 4 2 5 2" xfId="43862"/>
    <cellStyle name="Total 4 2 5 2 2" xfId="43863"/>
    <cellStyle name="Total 4 2 5 2 2 2" xfId="43864"/>
    <cellStyle name="Total 4 2 5 2 2 2 2" xfId="43865"/>
    <cellStyle name="Total 4 2 5 2 2 2 3" xfId="43866"/>
    <cellStyle name="Total 4 2 5 2 2 3" xfId="43867"/>
    <cellStyle name="Total 4 2 5 2 2 3 2" xfId="43868"/>
    <cellStyle name="Total 4 2 5 2 2 3 3" xfId="43869"/>
    <cellStyle name="Total 4 2 5 2 2 4" xfId="43870"/>
    <cellStyle name="Total 4 2 5 2 2 4 2" xfId="43871"/>
    <cellStyle name="Total 4 2 5 2 2 4 3" xfId="43872"/>
    <cellStyle name="Total 4 2 5 2 2 5" xfId="43873"/>
    <cellStyle name="Total 4 2 5 2 2 5 2" xfId="43874"/>
    <cellStyle name="Total 4 2 5 2 2 5 3" xfId="43875"/>
    <cellStyle name="Total 4 2 5 2 2 6" xfId="43876"/>
    <cellStyle name="Total 4 2 5 2 2 7" xfId="43877"/>
    <cellStyle name="Total 4 2 5 2 3" xfId="43878"/>
    <cellStyle name="Total 4 2 5 2 3 2" xfId="43879"/>
    <cellStyle name="Total 4 2 5 2 3 3" xfId="43880"/>
    <cellStyle name="Total 4 2 5 2 4" xfId="43881"/>
    <cellStyle name="Total 4 2 5 2 4 2" xfId="43882"/>
    <cellStyle name="Total 4 2 5 2 4 3" xfId="43883"/>
    <cellStyle name="Total 4 2 5 2 5" xfId="43884"/>
    <cellStyle name="Total 4 2 5 2 5 2" xfId="43885"/>
    <cellStyle name="Total 4 2 5 2 5 3" xfId="43886"/>
    <cellStyle name="Total 4 2 5 2 6" xfId="43887"/>
    <cellStyle name="Total 4 2 5 2 6 2" xfId="43888"/>
    <cellStyle name="Total 4 2 5 2 6 3" xfId="43889"/>
    <cellStyle name="Total 4 2 5 2 7" xfId="43890"/>
    <cellStyle name="Total 4 2 5 2 8" xfId="43891"/>
    <cellStyle name="Total 4 2 5 3" xfId="43892"/>
    <cellStyle name="Total 4 2 5 3 2" xfId="43893"/>
    <cellStyle name="Total 4 2 5 3 2 2" xfId="43894"/>
    <cellStyle name="Total 4 2 5 3 2 3" xfId="43895"/>
    <cellStyle name="Total 4 2 5 3 3" xfId="43896"/>
    <cellStyle name="Total 4 2 5 3 3 2" xfId="43897"/>
    <cellStyle name="Total 4 2 5 3 3 3" xfId="43898"/>
    <cellStyle name="Total 4 2 5 3 4" xfId="43899"/>
    <cellStyle name="Total 4 2 5 3 4 2" xfId="43900"/>
    <cellStyle name="Total 4 2 5 3 4 3" xfId="43901"/>
    <cellStyle name="Total 4 2 5 3 5" xfId="43902"/>
    <cellStyle name="Total 4 2 5 3 5 2" xfId="43903"/>
    <cellStyle name="Total 4 2 5 3 5 3" xfId="43904"/>
    <cellStyle name="Total 4 2 5 3 6" xfId="43905"/>
    <cellStyle name="Total 4 2 5 3 7" xfId="43906"/>
    <cellStyle name="Total 4 2 5 4" xfId="43907"/>
    <cellStyle name="Total 4 2 5 4 2" xfId="43908"/>
    <cellStyle name="Total 4 2 5 4 3" xfId="43909"/>
    <cellStyle name="Total 4 2 5 5" xfId="43910"/>
    <cellStyle name="Total 4 2 5 5 2" xfId="43911"/>
    <cellStyle name="Total 4 2 5 5 3" xfId="43912"/>
    <cellStyle name="Total 4 2 5 6" xfId="43913"/>
    <cellStyle name="Total 4 2 5 6 2" xfId="43914"/>
    <cellStyle name="Total 4 2 5 6 3" xfId="43915"/>
    <cellStyle name="Total 4 2 5 7" xfId="43916"/>
    <cellStyle name="Total 4 2 5 7 2" xfId="43917"/>
    <cellStyle name="Total 4 2 5 7 3" xfId="43918"/>
    <cellStyle name="Total 4 2 5 8" xfId="43919"/>
    <cellStyle name="Total 4 2 5 9" xfId="43920"/>
    <cellStyle name="Total 4 2 6" xfId="43921"/>
    <cellStyle name="Total 4 2 6 2" xfId="43922"/>
    <cellStyle name="Total 4 2 6 2 2" xfId="43923"/>
    <cellStyle name="Total 4 2 6 2 2 2" xfId="43924"/>
    <cellStyle name="Total 4 2 6 2 2 3" xfId="43925"/>
    <cellStyle name="Total 4 2 6 2 3" xfId="43926"/>
    <cellStyle name="Total 4 2 6 2 3 2" xfId="43927"/>
    <cellStyle name="Total 4 2 6 2 3 3" xfId="43928"/>
    <cellStyle name="Total 4 2 6 2 4" xfId="43929"/>
    <cellStyle name="Total 4 2 6 2 4 2" xfId="43930"/>
    <cellStyle name="Total 4 2 6 2 4 3" xfId="43931"/>
    <cellStyle name="Total 4 2 6 2 5" xfId="43932"/>
    <cellStyle name="Total 4 2 6 2 5 2" xfId="43933"/>
    <cellStyle name="Total 4 2 6 2 5 3" xfId="43934"/>
    <cellStyle name="Total 4 2 6 2 6" xfId="43935"/>
    <cellStyle name="Total 4 2 6 2 7" xfId="43936"/>
    <cellStyle name="Total 4 2 6 3" xfId="43937"/>
    <cellStyle name="Total 4 2 6 3 2" xfId="43938"/>
    <cellStyle name="Total 4 2 6 3 3" xfId="43939"/>
    <cellStyle name="Total 4 2 6 4" xfId="43940"/>
    <cellStyle name="Total 4 2 6 4 2" xfId="43941"/>
    <cellStyle name="Total 4 2 6 4 3" xfId="43942"/>
    <cellStyle name="Total 4 2 6 5" xfId="43943"/>
    <cellStyle name="Total 4 2 6 5 2" xfId="43944"/>
    <cellStyle name="Total 4 2 6 5 3" xfId="43945"/>
    <cellStyle name="Total 4 2 6 6" xfId="43946"/>
    <cellStyle name="Total 4 2 6 6 2" xfId="43947"/>
    <cellStyle name="Total 4 2 6 6 3" xfId="43948"/>
    <cellStyle name="Total 4 2 6 7" xfId="43949"/>
    <cellStyle name="Total 4 2 6 8" xfId="43950"/>
    <cellStyle name="Total 4 2 7" xfId="43951"/>
    <cellStyle name="Total 4 2 7 2" xfId="43952"/>
    <cellStyle name="Total 4 2 7 2 2" xfId="43953"/>
    <cellStyle name="Total 4 2 7 2 3" xfId="43954"/>
    <cellStyle name="Total 4 2 7 3" xfId="43955"/>
    <cellStyle name="Total 4 2 7 3 2" xfId="43956"/>
    <cellStyle name="Total 4 2 7 3 3" xfId="43957"/>
    <cellStyle name="Total 4 2 7 4" xfId="43958"/>
    <cellStyle name="Total 4 2 7 4 2" xfId="43959"/>
    <cellStyle name="Total 4 2 7 4 3" xfId="43960"/>
    <cellStyle name="Total 4 2 7 5" xfId="43961"/>
    <cellStyle name="Total 4 2 7 5 2" xfId="43962"/>
    <cellStyle name="Total 4 2 7 5 3" xfId="43963"/>
    <cellStyle name="Total 4 2 7 6" xfId="43964"/>
    <cellStyle name="Total 4 2 7 7" xfId="43965"/>
    <cellStyle name="Total 4 2 8" xfId="43966"/>
    <cellStyle name="Total 4 2 8 2" xfId="43967"/>
    <cellStyle name="Total 4 2 8 3" xfId="43968"/>
    <cellStyle name="Total 4 2 9" xfId="43969"/>
    <cellStyle name="Total 4 2 9 2" xfId="43970"/>
    <cellStyle name="Total 4 2 9 3" xfId="43971"/>
    <cellStyle name="Total 4 3" xfId="43972"/>
    <cellStyle name="Total 4 3 10" xfId="43973"/>
    <cellStyle name="Total 4 3 11" xfId="43974"/>
    <cellStyle name="Total 4 3 2" xfId="43975"/>
    <cellStyle name="Total 4 3 2 10" xfId="43976"/>
    <cellStyle name="Total 4 3 2 2" xfId="43977"/>
    <cellStyle name="Total 4 3 2 2 2" xfId="43978"/>
    <cellStyle name="Total 4 3 2 2 2 2" xfId="43979"/>
    <cellStyle name="Total 4 3 2 2 2 2 2" xfId="43980"/>
    <cellStyle name="Total 4 3 2 2 2 2 2 2" xfId="43981"/>
    <cellStyle name="Total 4 3 2 2 2 2 2 3" xfId="43982"/>
    <cellStyle name="Total 4 3 2 2 2 2 3" xfId="43983"/>
    <cellStyle name="Total 4 3 2 2 2 2 3 2" xfId="43984"/>
    <cellStyle name="Total 4 3 2 2 2 2 3 3" xfId="43985"/>
    <cellStyle name="Total 4 3 2 2 2 2 4" xfId="43986"/>
    <cellStyle name="Total 4 3 2 2 2 2 4 2" xfId="43987"/>
    <cellStyle name="Total 4 3 2 2 2 2 4 3" xfId="43988"/>
    <cellStyle name="Total 4 3 2 2 2 2 5" xfId="43989"/>
    <cellStyle name="Total 4 3 2 2 2 2 5 2" xfId="43990"/>
    <cellStyle name="Total 4 3 2 2 2 2 5 3" xfId="43991"/>
    <cellStyle name="Total 4 3 2 2 2 2 6" xfId="43992"/>
    <cellStyle name="Total 4 3 2 2 2 2 7" xfId="43993"/>
    <cellStyle name="Total 4 3 2 2 2 3" xfId="43994"/>
    <cellStyle name="Total 4 3 2 2 2 3 2" xfId="43995"/>
    <cellStyle name="Total 4 3 2 2 2 3 3" xfId="43996"/>
    <cellStyle name="Total 4 3 2 2 2 4" xfId="43997"/>
    <cellStyle name="Total 4 3 2 2 2 4 2" xfId="43998"/>
    <cellStyle name="Total 4 3 2 2 2 4 3" xfId="43999"/>
    <cellStyle name="Total 4 3 2 2 2 5" xfId="44000"/>
    <cellStyle name="Total 4 3 2 2 2 5 2" xfId="44001"/>
    <cellStyle name="Total 4 3 2 2 2 5 3" xfId="44002"/>
    <cellStyle name="Total 4 3 2 2 2 6" xfId="44003"/>
    <cellStyle name="Total 4 3 2 2 2 6 2" xfId="44004"/>
    <cellStyle name="Total 4 3 2 2 2 6 3" xfId="44005"/>
    <cellStyle name="Total 4 3 2 2 2 7" xfId="44006"/>
    <cellStyle name="Total 4 3 2 2 2 8" xfId="44007"/>
    <cellStyle name="Total 4 3 2 2 3" xfId="44008"/>
    <cellStyle name="Total 4 3 2 2 3 2" xfId="44009"/>
    <cellStyle name="Total 4 3 2 2 3 2 2" xfId="44010"/>
    <cellStyle name="Total 4 3 2 2 3 2 3" xfId="44011"/>
    <cellStyle name="Total 4 3 2 2 3 3" xfId="44012"/>
    <cellStyle name="Total 4 3 2 2 3 3 2" xfId="44013"/>
    <cellStyle name="Total 4 3 2 2 3 3 3" xfId="44014"/>
    <cellStyle name="Total 4 3 2 2 3 4" xfId="44015"/>
    <cellStyle name="Total 4 3 2 2 3 4 2" xfId="44016"/>
    <cellStyle name="Total 4 3 2 2 3 4 3" xfId="44017"/>
    <cellStyle name="Total 4 3 2 2 3 5" xfId="44018"/>
    <cellStyle name="Total 4 3 2 2 3 5 2" xfId="44019"/>
    <cellStyle name="Total 4 3 2 2 3 5 3" xfId="44020"/>
    <cellStyle name="Total 4 3 2 2 3 6" xfId="44021"/>
    <cellStyle name="Total 4 3 2 2 3 7" xfId="44022"/>
    <cellStyle name="Total 4 3 2 2 4" xfId="44023"/>
    <cellStyle name="Total 4 3 2 2 4 2" xfId="44024"/>
    <cellStyle name="Total 4 3 2 2 4 3" xfId="44025"/>
    <cellStyle name="Total 4 3 2 2 5" xfId="44026"/>
    <cellStyle name="Total 4 3 2 2 5 2" xfId="44027"/>
    <cellStyle name="Total 4 3 2 2 5 3" xfId="44028"/>
    <cellStyle name="Total 4 3 2 2 6" xfId="44029"/>
    <cellStyle name="Total 4 3 2 2 6 2" xfId="44030"/>
    <cellStyle name="Total 4 3 2 2 6 3" xfId="44031"/>
    <cellStyle name="Total 4 3 2 2 7" xfId="44032"/>
    <cellStyle name="Total 4 3 2 2 7 2" xfId="44033"/>
    <cellStyle name="Total 4 3 2 2 7 3" xfId="44034"/>
    <cellStyle name="Total 4 3 2 2 8" xfId="44035"/>
    <cellStyle name="Total 4 3 2 2 9" xfId="44036"/>
    <cellStyle name="Total 4 3 2 3" xfId="44037"/>
    <cellStyle name="Total 4 3 2 3 2" xfId="44038"/>
    <cellStyle name="Total 4 3 2 3 2 2" xfId="44039"/>
    <cellStyle name="Total 4 3 2 3 2 2 2" xfId="44040"/>
    <cellStyle name="Total 4 3 2 3 2 2 3" xfId="44041"/>
    <cellStyle name="Total 4 3 2 3 2 3" xfId="44042"/>
    <cellStyle name="Total 4 3 2 3 2 3 2" xfId="44043"/>
    <cellStyle name="Total 4 3 2 3 2 3 3" xfId="44044"/>
    <cellStyle name="Total 4 3 2 3 2 4" xfId="44045"/>
    <cellStyle name="Total 4 3 2 3 2 4 2" xfId="44046"/>
    <cellStyle name="Total 4 3 2 3 2 4 3" xfId="44047"/>
    <cellStyle name="Total 4 3 2 3 2 5" xfId="44048"/>
    <cellStyle name="Total 4 3 2 3 2 5 2" xfId="44049"/>
    <cellStyle name="Total 4 3 2 3 2 5 3" xfId="44050"/>
    <cellStyle name="Total 4 3 2 3 2 6" xfId="44051"/>
    <cellStyle name="Total 4 3 2 3 2 7" xfId="44052"/>
    <cellStyle name="Total 4 3 2 3 3" xfId="44053"/>
    <cellStyle name="Total 4 3 2 3 3 2" xfId="44054"/>
    <cellStyle name="Total 4 3 2 3 3 3" xfId="44055"/>
    <cellStyle name="Total 4 3 2 3 4" xfId="44056"/>
    <cellStyle name="Total 4 3 2 3 4 2" xfId="44057"/>
    <cellStyle name="Total 4 3 2 3 4 3" xfId="44058"/>
    <cellStyle name="Total 4 3 2 3 5" xfId="44059"/>
    <cellStyle name="Total 4 3 2 3 5 2" xfId="44060"/>
    <cellStyle name="Total 4 3 2 3 5 3" xfId="44061"/>
    <cellStyle name="Total 4 3 2 3 6" xfId="44062"/>
    <cellStyle name="Total 4 3 2 3 6 2" xfId="44063"/>
    <cellStyle name="Total 4 3 2 3 6 3" xfId="44064"/>
    <cellStyle name="Total 4 3 2 3 7" xfId="44065"/>
    <cellStyle name="Total 4 3 2 3 8" xfId="44066"/>
    <cellStyle name="Total 4 3 2 4" xfId="44067"/>
    <cellStyle name="Total 4 3 2 4 2" xfId="44068"/>
    <cellStyle name="Total 4 3 2 4 2 2" xfId="44069"/>
    <cellStyle name="Total 4 3 2 4 2 3" xfId="44070"/>
    <cellStyle name="Total 4 3 2 4 3" xfId="44071"/>
    <cellStyle name="Total 4 3 2 4 3 2" xfId="44072"/>
    <cellStyle name="Total 4 3 2 4 3 3" xfId="44073"/>
    <cellStyle name="Total 4 3 2 4 4" xfId="44074"/>
    <cellStyle name="Total 4 3 2 4 4 2" xfId="44075"/>
    <cellStyle name="Total 4 3 2 4 4 3" xfId="44076"/>
    <cellStyle name="Total 4 3 2 4 5" xfId="44077"/>
    <cellStyle name="Total 4 3 2 4 5 2" xfId="44078"/>
    <cellStyle name="Total 4 3 2 4 5 3" xfId="44079"/>
    <cellStyle name="Total 4 3 2 4 6" xfId="44080"/>
    <cellStyle name="Total 4 3 2 4 7" xfId="44081"/>
    <cellStyle name="Total 4 3 2 5" xfId="44082"/>
    <cellStyle name="Total 4 3 2 5 2" xfId="44083"/>
    <cellStyle name="Total 4 3 2 5 3" xfId="44084"/>
    <cellStyle name="Total 4 3 2 6" xfId="44085"/>
    <cellStyle name="Total 4 3 2 6 2" xfId="44086"/>
    <cellStyle name="Total 4 3 2 6 3" xfId="44087"/>
    <cellStyle name="Total 4 3 2 7" xfId="44088"/>
    <cellStyle name="Total 4 3 2 7 2" xfId="44089"/>
    <cellStyle name="Total 4 3 2 7 3" xfId="44090"/>
    <cellStyle name="Total 4 3 2 8" xfId="44091"/>
    <cellStyle name="Total 4 3 2 8 2" xfId="44092"/>
    <cellStyle name="Total 4 3 2 8 3" xfId="44093"/>
    <cellStyle name="Total 4 3 2 9" xfId="44094"/>
    <cellStyle name="Total 4 3 3" xfId="44095"/>
    <cellStyle name="Total 4 3 3 2" xfId="44096"/>
    <cellStyle name="Total 4 3 3 2 2" xfId="44097"/>
    <cellStyle name="Total 4 3 3 2 2 2" xfId="44098"/>
    <cellStyle name="Total 4 3 3 2 2 2 2" xfId="44099"/>
    <cellStyle name="Total 4 3 3 2 2 2 3" xfId="44100"/>
    <cellStyle name="Total 4 3 3 2 2 3" xfId="44101"/>
    <cellStyle name="Total 4 3 3 2 2 3 2" xfId="44102"/>
    <cellStyle name="Total 4 3 3 2 2 3 3" xfId="44103"/>
    <cellStyle name="Total 4 3 3 2 2 4" xfId="44104"/>
    <cellStyle name="Total 4 3 3 2 2 4 2" xfId="44105"/>
    <cellStyle name="Total 4 3 3 2 2 4 3" xfId="44106"/>
    <cellStyle name="Total 4 3 3 2 2 5" xfId="44107"/>
    <cellStyle name="Total 4 3 3 2 2 5 2" xfId="44108"/>
    <cellStyle name="Total 4 3 3 2 2 5 3" xfId="44109"/>
    <cellStyle name="Total 4 3 3 2 2 6" xfId="44110"/>
    <cellStyle name="Total 4 3 3 2 2 7" xfId="44111"/>
    <cellStyle name="Total 4 3 3 2 3" xfId="44112"/>
    <cellStyle name="Total 4 3 3 2 3 2" xfId="44113"/>
    <cellStyle name="Total 4 3 3 2 3 3" xfId="44114"/>
    <cellStyle name="Total 4 3 3 2 4" xfId="44115"/>
    <cellStyle name="Total 4 3 3 2 4 2" xfId="44116"/>
    <cellStyle name="Total 4 3 3 2 4 3" xfId="44117"/>
    <cellStyle name="Total 4 3 3 2 5" xfId="44118"/>
    <cellStyle name="Total 4 3 3 2 5 2" xfId="44119"/>
    <cellStyle name="Total 4 3 3 2 5 3" xfId="44120"/>
    <cellStyle name="Total 4 3 3 2 6" xfId="44121"/>
    <cellStyle name="Total 4 3 3 2 6 2" xfId="44122"/>
    <cellStyle name="Total 4 3 3 2 6 3" xfId="44123"/>
    <cellStyle name="Total 4 3 3 2 7" xfId="44124"/>
    <cellStyle name="Total 4 3 3 2 8" xfId="44125"/>
    <cellStyle name="Total 4 3 3 3" xfId="44126"/>
    <cellStyle name="Total 4 3 3 3 2" xfId="44127"/>
    <cellStyle name="Total 4 3 3 3 2 2" xfId="44128"/>
    <cellStyle name="Total 4 3 3 3 2 3" xfId="44129"/>
    <cellStyle name="Total 4 3 3 3 3" xfId="44130"/>
    <cellStyle name="Total 4 3 3 3 3 2" xfId="44131"/>
    <cellStyle name="Total 4 3 3 3 3 3" xfId="44132"/>
    <cellStyle name="Total 4 3 3 3 4" xfId="44133"/>
    <cellStyle name="Total 4 3 3 3 4 2" xfId="44134"/>
    <cellStyle name="Total 4 3 3 3 4 3" xfId="44135"/>
    <cellStyle name="Total 4 3 3 3 5" xfId="44136"/>
    <cellStyle name="Total 4 3 3 3 5 2" xfId="44137"/>
    <cellStyle name="Total 4 3 3 3 5 3" xfId="44138"/>
    <cellStyle name="Total 4 3 3 3 6" xfId="44139"/>
    <cellStyle name="Total 4 3 3 3 7" xfId="44140"/>
    <cellStyle name="Total 4 3 3 4" xfId="44141"/>
    <cellStyle name="Total 4 3 3 4 2" xfId="44142"/>
    <cellStyle name="Total 4 3 3 4 3" xfId="44143"/>
    <cellStyle name="Total 4 3 3 5" xfId="44144"/>
    <cellStyle name="Total 4 3 3 5 2" xfId="44145"/>
    <cellStyle name="Total 4 3 3 5 3" xfId="44146"/>
    <cellStyle name="Total 4 3 3 6" xfId="44147"/>
    <cellStyle name="Total 4 3 3 6 2" xfId="44148"/>
    <cellStyle name="Total 4 3 3 6 3" xfId="44149"/>
    <cellStyle name="Total 4 3 3 7" xfId="44150"/>
    <cellStyle name="Total 4 3 3 7 2" xfId="44151"/>
    <cellStyle name="Total 4 3 3 7 3" xfId="44152"/>
    <cellStyle name="Total 4 3 3 8" xfId="44153"/>
    <cellStyle name="Total 4 3 3 9" xfId="44154"/>
    <cellStyle name="Total 4 3 4" xfId="44155"/>
    <cellStyle name="Total 4 3 4 2" xfId="44156"/>
    <cellStyle name="Total 4 3 4 2 2" xfId="44157"/>
    <cellStyle name="Total 4 3 4 2 2 2" xfId="44158"/>
    <cellStyle name="Total 4 3 4 2 2 3" xfId="44159"/>
    <cellStyle name="Total 4 3 4 2 3" xfId="44160"/>
    <cellStyle name="Total 4 3 4 2 3 2" xfId="44161"/>
    <cellStyle name="Total 4 3 4 2 3 3" xfId="44162"/>
    <cellStyle name="Total 4 3 4 2 4" xfId="44163"/>
    <cellStyle name="Total 4 3 4 2 4 2" xfId="44164"/>
    <cellStyle name="Total 4 3 4 2 4 3" xfId="44165"/>
    <cellStyle name="Total 4 3 4 2 5" xfId="44166"/>
    <cellStyle name="Total 4 3 4 2 5 2" xfId="44167"/>
    <cellStyle name="Total 4 3 4 2 5 3" xfId="44168"/>
    <cellStyle name="Total 4 3 4 2 6" xfId="44169"/>
    <cellStyle name="Total 4 3 4 2 7" xfId="44170"/>
    <cellStyle name="Total 4 3 4 3" xfId="44171"/>
    <cellStyle name="Total 4 3 4 3 2" xfId="44172"/>
    <cellStyle name="Total 4 3 4 3 3" xfId="44173"/>
    <cellStyle name="Total 4 3 4 4" xfId="44174"/>
    <cellStyle name="Total 4 3 4 4 2" xfId="44175"/>
    <cellStyle name="Total 4 3 4 4 3" xfId="44176"/>
    <cellStyle name="Total 4 3 4 5" xfId="44177"/>
    <cellStyle name="Total 4 3 4 5 2" xfId="44178"/>
    <cellStyle name="Total 4 3 4 5 3" xfId="44179"/>
    <cellStyle name="Total 4 3 4 6" xfId="44180"/>
    <cellStyle name="Total 4 3 4 6 2" xfId="44181"/>
    <cellStyle name="Total 4 3 4 6 3" xfId="44182"/>
    <cellStyle name="Total 4 3 4 7" xfId="44183"/>
    <cellStyle name="Total 4 3 4 8" xfId="44184"/>
    <cellStyle name="Total 4 3 5" xfId="44185"/>
    <cellStyle name="Total 4 3 5 2" xfId="44186"/>
    <cellStyle name="Total 4 3 5 2 2" xfId="44187"/>
    <cellStyle name="Total 4 3 5 2 3" xfId="44188"/>
    <cellStyle name="Total 4 3 5 3" xfId="44189"/>
    <cellStyle name="Total 4 3 5 3 2" xfId="44190"/>
    <cellStyle name="Total 4 3 5 3 3" xfId="44191"/>
    <cellStyle name="Total 4 3 5 4" xfId="44192"/>
    <cellStyle name="Total 4 3 5 4 2" xfId="44193"/>
    <cellStyle name="Total 4 3 5 4 3" xfId="44194"/>
    <cellStyle name="Total 4 3 5 5" xfId="44195"/>
    <cellStyle name="Total 4 3 5 5 2" xfId="44196"/>
    <cellStyle name="Total 4 3 5 5 3" xfId="44197"/>
    <cellStyle name="Total 4 3 5 6" xfId="44198"/>
    <cellStyle name="Total 4 3 5 7" xfId="44199"/>
    <cellStyle name="Total 4 3 6" xfId="44200"/>
    <cellStyle name="Total 4 3 6 2" xfId="44201"/>
    <cellStyle name="Total 4 3 6 3" xfId="44202"/>
    <cellStyle name="Total 4 3 7" xfId="44203"/>
    <cellStyle name="Total 4 3 7 2" xfId="44204"/>
    <cellStyle name="Total 4 3 7 3" xfId="44205"/>
    <cellStyle name="Total 4 3 8" xfId="44206"/>
    <cellStyle name="Total 4 3 8 2" xfId="44207"/>
    <cellStyle name="Total 4 3 8 3" xfId="44208"/>
    <cellStyle name="Total 4 3 9" xfId="44209"/>
    <cellStyle name="Total 4 3 9 2" xfId="44210"/>
    <cellStyle name="Total 4 3 9 3" xfId="44211"/>
    <cellStyle name="Total 4 4" xfId="44212"/>
    <cellStyle name="Total 4 4 10" xfId="44213"/>
    <cellStyle name="Total 4 4 11" xfId="44214"/>
    <cellStyle name="Total 4 4 2" xfId="44215"/>
    <cellStyle name="Total 4 4 2 10" xfId="44216"/>
    <cellStyle name="Total 4 4 2 2" xfId="44217"/>
    <cellStyle name="Total 4 4 2 2 2" xfId="44218"/>
    <cellStyle name="Total 4 4 2 2 2 2" xfId="44219"/>
    <cellStyle name="Total 4 4 2 2 2 2 2" xfId="44220"/>
    <cellStyle name="Total 4 4 2 2 2 2 2 2" xfId="44221"/>
    <cellStyle name="Total 4 4 2 2 2 2 2 3" xfId="44222"/>
    <cellStyle name="Total 4 4 2 2 2 2 3" xfId="44223"/>
    <cellStyle name="Total 4 4 2 2 2 2 3 2" xfId="44224"/>
    <cellStyle name="Total 4 4 2 2 2 2 3 3" xfId="44225"/>
    <cellStyle name="Total 4 4 2 2 2 2 4" xfId="44226"/>
    <cellStyle name="Total 4 4 2 2 2 2 4 2" xfId="44227"/>
    <cellStyle name="Total 4 4 2 2 2 2 4 3" xfId="44228"/>
    <cellStyle name="Total 4 4 2 2 2 2 5" xfId="44229"/>
    <cellStyle name="Total 4 4 2 2 2 2 5 2" xfId="44230"/>
    <cellStyle name="Total 4 4 2 2 2 2 5 3" xfId="44231"/>
    <cellStyle name="Total 4 4 2 2 2 2 6" xfId="44232"/>
    <cellStyle name="Total 4 4 2 2 2 2 7" xfId="44233"/>
    <cellStyle name="Total 4 4 2 2 2 3" xfId="44234"/>
    <cellStyle name="Total 4 4 2 2 2 3 2" xfId="44235"/>
    <cellStyle name="Total 4 4 2 2 2 3 3" xfId="44236"/>
    <cellStyle name="Total 4 4 2 2 2 4" xfId="44237"/>
    <cellStyle name="Total 4 4 2 2 2 4 2" xfId="44238"/>
    <cellStyle name="Total 4 4 2 2 2 4 3" xfId="44239"/>
    <cellStyle name="Total 4 4 2 2 2 5" xfId="44240"/>
    <cellStyle name="Total 4 4 2 2 2 5 2" xfId="44241"/>
    <cellStyle name="Total 4 4 2 2 2 5 3" xfId="44242"/>
    <cellStyle name="Total 4 4 2 2 2 6" xfId="44243"/>
    <cellStyle name="Total 4 4 2 2 2 6 2" xfId="44244"/>
    <cellStyle name="Total 4 4 2 2 2 6 3" xfId="44245"/>
    <cellStyle name="Total 4 4 2 2 2 7" xfId="44246"/>
    <cellStyle name="Total 4 4 2 2 2 8" xfId="44247"/>
    <cellStyle name="Total 4 4 2 2 3" xfId="44248"/>
    <cellStyle name="Total 4 4 2 2 3 2" xfId="44249"/>
    <cellStyle name="Total 4 4 2 2 3 2 2" xfId="44250"/>
    <cellStyle name="Total 4 4 2 2 3 2 3" xfId="44251"/>
    <cellStyle name="Total 4 4 2 2 3 3" xfId="44252"/>
    <cellStyle name="Total 4 4 2 2 3 3 2" xfId="44253"/>
    <cellStyle name="Total 4 4 2 2 3 3 3" xfId="44254"/>
    <cellStyle name="Total 4 4 2 2 3 4" xfId="44255"/>
    <cellStyle name="Total 4 4 2 2 3 4 2" xfId="44256"/>
    <cellStyle name="Total 4 4 2 2 3 4 3" xfId="44257"/>
    <cellStyle name="Total 4 4 2 2 3 5" xfId="44258"/>
    <cellStyle name="Total 4 4 2 2 3 5 2" xfId="44259"/>
    <cellStyle name="Total 4 4 2 2 3 5 3" xfId="44260"/>
    <cellStyle name="Total 4 4 2 2 3 6" xfId="44261"/>
    <cellStyle name="Total 4 4 2 2 3 7" xfId="44262"/>
    <cellStyle name="Total 4 4 2 2 4" xfId="44263"/>
    <cellStyle name="Total 4 4 2 2 4 2" xfId="44264"/>
    <cellStyle name="Total 4 4 2 2 4 3" xfId="44265"/>
    <cellStyle name="Total 4 4 2 2 5" xfId="44266"/>
    <cellStyle name="Total 4 4 2 2 5 2" xfId="44267"/>
    <cellStyle name="Total 4 4 2 2 5 3" xfId="44268"/>
    <cellStyle name="Total 4 4 2 2 6" xfId="44269"/>
    <cellStyle name="Total 4 4 2 2 6 2" xfId="44270"/>
    <cellStyle name="Total 4 4 2 2 6 3" xfId="44271"/>
    <cellStyle name="Total 4 4 2 2 7" xfId="44272"/>
    <cellStyle name="Total 4 4 2 2 7 2" xfId="44273"/>
    <cellStyle name="Total 4 4 2 2 7 3" xfId="44274"/>
    <cellStyle name="Total 4 4 2 2 8" xfId="44275"/>
    <cellStyle name="Total 4 4 2 2 9" xfId="44276"/>
    <cellStyle name="Total 4 4 2 3" xfId="44277"/>
    <cellStyle name="Total 4 4 2 3 2" xfId="44278"/>
    <cellStyle name="Total 4 4 2 3 2 2" xfId="44279"/>
    <cellStyle name="Total 4 4 2 3 2 2 2" xfId="44280"/>
    <cellStyle name="Total 4 4 2 3 2 2 3" xfId="44281"/>
    <cellStyle name="Total 4 4 2 3 2 3" xfId="44282"/>
    <cellStyle name="Total 4 4 2 3 2 3 2" xfId="44283"/>
    <cellStyle name="Total 4 4 2 3 2 3 3" xfId="44284"/>
    <cellStyle name="Total 4 4 2 3 2 4" xfId="44285"/>
    <cellStyle name="Total 4 4 2 3 2 4 2" xfId="44286"/>
    <cellStyle name="Total 4 4 2 3 2 4 3" xfId="44287"/>
    <cellStyle name="Total 4 4 2 3 2 5" xfId="44288"/>
    <cellStyle name="Total 4 4 2 3 2 5 2" xfId="44289"/>
    <cellStyle name="Total 4 4 2 3 2 5 3" xfId="44290"/>
    <cellStyle name="Total 4 4 2 3 2 6" xfId="44291"/>
    <cellStyle name="Total 4 4 2 3 2 7" xfId="44292"/>
    <cellStyle name="Total 4 4 2 3 3" xfId="44293"/>
    <cellStyle name="Total 4 4 2 3 3 2" xfId="44294"/>
    <cellStyle name="Total 4 4 2 3 3 3" xfId="44295"/>
    <cellStyle name="Total 4 4 2 3 4" xfId="44296"/>
    <cellStyle name="Total 4 4 2 3 4 2" xfId="44297"/>
    <cellStyle name="Total 4 4 2 3 4 3" xfId="44298"/>
    <cellStyle name="Total 4 4 2 3 5" xfId="44299"/>
    <cellStyle name="Total 4 4 2 3 5 2" xfId="44300"/>
    <cellStyle name="Total 4 4 2 3 5 3" xfId="44301"/>
    <cellStyle name="Total 4 4 2 3 6" xfId="44302"/>
    <cellStyle name="Total 4 4 2 3 6 2" xfId="44303"/>
    <cellStyle name="Total 4 4 2 3 6 3" xfId="44304"/>
    <cellStyle name="Total 4 4 2 3 7" xfId="44305"/>
    <cellStyle name="Total 4 4 2 3 8" xfId="44306"/>
    <cellStyle name="Total 4 4 2 4" xfId="44307"/>
    <cellStyle name="Total 4 4 2 4 2" xfId="44308"/>
    <cellStyle name="Total 4 4 2 4 2 2" xfId="44309"/>
    <cellStyle name="Total 4 4 2 4 2 3" xfId="44310"/>
    <cellStyle name="Total 4 4 2 4 3" xfId="44311"/>
    <cellStyle name="Total 4 4 2 4 3 2" xfId="44312"/>
    <cellStyle name="Total 4 4 2 4 3 3" xfId="44313"/>
    <cellStyle name="Total 4 4 2 4 4" xfId="44314"/>
    <cellStyle name="Total 4 4 2 4 4 2" xfId="44315"/>
    <cellStyle name="Total 4 4 2 4 4 3" xfId="44316"/>
    <cellStyle name="Total 4 4 2 4 5" xfId="44317"/>
    <cellStyle name="Total 4 4 2 4 5 2" xfId="44318"/>
    <cellStyle name="Total 4 4 2 4 5 3" xfId="44319"/>
    <cellStyle name="Total 4 4 2 4 6" xfId="44320"/>
    <cellStyle name="Total 4 4 2 4 7" xfId="44321"/>
    <cellStyle name="Total 4 4 2 5" xfId="44322"/>
    <cellStyle name="Total 4 4 2 5 2" xfId="44323"/>
    <cellStyle name="Total 4 4 2 5 3" xfId="44324"/>
    <cellStyle name="Total 4 4 2 6" xfId="44325"/>
    <cellStyle name="Total 4 4 2 6 2" xfId="44326"/>
    <cellStyle name="Total 4 4 2 6 3" xfId="44327"/>
    <cellStyle name="Total 4 4 2 7" xfId="44328"/>
    <cellStyle name="Total 4 4 2 7 2" xfId="44329"/>
    <cellStyle name="Total 4 4 2 7 3" xfId="44330"/>
    <cellStyle name="Total 4 4 2 8" xfId="44331"/>
    <cellStyle name="Total 4 4 2 8 2" xfId="44332"/>
    <cellStyle name="Total 4 4 2 8 3" xfId="44333"/>
    <cellStyle name="Total 4 4 2 9" xfId="44334"/>
    <cellStyle name="Total 4 4 3" xfId="44335"/>
    <cellStyle name="Total 4 4 3 2" xfId="44336"/>
    <cellStyle name="Total 4 4 3 2 2" xfId="44337"/>
    <cellStyle name="Total 4 4 3 2 2 2" xfId="44338"/>
    <cellStyle name="Total 4 4 3 2 2 2 2" xfId="44339"/>
    <cellStyle name="Total 4 4 3 2 2 2 3" xfId="44340"/>
    <cellStyle name="Total 4 4 3 2 2 3" xfId="44341"/>
    <cellStyle name="Total 4 4 3 2 2 3 2" xfId="44342"/>
    <cellStyle name="Total 4 4 3 2 2 3 3" xfId="44343"/>
    <cellStyle name="Total 4 4 3 2 2 4" xfId="44344"/>
    <cellStyle name="Total 4 4 3 2 2 4 2" xfId="44345"/>
    <cellStyle name="Total 4 4 3 2 2 4 3" xfId="44346"/>
    <cellStyle name="Total 4 4 3 2 2 5" xfId="44347"/>
    <cellStyle name="Total 4 4 3 2 2 5 2" xfId="44348"/>
    <cellStyle name="Total 4 4 3 2 2 5 3" xfId="44349"/>
    <cellStyle name="Total 4 4 3 2 2 6" xfId="44350"/>
    <cellStyle name="Total 4 4 3 2 2 7" xfId="44351"/>
    <cellStyle name="Total 4 4 3 2 3" xfId="44352"/>
    <cellStyle name="Total 4 4 3 2 3 2" xfId="44353"/>
    <cellStyle name="Total 4 4 3 2 3 3" xfId="44354"/>
    <cellStyle name="Total 4 4 3 2 4" xfId="44355"/>
    <cellStyle name="Total 4 4 3 2 4 2" xfId="44356"/>
    <cellStyle name="Total 4 4 3 2 4 3" xfId="44357"/>
    <cellStyle name="Total 4 4 3 2 5" xfId="44358"/>
    <cellStyle name="Total 4 4 3 2 5 2" xfId="44359"/>
    <cellStyle name="Total 4 4 3 2 5 3" xfId="44360"/>
    <cellStyle name="Total 4 4 3 2 6" xfId="44361"/>
    <cellStyle name="Total 4 4 3 2 6 2" xfId="44362"/>
    <cellStyle name="Total 4 4 3 2 6 3" xfId="44363"/>
    <cellStyle name="Total 4 4 3 2 7" xfId="44364"/>
    <cellStyle name="Total 4 4 3 2 8" xfId="44365"/>
    <cellStyle name="Total 4 4 3 3" xfId="44366"/>
    <cellStyle name="Total 4 4 3 3 2" xfId="44367"/>
    <cellStyle name="Total 4 4 3 3 2 2" xfId="44368"/>
    <cellStyle name="Total 4 4 3 3 2 3" xfId="44369"/>
    <cellStyle name="Total 4 4 3 3 3" xfId="44370"/>
    <cellStyle name="Total 4 4 3 3 3 2" xfId="44371"/>
    <cellStyle name="Total 4 4 3 3 3 3" xfId="44372"/>
    <cellStyle name="Total 4 4 3 3 4" xfId="44373"/>
    <cellStyle name="Total 4 4 3 3 4 2" xfId="44374"/>
    <cellStyle name="Total 4 4 3 3 4 3" xfId="44375"/>
    <cellStyle name="Total 4 4 3 3 5" xfId="44376"/>
    <cellStyle name="Total 4 4 3 3 5 2" xfId="44377"/>
    <cellStyle name="Total 4 4 3 3 5 3" xfId="44378"/>
    <cellStyle name="Total 4 4 3 3 6" xfId="44379"/>
    <cellStyle name="Total 4 4 3 3 7" xfId="44380"/>
    <cellStyle name="Total 4 4 3 4" xfId="44381"/>
    <cellStyle name="Total 4 4 3 4 2" xfId="44382"/>
    <cellStyle name="Total 4 4 3 4 3" xfId="44383"/>
    <cellStyle name="Total 4 4 3 5" xfId="44384"/>
    <cellStyle name="Total 4 4 3 5 2" xfId="44385"/>
    <cellStyle name="Total 4 4 3 5 3" xfId="44386"/>
    <cellStyle name="Total 4 4 3 6" xfId="44387"/>
    <cellStyle name="Total 4 4 3 6 2" xfId="44388"/>
    <cellStyle name="Total 4 4 3 6 3" xfId="44389"/>
    <cellStyle name="Total 4 4 3 7" xfId="44390"/>
    <cellStyle name="Total 4 4 3 7 2" xfId="44391"/>
    <cellStyle name="Total 4 4 3 7 3" xfId="44392"/>
    <cellStyle name="Total 4 4 3 8" xfId="44393"/>
    <cellStyle name="Total 4 4 3 9" xfId="44394"/>
    <cellStyle name="Total 4 4 4" xfId="44395"/>
    <cellStyle name="Total 4 4 4 2" xfId="44396"/>
    <cellStyle name="Total 4 4 4 2 2" xfId="44397"/>
    <cellStyle name="Total 4 4 4 2 2 2" xfId="44398"/>
    <cellStyle name="Total 4 4 4 2 2 3" xfId="44399"/>
    <cellStyle name="Total 4 4 4 2 3" xfId="44400"/>
    <cellStyle name="Total 4 4 4 2 3 2" xfId="44401"/>
    <cellStyle name="Total 4 4 4 2 3 3" xfId="44402"/>
    <cellStyle name="Total 4 4 4 2 4" xfId="44403"/>
    <cellStyle name="Total 4 4 4 2 4 2" xfId="44404"/>
    <cellStyle name="Total 4 4 4 2 4 3" xfId="44405"/>
    <cellStyle name="Total 4 4 4 2 5" xfId="44406"/>
    <cellStyle name="Total 4 4 4 2 5 2" xfId="44407"/>
    <cellStyle name="Total 4 4 4 2 5 3" xfId="44408"/>
    <cellStyle name="Total 4 4 4 2 6" xfId="44409"/>
    <cellStyle name="Total 4 4 4 2 7" xfId="44410"/>
    <cellStyle name="Total 4 4 4 3" xfId="44411"/>
    <cellStyle name="Total 4 4 4 3 2" xfId="44412"/>
    <cellStyle name="Total 4 4 4 3 3" xfId="44413"/>
    <cellStyle name="Total 4 4 4 4" xfId="44414"/>
    <cellStyle name="Total 4 4 4 4 2" xfId="44415"/>
    <cellStyle name="Total 4 4 4 4 3" xfId="44416"/>
    <cellStyle name="Total 4 4 4 5" xfId="44417"/>
    <cellStyle name="Total 4 4 4 5 2" xfId="44418"/>
    <cellStyle name="Total 4 4 4 5 3" xfId="44419"/>
    <cellStyle name="Total 4 4 4 6" xfId="44420"/>
    <cellStyle name="Total 4 4 4 6 2" xfId="44421"/>
    <cellStyle name="Total 4 4 4 6 3" xfId="44422"/>
    <cellStyle name="Total 4 4 4 7" xfId="44423"/>
    <cellStyle name="Total 4 4 4 8" xfId="44424"/>
    <cellStyle name="Total 4 4 5" xfId="44425"/>
    <cellStyle name="Total 4 4 5 2" xfId="44426"/>
    <cellStyle name="Total 4 4 5 2 2" xfId="44427"/>
    <cellStyle name="Total 4 4 5 2 3" xfId="44428"/>
    <cellStyle name="Total 4 4 5 3" xfId="44429"/>
    <cellStyle name="Total 4 4 5 3 2" xfId="44430"/>
    <cellStyle name="Total 4 4 5 3 3" xfId="44431"/>
    <cellStyle name="Total 4 4 5 4" xfId="44432"/>
    <cellStyle name="Total 4 4 5 4 2" xfId="44433"/>
    <cellStyle name="Total 4 4 5 4 3" xfId="44434"/>
    <cellStyle name="Total 4 4 5 5" xfId="44435"/>
    <cellStyle name="Total 4 4 5 5 2" xfId="44436"/>
    <cellStyle name="Total 4 4 5 5 3" xfId="44437"/>
    <cellStyle name="Total 4 4 5 6" xfId="44438"/>
    <cellStyle name="Total 4 4 5 7" xfId="44439"/>
    <cellStyle name="Total 4 4 6" xfId="44440"/>
    <cellStyle name="Total 4 4 6 2" xfId="44441"/>
    <cellStyle name="Total 4 4 6 3" xfId="44442"/>
    <cellStyle name="Total 4 4 7" xfId="44443"/>
    <cellStyle name="Total 4 4 7 2" xfId="44444"/>
    <cellStyle name="Total 4 4 7 3" xfId="44445"/>
    <cellStyle name="Total 4 4 8" xfId="44446"/>
    <cellStyle name="Total 4 4 8 2" xfId="44447"/>
    <cellStyle name="Total 4 4 8 3" xfId="44448"/>
    <cellStyle name="Total 4 4 9" xfId="44449"/>
    <cellStyle name="Total 4 4 9 2" xfId="44450"/>
    <cellStyle name="Total 4 4 9 3" xfId="44451"/>
    <cellStyle name="Total 4 5" xfId="44452"/>
    <cellStyle name="Total 4 5 10" xfId="44453"/>
    <cellStyle name="Total 4 5 2" xfId="44454"/>
    <cellStyle name="Total 4 5 2 2" xfId="44455"/>
    <cellStyle name="Total 4 5 2 2 2" xfId="44456"/>
    <cellStyle name="Total 4 5 2 2 2 2" xfId="44457"/>
    <cellStyle name="Total 4 5 2 2 2 2 2" xfId="44458"/>
    <cellStyle name="Total 4 5 2 2 2 2 3" xfId="44459"/>
    <cellStyle name="Total 4 5 2 2 2 3" xfId="44460"/>
    <cellStyle name="Total 4 5 2 2 2 3 2" xfId="44461"/>
    <cellStyle name="Total 4 5 2 2 2 3 3" xfId="44462"/>
    <cellStyle name="Total 4 5 2 2 2 4" xfId="44463"/>
    <cellStyle name="Total 4 5 2 2 2 4 2" xfId="44464"/>
    <cellStyle name="Total 4 5 2 2 2 4 3" xfId="44465"/>
    <cellStyle name="Total 4 5 2 2 2 5" xfId="44466"/>
    <cellStyle name="Total 4 5 2 2 2 5 2" xfId="44467"/>
    <cellStyle name="Total 4 5 2 2 2 5 3" xfId="44468"/>
    <cellStyle name="Total 4 5 2 2 2 6" xfId="44469"/>
    <cellStyle name="Total 4 5 2 2 2 7" xfId="44470"/>
    <cellStyle name="Total 4 5 2 2 3" xfId="44471"/>
    <cellStyle name="Total 4 5 2 2 3 2" xfId="44472"/>
    <cellStyle name="Total 4 5 2 2 3 3" xfId="44473"/>
    <cellStyle name="Total 4 5 2 2 4" xfId="44474"/>
    <cellStyle name="Total 4 5 2 2 4 2" xfId="44475"/>
    <cellStyle name="Total 4 5 2 2 4 3" xfId="44476"/>
    <cellStyle name="Total 4 5 2 2 5" xfId="44477"/>
    <cellStyle name="Total 4 5 2 2 5 2" xfId="44478"/>
    <cellStyle name="Total 4 5 2 2 5 3" xfId="44479"/>
    <cellStyle name="Total 4 5 2 2 6" xfId="44480"/>
    <cellStyle name="Total 4 5 2 2 6 2" xfId="44481"/>
    <cellStyle name="Total 4 5 2 2 6 3" xfId="44482"/>
    <cellStyle name="Total 4 5 2 2 7" xfId="44483"/>
    <cellStyle name="Total 4 5 2 2 8" xfId="44484"/>
    <cellStyle name="Total 4 5 2 3" xfId="44485"/>
    <cellStyle name="Total 4 5 2 3 2" xfId="44486"/>
    <cellStyle name="Total 4 5 2 3 2 2" xfId="44487"/>
    <cellStyle name="Total 4 5 2 3 2 3" xfId="44488"/>
    <cellStyle name="Total 4 5 2 3 3" xfId="44489"/>
    <cellStyle name="Total 4 5 2 3 3 2" xfId="44490"/>
    <cellStyle name="Total 4 5 2 3 3 3" xfId="44491"/>
    <cellStyle name="Total 4 5 2 3 4" xfId="44492"/>
    <cellStyle name="Total 4 5 2 3 4 2" xfId="44493"/>
    <cellStyle name="Total 4 5 2 3 4 3" xfId="44494"/>
    <cellStyle name="Total 4 5 2 3 5" xfId="44495"/>
    <cellStyle name="Total 4 5 2 3 5 2" xfId="44496"/>
    <cellStyle name="Total 4 5 2 3 5 3" xfId="44497"/>
    <cellStyle name="Total 4 5 2 3 6" xfId="44498"/>
    <cellStyle name="Total 4 5 2 3 7" xfId="44499"/>
    <cellStyle name="Total 4 5 2 4" xfId="44500"/>
    <cellStyle name="Total 4 5 2 4 2" xfId="44501"/>
    <cellStyle name="Total 4 5 2 4 3" xfId="44502"/>
    <cellStyle name="Total 4 5 2 5" xfId="44503"/>
    <cellStyle name="Total 4 5 2 5 2" xfId="44504"/>
    <cellStyle name="Total 4 5 2 5 3" xfId="44505"/>
    <cellStyle name="Total 4 5 2 6" xfId="44506"/>
    <cellStyle name="Total 4 5 2 6 2" xfId="44507"/>
    <cellStyle name="Total 4 5 2 6 3" xfId="44508"/>
    <cellStyle name="Total 4 5 2 7" xfId="44509"/>
    <cellStyle name="Total 4 5 2 7 2" xfId="44510"/>
    <cellStyle name="Total 4 5 2 7 3" xfId="44511"/>
    <cellStyle name="Total 4 5 2 8" xfId="44512"/>
    <cellStyle name="Total 4 5 2 9" xfId="44513"/>
    <cellStyle name="Total 4 5 3" xfId="44514"/>
    <cellStyle name="Total 4 5 3 2" xfId="44515"/>
    <cellStyle name="Total 4 5 3 2 2" xfId="44516"/>
    <cellStyle name="Total 4 5 3 2 2 2" xfId="44517"/>
    <cellStyle name="Total 4 5 3 2 2 3" xfId="44518"/>
    <cellStyle name="Total 4 5 3 2 3" xfId="44519"/>
    <cellStyle name="Total 4 5 3 2 3 2" xfId="44520"/>
    <cellStyle name="Total 4 5 3 2 3 3" xfId="44521"/>
    <cellStyle name="Total 4 5 3 2 4" xfId="44522"/>
    <cellStyle name="Total 4 5 3 2 4 2" xfId="44523"/>
    <cellStyle name="Total 4 5 3 2 4 3" xfId="44524"/>
    <cellStyle name="Total 4 5 3 2 5" xfId="44525"/>
    <cellStyle name="Total 4 5 3 2 5 2" xfId="44526"/>
    <cellStyle name="Total 4 5 3 2 5 3" xfId="44527"/>
    <cellStyle name="Total 4 5 3 2 6" xfId="44528"/>
    <cellStyle name="Total 4 5 3 2 7" xfId="44529"/>
    <cellStyle name="Total 4 5 3 3" xfId="44530"/>
    <cellStyle name="Total 4 5 3 3 2" xfId="44531"/>
    <cellStyle name="Total 4 5 3 3 3" xfId="44532"/>
    <cellStyle name="Total 4 5 3 4" xfId="44533"/>
    <cellStyle name="Total 4 5 3 4 2" xfId="44534"/>
    <cellStyle name="Total 4 5 3 4 3" xfId="44535"/>
    <cellStyle name="Total 4 5 3 5" xfId="44536"/>
    <cellStyle name="Total 4 5 3 5 2" xfId="44537"/>
    <cellStyle name="Total 4 5 3 5 3" xfId="44538"/>
    <cellStyle name="Total 4 5 3 6" xfId="44539"/>
    <cellStyle name="Total 4 5 3 6 2" xfId="44540"/>
    <cellStyle name="Total 4 5 3 6 3" xfId="44541"/>
    <cellStyle name="Total 4 5 3 7" xfId="44542"/>
    <cellStyle name="Total 4 5 3 8" xfId="44543"/>
    <cellStyle name="Total 4 5 4" xfId="44544"/>
    <cellStyle name="Total 4 5 4 2" xfId="44545"/>
    <cellStyle name="Total 4 5 4 2 2" xfId="44546"/>
    <cellStyle name="Total 4 5 4 2 3" xfId="44547"/>
    <cellStyle name="Total 4 5 4 3" xfId="44548"/>
    <cellStyle name="Total 4 5 4 3 2" xfId="44549"/>
    <cellStyle name="Total 4 5 4 3 3" xfId="44550"/>
    <cellStyle name="Total 4 5 4 4" xfId="44551"/>
    <cellStyle name="Total 4 5 4 4 2" xfId="44552"/>
    <cellStyle name="Total 4 5 4 4 3" xfId="44553"/>
    <cellStyle name="Total 4 5 4 5" xfId="44554"/>
    <cellStyle name="Total 4 5 4 5 2" xfId="44555"/>
    <cellStyle name="Total 4 5 4 5 3" xfId="44556"/>
    <cellStyle name="Total 4 5 4 6" xfId="44557"/>
    <cellStyle name="Total 4 5 4 7" xfId="44558"/>
    <cellStyle name="Total 4 5 5" xfId="44559"/>
    <cellStyle name="Total 4 5 5 2" xfId="44560"/>
    <cellStyle name="Total 4 5 5 3" xfId="44561"/>
    <cellStyle name="Total 4 5 6" xfId="44562"/>
    <cellStyle name="Total 4 5 6 2" xfId="44563"/>
    <cellStyle name="Total 4 5 6 3" xfId="44564"/>
    <cellStyle name="Total 4 5 7" xfId="44565"/>
    <cellStyle name="Total 4 5 7 2" xfId="44566"/>
    <cellStyle name="Total 4 5 7 3" xfId="44567"/>
    <cellStyle name="Total 4 5 8" xfId="44568"/>
    <cellStyle name="Total 4 5 8 2" xfId="44569"/>
    <cellStyle name="Total 4 5 8 3" xfId="44570"/>
    <cellStyle name="Total 4 5 9" xfId="44571"/>
    <cellStyle name="Total 4 6" xfId="44572"/>
    <cellStyle name="Total 4 6 2" xfId="44573"/>
    <cellStyle name="Total 4 6 2 2" xfId="44574"/>
    <cellStyle name="Total 4 6 2 2 2" xfId="44575"/>
    <cellStyle name="Total 4 6 2 2 2 2" xfId="44576"/>
    <cellStyle name="Total 4 6 2 2 2 3" xfId="44577"/>
    <cellStyle name="Total 4 6 2 2 3" xfId="44578"/>
    <cellStyle name="Total 4 6 2 2 3 2" xfId="44579"/>
    <cellStyle name="Total 4 6 2 2 3 3" xfId="44580"/>
    <cellStyle name="Total 4 6 2 2 4" xfId="44581"/>
    <cellStyle name="Total 4 6 2 2 4 2" xfId="44582"/>
    <cellStyle name="Total 4 6 2 2 4 3" xfId="44583"/>
    <cellStyle name="Total 4 6 2 2 5" xfId="44584"/>
    <cellStyle name="Total 4 6 2 2 5 2" xfId="44585"/>
    <cellStyle name="Total 4 6 2 2 5 3" xfId="44586"/>
    <cellStyle name="Total 4 6 2 2 6" xfId="44587"/>
    <cellStyle name="Total 4 6 2 2 7" xfId="44588"/>
    <cellStyle name="Total 4 6 2 3" xfId="44589"/>
    <cellStyle name="Total 4 6 2 3 2" xfId="44590"/>
    <cellStyle name="Total 4 6 2 3 3" xfId="44591"/>
    <cellStyle name="Total 4 6 2 4" xfId="44592"/>
    <cellStyle name="Total 4 6 2 4 2" xfId="44593"/>
    <cellStyle name="Total 4 6 2 4 3" xfId="44594"/>
    <cellStyle name="Total 4 6 2 5" xfId="44595"/>
    <cellStyle name="Total 4 6 2 5 2" xfId="44596"/>
    <cellStyle name="Total 4 6 2 5 3" xfId="44597"/>
    <cellStyle name="Total 4 6 2 6" xfId="44598"/>
    <cellStyle name="Total 4 6 2 6 2" xfId="44599"/>
    <cellStyle name="Total 4 6 2 6 3" xfId="44600"/>
    <cellStyle name="Total 4 6 2 7" xfId="44601"/>
    <cellStyle name="Total 4 6 2 8" xfId="44602"/>
    <cellStyle name="Total 4 6 3" xfId="44603"/>
    <cellStyle name="Total 4 6 3 2" xfId="44604"/>
    <cellStyle name="Total 4 6 3 2 2" xfId="44605"/>
    <cellStyle name="Total 4 6 3 2 3" xfId="44606"/>
    <cellStyle name="Total 4 6 3 3" xfId="44607"/>
    <cellStyle name="Total 4 6 3 3 2" xfId="44608"/>
    <cellStyle name="Total 4 6 3 3 3" xfId="44609"/>
    <cellStyle name="Total 4 6 3 4" xfId="44610"/>
    <cellStyle name="Total 4 6 3 4 2" xfId="44611"/>
    <cellStyle name="Total 4 6 3 4 3" xfId="44612"/>
    <cellStyle name="Total 4 6 3 5" xfId="44613"/>
    <cellStyle name="Total 4 6 3 5 2" xfId="44614"/>
    <cellStyle name="Total 4 6 3 5 3" xfId="44615"/>
    <cellStyle name="Total 4 6 3 6" xfId="44616"/>
    <cellStyle name="Total 4 6 3 7" xfId="44617"/>
    <cellStyle name="Total 4 6 4" xfId="44618"/>
    <cellStyle name="Total 4 6 4 2" xfId="44619"/>
    <cellStyle name="Total 4 6 4 3" xfId="44620"/>
    <cellStyle name="Total 4 6 5" xfId="44621"/>
    <cellStyle name="Total 4 6 5 2" xfId="44622"/>
    <cellStyle name="Total 4 6 5 3" xfId="44623"/>
    <cellStyle name="Total 4 6 6" xfId="44624"/>
    <cellStyle name="Total 4 6 6 2" xfId="44625"/>
    <cellStyle name="Total 4 6 6 3" xfId="44626"/>
    <cellStyle name="Total 4 6 7" xfId="44627"/>
    <cellStyle name="Total 4 6 7 2" xfId="44628"/>
    <cellStyle name="Total 4 6 7 3" xfId="44629"/>
    <cellStyle name="Total 4 6 8" xfId="44630"/>
    <cellStyle name="Total 4 6 9" xfId="44631"/>
    <cellStyle name="Total 4 7" xfId="44632"/>
    <cellStyle name="Total 4 7 2" xfId="44633"/>
    <cellStyle name="Total 4 7 2 2" xfId="44634"/>
    <cellStyle name="Total 4 7 2 2 2" xfId="44635"/>
    <cellStyle name="Total 4 7 2 2 3" xfId="44636"/>
    <cellStyle name="Total 4 7 2 3" xfId="44637"/>
    <cellStyle name="Total 4 7 2 3 2" xfId="44638"/>
    <cellStyle name="Total 4 7 2 3 3" xfId="44639"/>
    <cellStyle name="Total 4 7 2 4" xfId="44640"/>
    <cellStyle name="Total 4 7 2 4 2" xfId="44641"/>
    <cellStyle name="Total 4 7 2 4 3" xfId="44642"/>
    <cellStyle name="Total 4 7 2 5" xfId="44643"/>
    <cellStyle name="Total 4 7 2 5 2" xfId="44644"/>
    <cellStyle name="Total 4 7 2 5 3" xfId="44645"/>
    <cellStyle name="Total 4 7 2 6" xfId="44646"/>
    <cellStyle name="Total 4 7 2 7" xfId="44647"/>
    <cellStyle name="Total 4 7 3" xfId="44648"/>
    <cellStyle name="Total 4 7 3 2" xfId="44649"/>
    <cellStyle name="Total 4 7 3 3" xfId="44650"/>
    <cellStyle name="Total 4 7 4" xfId="44651"/>
    <cellStyle name="Total 4 7 4 2" xfId="44652"/>
    <cellStyle name="Total 4 7 4 3" xfId="44653"/>
    <cellStyle name="Total 4 7 5" xfId="44654"/>
    <cellStyle name="Total 4 7 5 2" xfId="44655"/>
    <cellStyle name="Total 4 7 5 3" xfId="44656"/>
    <cellStyle name="Total 4 7 6" xfId="44657"/>
    <cellStyle name="Total 4 7 6 2" xfId="44658"/>
    <cellStyle name="Total 4 7 6 3" xfId="44659"/>
    <cellStyle name="Total 4 7 7" xfId="44660"/>
    <cellStyle name="Total 4 7 8" xfId="44661"/>
    <cellStyle name="Total 4 8" xfId="44662"/>
    <cellStyle name="Total 4 8 2" xfId="44663"/>
    <cellStyle name="Total 4 8 2 2" xfId="44664"/>
    <cellStyle name="Total 4 8 2 3" xfId="44665"/>
    <cellStyle name="Total 4 8 3" xfId="44666"/>
    <cellStyle name="Total 4 8 3 2" xfId="44667"/>
    <cellStyle name="Total 4 8 3 3" xfId="44668"/>
    <cellStyle name="Total 4 8 4" xfId="44669"/>
    <cellStyle name="Total 4 8 4 2" xfId="44670"/>
    <cellStyle name="Total 4 8 4 3" xfId="44671"/>
    <cellStyle name="Total 4 8 5" xfId="44672"/>
    <cellStyle name="Total 4 8 5 2" xfId="44673"/>
    <cellStyle name="Total 4 8 5 3" xfId="44674"/>
    <cellStyle name="Total 4 8 6" xfId="44675"/>
    <cellStyle name="Total 4 8 7" xfId="44676"/>
    <cellStyle name="Total 4 9" xfId="44677"/>
    <cellStyle name="Total 4 9 2" xfId="44678"/>
    <cellStyle name="Total 4 9 3" xfId="44679"/>
    <cellStyle name="Total 5" xfId="44680"/>
    <cellStyle name="Total 5 2" xfId="44681"/>
    <cellStyle name="Total 5 3" xfId="44682"/>
    <cellStyle name="Total 6" xfId="44683"/>
    <cellStyle name="Total 7" xfId="44684"/>
    <cellStyle name="ttn -TopTextNoWrap" xfId="44685"/>
    <cellStyle name="ttn -TopTextNoWrap 2" xfId="44686"/>
    <cellStyle name="ttn -TopTextNoWrap 2 2" xfId="44687"/>
    <cellStyle name="ttn -TopTextNoWrap 2 3" xfId="44688"/>
    <cellStyle name="ttn -TopTextNoWrap 3" xfId="44689"/>
    <cellStyle name="ttn -TopTextNoWrap 4" xfId="44690"/>
    <cellStyle name="ttw -TopTextWrap" xfId="44691"/>
    <cellStyle name="ttw -TopTextWrap 2" xfId="44692"/>
    <cellStyle name="ttw -TopTextWrap 2 2" xfId="44693"/>
    <cellStyle name="ttw -TopTextWrap 2 3" xfId="44694"/>
    <cellStyle name="ttw -TopTextWrap 3" xfId="44695"/>
    <cellStyle name="ttw -TopTextWrap 4" xfId="44696"/>
    <cellStyle name="Warning Text" xfId="23" builtinId="11" hidden="1"/>
    <cellStyle name="Warning Text 2" xfId="44697"/>
    <cellStyle name="Warning Text 2 2" xfId="44698"/>
    <cellStyle name="Warning Text 2 2 2" xfId="44699"/>
    <cellStyle name="Warning Text 2 2 2 2" xfId="44700"/>
    <cellStyle name="Warning Text 2 2 2 3" xfId="44701"/>
    <cellStyle name="Warning Text 2 2 2 3 2" xfId="44702"/>
    <cellStyle name="Warning Text 2 2 2 3 3" xfId="44703"/>
    <cellStyle name="Warning Text 2 2 2 4" xfId="44704"/>
    <cellStyle name="Warning Text 2 2 2 5" xfId="44705"/>
    <cellStyle name="Warning Text 2 2 2 6" xfId="44706"/>
    <cellStyle name="Warning Text 2 2 3" xfId="44707"/>
    <cellStyle name="Warning Text 2 2 3 2" xfId="44708"/>
    <cellStyle name="Warning Text 2 2 3 3" xfId="44709"/>
    <cellStyle name="Warning Text 2 2 3 4" xfId="44710"/>
    <cellStyle name="Warning Text 2 2 4" xfId="44711"/>
    <cellStyle name="Warning Text 2 3" xfId="44712"/>
    <cellStyle name="Warning Text 2 3 2" xfId="44713"/>
    <cellStyle name="Warning Text 2 3 3" xfId="44714"/>
    <cellStyle name="Warning Text 2 4" xfId="44715"/>
    <cellStyle name="Warning Text 2 4 2" xfId="44716"/>
    <cellStyle name="Warning Text 2 4 3" xfId="44717"/>
    <cellStyle name="Warning Text 2 5" xfId="44718"/>
    <cellStyle name="Warning Text 2 5 2" xfId="44719"/>
    <cellStyle name="Warning Text 2 5 3" xfId="44720"/>
    <cellStyle name="Warning Text 2 6" xfId="44721"/>
    <cellStyle name="Warning Text 2 7" xfId="44722"/>
    <cellStyle name="Warning Text 3" xfId="44723"/>
    <cellStyle name="Warning Text 3 2" xfId="44724"/>
    <cellStyle name="Warning Text 3 2 2" xfId="44725"/>
    <cellStyle name="Warning Text 3 2 3" xfId="44726"/>
    <cellStyle name="Warning Text 3 2 4" xfId="44727"/>
    <cellStyle name="Warning Text 3 3" xfId="44728"/>
    <cellStyle name="Warning Text 4" xfId="44729"/>
    <cellStyle name="Warning Text 5" xfId="44730"/>
    <cellStyle name="Year" xfId="44731"/>
    <cellStyle name="Year 2" xfId="44732"/>
    <cellStyle name="Year 3" xfId="44733"/>
    <cellStyle name="Year0" xfId="447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2</xdr:col>
      <xdr:colOff>847724</xdr:colOff>
      <xdr:row>0</xdr:row>
      <xdr:rowOff>1038225</xdr:rowOff>
    </xdr:from>
    <xdr:to>
      <xdr:col>6</xdr:col>
      <xdr:colOff>781049</xdr:colOff>
      <xdr:row>9</xdr:row>
      <xdr:rowOff>95250</xdr:rowOff>
    </xdr:to>
    <xdr:sp macro="" textlink="">
      <xdr:nvSpPr>
        <xdr:cNvPr id="2" name="Rounded Rectangle 1"/>
        <xdr:cNvSpPr/>
      </xdr:nvSpPr>
      <xdr:spPr>
        <a:xfrm>
          <a:off x="2038349" y="1038225"/>
          <a:ext cx="3857625" cy="191452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r>
            <a:rPr lang="en-NZ" sz="1100"/>
            <a:t>Note that this version of the Decision Table worksheet refers</a:t>
          </a:r>
          <a:r>
            <a:rPr lang="en-NZ" sz="1100" baseline="0"/>
            <a:t> to a version of the draft IMs  that was amended prior to being published on 11 July.</a:t>
          </a:r>
        </a:p>
        <a:p>
          <a:pPr algn="l"/>
          <a:r>
            <a:rPr lang="en-NZ" sz="1100" baseline="0"/>
            <a:t>The difference between this table and table 2 is in formula D (cl  3.3.8(1)(a)) and Formula E (cl 3.3.9) which effectively swapped around in the final draft IM's.  The table below shows the changes that were required to arrive at the final draft IMs.</a:t>
          </a:r>
          <a:endParaRPr lang="en-NZ"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0.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pageSetUpPr fitToPage="1"/>
  </sheetPr>
  <dimension ref="A1:AS104"/>
  <sheetViews>
    <sheetView tabSelected="1" view="pageBreakPreview" zoomScale="60" zoomScaleNormal="70" workbookViewId="0">
      <selection activeCell="H10" sqref="H10"/>
    </sheetView>
  </sheetViews>
  <sheetFormatPr defaultRowHeight="15"/>
  <cols>
    <col min="1" max="1" width="21.42578125" style="129" customWidth="1"/>
    <col min="2" max="2" width="8.85546875" style="129" customWidth="1"/>
    <col min="3" max="3" width="33.7109375" style="129" customWidth="1"/>
    <col min="4" max="4" width="10.7109375" style="130" customWidth="1"/>
    <col min="5" max="5" width="34.7109375" style="130" bestFit="1" customWidth="1"/>
    <col min="6" max="6" width="15.28515625" style="130" customWidth="1"/>
    <col min="7" max="7" width="15.7109375" style="20" customWidth="1"/>
    <col min="8" max="9" width="15.7109375" style="17" customWidth="1"/>
    <col min="10" max="10" width="71.85546875" style="17" bestFit="1" customWidth="1"/>
    <col min="11" max="11" width="15.7109375" style="17" customWidth="1"/>
    <col min="12" max="45" width="9.140625" style="17"/>
    <col min="46" max="16384" width="9.140625" style="129"/>
  </cols>
  <sheetData>
    <row r="1" spans="1:45" s="111" customFormat="1" ht="31.5">
      <c r="A1" s="110" t="s">
        <v>379</v>
      </c>
      <c r="B1" s="110"/>
      <c r="F1" s="112"/>
    </row>
    <row r="2" spans="1:45" s="114" customFormat="1" ht="39.950000000000003" customHeight="1">
      <c r="A2" s="113" t="s">
        <v>320</v>
      </c>
      <c r="B2" s="113"/>
      <c r="F2" s="115"/>
    </row>
    <row r="3" spans="1:45" s="114" customFormat="1" ht="39.950000000000003" customHeight="1">
      <c r="A3" s="113" t="s">
        <v>254</v>
      </c>
      <c r="B3" s="113"/>
      <c r="F3" s="115"/>
    </row>
    <row r="4" spans="1:45">
      <c r="A4" s="129" t="s">
        <v>306</v>
      </c>
    </row>
    <row r="5" spans="1:45" s="114" customFormat="1" ht="39.950000000000003" customHeight="1">
      <c r="A5" s="113" t="s">
        <v>217</v>
      </c>
      <c r="B5" s="113"/>
      <c r="F5" s="115"/>
    </row>
    <row r="6" spans="1:45" s="114" customFormat="1" ht="15" customHeight="1">
      <c r="A6" s="113"/>
      <c r="B6" s="113"/>
      <c r="F6" s="115"/>
    </row>
    <row r="7" spans="1:45" s="117" customFormat="1" ht="35.25" customHeight="1">
      <c r="A7" s="116"/>
      <c r="B7" s="433" t="s">
        <v>218</v>
      </c>
      <c r="C7" s="433"/>
      <c r="D7" s="433"/>
      <c r="E7" s="433"/>
      <c r="F7" s="433"/>
    </row>
    <row r="8" spans="1:45" s="121" customFormat="1" ht="30.75" customHeight="1">
      <c r="A8" s="118" t="s">
        <v>219</v>
      </c>
      <c r="B8" s="118" t="s">
        <v>220</v>
      </c>
      <c r="C8" s="118" t="s">
        <v>221</v>
      </c>
      <c r="D8" s="118" t="s">
        <v>222</v>
      </c>
      <c r="E8" s="118" t="s">
        <v>223</v>
      </c>
      <c r="F8" s="118" t="s">
        <v>224</v>
      </c>
      <c r="G8" s="119"/>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row>
    <row r="9" spans="1:45" s="206" customFormat="1" ht="19.5" customHeight="1">
      <c r="A9" s="374" t="s">
        <v>331</v>
      </c>
      <c r="B9" s="122" t="s">
        <v>225</v>
      </c>
      <c r="C9" s="122" t="s">
        <v>226</v>
      </c>
      <c r="D9" s="122" t="s">
        <v>227</v>
      </c>
      <c r="E9" s="122" t="s">
        <v>92</v>
      </c>
      <c r="F9" s="122" t="s">
        <v>228</v>
      </c>
      <c r="G9" s="123"/>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row>
    <row r="10" spans="1:45" s="128" customFormat="1" ht="19.5" customHeight="1">
      <c r="A10" s="125"/>
      <c r="B10" s="126" t="s">
        <v>229</v>
      </c>
      <c r="C10" s="132" t="s">
        <v>226</v>
      </c>
      <c r="D10" s="132" t="s">
        <v>227</v>
      </c>
      <c r="E10" s="132" t="s">
        <v>92</v>
      </c>
      <c r="F10" s="132" t="s">
        <v>270</v>
      </c>
      <c r="G10" s="123"/>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row>
    <row r="11" spans="1:45" s="206" customFormat="1" ht="19.5" customHeight="1">
      <c r="A11" s="375" t="s">
        <v>332</v>
      </c>
      <c r="B11" s="133" t="s">
        <v>225</v>
      </c>
      <c r="C11" s="133" t="s">
        <v>226</v>
      </c>
      <c r="D11" s="133" t="s">
        <v>227</v>
      </c>
      <c r="E11" s="133" t="s">
        <v>92</v>
      </c>
      <c r="F11" s="133" t="s">
        <v>228</v>
      </c>
      <c r="G11" s="123"/>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row>
    <row r="12" spans="1:45" s="128" customFormat="1" ht="19.5" customHeight="1">
      <c r="A12" s="203"/>
      <c r="B12" s="203" t="s">
        <v>229</v>
      </c>
      <c r="C12" s="203" t="s">
        <v>226</v>
      </c>
      <c r="D12" s="204" t="s">
        <v>227</v>
      </c>
      <c r="E12" s="204" t="s">
        <v>92</v>
      </c>
      <c r="F12" s="204" t="s">
        <v>253</v>
      </c>
      <c r="G12" s="123"/>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row>
    <row r="13" spans="1:45" s="206" customFormat="1" ht="19.5" customHeight="1">
      <c r="A13" s="374" t="s">
        <v>333</v>
      </c>
      <c r="B13" s="122" t="s">
        <v>225</v>
      </c>
      <c r="C13" s="122" t="s">
        <v>226</v>
      </c>
      <c r="D13" s="122" t="s">
        <v>227</v>
      </c>
      <c r="E13" s="122" t="s">
        <v>92</v>
      </c>
      <c r="F13" s="122" t="s">
        <v>228</v>
      </c>
      <c r="G13" s="123"/>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row>
    <row r="14" spans="1:45" s="128" customFormat="1" ht="19.5" customHeight="1">
      <c r="A14" s="125"/>
      <c r="B14" s="126" t="s">
        <v>229</v>
      </c>
      <c r="C14" s="126" t="s">
        <v>226</v>
      </c>
      <c r="D14" s="127" t="s">
        <v>227</v>
      </c>
      <c r="E14" s="127" t="s">
        <v>358</v>
      </c>
      <c r="F14" s="127" t="s">
        <v>270</v>
      </c>
      <c r="G14" s="123"/>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row>
    <row r="15" spans="1:45" s="206" customFormat="1" ht="19.5" customHeight="1">
      <c r="A15" s="375" t="s">
        <v>334</v>
      </c>
      <c r="B15" s="133" t="s">
        <v>225</v>
      </c>
      <c r="C15" s="133" t="s">
        <v>226</v>
      </c>
      <c r="D15" s="133" t="s">
        <v>227</v>
      </c>
      <c r="E15" s="133" t="s">
        <v>92</v>
      </c>
      <c r="F15" s="133" t="s">
        <v>228</v>
      </c>
      <c r="G15" s="123"/>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row>
    <row r="16" spans="1:45" s="128" customFormat="1" ht="19.5" customHeight="1">
      <c r="A16" s="203"/>
      <c r="B16" s="203" t="s">
        <v>229</v>
      </c>
      <c r="C16" s="203" t="s">
        <v>226</v>
      </c>
      <c r="D16" s="204" t="s">
        <v>227</v>
      </c>
      <c r="E16" s="204" t="s">
        <v>358</v>
      </c>
      <c r="F16" s="204" t="s">
        <v>253</v>
      </c>
      <c r="G16" s="123"/>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row>
    <row r="17" spans="1:45" s="206" customFormat="1" ht="19.5" customHeight="1">
      <c r="A17" s="374" t="s">
        <v>335</v>
      </c>
      <c r="B17" s="122" t="s">
        <v>225</v>
      </c>
      <c r="C17" s="122" t="s">
        <v>226</v>
      </c>
      <c r="D17" s="122" t="s">
        <v>227</v>
      </c>
      <c r="E17" s="122" t="s">
        <v>92</v>
      </c>
      <c r="F17" s="122" t="s">
        <v>228</v>
      </c>
      <c r="G17" s="123"/>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row>
    <row r="18" spans="1:45" s="128" customFormat="1" ht="19.5" customHeight="1">
      <c r="A18" s="125"/>
      <c r="B18" s="126" t="s">
        <v>229</v>
      </c>
      <c r="C18" s="126" t="s">
        <v>321</v>
      </c>
      <c r="D18" s="127" t="s">
        <v>227</v>
      </c>
      <c r="E18" s="127" t="s">
        <v>83</v>
      </c>
      <c r="F18" s="127" t="s">
        <v>270</v>
      </c>
      <c r="G18" s="123"/>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row>
    <row r="19" spans="1:45" s="206" customFormat="1" ht="19.5" customHeight="1">
      <c r="A19" s="375" t="s">
        <v>336</v>
      </c>
      <c r="B19" s="133" t="s">
        <v>225</v>
      </c>
      <c r="C19" s="133" t="s">
        <v>226</v>
      </c>
      <c r="D19" s="133" t="s">
        <v>227</v>
      </c>
      <c r="E19" s="133" t="s">
        <v>92</v>
      </c>
      <c r="F19" s="133" t="s">
        <v>228</v>
      </c>
      <c r="G19" s="123"/>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row>
    <row r="20" spans="1:45" s="128" customFormat="1" ht="19.5" customHeight="1">
      <c r="A20" s="203"/>
      <c r="B20" s="203" t="s">
        <v>229</v>
      </c>
      <c r="C20" s="203" t="s">
        <v>321</v>
      </c>
      <c r="D20" s="204" t="s">
        <v>227</v>
      </c>
      <c r="E20" s="204" t="s">
        <v>83</v>
      </c>
      <c r="F20" s="204" t="s">
        <v>253</v>
      </c>
      <c r="G20" s="123"/>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row>
    <row r="21" spans="1:45" s="206" customFormat="1" ht="19.5" customHeight="1">
      <c r="A21" s="374" t="s">
        <v>337</v>
      </c>
      <c r="B21" s="122" t="s">
        <v>225</v>
      </c>
      <c r="C21" s="122" t="s">
        <v>321</v>
      </c>
      <c r="D21" s="122" t="s">
        <v>227</v>
      </c>
      <c r="E21" s="122" t="s">
        <v>83</v>
      </c>
      <c r="F21" s="122" t="s">
        <v>228</v>
      </c>
      <c r="G21" s="123"/>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row>
    <row r="22" spans="1:45" s="124" customFormat="1" ht="19.5" customHeight="1">
      <c r="A22" s="131"/>
      <c r="B22" s="132" t="s">
        <v>229</v>
      </c>
      <c r="C22" s="132" t="s">
        <v>226</v>
      </c>
      <c r="D22" s="132" t="s">
        <v>322</v>
      </c>
      <c r="E22" s="132" t="s">
        <v>92</v>
      </c>
      <c r="F22" s="132" t="s">
        <v>270</v>
      </c>
      <c r="G22" s="123"/>
    </row>
    <row r="23" spans="1:45" s="128" customFormat="1" ht="19.5" customHeight="1">
      <c r="A23" s="125"/>
      <c r="B23" s="126" t="s">
        <v>318</v>
      </c>
      <c r="C23" s="126" t="s">
        <v>226</v>
      </c>
      <c r="D23" s="127" t="s">
        <v>227</v>
      </c>
      <c r="E23" s="127" t="s">
        <v>92</v>
      </c>
      <c r="F23" s="127" t="s">
        <v>270</v>
      </c>
      <c r="G23" s="123"/>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row>
    <row r="24" spans="1:45" s="206" customFormat="1" ht="19.5" customHeight="1">
      <c r="A24" s="375" t="s">
        <v>338</v>
      </c>
      <c r="B24" s="133" t="s">
        <v>225</v>
      </c>
      <c r="C24" s="133" t="s">
        <v>321</v>
      </c>
      <c r="D24" s="133" t="s">
        <v>227</v>
      </c>
      <c r="E24" s="133" t="s">
        <v>83</v>
      </c>
      <c r="F24" s="133" t="s">
        <v>228</v>
      </c>
      <c r="G24" s="123"/>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row>
    <row r="25" spans="1:45" s="124" customFormat="1" ht="19.5" customHeight="1">
      <c r="A25" s="131"/>
      <c r="B25" s="132" t="s">
        <v>229</v>
      </c>
      <c r="C25" s="132" t="s">
        <v>226</v>
      </c>
      <c r="D25" s="132" t="s">
        <v>322</v>
      </c>
      <c r="E25" s="132" t="s">
        <v>92</v>
      </c>
      <c r="F25" s="132" t="s">
        <v>270</v>
      </c>
      <c r="G25" s="123"/>
    </row>
    <row r="26" spans="1:45" s="128" customFormat="1" ht="19.5" customHeight="1">
      <c r="A26" s="203"/>
      <c r="B26" s="203" t="s">
        <v>318</v>
      </c>
      <c r="C26" s="203" t="s">
        <v>226</v>
      </c>
      <c r="D26" s="204" t="s">
        <v>227</v>
      </c>
      <c r="E26" s="204" t="s">
        <v>92</v>
      </c>
      <c r="F26" s="204" t="s">
        <v>270</v>
      </c>
      <c r="G26" s="123"/>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row>
    <row r="27" spans="1:45" s="206" customFormat="1" ht="19.5" customHeight="1">
      <c r="A27" s="374" t="s">
        <v>339</v>
      </c>
      <c r="B27" s="122" t="s">
        <v>225</v>
      </c>
      <c r="C27" s="122" t="s">
        <v>321</v>
      </c>
      <c r="D27" s="122" t="s">
        <v>227</v>
      </c>
      <c r="E27" s="122" t="s">
        <v>83</v>
      </c>
      <c r="F27" s="122" t="s">
        <v>228</v>
      </c>
      <c r="G27" s="123"/>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row>
    <row r="28" spans="1:45" s="124" customFormat="1" ht="19.5" customHeight="1">
      <c r="A28" s="131"/>
      <c r="B28" s="132" t="s">
        <v>229</v>
      </c>
      <c r="C28" s="132" t="s">
        <v>226</v>
      </c>
      <c r="D28" s="132" t="s">
        <v>322</v>
      </c>
      <c r="E28" s="132" t="s">
        <v>92</v>
      </c>
      <c r="F28" s="132" t="s">
        <v>270</v>
      </c>
      <c r="G28" s="123"/>
    </row>
    <row r="29" spans="1:45" s="128" customFormat="1" ht="19.5" customHeight="1">
      <c r="A29" s="125"/>
      <c r="B29" s="126" t="s">
        <v>318</v>
      </c>
      <c r="C29" s="126" t="s">
        <v>226</v>
      </c>
      <c r="D29" s="127" t="s">
        <v>227</v>
      </c>
      <c r="E29" s="127" t="s">
        <v>358</v>
      </c>
      <c r="F29" s="127" t="s">
        <v>270</v>
      </c>
      <c r="G29" s="123"/>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row>
    <row r="30" spans="1:45" s="206" customFormat="1" ht="19.5" customHeight="1">
      <c r="A30" s="375" t="s">
        <v>340</v>
      </c>
      <c r="B30" s="133" t="s">
        <v>225</v>
      </c>
      <c r="C30" s="133" t="s">
        <v>321</v>
      </c>
      <c r="D30" s="133" t="s">
        <v>227</v>
      </c>
      <c r="E30" s="133" t="s">
        <v>83</v>
      </c>
      <c r="F30" s="133" t="s">
        <v>228</v>
      </c>
      <c r="G30" s="123"/>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row>
    <row r="31" spans="1:45" s="124" customFormat="1" ht="19.5" customHeight="1">
      <c r="A31" s="131"/>
      <c r="B31" s="132" t="s">
        <v>229</v>
      </c>
      <c r="C31" s="132" t="s">
        <v>226</v>
      </c>
      <c r="D31" s="132" t="s">
        <v>322</v>
      </c>
      <c r="E31" s="132" t="s">
        <v>92</v>
      </c>
      <c r="F31" s="132" t="s">
        <v>270</v>
      </c>
      <c r="G31" s="123"/>
    </row>
    <row r="32" spans="1:45" s="128" customFormat="1" ht="19.5" customHeight="1">
      <c r="A32" s="203"/>
      <c r="B32" s="203" t="s">
        <v>318</v>
      </c>
      <c r="C32" s="203" t="s">
        <v>226</v>
      </c>
      <c r="D32" s="204" t="s">
        <v>227</v>
      </c>
      <c r="E32" s="204" t="s">
        <v>358</v>
      </c>
      <c r="F32" s="204" t="s">
        <v>270</v>
      </c>
      <c r="G32" s="123"/>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row>
    <row r="33" spans="1:45" s="206" customFormat="1" ht="19.5" customHeight="1">
      <c r="A33" s="374" t="s">
        <v>341</v>
      </c>
      <c r="B33" s="122" t="s">
        <v>225</v>
      </c>
      <c r="C33" s="122" t="s">
        <v>321</v>
      </c>
      <c r="D33" s="122" t="s">
        <v>227</v>
      </c>
      <c r="E33" s="122" t="s">
        <v>83</v>
      </c>
      <c r="F33" s="122" t="s">
        <v>228</v>
      </c>
      <c r="G33" s="123"/>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row>
    <row r="34" spans="1:45" s="124" customFormat="1" ht="19.5" customHeight="1">
      <c r="A34" s="131"/>
      <c r="B34" s="132" t="s">
        <v>229</v>
      </c>
      <c r="C34" s="132" t="s">
        <v>226</v>
      </c>
      <c r="D34" s="132" t="s">
        <v>322</v>
      </c>
      <c r="E34" s="132" t="s">
        <v>358</v>
      </c>
      <c r="F34" s="132" t="s">
        <v>270</v>
      </c>
      <c r="G34" s="123"/>
    </row>
    <row r="35" spans="1:45" s="128" customFormat="1" ht="19.5" customHeight="1">
      <c r="A35" s="125"/>
      <c r="B35" s="126" t="s">
        <v>318</v>
      </c>
      <c r="C35" s="126" t="s">
        <v>226</v>
      </c>
      <c r="D35" s="127" t="s">
        <v>227</v>
      </c>
      <c r="E35" s="127" t="s">
        <v>92</v>
      </c>
      <c r="F35" s="127" t="s">
        <v>270</v>
      </c>
      <c r="G35" s="123"/>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row>
    <row r="36" spans="1:45" s="206" customFormat="1" ht="19.5" customHeight="1">
      <c r="A36" s="375" t="s">
        <v>342</v>
      </c>
      <c r="B36" s="133" t="s">
        <v>225</v>
      </c>
      <c r="C36" s="133" t="s">
        <v>321</v>
      </c>
      <c r="D36" s="133" t="s">
        <v>227</v>
      </c>
      <c r="E36" s="133" t="s">
        <v>83</v>
      </c>
      <c r="F36" s="133" t="s">
        <v>228</v>
      </c>
      <c r="G36" s="123"/>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row>
    <row r="37" spans="1:45" s="124" customFormat="1" ht="19.5" customHeight="1">
      <c r="A37" s="131"/>
      <c r="B37" s="132" t="s">
        <v>229</v>
      </c>
      <c r="C37" s="132" t="s">
        <v>226</v>
      </c>
      <c r="D37" s="132" t="s">
        <v>322</v>
      </c>
      <c r="E37" s="132" t="s">
        <v>358</v>
      </c>
      <c r="F37" s="132" t="s">
        <v>270</v>
      </c>
      <c r="G37" s="123"/>
    </row>
    <row r="38" spans="1:45" s="128" customFormat="1" ht="19.5" customHeight="1">
      <c r="A38" s="203"/>
      <c r="B38" s="203" t="s">
        <v>318</v>
      </c>
      <c r="C38" s="203" t="s">
        <v>226</v>
      </c>
      <c r="D38" s="204" t="s">
        <v>227</v>
      </c>
      <c r="E38" s="204" t="s">
        <v>92</v>
      </c>
      <c r="F38" s="204" t="s">
        <v>270</v>
      </c>
      <c r="G38" s="123"/>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row>
    <row r="39" spans="1:45" s="206" customFormat="1" ht="19.5" customHeight="1">
      <c r="A39" s="374" t="s">
        <v>343</v>
      </c>
      <c r="B39" s="122" t="s">
        <v>225</v>
      </c>
      <c r="C39" s="122" t="s">
        <v>321</v>
      </c>
      <c r="D39" s="122" t="s">
        <v>227</v>
      </c>
      <c r="E39" s="122" t="s">
        <v>83</v>
      </c>
      <c r="F39" s="122" t="s">
        <v>228</v>
      </c>
      <c r="G39" s="123"/>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row>
    <row r="40" spans="1:45" s="124" customFormat="1" ht="19.5" customHeight="1">
      <c r="A40" s="131"/>
      <c r="B40" s="132" t="s">
        <v>229</v>
      </c>
      <c r="C40" s="132" t="s">
        <v>226</v>
      </c>
      <c r="D40" s="132" t="s">
        <v>322</v>
      </c>
      <c r="E40" s="132" t="s">
        <v>358</v>
      </c>
      <c r="F40" s="132" t="s">
        <v>270</v>
      </c>
      <c r="G40" s="123"/>
    </row>
    <row r="41" spans="1:45" s="128" customFormat="1" ht="19.5" customHeight="1">
      <c r="A41" s="125"/>
      <c r="B41" s="126" t="s">
        <v>318</v>
      </c>
      <c r="C41" s="126" t="s">
        <v>226</v>
      </c>
      <c r="D41" s="127" t="s">
        <v>227</v>
      </c>
      <c r="E41" s="127" t="s">
        <v>358</v>
      </c>
      <c r="F41" s="127" t="s">
        <v>270</v>
      </c>
      <c r="G41" s="123"/>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row>
    <row r="42" spans="1:45" s="206" customFormat="1" ht="19.5" customHeight="1">
      <c r="A42" s="375" t="s">
        <v>344</v>
      </c>
      <c r="B42" s="133" t="s">
        <v>225</v>
      </c>
      <c r="C42" s="133" t="s">
        <v>321</v>
      </c>
      <c r="D42" s="133" t="s">
        <v>227</v>
      </c>
      <c r="E42" s="133" t="s">
        <v>83</v>
      </c>
      <c r="F42" s="133" t="s">
        <v>228</v>
      </c>
      <c r="G42" s="123"/>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row>
    <row r="43" spans="1:45" s="124" customFormat="1" ht="19.5" customHeight="1">
      <c r="A43" s="131"/>
      <c r="B43" s="132" t="s">
        <v>229</v>
      </c>
      <c r="C43" s="132" t="s">
        <v>226</v>
      </c>
      <c r="D43" s="132" t="s">
        <v>322</v>
      </c>
      <c r="E43" s="132" t="s">
        <v>358</v>
      </c>
      <c r="F43" s="132" t="s">
        <v>270</v>
      </c>
      <c r="G43" s="123"/>
    </row>
    <row r="44" spans="1:45" s="128" customFormat="1" ht="19.5" customHeight="1">
      <c r="A44" s="203"/>
      <c r="B44" s="203" t="s">
        <v>318</v>
      </c>
      <c r="C44" s="203" t="s">
        <v>226</v>
      </c>
      <c r="D44" s="204" t="s">
        <v>227</v>
      </c>
      <c r="E44" s="204" t="s">
        <v>358</v>
      </c>
      <c r="F44" s="204" t="s">
        <v>270</v>
      </c>
      <c r="G44" s="123"/>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row>
    <row r="45" spans="1:45" s="206" customFormat="1" ht="19.5" customHeight="1">
      <c r="A45" s="374" t="s">
        <v>345</v>
      </c>
      <c r="B45" s="122" t="s">
        <v>225</v>
      </c>
      <c r="C45" s="122" t="s">
        <v>321</v>
      </c>
      <c r="D45" s="122" t="s">
        <v>227</v>
      </c>
      <c r="E45" s="122" t="s">
        <v>83</v>
      </c>
      <c r="F45" s="122" t="s">
        <v>228</v>
      </c>
      <c r="G45" s="123"/>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row>
    <row r="46" spans="1:45" s="124" customFormat="1" ht="19.5" customHeight="1">
      <c r="A46" s="131"/>
      <c r="B46" s="132" t="s">
        <v>229</v>
      </c>
      <c r="C46" s="132" t="s">
        <v>226</v>
      </c>
      <c r="D46" s="132" t="s">
        <v>322</v>
      </c>
      <c r="E46" s="132" t="s">
        <v>92</v>
      </c>
      <c r="F46" s="132" t="s">
        <v>270</v>
      </c>
      <c r="G46" s="123"/>
    </row>
    <row r="47" spans="1:45" s="128" customFormat="1" ht="19.5" customHeight="1">
      <c r="A47" s="125"/>
      <c r="B47" s="126" t="s">
        <v>318</v>
      </c>
      <c r="C47" s="126" t="s">
        <v>321</v>
      </c>
      <c r="D47" s="127" t="s">
        <v>227</v>
      </c>
      <c r="E47" s="127" t="s">
        <v>83</v>
      </c>
      <c r="F47" s="127" t="s">
        <v>270</v>
      </c>
      <c r="G47" s="123"/>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row>
    <row r="48" spans="1:45" s="206" customFormat="1" ht="19.5" customHeight="1">
      <c r="A48" s="375" t="s">
        <v>346</v>
      </c>
      <c r="B48" s="133" t="s">
        <v>225</v>
      </c>
      <c r="C48" s="133" t="s">
        <v>321</v>
      </c>
      <c r="D48" s="133" t="s">
        <v>227</v>
      </c>
      <c r="E48" s="133" t="s">
        <v>83</v>
      </c>
      <c r="F48" s="133" t="s">
        <v>228</v>
      </c>
      <c r="G48" s="123"/>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row>
    <row r="49" spans="1:45" s="124" customFormat="1" ht="19.5" customHeight="1">
      <c r="A49" s="131"/>
      <c r="B49" s="132" t="s">
        <v>229</v>
      </c>
      <c r="C49" s="132" t="s">
        <v>226</v>
      </c>
      <c r="D49" s="132" t="s">
        <v>322</v>
      </c>
      <c r="E49" s="132" t="s">
        <v>92</v>
      </c>
      <c r="F49" s="132" t="s">
        <v>270</v>
      </c>
      <c r="G49" s="123"/>
    </row>
    <row r="50" spans="1:45" s="128" customFormat="1" ht="19.5" customHeight="1">
      <c r="A50" s="203"/>
      <c r="B50" s="203" t="s">
        <v>318</v>
      </c>
      <c r="C50" s="203" t="s">
        <v>321</v>
      </c>
      <c r="D50" s="204" t="s">
        <v>227</v>
      </c>
      <c r="E50" s="204" t="s">
        <v>83</v>
      </c>
      <c r="F50" s="204" t="s">
        <v>270</v>
      </c>
      <c r="G50" s="123"/>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row>
    <row r="51" spans="1:45" s="206" customFormat="1" ht="19.5" customHeight="1">
      <c r="A51" s="374" t="s">
        <v>347</v>
      </c>
      <c r="B51" s="122" t="s">
        <v>225</v>
      </c>
      <c r="C51" s="122" t="s">
        <v>321</v>
      </c>
      <c r="D51" s="122" t="s">
        <v>227</v>
      </c>
      <c r="E51" s="122" t="s">
        <v>83</v>
      </c>
      <c r="F51" s="122" t="s">
        <v>228</v>
      </c>
      <c r="G51" s="123"/>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row>
    <row r="52" spans="1:45" s="124" customFormat="1" ht="19.5" customHeight="1">
      <c r="A52" s="131"/>
      <c r="B52" s="132" t="s">
        <v>229</v>
      </c>
      <c r="C52" s="132" t="s">
        <v>226</v>
      </c>
      <c r="D52" s="132" t="s">
        <v>322</v>
      </c>
      <c r="E52" s="132" t="s">
        <v>358</v>
      </c>
      <c r="F52" s="132" t="s">
        <v>270</v>
      </c>
      <c r="G52" s="123"/>
    </row>
    <row r="53" spans="1:45" s="128" customFormat="1" ht="19.5" customHeight="1">
      <c r="A53" s="125"/>
      <c r="B53" s="126" t="s">
        <v>318</v>
      </c>
      <c r="C53" s="126" t="s">
        <v>321</v>
      </c>
      <c r="D53" s="127" t="s">
        <v>227</v>
      </c>
      <c r="E53" s="127" t="s">
        <v>83</v>
      </c>
      <c r="F53" s="127" t="s">
        <v>270</v>
      </c>
      <c r="G53" s="123"/>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row>
    <row r="54" spans="1:45" s="206" customFormat="1" ht="19.5" customHeight="1">
      <c r="A54" s="375" t="s">
        <v>348</v>
      </c>
      <c r="B54" s="133" t="s">
        <v>225</v>
      </c>
      <c r="C54" s="133" t="s">
        <v>321</v>
      </c>
      <c r="D54" s="133" t="s">
        <v>227</v>
      </c>
      <c r="E54" s="133" t="s">
        <v>83</v>
      </c>
      <c r="F54" s="133" t="s">
        <v>228</v>
      </c>
      <c r="G54" s="123"/>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row>
    <row r="55" spans="1:45" s="124" customFormat="1" ht="19.5" customHeight="1">
      <c r="A55" s="131"/>
      <c r="B55" s="132" t="s">
        <v>229</v>
      </c>
      <c r="C55" s="132" t="s">
        <v>226</v>
      </c>
      <c r="D55" s="132" t="s">
        <v>322</v>
      </c>
      <c r="E55" s="132" t="s">
        <v>358</v>
      </c>
      <c r="F55" s="132" t="s">
        <v>270</v>
      </c>
      <c r="G55" s="123"/>
    </row>
    <row r="56" spans="1:45" s="128" customFormat="1" ht="19.5" customHeight="1">
      <c r="A56" s="203"/>
      <c r="B56" s="203" t="s">
        <v>318</v>
      </c>
      <c r="C56" s="203" t="s">
        <v>321</v>
      </c>
      <c r="D56" s="204" t="s">
        <v>227</v>
      </c>
      <c r="E56" s="204" t="s">
        <v>83</v>
      </c>
      <c r="F56" s="204" t="s">
        <v>270</v>
      </c>
      <c r="G56" s="123"/>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row>
    <row r="57" spans="1:45" s="206" customFormat="1" ht="19.5" customHeight="1">
      <c r="A57" s="374" t="s">
        <v>349</v>
      </c>
      <c r="B57" s="122" t="s">
        <v>225</v>
      </c>
      <c r="C57" s="133" t="s">
        <v>321</v>
      </c>
      <c r="D57" s="133" t="s">
        <v>227</v>
      </c>
      <c r="E57" s="133" t="s">
        <v>83</v>
      </c>
      <c r="F57" s="133" t="s">
        <v>228</v>
      </c>
      <c r="G57" s="123"/>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row>
    <row r="58" spans="1:45" s="124" customFormat="1" ht="19.5" customHeight="1">
      <c r="A58" s="131"/>
      <c r="B58" s="132" t="s">
        <v>229</v>
      </c>
      <c r="C58" s="132" t="s">
        <v>226</v>
      </c>
      <c r="D58" s="132" t="s">
        <v>322</v>
      </c>
      <c r="E58" s="132" t="s">
        <v>92</v>
      </c>
      <c r="F58" s="132" t="s">
        <v>270</v>
      </c>
      <c r="G58" s="123"/>
    </row>
    <row r="59" spans="1:45" s="124" customFormat="1" ht="19.5" customHeight="1">
      <c r="A59" s="131"/>
      <c r="B59" s="132" t="s">
        <v>318</v>
      </c>
      <c r="C59" s="132" t="s">
        <v>226</v>
      </c>
      <c r="D59" s="132" t="s">
        <v>322</v>
      </c>
      <c r="E59" s="132" t="s">
        <v>92</v>
      </c>
      <c r="F59" s="132" t="s">
        <v>270</v>
      </c>
      <c r="G59" s="123"/>
    </row>
    <row r="60" spans="1:45" s="128" customFormat="1" ht="19.5" customHeight="1">
      <c r="A60" s="125"/>
      <c r="B60" s="126" t="s">
        <v>319</v>
      </c>
      <c r="C60" s="126" t="s">
        <v>321</v>
      </c>
      <c r="D60" s="127" t="s">
        <v>227</v>
      </c>
      <c r="E60" s="127" t="s">
        <v>83</v>
      </c>
      <c r="F60" s="127" t="s">
        <v>270</v>
      </c>
      <c r="G60" s="123"/>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row>
    <row r="61" spans="1:45" s="206" customFormat="1" ht="19.5" customHeight="1">
      <c r="A61" s="375" t="s">
        <v>350</v>
      </c>
      <c r="B61" s="133" t="s">
        <v>225</v>
      </c>
      <c r="C61" s="133" t="s">
        <v>321</v>
      </c>
      <c r="D61" s="133" t="s">
        <v>227</v>
      </c>
      <c r="E61" s="133" t="s">
        <v>83</v>
      </c>
      <c r="F61" s="133" t="s">
        <v>228</v>
      </c>
      <c r="G61" s="123"/>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row>
    <row r="62" spans="1:45" s="124" customFormat="1" ht="19.5" customHeight="1">
      <c r="A62" s="131"/>
      <c r="B62" s="132" t="s">
        <v>229</v>
      </c>
      <c r="C62" s="132" t="s">
        <v>226</v>
      </c>
      <c r="D62" s="132" t="s">
        <v>322</v>
      </c>
      <c r="E62" s="132" t="s">
        <v>92</v>
      </c>
      <c r="F62" s="132" t="s">
        <v>270</v>
      </c>
      <c r="G62" s="123"/>
    </row>
    <row r="63" spans="1:45" s="124" customFormat="1" ht="19.5" customHeight="1">
      <c r="A63" s="131"/>
      <c r="B63" s="132" t="s">
        <v>318</v>
      </c>
      <c r="C63" s="132" t="s">
        <v>226</v>
      </c>
      <c r="D63" s="132" t="s">
        <v>322</v>
      </c>
      <c r="E63" s="132" t="s">
        <v>92</v>
      </c>
      <c r="F63" s="132" t="s">
        <v>270</v>
      </c>
      <c r="G63" s="123"/>
    </row>
    <row r="64" spans="1:45" s="128" customFormat="1" ht="19.5" customHeight="1">
      <c r="A64" s="203"/>
      <c r="B64" s="203" t="s">
        <v>319</v>
      </c>
      <c r="C64" s="203" t="s">
        <v>321</v>
      </c>
      <c r="D64" s="204" t="s">
        <v>227</v>
      </c>
      <c r="E64" s="204" t="s">
        <v>83</v>
      </c>
      <c r="F64" s="204" t="s">
        <v>270</v>
      </c>
      <c r="G64" s="123"/>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row>
    <row r="65" spans="1:45" s="206" customFormat="1" ht="19.5" customHeight="1">
      <c r="A65" s="374" t="s">
        <v>351</v>
      </c>
      <c r="B65" s="122" t="s">
        <v>225</v>
      </c>
      <c r="C65" s="133" t="s">
        <v>321</v>
      </c>
      <c r="D65" s="133" t="s">
        <v>227</v>
      </c>
      <c r="E65" s="133" t="s">
        <v>83</v>
      </c>
      <c r="F65" s="133" t="s">
        <v>228</v>
      </c>
      <c r="G65" s="123"/>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row>
    <row r="66" spans="1:45" s="124" customFormat="1" ht="19.5" customHeight="1">
      <c r="A66" s="131"/>
      <c r="B66" s="132" t="s">
        <v>229</v>
      </c>
      <c r="C66" s="132" t="s">
        <v>226</v>
      </c>
      <c r="D66" s="132" t="s">
        <v>322</v>
      </c>
      <c r="E66" s="132" t="s">
        <v>92</v>
      </c>
      <c r="F66" s="132" t="s">
        <v>270</v>
      </c>
      <c r="G66" s="123"/>
    </row>
    <row r="67" spans="1:45" s="124" customFormat="1" ht="19.5" customHeight="1">
      <c r="A67" s="131"/>
      <c r="B67" s="132" t="s">
        <v>318</v>
      </c>
      <c r="C67" s="132" t="s">
        <v>226</v>
      </c>
      <c r="D67" s="132" t="s">
        <v>322</v>
      </c>
      <c r="E67" s="132" t="s">
        <v>358</v>
      </c>
      <c r="F67" s="132" t="s">
        <v>270</v>
      </c>
      <c r="G67" s="123"/>
    </row>
    <row r="68" spans="1:45" s="128" customFormat="1" ht="19.5" customHeight="1">
      <c r="A68" s="125"/>
      <c r="B68" s="126" t="s">
        <v>319</v>
      </c>
      <c r="C68" s="126" t="s">
        <v>321</v>
      </c>
      <c r="D68" s="127" t="s">
        <v>227</v>
      </c>
      <c r="E68" s="127" t="s">
        <v>83</v>
      </c>
      <c r="F68" s="127" t="s">
        <v>270</v>
      </c>
      <c r="G68" s="123"/>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row>
    <row r="69" spans="1:45" s="206" customFormat="1" ht="19.5" customHeight="1">
      <c r="A69" s="375" t="s">
        <v>352</v>
      </c>
      <c r="B69" s="133" t="s">
        <v>225</v>
      </c>
      <c r="C69" s="133" t="s">
        <v>321</v>
      </c>
      <c r="D69" s="133" t="s">
        <v>227</v>
      </c>
      <c r="E69" s="133" t="s">
        <v>83</v>
      </c>
      <c r="F69" s="133" t="s">
        <v>228</v>
      </c>
      <c r="G69" s="123"/>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row>
    <row r="70" spans="1:45" s="124" customFormat="1" ht="19.5" customHeight="1">
      <c r="A70" s="131"/>
      <c r="B70" s="132" t="s">
        <v>229</v>
      </c>
      <c r="C70" s="132" t="s">
        <v>226</v>
      </c>
      <c r="D70" s="132" t="s">
        <v>322</v>
      </c>
      <c r="E70" s="132" t="s">
        <v>92</v>
      </c>
      <c r="F70" s="132" t="s">
        <v>270</v>
      </c>
      <c r="G70" s="123"/>
    </row>
    <row r="71" spans="1:45" s="124" customFormat="1" ht="19.5" customHeight="1">
      <c r="A71" s="131"/>
      <c r="B71" s="132" t="s">
        <v>318</v>
      </c>
      <c r="C71" s="132" t="s">
        <v>226</v>
      </c>
      <c r="D71" s="132" t="s">
        <v>322</v>
      </c>
      <c r="E71" s="132" t="s">
        <v>358</v>
      </c>
      <c r="F71" s="132" t="s">
        <v>270</v>
      </c>
      <c r="G71" s="123"/>
    </row>
    <row r="72" spans="1:45" s="128" customFormat="1" ht="19.5" customHeight="1">
      <c r="A72" s="203"/>
      <c r="B72" s="203" t="s">
        <v>319</v>
      </c>
      <c r="C72" s="203" t="s">
        <v>321</v>
      </c>
      <c r="D72" s="204" t="s">
        <v>227</v>
      </c>
      <c r="E72" s="204" t="s">
        <v>83</v>
      </c>
      <c r="F72" s="204" t="s">
        <v>270</v>
      </c>
      <c r="G72" s="123"/>
      <c r="H72" s="124"/>
      <c r="I72" s="124"/>
      <c r="J72" s="124"/>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row>
    <row r="73" spans="1:45" s="206" customFormat="1" ht="19.5" customHeight="1">
      <c r="A73" s="374" t="s">
        <v>353</v>
      </c>
      <c r="B73" s="122" t="s">
        <v>225</v>
      </c>
      <c r="C73" s="133" t="s">
        <v>321</v>
      </c>
      <c r="D73" s="133" t="s">
        <v>227</v>
      </c>
      <c r="E73" s="133" t="s">
        <v>83</v>
      </c>
      <c r="F73" s="133" t="s">
        <v>228</v>
      </c>
      <c r="G73" s="123"/>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row>
    <row r="74" spans="1:45" s="124" customFormat="1" ht="19.5" customHeight="1">
      <c r="A74" s="131"/>
      <c r="B74" s="132" t="s">
        <v>229</v>
      </c>
      <c r="C74" s="132" t="s">
        <v>226</v>
      </c>
      <c r="D74" s="132" t="s">
        <v>322</v>
      </c>
      <c r="E74" s="132" t="s">
        <v>358</v>
      </c>
      <c r="F74" s="132" t="s">
        <v>270</v>
      </c>
      <c r="G74" s="123"/>
    </row>
    <row r="75" spans="1:45" s="124" customFormat="1" ht="19.5" customHeight="1">
      <c r="A75" s="131"/>
      <c r="B75" s="132" t="s">
        <v>318</v>
      </c>
      <c r="C75" s="132" t="s">
        <v>226</v>
      </c>
      <c r="D75" s="132" t="s">
        <v>322</v>
      </c>
      <c r="E75" s="132" t="s">
        <v>92</v>
      </c>
      <c r="F75" s="132" t="s">
        <v>270</v>
      </c>
      <c r="G75" s="123"/>
    </row>
    <row r="76" spans="1:45" s="128" customFormat="1" ht="19.5" customHeight="1">
      <c r="A76" s="125"/>
      <c r="B76" s="126" t="s">
        <v>319</v>
      </c>
      <c r="C76" s="126" t="s">
        <v>321</v>
      </c>
      <c r="D76" s="127" t="s">
        <v>227</v>
      </c>
      <c r="E76" s="127" t="s">
        <v>83</v>
      </c>
      <c r="F76" s="127" t="s">
        <v>270</v>
      </c>
      <c r="G76" s="123"/>
      <c r="H76" s="124"/>
      <c r="I76" s="124"/>
      <c r="J76" s="124"/>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row>
    <row r="77" spans="1:45" s="206" customFormat="1" ht="19.5" customHeight="1">
      <c r="A77" s="375" t="s">
        <v>354</v>
      </c>
      <c r="B77" s="133" t="s">
        <v>225</v>
      </c>
      <c r="C77" s="133" t="s">
        <v>321</v>
      </c>
      <c r="D77" s="133" t="s">
        <v>227</v>
      </c>
      <c r="E77" s="133" t="s">
        <v>83</v>
      </c>
      <c r="F77" s="133" t="s">
        <v>228</v>
      </c>
      <c r="G77" s="123"/>
      <c r="H77" s="124"/>
      <c r="I77" s="124"/>
      <c r="J77" s="124"/>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row>
    <row r="78" spans="1:45" s="124" customFormat="1" ht="19.5" customHeight="1">
      <c r="A78" s="131"/>
      <c r="B78" s="132" t="s">
        <v>229</v>
      </c>
      <c r="C78" s="132" t="s">
        <v>226</v>
      </c>
      <c r="D78" s="132" t="s">
        <v>322</v>
      </c>
      <c r="E78" s="132" t="s">
        <v>358</v>
      </c>
      <c r="F78" s="132" t="s">
        <v>270</v>
      </c>
      <c r="G78" s="123"/>
    </row>
    <row r="79" spans="1:45" s="124" customFormat="1" ht="19.5" customHeight="1">
      <c r="A79" s="131"/>
      <c r="B79" s="132" t="s">
        <v>318</v>
      </c>
      <c r="C79" s="132" t="s">
        <v>226</v>
      </c>
      <c r="D79" s="132" t="s">
        <v>322</v>
      </c>
      <c r="E79" s="132" t="s">
        <v>92</v>
      </c>
      <c r="F79" s="132" t="s">
        <v>270</v>
      </c>
      <c r="G79" s="123"/>
    </row>
    <row r="80" spans="1:45" s="128" customFormat="1" ht="19.5" customHeight="1">
      <c r="A80" s="203"/>
      <c r="B80" s="203" t="s">
        <v>319</v>
      </c>
      <c r="C80" s="203" t="s">
        <v>321</v>
      </c>
      <c r="D80" s="204" t="s">
        <v>227</v>
      </c>
      <c r="E80" s="204" t="s">
        <v>83</v>
      </c>
      <c r="F80" s="204" t="s">
        <v>270</v>
      </c>
      <c r="G80" s="123"/>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row>
    <row r="81" spans="1:45" s="206" customFormat="1" ht="19.5" customHeight="1">
      <c r="A81" s="374" t="s">
        <v>355</v>
      </c>
      <c r="B81" s="122" t="s">
        <v>225</v>
      </c>
      <c r="C81" s="133" t="s">
        <v>321</v>
      </c>
      <c r="D81" s="133" t="s">
        <v>227</v>
      </c>
      <c r="E81" s="133" t="s">
        <v>83</v>
      </c>
      <c r="F81" s="133" t="s">
        <v>228</v>
      </c>
      <c r="G81" s="123"/>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row>
    <row r="82" spans="1:45" s="124" customFormat="1" ht="19.5" customHeight="1">
      <c r="A82" s="131"/>
      <c r="B82" s="132" t="s">
        <v>229</v>
      </c>
      <c r="C82" s="132" t="s">
        <v>226</v>
      </c>
      <c r="D82" s="132" t="s">
        <v>322</v>
      </c>
      <c r="E82" s="132" t="s">
        <v>358</v>
      </c>
      <c r="F82" s="132" t="s">
        <v>270</v>
      </c>
      <c r="G82" s="123"/>
    </row>
    <row r="83" spans="1:45" s="124" customFormat="1" ht="19.5" customHeight="1">
      <c r="A83" s="131"/>
      <c r="B83" s="132" t="s">
        <v>318</v>
      </c>
      <c r="C83" s="132" t="s">
        <v>226</v>
      </c>
      <c r="D83" s="132" t="s">
        <v>322</v>
      </c>
      <c r="E83" s="132" t="s">
        <v>358</v>
      </c>
      <c r="F83" s="132" t="s">
        <v>270</v>
      </c>
      <c r="G83" s="123"/>
    </row>
    <row r="84" spans="1:45" s="128" customFormat="1" ht="19.5" customHeight="1">
      <c r="A84" s="125"/>
      <c r="B84" s="126" t="s">
        <v>319</v>
      </c>
      <c r="C84" s="126" t="s">
        <v>321</v>
      </c>
      <c r="D84" s="127" t="s">
        <v>227</v>
      </c>
      <c r="E84" s="127" t="s">
        <v>83</v>
      </c>
      <c r="F84" s="127" t="s">
        <v>270</v>
      </c>
      <c r="G84" s="123"/>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row>
    <row r="85" spans="1:45" s="206" customFormat="1" ht="19.5" customHeight="1">
      <c r="A85" s="375" t="s">
        <v>330</v>
      </c>
      <c r="B85" s="133" t="s">
        <v>225</v>
      </c>
      <c r="C85" s="133" t="s">
        <v>321</v>
      </c>
      <c r="D85" s="133" t="s">
        <v>227</v>
      </c>
      <c r="E85" s="133" t="s">
        <v>83</v>
      </c>
      <c r="F85" s="133" t="s">
        <v>228</v>
      </c>
      <c r="G85" s="123"/>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row>
    <row r="86" spans="1:45" s="124" customFormat="1" ht="19.5" customHeight="1">
      <c r="A86" s="131"/>
      <c r="B86" s="132" t="s">
        <v>229</v>
      </c>
      <c r="C86" s="132" t="s">
        <v>226</v>
      </c>
      <c r="D86" s="132" t="s">
        <v>322</v>
      </c>
      <c r="E86" s="132" t="s">
        <v>358</v>
      </c>
      <c r="F86" s="132" t="s">
        <v>270</v>
      </c>
      <c r="G86" s="123"/>
    </row>
    <row r="87" spans="1:45" s="124" customFormat="1" ht="19.5" customHeight="1">
      <c r="A87" s="131"/>
      <c r="B87" s="132" t="s">
        <v>318</v>
      </c>
      <c r="C87" s="132" t="s">
        <v>226</v>
      </c>
      <c r="D87" s="132" t="s">
        <v>322</v>
      </c>
      <c r="E87" s="132" t="s">
        <v>358</v>
      </c>
      <c r="F87" s="132" t="s">
        <v>270</v>
      </c>
      <c r="G87" s="123"/>
    </row>
    <row r="88" spans="1:45" s="128" customFormat="1" ht="19.5" customHeight="1">
      <c r="A88" s="203"/>
      <c r="B88" s="203" t="s">
        <v>319</v>
      </c>
      <c r="C88" s="203" t="s">
        <v>321</v>
      </c>
      <c r="D88" s="204" t="s">
        <v>227</v>
      </c>
      <c r="E88" s="204" t="s">
        <v>83</v>
      </c>
      <c r="F88" s="204" t="s">
        <v>270</v>
      </c>
      <c r="G88" s="123"/>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row>
    <row r="89" spans="1:45" s="206" customFormat="1" ht="19.5" customHeight="1">
      <c r="A89" s="373" t="s">
        <v>356</v>
      </c>
      <c r="B89" s="133" t="s">
        <v>225</v>
      </c>
      <c r="C89" s="133" t="s">
        <v>226</v>
      </c>
      <c r="D89" s="133" t="s">
        <v>371</v>
      </c>
      <c r="E89" s="133" t="s">
        <v>92</v>
      </c>
      <c r="F89" s="133" t="s">
        <v>228</v>
      </c>
      <c r="G89" s="123"/>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row>
    <row r="90" spans="1:45" s="124" customFormat="1" ht="19.5" customHeight="1">
      <c r="A90" s="131"/>
      <c r="B90" s="132" t="s">
        <v>229</v>
      </c>
      <c r="C90" s="132" t="s">
        <v>321</v>
      </c>
      <c r="D90" s="132" t="s">
        <v>227</v>
      </c>
      <c r="E90" s="132" t="s">
        <v>83</v>
      </c>
      <c r="F90" s="132" t="s">
        <v>270</v>
      </c>
      <c r="G90" s="123"/>
    </row>
    <row r="91" spans="1:45" s="124" customFormat="1" ht="19.5" customHeight="1">
      <c r="A91" s="131"/>
      <c r="B91" s="132" t="s">
        <v>318</v>
      </c>
      <c r="C91" s="132" t="s">
        <v>226</v>
      </c>
      <c r="D91" s="132" t="s">
        <v>372</v>
      </c>
      <c r="E91" s="132" t="s">
        <v>92</v>
      </c>
      <c r="F91" s="132" t="s">
        <v>270</v>
      </c>
      <c r="G91" s="123"/>
    </row>
    <row r="92" spans="1:45" s="128" customFormat="1" ht="19.5" customHeight="1">
      <c r="A92" s="203"/>
      <c r="B92" s="203" t="s">
        <v>319</v>
      </c>
      <c r="C92" s="203" t="s">
        <v>226</v>
      </c>
      <c r="D92" s="204" t="s">
        <v>227</v>
      </c>
      <c r="E92" s="204" t="s">
        <v>92</v>
      </c>
      <c r="F92" s="204" t="s">
        <v>270</v>
      </c>
      <c r="G92" s="123"/>
      <c r="H92" s="124"/>
      <c r="I92" s="124"/>
      <c r="J92" s="124"/>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row>
    <row r="93" spans="1:45" s="114" customFormat="1" ht="39.950000000000003" customHeight="1">
      <c r="A93" s="113" t="s">
        <v>264</v>
      </c>
      <c r="B93" s="113"/>
      <c r="F93" s="115"/>
      <c r="I93" s="123"/>
      <c r="J93" s="124"/>
      <c r="K93" s="124"/>
      <c r="L93" s="124"/>
      <c r="M93" s="124"/>
      <c r="N93" s="124"/>
    </row>
    <row r="94" spans="1:45" ht="15.75">
      <c r="A94" s="129" t="s">
        <v>357</v>
      </c>
      <c r="I94" s="123"/>
      <c r="J94" s="124"/>
      <c r="K94" s="124"/>
      <c r="L94" s="124"/>
      <c r="M94" s="124"/>
      <c r="N94" s="124"/>
    </row>
    <row r="95" spans="1:45" ht="15.75">
      <c r="A95" s="205" t="s">
        <v>327</v>
      </c>
      <c r="I95" s="20"/>
      <c r="K95" s="124"/>
      <c r="L95" s="124"/>
      <c r="M95" s="20"/>
    </row>
    <row r="96" spans="1:45" ht="15.75">
      <c r="A96" s="205" t="s">
        <v>324</v>
      </c>
      <c r="I96" s="20"/>
      <c r="K96" s="124"/>
      <c r="L96" s="124"/>
      <c r="M96" s="20"/>
    </row>
    <row r="97" spans="1:2">
      <c r="A97" s="205" t="s">
        <v>328</v>
      </c>
    </row>
    <row r="98" spans="1:2">
      <c r="A98" s="205" t="s">
        <v>325</v>
      </c>
    </row>
    <row r="99" spans="1:2">
      <c r="A99" s="205" t="s">
        <v>326</v>
      </c>
    </row>
    <row r="100" spans="1:2">
      <c r="A100" s="205"/>
    </row>
    <row r="101" spans="1:2">
      <c r="A101" s="129" t="s">
        <v>376</v>
      </c>
    </row>
    <row r="102" spans="1:2">
      <c r="A102" s="205" t="s">
        <v>92</v>
      </c>
      <c r="B102" s="129" t="s">
        <v>377</v>
      </c>
    </row>
    <row r="103" spans="1:2">
      <c r="A103" s="205" t="s">
        <v>358</v>
      </c>
      <c r="B103" s="129" t="s">
        <v>378</v>
      </c>
    </row>
    <row r="104" spans="1:2">
      <c r="A104" s="205" t="s">
        <v>83</v>
      </c>
      <c r="B104" s="129" t="s">
        <v>321</v>
      </c>
    </row>
  </sheetData>
  <mergeCells count="1">
    <mergeCell ref="B7:F7"/>
  </mergeCells>
  <hyperlinks>
    <hyperlink ref="A11" location="'Scenario1a(i)'!A1" display="Sceanrio 1a(i)"/>
    <hyperlink ref="A15" location="'Scenario2a(i)'!A1" display="Sceanrio 2a(i)"/>
    <hyperlink ref="A19" location="'Scenario3a(i)'!A1" display="Sceanrio 3a(i)"/>
    <hyperlink ref="A24" location="'Scenario4a(i)'!A1" display="Sceanrio 4a(i)"/>
    <hyperlink ref="A30" location="'Scenario4b(i)'!A1" display="Sceanrio 4b(i)"/>
    <hyperlink ref="A36" location="'Scenario4c(i)'!Print_Area" display="Sceanrio 4c(i)"/>
    <hyperlink ref="A42" location="'Scenario4d(i)'!A1" display="Sceanrio 4d(i)"/>
    <hyperlink ref="A48" location="'Scenario5a(i)'!A1" display="Sceanrio 5a(i)"/>
    <hyperlink ref="A54" location="'Scenario5b(i)'!A1" display="Sceanrio 5b(i)"/>
    <hyperlink ref="A61" location="'Scenario6a(i)'!A1" display="Sceanrio 6a(i)"/>
    <hyperlink ref="A69" location="'Scenario6b(i)'!A1" display="Sceanrio 6b(i)"/>
    <hyperlink ref="A77" location="'Scenario6c(i)'!A1" display="Sceanrio 6c(i)"/>
    <hyperlink ref="A85" location="'Scenario6d(i)'!A1" display="Sceanrio 6d(i)"/>
    <hyperlink ref="A9" location="Scenario1a!A1" display="Sceanrio 1a"/>
    <hyperlink ref="A13" location="Scenario2a!A1" display="Sceanrio 2a"/>
    <hyperlink ref="A17" location="Scenario3a!A1" display="Sceanrio 3a"/>
    <hyperlink ref="A21" location="Scenario4a!A1" display="Sceanrio 4a"/>
    <hyperlink ref="A27" location="Scenario4b!A1" display="Sceanrio 4b"/>
    <hyperlink ref="A33" location="Scenario4c!A1" display="Sceanrio 4c"/>
    <hyperlink ref="A39" location="Scenario4d!A1" display="Sceanrio 4d"/>
    <hyperlink ref="A45" location="Scenario5a!A1" display="Sceanrio 5a"/>
    <hyperlink ref="A51" location="Scenario5b!A1" display="Sceanrio 5b"/>
    <hyperlink ref="A57" location="Scenario6a!A1" display="Sceanrio 6a"/>
    <hyperlink ref="A65" location="Scenario6b!A1" display="Sceanrio 6b"/>
    <hyperlink ref="A73" location="Scenario6c!A1" display="Sceanrio 6c"/>
    <hyperlink ref="A81" location="Scenario6d!A1" display="Sceanrio 6d"/>
    <hyperlink ref="A89" location="'Additional Scenario'!A1" display="Additional Scenario"/>
  </hyperlinks>
  <pageMargins left="0.7" right="0.7" top="0.75" bottom="0.75" header="0.3" footer="0.3"/>
  <pageSetup paperSize="9" scale="7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29</v>
      </c>
      <c r="Q3" s="222" t="s">
        <v>329</v>
      </c>
    </row>
    <row r="4" spans="1:25" ht="12.95" customHeight="1">
      <c r="A4" s="222" t="s">
        <v>294</v>
      </c>
      <c r="R4" s="376"/>
      <c r="S4" s="222" t="s">
        <v>92</v>
      </c>
    </row>
    <row r="5" spans="1:25" ht="12.95" customHeight="1">
      <c r="A5" s="222" t="s">
        <v>297</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115</v>
      </c>
      <c r="J12" s="232">
        <f t="shared" ref="J12:M12" ca="1" si="0">RANDBETWEEN(80,120)</f>
        <v>86</v>
      </c>
      <c r="K12" s="232">
        <f t="shared" ca="1" si="0"/>
        <v>112</v>
      </c>
      <c r="L12" s="232">
        <f t="shared" ca="1" si="0"/>
        <v>119</v>
      </c>
      <c r="M12" s="232">
        <f t="shared" ca="1" si="0"/>
        <v>100</v>
      </c>
      <c r="N12" s="230"/>
      <c r="O12" s="230"/>
    </row>
    <row r="13" spans="1:25" ht="12.95" customHeight="1">
      <c r="A13" s="231" t="s">
        <v>280</v>
      </c>
      <c r="B13" s="231"/>
      <c r="C13" s="231"/>
      <c r="D13" s="231"/>
      <c r="E13" s="231"/>
      <c r="F13" s="231"/>
      <c r="I13" s="232">
        <f ca="1">RANDBETWEEN(-20,20)</f>
        <v>-20</v>
      </c>
      <c r="J13" s="232">
        <f t="shared" ref="J13:Q14" ca="1" si="1">RANDBETWEEN(-20,20)</f>
        <v>-1</v>
      </c>
      <c r="K13" s="232">
        <f t="shared" ca="1" si="1"/>
        <v>-10</v>
      </c>
      <c r="L13" s="232">
        <f t="shared" ca="1" si="1"/>
        <v>-12</v>
      </c>
      <c r="M13" s="232">
        <f t="shared" ca="1" si="1"/>
        <v>8</v>
      </c>
      <c r="N13" s="232">
        <f t="shared" ca="1" si="1"/>
        <v>-19</v>
      </c>
      <c r="O13" s="232">
        <f t="shared" ca="1" si="1"/>
        <v>14</v>
      </c>
      <c r="P13" s="232">
        <f t="shared" ca="1" si="1"/>
        <v>-17</v>
      </c>
      <c r="Q13" s="232">
        <f t="shared" ca="1" si="1"/>
        <v>-20</v>
      </c>
    </row>
    <row r="14" spans="1:25" ht="12.95" customHeight="1">
      <c r="A14" s="231" t="s">
        <v>277</v>
      </c>
      <c r="B14" s="231"/>
      <c r="C14" s="231"/>
      <c r="D14" s="231"/>
      <c r="E14" s="231"/>
      <c r="F14" s="231"/>
      <c r="I14" s="232">
        <f ca="1">RANDBETWEEN(-20,20)</f>
        <v>14</v>
      </c>
      <c r="J14" s="232">
        <f t="shared" ca="1" si="1"/>
        <v>-8</v>
      </c>
      <c r="K14" s="232">
        <f t="shared" ca="1" si="1"/>
        <v>10</v>
      </c>
      <c r="L14" s="232">
        <f t="shared" ca="1" si="1"/>
        <v>6</v>
      </c>
      <c r="M14" s="232">
        <f t="shared" ca="1" si="1"/>
        <v>18</v>
      </c>
      <c r="N14" s="232">
        <f t="shared" ca="1" si="1"/>
        <v>5</v>
      </c>
      <c r="O14" s="232">
        <f t="shared" ca="1" si="1"/>
        <v>4</v>
      </c>
      <c r="P14" s="232">
        <f t="shared" ca="1" si="1"/>
        <v>7</v>
      </c>
      <c r="Q14" s="232">
        <f t="shared" ca="1" si="1"/>
        <v>-13</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0.34071320922610371</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115</v>
      </c>
      <c r="J26" s="268">
        <f t="shared" ref="J26:M26" ca="1" si="5">J12</f>
        <v>86</v>
      </c>
      <c r="K26" s="268">
        <f t="shared" ca="1" si="5"/>
        <v>112</v>
      </c>
      <c r="L26" s="268">
        <f t="shared" ca="1" si="5"/>
        <v>119</v>
      </c>
      <c r="M26" s="300">
        <f t="shared" ca="1" si="5"/>
        <v>100</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115</v>
      </c>
      <c r="J27" s="276">
        <f ca="1">J26</f>
        <v>86</v>
      </c>
      <c r="K27" s="276">
        <f ca="1">K26</f>
        <v>112</v>
      </c>
      <c r="L27" s="276">
        <f ca="1">L26</f>
        <v>119</v>
      </c>
      <c r="M27" s="277">
        <f ca="1">M26</f>
        <v>100</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115</v>
      </c>
      <c r="J29" s="283">
        <f t="shared" ref="J29:M29" ca="1" si="6">J12</f>
        <v>86</v>
      </c>
      <c r="K29" s="283">
        <f t="shared" ca="1" si="6"/>
        <v>112</v>
      </c>
      <c r="L29" s="283">
        <f t="shared" ca="1" si="6"/>
        <v>119</v>
      </c>
      <c r="M29" s="285">
        <f t="shared" ca="1" si="6"/>
        <v>100</v>
      </c>
      <c r="N29" s="285"/>
      <c r="O29" s="284"/>
      <c r="S29" s="285"/>
      <c r="T29" s="284"/>
      <c r="X29" s="285"/>
    </row>
    <row r="30" spans="1:118" s="283" customFormat="1" ht="12.95" customHeight="1" outlineLevel="1">
      <c r="A30" s="287"/>
      <c r="B30" s="281" t="s">
        <v>199</v>
      </c>
      <c r="C30" s="282"/>
      <c r="D30" s="282"/>
      <c r="E30" s="282"/>
      <c r="F30" s="282"/>
      <c r="G30" s="282"/>
      <c r="H30" s="267"/>
      <c r="M30" s="285"/>
      <c r="N30" s="391">
        <f ca="1">L32</f>
        <v>119</v>
      </c>
      <c r="O30" s="393"/>
      <c r="S30" s="285"/>
      <c r="T30" s="284"/>
      <c r="X30" s="285"/>
    </row>
    <row r="31" spans="1:118" s="283" customFormat="1" ht="12.95" customHeight="1" outlineLevel="1">
      <c r="A31" s="287"/>
      <c r="B31" s="281" t="s">
        <v>200</v>
      </c>
      <c r="C31" s="282"/>
      <c r="D31" s="282"/>
      <c r="E31" s="282"/>
      <c r="F31" s="282"/>
      <c r="G31" s="282"/>
      <c r="H31" s="282"/>
      <c r="M31" s="285"/>
      <c r="N31" s="285"/>
      <c r="O31" s="366">
        <f ca="1">N30</f>
        <v>119</v>
      </c>
      <c r="P31" s="283">
        <f ca="1">O31</f>
        <v>119</v>
      </c>
      <c r="Q31" s="283">
        <f t="shared" ref="Q31:S31" ca="1" si="7">P31</f>
        <v>119</v>
      </c>
      <c r="R31" s="283">
        <f t="shared" ca="1" si="7"/>
        <v>119</v>
      </c>
      <c r="S31" s="285">
        <f t="shared" ca="1" si="7"/>
        <v>119</v>
      </c>
      <c r="T31" s="298">
        <f ca="1">R32</f>
        <v>119</v>
      </c>
      <c r="U31" s="283">
        <f ca="1">$S$31</f>
        <v>119</v>
      </c>
      <c r="V31" s="283">
        <f ca="1">$S$31</f>
        <v>119</v>
      </c>
      <c r="W31" s="283">
        <f ca="1">$S$31</f>
        <v>119</v>
      </c>
      <c r="X31" s="285">
        <f ca="1">V32</f>
        <v>119</v>
      </c>
      <c r="Y31" s="359">
        <f ca="1">W32</f>
        <v>119</v>
      </c>
    </row>
    <row r="32" spans="1:118" s="283" customFormat="1" ht="12.95" customHeight="1" outlineLevel="1">
      <c r="A32" s="287"/>
      <c r="B32" s="281" t="s">
        <v>195</v>
      </c>
      <c r="C32" s="282"/>
      <c r="D32" s="282"/>
      <c r="E32" s="282"/>
      <c r="F32" s="282"/>
      <c r="G32" s="282"/>
      <c r="H32" s="282"/>
      <c r="I32" s="283">
        <f ca="1">SUM(I29:I31)</f>
        <v>115</v>
      </c>
      <c r="J32" s="283">
        <f t="shared" ref="J32:Y32" ca="1" si="8">SUM(J29:J31)</f>
        <v>86</v>
      </c>
      <c r="K32" s="283">
        <f t="shared" ca="1" si="8"/>
        <v>112</v>
      </c>
      <c r="L32" s="283">
        <f t="shared" ca="1" si="8"/>
        <v>119</v>
      </c>
      <c r="M32" s="285">
        <f t="shared" ca="1" si="8"/>
        <v>100</v>
      </c>
      <c r="N32" s="285">
        <f t="shared" ca="1" si="8"/>
        <v>119</v>
      </c>
      <c r="O32" s="284">
        <f t="shared" ca="1" si="8"/>
        <v>119</v>
      </c>
      <c r="P32" s="283">
        <f t="shared" ca="1" si="8"/>
        <v>119</v>
      </c>
      <c r="Q32" s="283">
        <f t="shared" ca="1" si="8"/>
        <v>119</v>
      </c>
      <c r="R32" s="283">
        <f t="shared" ca="1" si="8"/>
        <v>119</v>
      </c>
      <c r="S32" s="285">
        <f ca="1">SUM(S29:S31)</f>
        <v>119</v>
      </c>
      <c r="T32" s="284">
        <f t="shared" ca="1" si="8"/>
        <v>119</v>
      </c>
      <c r="U32" s="283">
        <f t="shared" ca="1" si="8"/>
        <v>119</v>
      </c>
      <c r="V32" s="283">
        <f t="shared" ca="1" si="8"/>
        <v>119</v>
      </c>
      <c r="W32" s="283">
        <f t="shared" ca="1" si="8"/>
        <v>119</v>
      </c>
      <c r="X32" s="285">
        <f t="shared" ca="1" si="8"/>
        <v>119</v>
      </c>
      <c r="Y32" s="283">
        <f t="shared" ca="1" si="8"/>
        <v>119</v>
      </c>
    </row>
    <row r="33" spans="1:25" s="283" customFormat="1" ht="12.95" customHeight="1" outlineLevel="1">
      <c r="A33" s="281"/>
      <c r="B33" s="289" t="s">
        <v>13</v>
      </c>
      <c r="C33" s="290"/>
      <c r="D33" s="290"/>
      <c r="E33" s="290"/>
      <c r="F33" s="290"/>
      <c r="G33" s="290"/>
      <c r="H33" s="290"/>
      <c r="I33" s="291">
        <f ca="1">I$27</f>
        <v>115</v>
      </c>
      <c r="J33" s="291">
        <f ca="1">J$27</f>
        <v>86</v>
      </c>
      <c r="K33" s="291">
        <f ca="1">K$27</f>
        <v>112</v>
      </c>
      <c r="L33" s="291">
        <f ca="1">L$27</f>
        <v>119</v>
      </c>
      <c r="M33" s="293">
        <f ca="1">M$27</f>
        <v>100</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119</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119</v>
      </c>
      <c r="P35" s="291">
        <f t="shared" ca="1" si="9"/>
        <v>119</v>
      </c>
      <c r="Q35" s="291">
        <f t="shared" ca="1" si="9"/>
        <v>119</v>
      </c>
      <c r="R35" s="291">
        <f t="shared" ca="1" si="9"/>
        <v>119</v>
      </c>
      <c r="S35" s="293">
        <f t="shared" ca="1" si="9"/>
        <v>119</v>
      </c>
      <c r="T35" s="292">
        <f t="shared" ca="1" si="9"/>
        <v>119</v>
      </c>
      <c r="U35" s="291">
        <f t="shared" ca="1" si="9"/>
        <v>119</v>
      </c>
      <c r="V35" s="291">
        <f t="shared" ca="1" si="9"/>
        <v>119</v>
      </c>
      <c r="W35" s="291">
        <f t="shared" ca="1" si="9"/>
        <v>119</v>
      </c>
      <c r="X35" s="293">
        <f t="shared" ca="1" si="9"/>
        <v>119</v>
      </c>
      <c r="Y35" s="291">
        <f t="shared" ca="1" si="9"/>
        <v>119</v>
      </c>
    </row>
    <row r="36" spans="1:25" s="283" customFormat="1" ht="12.75" customHeight="1" outlineLevel="1">
      <c r="A36" s="281"/>
      <c r="B36" s="289" t="s">
        <v>262</v>
      </c>
      <c r="C36" s="290"/>
      <c r="D36" s="290"/>
      <c r="E36" s="290"/>
      <c r="F36" s="290"/>
      <c r="G36" s="290"/>
      <c r="H36" s="290"/>
      <c r="I36" s="291">
        <f t="shared" ref="I36:Y36" ca="1" si="10">SUM(I33:I35)</f>
        <v>115</v>
      </c>
      <c r="J36" s="291">
        <f t="shared" ca="1" si="10"/>
        <v>86</v>
      </c>
      <c r="K36" s="291">
        <f t="shared" ca="1" si="10"/>
        <v>112</v>
      </c>
      <c r="L36" s="291">
        <f t="shared" ca="1" si="10"/>
        <v>119</v>
      </c>
      <c r="M36" s="293">
        <f t="shared" ca="1" si="10"/>
        <v>100</v>
      </c>
      <c r="N36" s="293">
        <f t="shared" ca="1" si="10"/>
        <v>119</v>
      </c>
      <c r="O36" s="292">
        <f t="shared" ca="1" si="10"/>
        <v>119</v>
      </c>
      <c r="P36" s="291">
        <f t="shared" ca="1" si="10"/>
        <v>119</v>
      </c>
      <c r="Q36" s="291">
        <f t="shared" ca="1" si="10"/>
        <v>119</v>
      </c>
      <c r="R36" s="291">
        <f t="shared" ca="1" si="10"/>
        <v>119</v>
      </c>
      <c r="S36" s="293">
        <f t="shared" ca="1" si="10"/>
        <v>119</v>
      </c>
      <c r="T36" s="292">
        <f t="shared" ca="1" si="10"/>
        <v>119</v>
      </c>
      <c r="U36" s="291">
        <f t="shared" ca="1" si="10"/>
        <v>119</v>
      </c>
      <c r="V36" s="291">
        <f t="shared" ca="1" si="10"/>
        <v>119</v>
      </c>
      <c r="W36" s="291">
        <f t="shared" ca="1" si="10"/>
        <v>119</v>
      </c>
      <c r="X36" s="293">
        <f t="shared" ca="1" si="10"/>
        <v>119</v>
      </c>
      <c r="Y36" s="291">
        <f t="shared" ca="1" si="10"/>
        <v>119</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115</v>
      </c>
      <c r="J38" s="268">
        <f t="shared" ref="J38:M38" ca="1" si="11">J12</f>
        <v>86</v>
      </c>
      <c r="K38" s="268">
        <f t="shared" ca="1" si="11"/>
        <v>112</v>
      </c>
      <c r="L38" s="268">
        <f t="shared" ca="1" si="11"/>
        <v>119</v>
      </c>
      <c r="M38" s="300">
        <f t="shared" ca="1" si="11"/>
        <v>100</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1">
        <f ca="1">L41</f>
        <v>156</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66">
        <f ca="1">N39</f>
        <v>156</v>
      </c>
      <c r="P40" s="283">
        <f ca="1">O40</f>
        <v>156</v>
      </c>
      <c r="Q40" s="283">
        <f t="shared" ref="Q40:S40" ca="1" si="12">P40</f>
        <v>156</v>
      </c>
      <c r="R40" s="283">
        <f t="shared" ca="1" si="12"/>
        <v>156</v>
      </c>
      <c r="S40" s="285">
        <f t="shared" ca="1" si="12"/>
        <v>156</v>
      </c>
      <c r="T40" s="298">
        <f ca="1">R41</f>
        <v>177</v>
      </c>
      <c r="U40" s="283">
        <f ca="1">T40</f>
        <v>177</v>
      </c>
      <c r="V40" s="283">
        <f ca="1">U40</f>
        <v>177</v>
      </c>
      <c r="W40" s="283">
        <f ca="1">V40</f>
        <v>177</v>
      </c>
      <c r="X40" s="285">
        <f ca="1">W40</f>
        <v>177</v>
      </c>
      <c r="Y40" s="359">
        <f ca="1">W41</f>
        <v>177</v>
      </c>
    </row>
    <row r="41" spans="1:25" s="268" customFormat="1" ht="12.95" customHeight="1">
      <c r="A41" s="294"/>
      <c r="B41" s="266" t="s">
        <v>196</v>
      </c>
      <c r="C41" s="267"/>
      <c r="D41" s="267"/>
      <c r="E41" s="267"/>
      <c r="F41" s="267"/>
      <c r="G41" s="267"/>
      <c r="H41" s="267"/>
      <c r="I41" s="268">
        <f ca="1">I12-SUM($I13:I13)-I14</f>
        <v>121</v>
      </c>
      <c r="J41" s="268">
        <f ca="1">J12-SUM($I13:J13)-J14</f>
        <v>115</v>
      </c>
      <c r="K41" s="268">
        <f ca="1">K12-SUM($I13:K13)-K14</f>
        <v>133</v>
      </c>
      <c r="L41" s="268">
        <f ca="1">L12-SUM($I13:L13)-L14</f>
        <v>156</v>
      </c>
      <c r="M41" s="300">
        <f ca="1">M12-SUM($I13:M13)-M14</f>
        <v>117</v>
      </c>
      <c r="N41" s="303">
        <f ca="1">L41+L14-N14-SUM($M13:N13)</f>
        <v>168</v>
      </c>
      <c r="O41" s="284">
        <f ca="1">$M$41+$M$14-O14-SUM($N13:O13)</f>
        <v>136</v>
      </c>
      <c r="P41" s="283">
        <f ca="1">$M$41+$M$14-P14-SUM($N13:P13)</f>
        <v>150</v>
      </c>
      <c r="Q41" s="283">
        <f ca="1">$M$41+$M$14-Q14-SUM($N13:Q13)</f>
        <v>190</v>
      </c>
      <c r="R41" s="283">
        <f ca="1">$M$41+$M$14-R14-SUM($N13:R13)</f>
        <v>177</v>
      </c>
      <c r="S41" s="285">
        <f ca="1">$M$41+$M$14-S14-SUM($N13:S13)</f>
        <v>177</v>
      </c>
      <c r="T41" s="284">
        <f ca="1">$R$41+$R$14-T14-SUM($S13:T13)</f>
        <v>177</v>
      </c>
      <c r="U41" s="283">
        <f ca="1">$R$41+$R$14-U14-SUM($S13:U13)</f>
        <v>177</v>
      </c>
      <c r="V41" s="283">
        <f ca="1">$R$41+$R$14-V14-SUM($S13:V13)</f>
        <v>177</v>
      </c>
      <c r="W41" s="283">
        <f ca="1">$R$41+$R$14-W14-SUM($S13:W13)</f>
        <v>177</v>
      </c>
      <c r="X41" s="285">
        <f ca="1">$R$41+$R$14-X14-SUM($S13:X13)</f>
        <v>177</v>
      </c>
      <c r="Y41" s="283">
        <f ca="1">$W$41+$W$14-Y14-SUM($X13:Y13)</f>
        <v>177</v>
      </c>
    </row>
    <row r="42" spans="1:25" s="268" customFormat="1" ht="12.95" customHeight="1" outlineLevel="1">
      <c r="A42" s="266"/>
      <c r="B42" s="274" t="s">
        <v>17</v>
      </c>
      <c r="C42" s="275"/>
      <c r="D42" s="275"/>
      <c r="E42" s="275"/>
      <c r="F42" s="275"/>
      <c r="G42" s="275"/>
      <c r="H42" s="275"/>
      <c r="I42" s="276">
        <f ca="1">I$27</f>
        <v>115</v>
      </c>
      <c r="J42" s="276">
        <f ca="1">J$27</f>
        <v>86</v>
      </c>
      <c r="K42" s="276">
        <f ca="1">K$27</f>
        <v>112</v>
      </c>
      <c r="L42" s="276">
        <f ca="1">L$27</f>
        <v>119</v>
      </c>
      <c r="M42" s="277">
        <f ca="1">M$27</f>
        <v>100</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156</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156</v>
      </c>
      <c r="P44" s="276">
        <f ca="1">P40</f>
        <v>156</v>
      </c>
      <c r="Q44" s="276">
        <f ca="1">Q40</f>
        <v>156</v>
      </c>
      <c r="R44" s="276">
        <f ca="1">R40</f>
        <v>156</v>
      </c>
      <c r="S44" s="277">
        <f t="shared" ref="S44:Y44" ca="1" si="13">S40</f>
        <v>156</v>
      </c>
      <c r="T44" s="304">
        <f t="shared" ca="1" si="13"/>
        <v>177</v>
      </c>
      <c r="U44" s="276">
        <f t="shared" ca="1" si="13"/>
        <v>177</v>
      </c>
      <c r="V44" s="276">
        <f t="shared" ca="1" si="13"/>
        <v>177</v>
      </c>
      <c r="W44" s="276">
        <f t="shared" ca="1" si="13"/>
        <v>177</v>
      </c>
      <c r="X44" s="277">
        <f t="shared" ca="1" si="13"/>
        <v>177</v>
      </c>
      <c r="Y44" s="276">
        <f t="shared" ca="1" si="13"/>
        <v>177</v>
      </c>
    </row>
    <row r="45" spans="1:25" s="268" customFormat="1" ht="12.75" customHeight="1">
      <c r="A45" s="266"/>
      <c r="B45" s="274" t="s">
        <v>263</v>
      </c>
      <c r="C45" s="275"/>
      <c r="D45" s="275"/>
      <c r="E45" s="275"/>
      <c r="F45" s="275"/>
      <c r="G45" s="275"/>
      <c r="H45" s="275"/>
      <c r="I45" s="276">
        <f t="shared" ref="I45:Y45" ca="1" si="14">SUM(I42:I44)</f>
        <v>115</v>
      </c>
      <c r="J45" s="276">
        <f t="shared" ca="1" si="14"/>
        <v>86</v>
      </c>
      <c r="K45" s="276">
        <f t="shared" ca="1" si="14"/>
        <v>112</v>
      </c>
      <c r="L45" s="276">
        <f t="shared" ca="1" si="14"/>
        <v>119</v>
      </c>
      <c r="M45" s="277">
        <f t="shared" ca="1" si="14"/>
        <v>100</v>
      </c>
      <c r="N45" s="277">
        <f t="shared" ca="1" si="14"/>
        <v>156</v>
      </c>
      <c r="O45" s="304">
        <f t="shared" ca="1" si="14"/>
        <v>156</v>
      </c>
      <c r="P45" s="276">
        <f t="shared" ca="1" si="14"/>
        <v>156</v>
      </c>
      <c r="Q45" s="276">
        <f t="shared" ca="1" si="14"/>
        <v>156</v>
      </c>
      <c r="R45" s="276">
        <f t="shared" ca="1" si="14"/>
        <v>156</v>
      </c>
      <c r="S45" s="277">
        <f t="shared" ca="1" si="14"/>
        <v>156</v>
      </c>
      <c r="T45" s="304">
        <f t="shared" ca="1" si="14"/>
        <v>177</v>
      </c>
      <c r="U45" s="276">
        <f t="shared" ca="1" si="14"/>
        <v>177</v>
      </c>
      <c r="V45" s="276">
        <f t="shared" ca="1" si="14"/>
        <v>177</v>
      </c>
      <c r="W45" s="276">
        <f t="shared" ca="1" si="14"/>
        <v>177</v>
      </c>
      <c r="X45" s="277">
        <f t="shared" ca="1" si="14"/>
        <v>177</v>
      </c>
      <c r="Y45" s="276">
        <f t="shared" ca="1" si="14"/>
        <v>177</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-6</v>
      </c>
      <c r="J47" s="268">
        <f t="shared" ca="1" si="15"/>
        <v>-23</v>
      </c>
      <c r="K47" s="268">
        <f t="shared" ca="1" si="15"/>
        <v>8</v>
      </c>
      <c r="L47" s="268">
        <f t="shared" ca="1" si="15"/>
        <v>-16</v>
      </c>
      <c r="M47" s="300">
        <f t="shared" ca="1" si="15"/>
        <v>20</v>
      </c>
      <c r="N47" s="297">
        <f ca="1">(SUM(N38:N40)-N41)-(SUM(M38:M40)-M41)</f>
        <v>5</v>
      </c>
      <c r="O47" s="295">
        <f t="shared" ca="1" si="15"/>
        <v>32</v>
      </c>
      <c r="P47" s="268">
        <f t="shared" ca="1" si="15"/>
        <v>-14</v>
      </c>
      <c r="Q47" s="268">
        <f t="shared" ca="1" si="15"/>
        <v>-40</v>
      </c>
      <c r="R47" s="268">
        <f t="shared" ca="1" si="15"/>
        <v>13</v>
      </c>
      <c r="S47" s="297">
        <f t="shared" ca="1" si="15"/>
        <v>0</v>
      </c>
      <c r="T47" s="295">
        <f t="shared" ca="1" si="15"/>
        <v>21</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-6</v>
      </c>
      <c r="J50" s="308"/>
      <c r="K50" s="308"/>
      <c r="L50" s="308"/>
      <c r="M50" s="311"/>
      <c r="N50" s="311"/>
      <c r="O50" s="310">
        <f ca="1">SUM(O38:O40)-O41</f>
        <v>20</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-23</v>
      </c>
      <c r="K51" s="312">
        <f ca="1">(SUM(K38:K40)-K41)-(SUM(J38:J40)-J41)</f>
        <v>8</v>
      </c>
      <c r="L51" s="312">
        <f ca="1">(SUM(L38:L40)-L41)-(SUM(K38:K40)-K41)</f>
        <v>-16</v>
      </c>
      <c r="M51" s="311"/>
      <c r="N51" s="311"/>
      <c r="O51" s="310"/>
      <c r="P51" s="312">
        <f ca="1">(SUM(P38:P40)-P41)-(SUM(O38:O40)-O41)</f>
        <v>-14</v>
      </c>
      <c r="Q51" s="312">
        <f ca="1">(SUM(Q38:Q40)-Q41)-(SUM(P38:P40)-P41)</f>
        <v>-40</v>
      </c>
      <c r="R51" s="312">
        <f ca="1">(SUM(R38:R40)-R41)-(SUM(Q38:Q40)-Q41)</f>
        <v>13</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4"/>
      <c r="J54" s="314"/>
      <c r="K54" s="314"/>
      <c r="L54" s="314"/>
      <c r="M54" s="318"/>
      <c r="N54" s="354"/>
      <c r="O54" s="315"/>
      <c r="P54" s="316"/>
      <c r="Q54" s="316"/>
      <c r="R54" s="316"/>
      <c r="S54" s="354"/>
      <c r="T54" s="315"/>
      <c r="U54" s="316"/>
      <c r="V54" s="316"/>
      <c r="W54" s="314"/>
      <c r="X54" s="354"/>
      <c r="Y54" s="316"/>
    </row>
    <row r="55" spans="1:25" s="268" customFormat="1" ht="12.95" customHeight="1">
      <c r="A55" s="294"/>
      <c r="B55" s="306" t="s">
        <v>281</v>
      </c>
      <c r="C55" s="307"/>
      <c r="D55" s="307"/>
      <c r="E55" s="307"/>
      <c r="F55" s="307"/>
      <c r="G55" s="307"/>
      <c r="H55" s="307"/>
      <c r="I55" s="314"/>
      <c r="J55" s="314"/>
      <c r="K55" s="314"/>
      <c r="L55" s="314"/>
      <c r="M55" s="318"/>
      <c r="N55" s="354"/>
      <c r="O55" s="315"/>
      <c r="P55" s="316"/>
      <c r="Q55" s="316"/>
      <c r="R55" s="316"/>
      <c r="S55" s="354"/>
      <c r="T55" s="315"/>
      <c r="U55" s="316"/>
      <c r="V55" s="316"/>
      <c r="W55" s="314"/>
      <c r="X55" s="354"/>
      <c r="Y55" s="316"/>
    </row>
    <row r="56" spans="1:25" s="268" customFormat="1" ht="12.95" customHeight="1">
      <c r="A56" s="294"/>
      <c r="B56" s="306" t="s">
        <v>323</v>
      </c>
      <c r="C56" s="307"/>
      <c r="D56" s="307"/>
      <c r="E56" s="307"/>
      <c r="F56" s="307"/>
      <c r="G56" s="307"/>
      <c r="H56" s="307"/>
      <c r="I56" s="314"/>
      <c r="J56" s="314"/>
      <c r="K56" s="314"/>
      <c r="L56" s="314"/>
      <c r="M56" s="318"/>
      <c r="N56" s="354"/>
      <c r="O56" s="315"/>
      <c r="P56" s="314"/>
      <c r="Q56" s="314"/>
      <c r="R56" s="314"/>
      <c r="S56" s="354"/>
      <c r="T56" s="371"/>
      <c r="U56" s="314"/>
      <c r="V56" s="314"/>
      <c r="W56" s="314"/>
      <c r="X56" s="354"/>
      <c r="Y56" s="316"/>
    </row>
    <row r="57" spans="1:25" s="268" customFormat="1" ht="12.95" customHeight="1">
      <c r="A57" s="294"/>
      <c r="B57" s="306" t="s">
        <v>286</v>
      </c>
      <c r="C57" s="307"/>
      <c r="D57" s="307"/>
      <c r="E57" s="307"/>
      <c r="F57" s="307"/>
      <c r="G57" s="307"/>
      <c r="H57" s="307"/>
      <c r="I57" s="314"/>
      <c r="J57" s="314"/>
      <c r="K57" s="314"/>
      <c r="L57" s="314"/>
      <c r="M57" s="318"/>
      <c r="N57" s="354"/>
      <c r="O57" s="315"/>
      <c r="P57" s="314"/>
      <c r="Q57" s="314"/>
      <c r="R57" s="314"/>
      <c r="S57" s="354"/>
      <c r="T57" s="371"/>
      <c r="U57" s="314"/>
      <c r="V57" s="314"/>
      <c r="W57" s="314"/>
      <c r="X57" s="354"/>
      <c r="Y57" s="316"/>
    </row>
    <row r="58" spans="1:25" s="268" customFormat="1" ht="12.95" customHeight="1">
      <c r="A58" s="294"/>
      <c r="B58" s="306" t="s">
        <v>308</v>
      </c>
      <c r="C58" s="307"/>
      <c r="D58" s="307"/>
      <c r="E58" s="307"/>
      <c r="F58" s="307"/>
      <c r="G58" s="307"/>
      <c r="H58" s="307"/>
      <c r="I58" s="314"/>
      <c r="J58" s="314"/>
      <c r="K58" s="314"/>
      <c r="L58" s="314"/>
      <c r="M58" s="318"/>
      <c r="N58" s="354"/>
      <c r="O58" s="315"/>
      <c r="P58" s="314"/>
      <c r="Q58" s="314"/>
      <c r="R58" s="314"/>
      <c r="S58" s="354"/>
      <c r="T58" s="371"/>
      <c r="U58" s="314"/>
      <c r="V58" s="314"/>
      <c r="W58" s="314"/>
      <c r="X58" s="354"/>
      <c r="Y58" s="316"/>
    </row>
    <row r="59" spans="1:25" s="268" customFormat="1" ht="12.95" customHeight="1">
      <c r="A59" s="294"/>
      <c r="B59" s="306" t="s">
        <v>309</v>
      </c>
      <c r="C59" s="307"/>
      <c r="D59" s="307"/>
      <c r="E59" s="307"/>
      <c r="F59" s="307"/>
      <c r="G59" s="307"/>
      <c r="H59" s="307"/>
      <c r="I59" s="314"/>
      <c r="J59" s="314"/>
      <c r="K59" s="314"/>
      <c r="L59" s="314"/>
      <c r="M59" s="318"/>
      <c r="N59" s="354"/>
      <c r="O59" s="315"/>
      <c r="P59" s="314"/>
      <c r="Q59" s="314"/>
      <c r="R59" s="314"/>
      <c r="S59" s="354"/>
      <c r="T59" s="371"/>
      <c r="U59" s="314"/>
      <c r="V59" s="314"/>
      <c r="W59" s="314"/>
      <c r="X59" s="354"/>
      <c r="Y59" s="316"/>
    </row>
    <row r="60" spans="1:25" s="268" customFormat="1" ht="12.95" customHeight="1">
      <c r="A60" s="294"/>
      <c r="B60" s="306" t="s">
        <v>310</v>
      </c>
      <c r="C60" s="307"/>
      <c r="D60" s="307"/>
      <c r="E60" s="307"/>
      <c r="F60" s="307"/>
      <c r="G60" s="307"/>
      <c r="H60" s="307"/>
      <c r="I60" s="314"/>
      <c r="J60" s="314"/>
      <c r="K60" s="314"/>
      <c r="L60" s="314"/>
      <c r="M60" s="318"/>
      <c r="N60" s="354"/>
      <c r="O60" s="315"/>
      <c r="P60" s="314"/>
      <c r="Q60" s="314"/>
      <c r="R60" s="314"/>
      <c r="S60" s="354"/>
      <c r="T60" s="371"/>
      <c r="U60" s="314"/>
      <c r="V60" s="314"/>
      <c r="W60" s="314"/>
      <c r="X60" s="354"/>
      <c r="Y60" s="316"/>
    </row>
    <row r="61" spans="1:25" s="268" customFormat="1" ht="12.95" customHeight="1">
      <c r="A61" s="294"/>
      <c r="B61" s="306" t="s">
        <v>311</v>
      </c>
      <c r="C61" s="307"/>
      <c r="D61" s="307"/>
      <c r="E61" s="307"/>
      <c r="F61" s="307"/>
      <c r="G61" s="307"/>
      <c r="H61" s="307"/>
      <c r="I61" s="314"/>
      <c r="J61" s="314"/>
      <c r="K61" s="314"/>
      <c r="L61" s="314"/>
      <c r="M61" s="318"/>
      <c r="N61" s="354"/>
      <c r="O61" s="315"/>
      <c r="P61" s="314"/>
      <c r="Q61" s="314"/>
      <c r="R61" s="314"/>
      <c r="S61" s="354"/>
      <c r="T61" s="371"/>
      <c r="U61" s="314"/>
      <c r="V61" s="314"/>
      <c r="W61" s="314"/>
      <c r="X61" s="354"/>
      <c r="Y61" s="316"/>
    </row>
    <row r="62" spans="1:25" s="268" customFormat="1" ht="12.95" customHeight="1">
      <c r="A62" s="294"/>
      <c r="B62" s="306" t="s">
        <v>22</v>
      </c>
      <c r="C62" s="307"/>
      <c r="D62" s="307"/>
      <c r="E62" s="307"/>
      <c r="F62" s="307"/>
      <c r="G62" s="307"/>
      <c r="H62" s="307"/>
      <c r="I62" s="319">
        <f ca="1">SUM(I50:I61)</f>
        <v>-6</v>
      </c>
      <c r="J62" s="319">
        <f t="shared" ref="J62:Y62" ca="1" si="17">SUM(J50:J61)</f>
        <v>-23</v>
      </c>
      <c r="K62" s="319">
        <f t="shared" ca="1" si="17"/>
        <v>8</v>
      </c>
      <c r="L62" s="319">
        <f t="shared" ca="1" si="17"/>
        <v>-16</v>
      </c>
      <c r="M62" s="321">
        <f t="shared" si="17"/>
        <v>0</v>
      </c>
      <c r="N62" s="321">
        <f t="shared" si="17"/>
        <v>0</v>
      </c>
      <c r="O62" s="320">
        <f t="shared" ca="1" si="17"/>
        <v>20</v>
      </c>
      <c r="P62" s="319">
        <f t="shared" ca="1" si="17"/>
        <v>-14</v>
      </c>
      <c r="Q62" s="319">
        <f t="shared" ca="1" si="17"/>
        <v>-40</v>
      </c>
      <c r="R62" s="319">
        <f t="shared" ca="1" si="17"/>
        <v>13</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-6</v>
      </c>
      <c r="K65" s="325">
        <f ca="1">J65</f>
        <v>-6</v>
      </c>
      <c r="L65" s="325">
        <f ca="1">K65</f>
        <v>-6</v>
      </c>
      <c r="M65" s="327">
        <f ca="1">L65</f>
        <v>-6</v>
      </c>
      <c r="N65" s="327">
        <f ca="1">M65</f>
        <v>-6</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-23</v>
      </c>
      <c r="L66" s="312">
        <f ca="1">K66</f>
        <v>-23</v>
      </c>
      <c r="M66" s="313">
        <f ca="1">L66</f>
        <v>-23</v>
      </c>
      <c r="N66" s="311">
        <f ca="1">M66</f>
        <v>-23</v>
      </c>
      <c r="O66" s="310">
        <f ca="1">N66</f>
        <v>-23</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8</v>
      </c>
      <c r="M67" s="313">
        <f ca="1">L67</f>
        <v>8</v>
      </c>
      <c r="N67" s="311">
        <f ca="1">M67</f>
        <v>8</v>
      </c>
      <c r="O67" s="310">
        <f ca="1">N67</f>
        <v>8</v>
      </c>
      <c r="P67" s="308">
        <f ca="1">O67</f>
        <v>8</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-16</v>
      </c>
      <c r="N68" s="311">
        <f ca="1">M68</f>
        <v>-16</v>
      </c>
      <c r="O68" s="310">
        <f ca="1">N68</f>
        <v>-16</v>
      </c>
      <c r="P68" s="308">
        <f ca="1">O68</f>
        <v>-16</v>
      </c>
      <c r="Q68" s="308">
        <f ca="1">P68</f>
        <v>-16</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M$62</f>
        <v>0</v>
      </c>
      <c r="O69" s="310">
        <f>N69</f>
        <v>0</v>
      </c>
      <c r="P69" s="308">
        <f>O69</f>
        <v>0</v>
      </c>
      <c r="Q69" s="308">
        <f>P69</f>
        <v>0</v>
      </c>
      <c r="R69" s="308">
        <f>Q69</f>
        <v>0</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20</v>
      </c>
      <c r="Q71" s="312">
        <f ca="1">P71</f>
        <v>20</v>
      </c>
      <c r="R71" s="312">
        <f ca="1">Q71</f>
        <v>20</v>
      </c>
      <c r="S71" s="313">
        <f ca="1">R71</f>
        <v>20</v>
      </c>
      <c r="T71" s="322">
        <f ca="1">S71</f>
        <v>20</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-14</v>
      </c>
      <c r="R72" s="312">
        <f ca="1">Q72</f>
        <v>-14</v>
      </c>
      <c r="S72" s="313">
        <f ca="1">R72</f>
        <v>-14</v>
      </c>
      <c r="T72" s="322">
        <f ca="1">S72</f>
        <v>-14</v>
      </c>
      <c r="U72" s="312">
        <f ca="1">T72</f>
        <v>-14</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-40</v>
      </c>
      <c r="S73" s="313">
        <f ca="1">R73</f>
        <v>-40</v>
      </c>
      <c r="T73" s="322">
        <f ca="1">S73</f>
        <v>-40</v>
      </c>
      <c r="U73" s="312">
        <f ca="1">T73</f>
        <v>-40</v>
      </c>
      <c r="V73" s="312">
        <f ca="1">U73</f>
        <v>-40</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13</v>
      </c>
      <c r="T74" s="322">
        <f ca="1">S74</f>
        <v>13</v>
      </c>
      <c r="U74" s="312">
        <f ca="1">T74</f>
        <v>13</v>
      </c>
      <c r="V74" s="312">
        <f ca="1">U74</f>
        <v>13</v>
      </c>
      <c r="W74" s="312">
        <f ca="1">V74</f>
        <v>13</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c r="A78" s="294"/>
      <c r="B78" s="306" t="s">
        <v>259</v>
      </c>
      <c r="C78" s="307"/>
      <c r="D78" s="307"/>
      <c r="E78" s="307"/>
      <c r="F78" s="307"/>
      <c r="G78" s="307"/>
      <c r="H78" s="307"/>
      <c r="I78" s="319"/>
      <c r="J78" s="319"/>
      <c r="K78" s="319"/>
      <c r="L78" s="319"/>
      <c r="M78" s="321"/>
      <c r="N78" s="321">
        <f ca="1">SUM(N65:N69)</f>
        <v>-37</v>
      </c>
      <c r="O78" s="320">
        <f ca="1">SUM(O65:O70)</f>
        <v>-31</v>
      </c>
      <c r="P78" s="319">
        <f t="shared" ref="P78:S78" ca="1" si="18">SUM(P65:P70)</f>
        <v>-8</v>
      </c>
      <c r="Q78" s="319">
        <f t="shared" ca="1" si="18"/>
        <v>-16</v>
      </c>
      <c r="R78" s="319">
        <f t="shared" si="18"/>
        <v>0</v>
      </c>
      <c r="S78" s="321">
        <f t="shared" si="18"/>
        <v>0</v>
      </c>
      <c r="T78" s="320">
        <f ca="1">SUM(T65:T75)</f>
        <v>-21</v>
      </c>
      <c r="U78" s="319">
        <f t="shared" ref="U78:X78" ca="1" si="19">SUM(U65:U75)</f>
        <v>-41</v>
      </c>
      <c r="V78" s="319">
        <f t="shared" ca="1" si="19"/>
        <v>-27</v>
      </c>
      <c r="W78" s="319">
        <f t="shared" ca="1" si="19"/>
        <v>13</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2"/>
      <c r="J81" s="312"/>
      <c r="K81" s="312"/>
      <c r="L81" s="312"/>
      <c r="M81" s="313"/>
      <c r="N81" s="311"/>
      <c r="O81" s="310"/>
      <c r="P81" s="308">
        <f ca="1">-((SUM(N38:N40)-N41)-(SUM(M38:M40)-M41))/(1+$I$15)^4</f>
        <v>-3.7875024343681756</v>
      </c>
      <c r="Q81" s="308"/>
      <c r="R81" s="308"/>
      <c r="S81" s="311"/>
      <c r="T81" s="310"/>
      <c r="U81" s="308">
        <f ca="1">-((S39-S41)-(R38-R41))/(1+$I$15)^4</f>
        <v>0</v>
      </c>
      <c r="V81" s="308"/>
      <c r="W81" s="308"/>
      <c r="X81" s="311"/>
      <c r="Y81" s="308"/>
    </row>
    <row r="82" spans="1:25" s="268" customFormat="1" ht="12.95" customHeight="1">
      <c r="A82" s="294"/>
      <c r="B82" s="306" t="s">
        <v>362</v>
      </c>
      <c r="C82" s="307"/>
      <c r="D82" s="307"/>
      <c r="E82" s="267"/>
      <c r="F82" s="267"/>
      <c r="G82" s="267"/>
      <c r="H82" s="307"/>
      <c r="I82" s="312"/>
      <c r="J82" s="312"/>
      <c r="K82" s="312"/>
      <c r="L82" s="312"/>
      <c r="M82" s="313"/>
      <c r="N82" s="311"/>
      <c r="O82" s="310"/>
      <c r="P82" s="308"/>
      <c r="Q82" s="308"/>
      <c r="R82" s="308"/>
      <c r="S82" s="311"/>
      <c r="T82" s="370"/>
      <c r="U82" s="308"/>
      <c r="V82" s="308"/>
      <c r="W82" s="308"/>
      <c r="X82" s="311"/>
      <c r="Y82" s="308"/>
    </row>
    <row r="83" spans="1:25" s="268" customFormat="1" ht="12.95" customHeight="1">
      <c r="A83" s="294"/>
      <c r="B83" s="306" t="s">
        <v>374</v>
      </c>
      <c r="C83" s="267"/>
      <c r="D83" s="267"/>
      <c r="E83" s="267"/>
      <c r="F83" s="267"/>
      <c r="G83" s="267"/>
      <c r="H83" s="330"/>
      <c r="M83" s="300"/>
      <c r="N83" s="300"/>
      <c r="O83" s="299"/>
      <c r="P83" s="268">
        <f ca="1">(M41-SUM(O38:O40))*((1-(1+$I$15)^-6)/$I$15)*(1+$I$15)^2</f>
        <v>-212.34069265546921</v>
      </c>
      <c r="S83" s="300"/>
      <c r="T83" s="299"/>
      <c r="X83" s="300"/>
    </row>
    <row r="84" spans="1:25" s="268" customFormat="1" ht="12.95" customHeight="1">
      <c r="A84" s="294"/>
      <c r="B84" s="306" t="s">
        <v>373</v>
      </c>
      <c r="C84" s="330"/>
      <c r="D84" s="330"/>
      <c r="E84" s="267"/>
      <c r="F84" s="267"/>
      <c r="G84" s="267"/>
      <c r="H84" s="267"/>
      <c r="M84" s="300"/>
      <c r="N84" s="300"/>
      <c r="O84" s="299"/>
      <c r="P84" s="268">
        <f ca="1">(L41-SUM(N38:N40))*(1+$I$15)^2</f>
        <v>0</v>
      </c>
      <c r="S84" s="300"/>
      <c r="T84" s="299"/>
      <c r="X84" s="300"/>
    </row>
    <row r="85" spans="1:25" s="268" customFormat="1" ht="12.95" customHeight="1">
      <c r="A85" s="294"/>
      <c r="B85" s="306" t="s">
        <v>365</v>
      </c>
      <c r="C85" s="330"/>
      <c r="D85" s="330"/>
      <c r="E85" s="267"/>
      <c r="F85" s="267"/>
      <c r="G85" s="267"/>
      <c r="H85" s="330"/>
      <c r="M85" s="300"/>
      <c r="N85" s="300"/>
      <c r="O85" s="299"/>
      <c r="S85" s="300"/>
      <c r="T85" s="299"/>
      <c r="X85" s="300"/>
    </row>
    <row r="86" spans="1:25" s="268" customFormat="1" ht="12.95" customHeight="1">
      <c r="A86" s="294"/>
      <c r="B86" s="306" t="s">
        <v>366</v>
      </c>
      <c r="C86" s="330"/>
      <c r="D86" s="330"/>
      <c r="E86" s="267"/>
      <c r="F86" s="267"/>
      <c r="G86" s="267"/>
      <c r="H86" s="330"/>
      <c r="M86" s="300"/>
      <c r="N86" s="300"/>
      <c r="O86" s="299"/>
      <c r="S86" s="300"/>
      <c r="T86" s="299"/>
      <c r="X86" s="300"/>
    </row>
    <row r="87" spans="1:25" s="268" customFormat="1" ht="12.95" customHeight="1">
      <c r="A87" s="294"/>
      <c r="B87" s="306" t="s">
        <v>363</v>
      </c>
      <c r="C87" s="330"/>
      <c r="D87" s="330"/>
      <c r="E87" s="267"/>
      <c r="F87" s="267"/>
      <c r="G87" s="267"/>
      <c r="H87" s="330"/>
      <c r="M87" s="300"/>
      <c r="N87" s="300"/>
      <c r="O87" s="299"/>
      <c r="P87" s="308">
        <f ca="1">((SUM(M38:M40)-M41)-(SUM(L38:L40)-L41))*((1-(1+$I$15)^-4)/$I$15)*(1+$I$15)^2</f>
        <v>77.503357725170886</v>
      </c>
      <c r="S87" s="300"/>
      <c r="T87" s="400"/>
      <c r="U87" s="266"/>
      <c r="V87" s="266"/>
      <c r="X87" s="300"/>
      <c r="Y87" s="294"/>
    </row>
    <row r="88" spans="1:25" s="268" customFormat="1" ht="12.95" customHeight="1">
      <c r="A88" s="294"/>
      <c r="B88" s="306" t="s">
        <v>364</v>
      </c>
      <c r="C88" s="330"/>
      <c r="D88" s="330"/>
      <c r="E88" s="267"/>
      <c r="F88" s="267"/>
      <c r="G88" s="267"/>
      <c r="H88" s="330"/>
      <c r="I88" s="330"/>
      <c r="J88" s="330"/>
      <c r="M88" s="300"/>
      <c r="N88" s="300"/>
      <c r="O88" s="299"/>
      <c r="P88" s="268">
        <f ca="1">(SUM(N38:N40)-SUM(L38:L40))/(1+$I$15)^4</f>
        <v>28.0275180143245</v>
      </c>
      <c r="S88" s="300"/>
      <c r="T88" s="299"/>
      <c r="X88" s="300"/>
    </row>
    <row r="89" spans="1:25" s="268" customFormat="1" ht="12.95" customHeight="1">
      <c r="A89" s="294"/>
      <c r="B89" s="306" t="s">
        <v>367</v>
      </c>
      <c r="C89" s="330"/>
      <c r="D89" s="330"/>
      <c r="E89" s="267"/>
      <c r="F89" s="267"/>
      <c r="G89" s="267"/>
      <c r="H89" s="330"/>
      <c r="I89" s="330"/>
      <c r="J89" s="330"/>
      <c r="M89" s="300"/>
      <c r="N89" s="300"/>
      <c r="O89" s="299"/>
      <c r="S89" s="300"/>
      <c r="T89" s="299"/>
      <c r="X89" s="300"/>
    </row>
    <row r="90" spans="1:25" s="268" customFormat="1" ht="12.95" customHeight="1">
      <c r="A90" s="294"/>
      <c r="B90" s="306" t="s">
        <v>368</v>
      </c>
      <c r="C90" s="330"/>
      <c r="D90" s="330"/>
      <c r="E90" s="267"/>
      <c r="F90" s="267"/>
      <c r="G90" s="267"/>
      <c r="H90" s="330"/>
      <c r="I90" s="330"/>
      <c r="J90" s="330"/>
      <c r="M90" s="300"/>
      <c r="N90" s="300"/>
      <c r="O90" s="299"/>
      <c r="S90" s="300"/>
      <c r="T90" s="299"/>
      <c r="X90" s="300"/>
    </row>
    <row r="91" spans="1:25" s="268" customFormat="1" ht="12.95" customHeight="1">
      <c r="A91" s="294"/>
      <c r="B91" s="306" t="s">
        <v>369</v>
      </c>
      <c r="C91" s="330"/>
      <c r="D91" s="330"/>
      <c r="E91" s="267"/>
      <c r="F91" s="267"/>
      <c r="G91" s="267"/>
      <c r="H91" s="330"/>
      <c r="I91" s="330"/>
      <c r="J91" s="330"/>
      <c r="M91" s="300"/>
      <c r="N91" s="300"/>
      <c r="O91" s="299"/>
      <c r="S91" s="300"/>
      <c r="T91" s="299"/>
      <c r="X91" s="300"/>
    </row>
    <row r="92" spans="1:25" s="268" customFormat="1" ht="12.95" customHeight="1">
      <c r="A92" s="294"/>
      <c r="B92" s="306" t="s">
        <v>370</v>
      </c>
      <c r="C92" s="330"/>
      <c r="D92" s="330"/>
      <c r="E92" s="267"/>
      <c r="F92" s="267"/>
      <c r="G92" s="267"/>
      <c r="H92" s="330"/>
      <c r="I92" s="330"/>
      <c r="J92" s="330"/>
      <c r="M92" s="300"/>
      <c r="N92" s="300"/>
      <c r="O92" s="299"/>
      <c r="S92" s="300"/>
      <c r="T92" s="299"/>
      <c r="X92" s="300"/>
    </row>
    <row r="93" spans="1:25" s="268" customFormat="1" ht="12.95" customHeight="1">
      <c r="A93" s="294"/>
      <c r="B93" s="330"/>
      <c r="C93" s="330"/>
      <c r="D93" s="330"/>
      <c r="E93" s="267"/>
      <c r="F93" s="267"/>
      <c r="G93" s="267"/>
      <c r="H93" s="330"/>
      <c r="M93" s="300"/>
      <c r="N93" s="300"/>
      <c r="O93" s="299"/>
      <c r="S93" s="300"/>
      <c r="T93" s="400"/>
      <c r="U93" s="266"/>
      <c r="V93" s="266"/>
      <c r="X93" s="300"/>
      <c r="Y93" s="294"/>
    </row>
    <row r="94" spans="1:25" s="268" customFormat="1" ht="12.95" customHeight="1">
      <c r="A94" s="294"/>
      <c r="B94" s="266" t="s">
        <v>282</v>
      </c>
      <c r="C94" s="330"/>
      <c r="D94" s="330"/>
      <c r="E94" s="267"/>
      <c r="F94" s="267"/>
      <c r="G94" s="267"/>
      <c r="H94" s="330"/>
      <c r="I94" s="331"/>
      <c r="J94" s="331"/>
      <c r="K94" s="331"/>
      <c r="L94" s="331"/>
      <c r="M94" s="333"/>
      <c r="N94" s="333"/>
      <c r="O94" s="332"/>
      <c r="P94" s="331"/>
      <c r="Q94" s="331"/>
      <c r="R94" s="331"/>
      <c r="S94" s="333"/>
      <c r="T94" s="399"/>
      <c r="U94" s="385"/>
      <c r="V94" s="385"/>
      <c r="W94" s="331"/>
      <c r="X94" s="333"/>
      <c r="Y94" s="355"/>
    </row>
    <row r="95" spans="1:25" s="268" customFormat="1" ht="12.95" customHeight="1">
      <c r="A95" s="294"/>
      <c r="B95" s="306" t="s">
        <v>375</v>
      </c>
      <c r="C95" s="330"/>
      <c r="D95" s="330"/>
      <c r="E95" s="267"/>
      <c r="F95" s="267"/>
      <c r="G95" s="267"/>
      <c r="H95" s="330"/>
      <c r="I95" s="331"/>
      <c r="J95" s="331"/>
      <c r="K95" s="331"/>
      <c r="L95" s="331"/>
      <c r="M95" s="333"/>
      <c r="N95" s="333"/>
      <c r="O95" s="332"/>
      <c r="P95" s="331"/>
      <c r="Q95" s="331"/>
      <c r="R95" s="331"/>
      <c r="S95" s="333"/>
      <c r="T95" s="399"/>
      <c r="U95" s="385"/>
      <c r="V95" s="385"/>
      <c r="W95" s="331"/>
      <c r="X95" s="333"/>
      <c r="Y95" s="355"/>
    </row>
    <row r="96" spans="1:25" s="268" customFormat="1" ht="12.95" customHeight="1">
      <c r="A96" s="294"/>
      <c r="B96" s="306" t="s">
        <v>285</v>
      </c>
      <c r="C96" s="330"/>
      <c r="D96" s="330"/>
      <c r="E96" s="267"/>
      <c r="F96" s="267"/>
      <c r="G96" s="267"/>
      <c r="H96" s="330"/>
      <c r="I96" s="331"/>
      <c r="J96" s="331"/>
      <c r="K96" s="331"/>
      <c r="L96" s="331"/>
      <c r="M96" s="333"/>
      <c r="N96" s="333"/>
      <c r="O96" s="332"/>
      <c r="P96" s="331"/>
      <c r="Q96" s="331"/>
      <c r="R96" s="331"/>
      <c r="S96" s="333"/>
      <c r="T96" s="399"/>
      <c r="U96" s="385"/>
      <c r="V96" s="385"/>
      <c r="W96" s="331"/>
      <c r="X96" s="333"/>
      <c r="Y96" s="355"/>
    </row>
    <row r="97" spans="1:25" s="268" customFormat="1" ht="12.95" customHeight="1">
      <c r="A97" s="294"/>
      <c r="B97" s="306" t="s">
        <v>312</v>
      </c>
      <c r="C97" s="330"/>
      <c r="D97" s="330"/>
      <c r="E97" s="267"/>
      <c r="F97" s="267"/>
      <c r="G97" s="267"/>
      <c r="H97" s="330"/>
      <c r="I97" s="331"/>
      <c r="J97" s="331"/>
      <c r="K97" s="331"/>
      <c r="L97" s="331"/>
      <c r="M97" s="333"/>
      <c r="N97" s="333"/>
      <c r="O97" s="332"/>
      <c r="P97" s="331"/>
      <c r="Q97" s="331"/>
      <c r="R97" s="331"/>
      <c r="S97" s="333"/>
      <c r="T97" s="399"/>
      <c r="U97" s="385"/>
      <c r="V97" s="385"/>
      <c r="W97" s="331"/>
      <c r="X97" s="333"/>
      <c r="Y97" s="355"/>
    </row>
    <row r="98" spans="1:25" s="268" customFormat="1" ht="12.95" customHeight="1">
      <c r="A98" s="294"/>
      <c r="B98" s="306" t="s">
        <v>313</v>
      </c>
      <c r="C98" s="330"/>
      <c r="D98" s="330"/>
      <c r="E98" s="267"/>
      <c r="F98" s="267"/>
      <c r="G98" s="267"/>
      <c r="H98" s="330"/>
      <c r="I98" s="331"/>
      <c r="J98" s="331"/>
      <c r="K98" s="331"/>
      <c r="L98" s="331"/>
      <c r="M98" s="333"/>
      <c r="N98" s="333"/>
      <c r="O98" s="332"/>
      <c r="P98" s="331"/>
      <c r="Q98" s="331"/>
      <c r="R98" s="331"/>
      <c r="S98" s="333"/>
      <c r="T98" s="399"/>
      <c r="U98" s="385"/>
      <c r="V98" s="385"/>
      <c r="W98" s="331"/>
      <c r="X98" s="333"/>
      <c r="Y98" s="355"/>
    </row>
    <row r="99" spans="1:25" s="268" customFormat="1" ht="12.95" customHeight="1">
      <c r="A99" s="294"/>
      <c r="B99" s="306" t="s">
        <v>287</v>
      </c>
      <c r="C99" s="330"/>
      <c r="D99" s="330"/>
      <c r="E99" s="267"/>
      <c r="F99" s="267"/>
      <c r="G99" s="267"/>
      <c r="H99" s="330"/>
      <c r="I99" s="331"/>
      <c r="J99" s="331"/>
      <c r="K99" s="331"/>
      <c r="L99" s="331"/>
      <c r="M99" s="333"/>
      <c r="N99" s="333"/>
      <c r="O99" s="332"/>
      <c r="P99" s="331"/>
      <c r="Q99" s="331"/>
      <c r="R99" s="331"/>
      <c r="S99" s="333"/>
      <c r="T99" s="399"/>
      <c r="U99" s="385"/>
      <c r="V99" s="385"/>
      <c r="W99" s="331"/>
      <c r="X99" s="333"/>
      <c r="Y99" s="355"/>
    </row>
    <row r="100" spans="1:25" s="268" customFormat="1" ht="12.95" customHeight="1">
      <c r="A100" s="294"/>
      <c r="B100" s="306" t="s">
        <v>314</v>
      </c>
      <c r="C100" s="330"/>
      <c r="D100" s="330"/>
      <c r="E100" s="267"/>
      <c r="F100" s="267"/>
      <c r="G100" s="267"/>
      <c r="H100" s="330"/>
      <c r="I100" s="331"/>
      <c r="J100" s="331"/>
      <c r="K100" s="331"/>
      <c r="L100" s="331"/>
      <c r="M100" s="333"/>
      <c r="N100" s="333"/>
      <c r="O100" s="332"/>
      <c r="P100" s="331"/>
      <c r="Q100" s="331"/>
      <c r="R100" s="331"/>
      <c r="S100" s="333"/>
      <c r="T100" s="399"/>
      <c r="U100" s="385"/>
      <c r="V100" s="385"/>
      <c r="W100" s="331"/>
      <c r="X100" s="333"/>
      <c r="Y100" s="355"/>
    </row>
    <row r="101" spans="1:25" s="268" customFormat="1" ht="12.95" customHeight="1">
      <c r="A101" s="294"/>
      <c r="B101" s="306" t="s">
        <v>315</v>
      </c>
      <c r="C101" s="330"/>
      <c r="D101" s="330"/>
      <c r="E101" s="267"/>
      <c r="F101" s="267"/>
      <c r="G101" s="267"/>
      <c r="H101" s="330"/>
      <c r="I101" s="331"/>
      <c r="J101" s="331"/>
      <c r="K101" s="331"/>
      <c r="L101" s="331"/>
      <c r="M101" s="333"/>
      <c r="N101" s="333"/>
      <c r="O101" s="332"/>
      <c r="P101" s="331"/>
      <c r="Q101" s="331"/>
      <c r="R101" s="331"/>
      <c r="S101" s="333"/>
      <c r="T101" s="399"/>
      <c r="U101" s="385"/>
      <c r="V101" s="385"/>
      <c r="W101" s="331"/>
      <c r="X101" s="333"/>
      <c r="Y101" s="355"/>
    </row>
    <row r="102" spans="1:25" s="268" customFormat="1" ht="12.95" customHeight="1">
      <c r="A102" s="294"/>
      <c r="B102" s="306" t="s">
        <v>316</v>
      </c>
      <c r="C102" s="330"/>
      <c r="D102" s="330"/>
      <c r="E102" s="267"/>
      <c r="F102" s="267"/>
      <c r="G102" s="267"/>
      <c r="H102" s="330"/>
      <c r="I102" s="331"/>
      <c r="J102" s="331"/>
      <c r="K102" s="331"/>
      <c r="L102" s="331"/>
      <c r="M102" s="333"/>
      <c r="N102" s="333"/>
      <c r="O102" s="332"/>
      <c r="P102" s="331"/>
      <c r="Q102" s="331"/>
      <c r="R102" s="331"/>
      <c r="S102" s="333"/>
      <c r="T102" s="399"/>
      <c r="U102" s="385"/>
      <c r="V102" s="385"/>
      <c r="W102" s="331"/>
      <c r="X102" s="333"/>
      <c r="Y102" s="355"/>
    </row>
    <row r="103" spans="1:25" s="268" customFormat="1" ht="12.95" customHeight="1">
      <c r="A103" s="294"/>
      <c r="B103" s="306" t="s">
        <v>317</v>
      </c>
      <c r="C103" s="330"/>
      <c r="D103" s="330"/>
      <c r="E103" s="267"/>
      <c r="F103" s="267"/>
      <c r="G103" s="267"/>
      <c r="H103" s="330"/>
      <c r="I103" s="331"/>
      <c r="J103" s="331"/>
      <c r="K103" s="331"/>
      <c r="L103" s="331"/>
      <c r="M103" s="333"/>
      <c r="N103" s="333"/>
      <c r="O103" s="332"/>
      <c r="P103" s="331"/>
      <c r="Q103" s="331"/>
      <c r="R103" s="331"/>
      <c r="S103" s="333"/>
      <c r="T103" s="399"/>
      <c r="U103" s="385"/>
      <c r="V103" s="385"/>
      <c r="W103" s="331"/>
      <c r="X103" s="333"/>
      <c r="Y103" s="355"/>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SUM(I78:I100)</f>
        <v>0</v>
      </c>
      <c r="J105" s="429">
        <f t="shared" si="20"/>
        <v>0</v>
      </c>
      <c r="K105" s="429">
        <f t="shared" si="20"/>
        <v>0</v>
      </c>
      <c r="L105" s="429">
        <f t="shared" si="20"/>
        <v>0</v>
      </c>
      <c r="M105" s="430">
        <f t="shared" si="20"/>
        <v>0</v>
      </c>
      <c r="N105" s="430">
        <f t="shared" ca="1" si="20"/>
        <v>-37</v>
      </c>
      <c r="O105" s="396">
        <f t="shared" ca="1" si="20"/>
        <v>-31</v>
      </c>
      <c r="P105" s="364">
        <f t="shared" ca="1" si="20"/>
        <v>-118.59731935034202</v>
      </c>
      <c r="Q105" s="364">
        <f t="shared" ca="1" si="20"/>
        <v>-16</v>
      </c>
      <c r="R105" s="364">
        <f t="shared" si="20"/>
        <v>0</v>
      </c>
      <c r="S105" s="389">
        <f t="shared" si="20"/>
        <v>0</v>
      </c>
      <c r="T105" s="396">
        <f t="shared" ca="1" si="20"/>
        <v>-21</v>
      </c>
      <c r="U105" s="364">
        <f t="shared" ca="1" si="20"/>
        <v>-41</v>
      </c>
      <c r="V105" s="364">
        <f t="shared" ca="1" si="20"/>
        <v>-27</v>
      </c>
      <c r="W105" s="364">
        <f t="shared" ca="1" si="20"/>
        <v>13</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-298.16411682892902</v>
      </c>
      <c r="J108" s="338">
        <f t="shared" ca="1" si="21"/>
        <v>-14.908205841446453</v>
      </c>
      <c r="K108" s="338">
        <f t="shared" ca="1" si="21"/>
        <v>-149.08205841446451</v>
      </c>
      <c r="L108" s="338">
        <f t="shared" ca="1" si="21"/>
        <v>-178.89847009735743</v>
      </c>
      <c r="M108" s="379">
        <f t="shared" ca="1" si="21"/>
        <v>119.26564673157162</v>
      </c>
      <c r="N108" s="341">
        <f t="shared" ca="1" si="21"/>
        <v>-283.25591098748259</v>
      </c>
      <c r="O108" s="339">
        <f t="shared" ca="1" si="21"/>
        <v>208.71488178025032</v>
      </c>
      <c r="P108" s="340">
        <f t="shared" ca="1" si="21"/>
        <v>-253.4394993045897</v>
      </c>
      <c r="Q108" s="340">
        <f t="shared" ca="1" si="21"/>
        <v>-298.16411682892902</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14</v>
      </c>
      <c r="J109" s="342">
        <f t="shared" ca="1" si="22"/>
        <v>-8</v>
      </c>
      <c r="K109" s="342">
        <f t="shared" ca="1" si="22"/>
        <v>10</v>
      </c>
      <c r="L109" s="342">
        <f t="shared" ca="1" si="22"/>
        <v>6</v>
      </c>
      <c r="M109" s="380">
        <f t="shared" ca="1" si="22"/>
        <v>18</v>
      </c>
      <c r="N109" s="345">
        <f t="shared" ca="1" si="22"/>
        <v>5</v>
      </c>
      <c r="O109" s="343">
        <f t="shared" ca="1" si="22"/>
        <v>4</v>
      </c>
      <c r="P109" s="344">
        <f t="shared" ca="1" si="22"/>
        <v>7</v>
      </c>
      <c r="Q109" s="344">
        <f t="shared" ca="1" si="22"/>
        <v>-13</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-284.16411682892902</v>
      </c>
      <c r="J110" s="338">
        <f t="shared" ref="J110:Y110" ca="1" si="23">SUM(J108:J109)</f>
        <v>-22.908205841446453</v>
      </c>
      <c r="K110" s="338">
        <f t="shared" ca="1" si="23"/>
        <v>-139.08205841446451</v>
      </c>
      <c r="L110" s="338">
        <f t="shared" ca="1" si="23"/>
        <v>-172.89847009735743</v>
      </c>
      <c r="M110" s="379">
        <f t="shared" ca="1" si="23"/>
        <v>137.26564673157162</v>
      </c>
      <c r="N110" s="341">
        <f t="shared" ca="1" si="23"/>
        <v>-278.25591098748259</v>
      </c>
      <c r="O110" s="339">
        <f t="shared" ca="1" si="23"/>
        <v>212.71488178025032</v>
      </c>
      <c r="P110" s="340">
        <f t="shared" ca="1" si="23"/>
        <v>-246.4394993045897</v>
      </c>
      <c r="Q110" s="340">
        <f t="shared" ca="1" si="23"/>
        <v>-311.16411682892902</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-6</v>
      </c>
      <c r="J113" s="283">
        <f t="shared" ca="1" si="24"/>
        <v>-29</v>
      </c>
      <c r="K113" s="283">
        <f t="shared" ca="1" si="24"/>
        <v>-21</v>
      </c>
      <c r="L113" s="283">
        <f t="shared" ca="1" si="24"/>
        <v>-37</v>
      </c>
      <c r="M113" s="285">
        <f t="shared" ca="1" si="24"/>
        <v>-17</v>
      </c>
      <c r="N113" s="347">
        <f t="shared" ca="1" si="24"/>
        <v>-49</v>
      </c>
      <c r="O113" s="334">
        <f t="shared" ca="1" si="24"/>
        <v>-17</v>
      </c>
      <c r="P113" s="335">
        <f t="shared" ca="1" si="24"/>
        <v>-31</v>
      </c>
      <c r="Q113" s="335">
        <f t="shared" ca="1" si="24"/>
        <v>-71</v>
      </c>
      <c r="R113" s="335">
        <f t="shared" ca="1" si="24"/>
        <v>-58</v>
      </c>
      <c r="S113" s="347">
        <f t="shared" ca="1" si="24"/>
        <v>-58</v>
      </c>
      <c r="T113" s="334">
        <f t="shared" ca="1" si="24"/>
        <v>-58</v>
      </c>
      <c r="U113" s="335">
        <f t="shared" ca="1" si="24"/>
        <v>-58</v>
      </c>
      <c r="V113" s="335">
        <f t="shared" ca="1" si="24"/>
        <v>-58</v>
      </c>
      <c r="W113" s="335">
        <f t="shared" ca="1" si="24"/>
        <v>-58</v>
      </c>
      <c r="X113" s="347">
        <f t="shared" ca="1" si="24"/>
        <v>-58</v>
      </c>
      <c r="Y113" s="335">
        <f t="shared" ca="1" si="24"/>
        <v>-58</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0</v>
      </c>
      <c r="O114" s="334">
        <f t="shared" ca="1" si="25"/>
        <v>-6</v>
      </c>
      <c r="P114" s="283">
        <f t="shared" ca="1" si="25"/>
        <v>81.597319350342019</v>
      </c>
      <c r="Q114" s="283">
        <f t="shared" ca="1" si="25"/>
        <v>-21</v>
      </c>
      <c r="R114" s="283">
        <f t="shared" ca="1" si="25"/>
        <v>-37</v>
      </c>
      <c r="S114" s="347">
        <f t="shared" ca="1" si="25"/>
        <v>-37</v>
      </c>
      <c r="T114" s="334">
        <f t="shared" ca="1" si="25"/>
        <v>-37</v>
      </c>
      <c r="U114" s="335">
        <f t="shared" ca="1" si="25"/>
        <v>-17</v>
      </c>
      <c r="V114" s="335">
        <f t="shared" ca="1" si="25"/>
        <v>-31</v>
      </c>
      <c r="W114" s="335">
        <f t="shared" ca="1" si="25"/>
        <v>-71</v>
      </c>
      <c r="X114" s="347">
        <f t="shared" ca="1" si="25"/>
        <v>-58</v>
      </c>
      <c r="Y114" s="335">
        <f t="shared" ca="1" si="25"/>
        <v>-58</v>
      </c>
    </row>
    <row r="115" spans="1:40" s="283" customFormat="1" ht="12.95" customHeight="1">
      <c r="A115" s="337"/>
      <c r="B115" s="282" t="s">
        <v>24</v>
      </c>
      <c r="C115" s="282"/>
      <c r="D115" s="282"/>
      <c r="E115" s="282"/>
      <c r="F115" s="282"/>
      <c r="G115" s="282"/>
      <c r="H115" s="282"/>
      <c r="I115" s="283">
        <f t="shared" ref="I115:Y115" ca="1" si="26">I113-I114</f>
        <v>-6</v>
      </c>
      <c r="J115" s="283">
        <f t="shared" ca="1" si="26"/>
        <v>-29</v>
      </c>
      <c r="K115" s="283">
        <f t="shared" ca="1" si="26"/>
        <v>-21</v>
      </c>
      <c r="L115" s="283">
        <f t="shared" ca="1" si="26"/>
        <v>-37</v>
      </c>
      <c r="M115" s="285">
        <f t="shared" ca="1" si="26"/>
        <v>-17</v>
      </c>
      <c r="N115" s="347">
        <f t="shared" ca="1" si="26"/>
        <v>-49</v>
      </c>
      <c r="O115" s="334">
        <f t="shared" ca="1" si="26"/>
        <v>-11</v>
      </c>
      <c r="P115" s="335">
        <f t="shared" ca="1" si="26"/>
        <v>-112.59731935034202</v>
      </c>
      <c r="Q115" s="335">
        <f t="shared" ca="1" si="26"/>
        <v>-50</v>
      </c>
      <c r="R115" s="335">
        <f t="shared" ca="1" si="26"/>
        <v>-21</v>
      </c>
      <c r="S115" s="285">
        <f t="shared" ca="1" si="26"/>
        <v>-21</v>
      </c>
      <c r="T115" s="284">
        <f ca="1">T113-T114</f>
        <v>-21</v>
      </c>
      <c r="U115" s="283">
        <f t="shared" ca="1" si="26"/>
        <v>-41</v>
      </c>
      <c r="V115" s="283">
        <f t="shared" ca="1" si="26"/>
        <v>-27</v>
      </c>
      <c r="W115" s="283">
        <f t="shared" ca="1" si="26"/>
        <v>13</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-886.2817316452697</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36.763414855971931</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-849.51831678929773</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-289.44211200963946</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0.34071320922610371</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294</v>
      </c>
      <c r="R4" s="376"/>
      <c r="S4" s="222" t="s">
        <v>92</v>
      </c>
    </row>
    <row r="5" spans="1:25" ht="12.95" customHeight="1">
      <c r="A5" s="222" t="s">
        <v>297</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110</v>
      </c>
      <c r="J12" s="232">
        <f t="shared" ref="J12:M12" ca="1" si="0">RANDBETWEEN(80,120)</f>
        <v>90</v>
      </c>
      <c r="K12" s="232">
        <f t="shared" ca="1" si="0"/>
        <v>107</v>
      </c>
      <c r="L12" s="232">
        <f t="shared" ca="1" si="0"/>
        <v>104</v>
      </c>
      <c r="M12" s="232">
        <f t="shared" ca="1" si="0"/>
        <v>84</v>
      </c>
      <c r="N12" s="230"/>
      <c r="O12" s="230"/>
    </row>
    <row r="13" spans="1:25" ht="12.95" customHeight="1">
      <c r="A13" s="231" t="s">
        <v>280</v>
      </c>
      <c r="B13" s="231"/>
      <c r="C13" s="231"/>
      <c r="D13" s="231"/>
      <c r="E13" s="231"/>
      <c r="F13" s="231"/>
      <c r="I13" s="232">
        <f ca="1">RANDBETWEEN(-20,20)</f>
        <v>13</v>
      </c>
      <c r="J13" s="232">
        <f t="shared" ref="J13:Q14" ca="1" si="1">RANDBETWEEN(-20,20)</f>
        <v>-3</v>
      </c>
      <c r="K13" s="232">
        <f t="shared" ca="1" si="1"/>
        <v>-3</v>
      </c>
      <c r="L13" s="232">
        <f t="shared" ca="1" si="1"/>
        <v>17</v>
      </c>
      <c r="M13" s="232">
        <f t="shared" ca="1" si="1"/>
        <v>14</v>
      </c>
      <c r="N13" s="232">
        <f t="shared" ca="1" si="1"/>
        <v>-14</v>
      </c>
      <c r="O13" s="232">
        <f t="shared" ca="1" si="1"/>
        <v>-1</v>
      </c>
      <c r="P13" s="232">
        <f t="shared" ca="1" si="1"/>
        <v>-8</v>
      </c>
      <c r="Q13" s="232">
        <f t="shared" ca="1" si="1"/>
        <v>12</v>
      </c>
    </row>
    <row r="14" spans="1:25" ht="12.95" customHeight="1">
      <c r="A14" s="231" t="s">
        <v>277</v>
      </c>
      <c r="B14" s="231"/>
      <c r="C14" s="231"/>
      <c r="D14" s="231"/>
      <c r="E14" s="231"/>
      <c r="F14" s="231"/>
      <c r="I14" s="232">
        <f ca="1">RANDBETWEEN(-20,20)</f>
        <v>-9</v>
      </c>
      <c r="J14" s="232">
        <f t="shared" ca="1" si="1"/>
        <v>-11</v>
      </c>
      <c r="K14" s="232">
        <f t="shared" ca="1" si="1"/>
        <v>4</v>
      </c>
      <c r="L14" s="232">
        <f t="shared" ca="1" si="1"/>
        <v>-19</v>
      </c>
      <c r="M14" s="232">
        <f t="shared" ca="1" si="1"/>
        <v>6</v>
      </c>
      <c r="N14" s="232">
        <f t="shared" ca="1" si="1"/>
        <v>12</v>
      </c>
      <c r="O14" s="232">
        <f t="shared" ca="1" si="1"/>
        <v>-9</v>
      </c>
      <c r="P14" s="232">
        <f t="shared" ca="1" si="1"/>
        <v>8</v>
      </c>
      <c r="Q14" s="232">
        <f t="shared" ca="1" si="1"/>
        <v>-19</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0.34071320922610338</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110</v>
      </c>
      <c r="J26" s="268">
        <f t="shared" ref="J26:M26" ca="1" si="5">J12</f>
        <v>90</v>
      </c>
      <c r="K26" s="268">
        <f t="shared" ca="1" si="5"/>
        <v>107</v>
      </c>
      <c r="L26" s="268">
        <f t="shared" ca="1" si="5"/>
        <v>104</v>
      </c>
      <c r="M26" s="300">
        <f t="shared" ca="1" si="5"/>
        <v>84</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110</v>
      </c>
      <c r="J27" s="276">
        <f ca="1">J26</f>
        <v>90</v>
      </c>
      <c r="K27" s="276">
        <f ca="1">K26</f>
        <v>107</v>
      </c>
      <c r="L27" s="276">
        <f ca="1">L26</f>
        <v>104</v>
      </c>
      <c r="M27" s="277">
        <f ca="1">M26</f>
        <v>84</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110</v>
      </c>
      <c r="J29" s="283">
        <f t="shared" ref="J29:M29" ca="1" si="6">J12</f>
        <v>90</v>
      </c>
      <c r="K29" s="283">
        <f t="shared" ca="1" si="6"/>
        <v>107</v>
      </c>
      <c r="L29" s="283">
        <f t="shared" ca="1" si="6"/>
        <v>104</v>
      </c>
      <c r="M29" s="285">
        <f t="shared" ca="1" si="6"/>
        <v>84</v>
      </c>
      <c r="N29" s="285"/>
      <c r="O29" s="284"/>
      <c r="S29" s="285"/>
      <c r="T29" s="284"/>
      <c r="X29" s="285"/>
    </row>
    <row r="30" spans="1:118" s="283" customFormat="1" ht="12.95" customHeight="1" outlineLevel="1">
      <c r="A30" s="287"/>
      <c r="B30" s="281" t="s">
        <v>199</v>
      </c>
      <c r="C30" s="282"/>
      <c r="D30" s="282"/>
      <c r="E30" s="282"/>
      <c r="F30" s="282"/>
      <c r="G30" s="282"/>
      <c r="H30" s="267"/>
      <c r="M30" s="285"/>
      <c r="N30" s="391">
        <f ca="1">L32</f>
        <v>104</v>
      </c>
      <c r="O30" s="393"/>
      <c r="S30" s="285"/>
      <c r="T30" s="284"/>
      <c r="X30" s="285"/>
    </row>
    <row r="31" spans="1:118" s="283" customFormat="1" ht="12.95" customHeight="1" outlineLevel="1">
      <c r="A31" s="287"/>
      <c r="B31" s="281" t="s">
        <v>200</v>
      </c>
      <c r="C31" s="282"/>
      <c r="D31" s="282"/>
      <c r="E31" s="282"/>
      <c r="F31" s="282"/>
      <c r="G31" s="282"/>
      <c r="H31" s="282"/>
      <c r="M31" s="285"/>
      <c r="N31" s="285"/>
      <c r="O31" s="366">
        <f ca="1">N30</f>
        <v>104</v>
      </c>
      <c r="P31" s="283">
        <f ca="1">O31</f>
        <v>104</v>
      </c>
      <c r="Q31" s="283">
        <f t="shared" ref="Q31:S31" ca="1" si="7">P31</f>
        <v>104</v>
      </c>
      <c r="R31" s="283">
        <f t="shared" ca="1" si="7"/>
        <v>104</v>
      </c>
      <c r="S31" s="285">
        <f t="shared" ca="1" si="7"/>
        <v>104</v>
      </c>
      <c r="T31" s="298">
        <f ca="1">R32</f>
        <v>104</v>
      </c>
      <c r="U31" s="283">
        <f ca="1">$S$31</f>
        <v>104</v>
      </c>
      <c r="V31" s="283">
        <f ca="1">$S$31</f>
        <v>104</v>
      </c>
      <c r="W31" s="283">
        <f ca="1">$S$31</f>
        <v>104</v>
      </c>
      <c r="X31" s="285">
        <f ca="1">V32</f>
        <v>104</v>
      </c>
      <c r="Y31" s="359">
        <f ca="1">W32</f>
        <v>104</v>
      </c>
    </row>
    <row r="32" spans="1:118" s="283" customFormat="1" ht="12.95" customHeight="1" outlineLevel="1">
      <c r="A32" s="287"/>
      <c r="B32" s="281" t="s">
        <v>195</v>
      </c>
      <c r="C32" s="282"/>
      <c r="D32" s="282"/>
      <c r="E32" s="282"/>
      <c r="F32" s="282"/>
      <c r="G32" s="282"/>
      <c r="H32" s="282"/>
      <c r="I32" s="283">
        <f ca="1">SUM(I29:I31)</f>
        <v>110</v>
      </c>
      <c r="J32" s="283">
        <f t="shared" ref="J32:Y32" ca="1" si="8">SUM(J29:J31)</f>
        <v>90</v>
      </c>
      <c r="K32" s="283">
        <f t="shared" ca="1" si="8"/>
        <v>107</v>
      </c>
      <c r="L32" s="283">
        <f t="shared" ca="1" si="8"/>
        <v>104</v>
      </c>
      <c r="M32" s="285">
        <f t="shared" ca="1" si="8"/>
        <v>84</v>
      </c>
      <c r="N32" s="285">
        <f t="shared" ca="1" si="8"/>
        <v>104</v>
      </c>
      <c r="O32" s="284">
        <f t="shared" ca="1" si="8"/>
        <v>104</v>
      </c>
      <c r="P32" s="283">
        <f t="shared" ca="1" si="8"/>
        <v>104</v>
      </c>
      <c r="Q32" s="283">
        <f t="shared" ca="1" si="8"/>
        <v>104</v>
      </c>
      <c r="R32" s="283">
        <f t="shared" ca="1" si="8"/>
        <v>104</v>
      </c>
      <c r="S32" s="285">
        <f ca="1">SUM(S29:S31)</f>
        <v>104</v>
      </c>
      <c r="T32" s="284">
        <f t="shared" ca="1" si="8"/>
        <v>104</v>
      </c>
      <c r="U32" s="283">
        <f t="shared" ca="1" si="8"/>
        <v>104</v>
      </c>
      <c r="V32" s="283">
        <f t="shared" ca="1" si="8"/>
        <v>104</v>
      </c>
      <c r="W32" s="283">
        <f t="shared" ca="1" si="8"/>
        <v>104</v>
      </c>
      <c r="X32" s="285">
        <f t="shared" ca="1" si="8"/>
        <v>104</v>
      </c>
      <c r="Y32" s="283">
        <f t="shared" ca="1" si="8"/>
        <v>104</v>
      </c>
    </row>
    <row r="33" spans="1:25" s="283" customFormat="1" ht="12.95" customHeight="1" outlineLevel="1">
      <c r="A33" s="281"/>
      <c r="B33" s="289" t="s">
        <v>13</v>
      </c>
      <c r="C33" s="290"/>
      <c r="D33" s="290"/>
      <c r="E33" s="290"/>
      <c r="F33" s="290"/>
      <c r="G33" s="290"/>
      <c r="H33" s="290"/>
      <c r="I33" s="291">
        <f ca="1">I$27</f>
        <v>110</v>
      </c>
      <c r="J33" s="291">
        <f ca="1">J$27</f>
        <v>90</v>
      </c>
      <c r="K33" s="291">
        <f ca="1">K$27</f>
        <v>107</v>
      </c>
      <c r="L33" s="291">
        <f ca="1">L$27</f>
        <v>104</v>
      </c>
      <c r="M33" s="293">
        <f ca="1">M$27</f>
        <v>84</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104</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104</v>
      </c>
      <c r="P35" s="291">
        <f t="shared" ca="1" si="9"/>
        <v>104</v>
      </c>
      <c r="Q35" s="291">
        <f t="shared" ca="1" si="9"/>
        <v>104</v>
      </c>
      <c r="R35" s="291">
        <f t="shared" ca="1" si="9"/>
        <v>104</v>
      </c>
      <c r="S35" s="293">
        <f t="shared" ca="1" si="9"/>
        <v>104</v>
      </c>
      <c r="T35" s="292">
        <f t="shared" ca="1" si="9"/>
        <v>104</v>
      </c>
      <c r="U35" s="291">
        <f t="shared" ca="1" si="9"/>
        <v>104</v>
      </c>
      <c r="V35" s="291">
        <f t="shared" ca="1" si="9"/>
        <v>104</v>
      </c>
      <c r="W35" s="291">
        <f t="shared" ca="1" si="9"/>
        <v>104</v>
      </c>
      <c r="X35" s="293">
        <f t="shared" ca="1" si="9"/>
        <v>104</v>
      </c>
      <c r="Y35" s="291">
        <f t="shared" ca="1" si="9"/>
        <v>104</v>
      </c>
    </row>
    <row r="36" spans="1:25" s="283" customFormat="1" ht="12.75" customHeight="1" outlineLevel="1">
      <c r="A36" s="281"/>
      <c r="B36" s="289" t="s">
        <v>262</v>
      </c>
      <c r="C36" s="290"/>
      <c r="D36" s="290"/>
      <c r="E36" s="290"/>
      <c r="F36" s="290"/>
      <c r="G36" s="290"/>
      <c r="H36" s="290"/>
      <c r="I36" s="291">
        <f t="shared" ref="I36:Y36" ca="1" si="10">SUM(I33:I35)</f>
        <v>110</v>
      </c>
      <c r="J36" s="291">
        <f t="shared" ca="1" si="10"/>
        <v>90</v>
      </c>
      <c r="K36" s="291">
        <f t="shared" ca="1" si="10"/>
        <v>107</v>
      </c>
      <c r="L36" s="291">
        <f t="shared" ca="1" si="10"/>
        <v>104</v>
      </c>
      <c r="M36" s="293">
        <f t="shared" ca="1" si="10"/>
        <v>84</v>
      </c>
      <c r="N36" s="293">
        <f t="shared" ca="1" si="10"/>
        <v>104</v>
      </c>
      <c r="O36" s="292">
        <f t="shared" ca="1" si="10"/>
        <v>104</v>
      </c>
      <c r="P36" s="291">
        <f t="shared" ca="1" si="10"/>
        <v>104</v>
      </c>
      <c r="Q36" s="291">
        <f t="shared" ca="1" si="10"/>
        <v>104</v>
      </c>
      <c r="R36" s="291">
        <f t="shared" ca="1" si="10"/>
        <v>104</v>
      </c>
      <c r="S36" s="293">
        <f t="shared" ca="1" si="10"/>
        <v>104</v>
      </c>
      <c r="T36" s="292">
        <f t="shared" ca="1" si="10"/>
        <v>104</v>
      </c>
      <c r="U36" s="291">
        <f t="shared" ca="1" si="10"/>
        <v>104</v>
      </c>
      <c r="V36" s="291">
        <f t="shared" ca="1" si="10"/>
        <v>104</v>
      </c>
      <c r="W36" s="291">
        <f t="shared" ca="1" si="10"/>
        <v>104</v>
      </c>
      <c r="X36" s="293">
        <f t="shared" ca="1" si="10"/>
        <v>104</v>
      </c>
      <c r="Y36" s="291">
        <f t="shared" ca="1" si="10"/>
        <v>104</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110</v>
      </c>
      <c r="J38" s="268">
        <f t="shared" ref="J38:M38" ca="1" si="11">J12</f>
        <v>90</v>
      </c>
      <c r="K38" s="268">
        <f t="shared" ca="1" si="11"/>
        <v>107</v>
      </c>
      <c r="L38" s="268">
        <f t="shared" ca="1" si="11"/>
        <v>104</v>
      </c>
      <c r="M38" s="300">
        <f t="shared" ca="1" si="11"/>
        <v>84</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1">
        <f ca="1">L41</f>
        <v>99</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66">
        <f ca="1">N39</f>
        <v>99</v>
      </c>
      <c r="P40" s="283">
        <f ca="1">O40</f>
        <v>99</v>
      </c>
      <c r="Q40" s="283">
        <f t="shared" ref="Q40:S40" ca="1" si="12">P40</f>
        <v>99</v>
      </c>
      <c r="R40" s="283">
        <f t="shared" ca="1" si="12"/>
        <v>99</v>
      </c>
      <c r="S40" s="285">
        <f t="shared" ca="1" si="12"/>
        <v>99</v>
      </c>
      <c r="T40" s="298">
        <f ca="1">R41</f>
        <v>57</v>
      </c>
      <c r="U40" s="283">
        <f ca="1">T40</f>
        <v>57</v>
      </c>
      <c r="V40" s="283">
        <f ca="1">U40</f>
        <v>57</v>
      </c>
      <c r="W40" s="283">
        <f ca="1">V40</f>
        <v>57</v>
      </c>
      <c r="X40" s="285">
        <f ca="1">W40</f>
        <v>57</v>
      </c>
      <c r="Y40" s="359">
        <f ca="1">W41</f>
        <v>57</v>
      </c>
    </row>
    <row r="41" spans="1:25" s="268" customFormat="1" ht="12.95" customHeight="1">
      <c r="A41" s="294"/>
      <c r="B41" s="266" t="s">
        <v>196</v>
      </c>
      <c r="C41" s="267"/>
      <c r="D41" s="267"/>
      <c r="E41" s="267"/>
      <c r="F41" s="267"/>
      <c r="G41" s="267"/>
      <c r="H41" s="267"/>
      <c r="I41" s="268">
        <f ca="1">I12-SUM($I13:I13)-I14</f>
        <v>106</v>
      </c>
      <c r="J41" s="268">
        <f ca="1">J12-SUM($I13:J13)-J14</f>
        <v>91</v>
      </c>
      <c r="K41" s="268">
        <f ca="1">K12-SUM($I13:K13)-K14</f>
        <v>96</v>
      </c>
      <c r="L41" s="268">
        <f ca="1">L12-SUM($I13:L13)-L14</f>
        <v>99</v>
      </c>
      <c r="M41" s="300">
        <f ca="1">M12-SUM($I13:M13)-M14</f>
        <v>40</v>
      </c>
      <c r="N41" s="303">
        <f ca="1">L41+L14-N14-SUM($M13:N13)</f>
        <v>68</v>
      </c>
      <c r="O41" s="284">
        <f ca="1">$M$41+$M$14-O14-SUM($N13:O13)</f>
        <v>70</v>
      </c>
      <c r="P41" s="283">
        <f ca="1">$M$41+$M$14-P14-SUM($N13:P13)</f>
        <v>61</v>
      </c>
      <c r="Q41" s="283">
        <f ca="1">$M$41+$M$14-Q14-SUM($N13:Q13)</f>
        <v>76</v>
      </c>
      <c r="R41" s="283">
        <f ca="1">$M$41+$M$14-R14-SUM($N13:R13)</f>
        <v>57</v>
      </c>
      <c r="S41" s="285">
        <f ca="1">$M$41+$M$14-S14-SUM($N13:S13)</f>
        <v>57</v>
      </c>
      <c r="T41" s="284">
        <f ca="1">$R$41+$R$14-T14-SUM($S13:T13)</f>
        <v>57</v>
      </c>
      <c r="U41" s="283">
        <f ca="1">$R$41+$R$14-U14-SUM($S13:U13)</f>
        <v>57</v>
      </c>
      <c r="V41" s="283">
        <f ca="1">$R$41+$R$14-V14-SUM($S13:V13)</f>
        <v>57</v>
      </c>
      <c r="W41" s="283">
        <f ca="1">$R$41+$R$14-W14-SUM($S13:W13)</f>
        <v>57</v>
      </c>
      <c r="X41" s="285">
        <f ca="1">$R$41+$R$14-X14-SUM($S13:X13)</f>
        <v>57</v>
      </c>
      <c r="Y41" s="283">
        <f ca="1">$W$41+$W$14-Y14-SUM($X13:Y13)</f>
        <v>57</v>
      </c>
    </row>
    <row r="42" spans="1:25" s="268" customFormat="1" ht="12.95" customHeight="1" outlineLevel="1">
      <c r="A42" s="266"/>
      <c r="B42" s="274" t="s">
        <v>17</v>
      </c>
      <c r="C42" s="275"/>
      <c r="D42" s="275"/>
      <c r="E42" s="275"/>
      <c r="F42" s="275"/>
      <c r="G42" s="275"/>
      <c r="H42" s="275"/>
      <c r="I42" s="276">
        <f ca="1">I$27</f>
        <v>110</v>
      </c>
      <c r="J42" s="276">
        <f ca="1">J$27</f>
        <v>90</v>
      </c>
      <c r="K42" s="276">
        <f ca="1">K$27</f>
        <v>107</v>
      </c>
      <c r="L42" s="276">
        <f ca="1">L$27</f>
        <v>104</v>
      </c>
      <c r="M42" s="277">
        <f ca="1">M$27</f>
        <v>84</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99</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99</v>
      </c>
      <c r="P44" s="276">
        <f ca="1">P40</f>
        <v>99</v>
      </c>
      <c r="Q44" s="276">
        <f ca="1">Q40</f>
        <v>99</v>
      </c>
      <c r="R44" s="276">
        <f ca="1">R40</f>
        <v>99</v>
      </c>
      <c r="S44" s="277">
        <f t="shared" ref="S44:Y44" ca="1" si="13">S40</f>
        <v>99</v>
      </c>
      <c r="T44" s="304">
        <f t="shared" ca="1" si="13"/>
        <v>57</v>
      </c>
      <c r="U44" s="276">
        <f t="shared" ca="1" si="13"/>
        <v>57</v>
      </c>
      <c r="V44" s="276">
        <f t="shared" ca="1" si="13"/>
        <v>57</v>
      </c>
      <c r="W44" s="276">
        <f t="shared" ca="1" si="13"/>
        <v>57</v>
      </c>
      <c r="X44" s="277">
        <f t="shared" ca="1" si="13"/>
        <v>57</v>
      </c>
      <c r="Y44" s="276">
        <f t="shared" ca="1" si="13"/>
        <v>57</v>
      </c>
    </row>
    <row r="45" spans="1:25" s="268" customFormat="1" ht="12.75" customHeight="1">
      <c r="A45" s="266"/>
      <c r="B45" s="274" t="s">
        <v>263</v>
      </c>
      <c r="C45" s="275"/>
      <c r="D45" s="275"/>
      <c r="E45" s="275"/>
      <c r="F45" s="275"/>
      <c r="G45" s="275"/>
      <c r="H45" s="275"/>
      <c r="I45" s="276">
        <f t="shared" ref="I45:Y45" ca="1" si="14">SUM(I42:I44)</f>
        <v>110</v>
      </c>
      <c r="J45" s="276">
        <f t="shared" ca="1" si="14"/>
        <v>90</v>
      </c>
      <c r="K45" s="276">
        <f t="shared" ca="1" si="14"/>
        <v>107</v>
      </c>
      <c r="L45" s="276">
        <f t="shared" ca="1" si="14"/>
        <v>104</v>
      </c>
      <c r="M45" s="277">
        <f t="shared" ca="1" si="14"/>
        <v>84</v>
      </c>
      <c r="N45" s="277">
        <f t="shared" ca="1" si="14"/>
        <v>99</v>
      </c>
      <c r="O45" s="304">
        <f t="shared" ca="1" si="14"/>
        <v>99</v>
      </c>
      <c r="P45" s="276">
        <f t="shared" ca="1" si="14"/>
        <v>99</v>
      </c>
      <c r="Q45" s="276">
        <f t="shared" ca="1" si="14"/>
        <v>99</v>
      </c>
      <c r="R45" s="276">
        <f t="shared" ca="1" si="14"/>
        <v>99</v>
      </c>
      <c r="S45" s="277">
        <f t="shared" ca="1" si="14"/>
        <v>99</v>
      </c>
      <c r="T45" s="304">
        <f t="shared" ca="1" si="14"/>
        <v>57</v>
      </c>
      <c r="U45" s="276">
        <f t="shared" ca="1" si="14"/>
        <v>57</v>
      </c>
      <c r="V45" s="276">
        <f t="shared" ca="1" si="14"/>
        <v>57</v>
      </c>
      <c r="W45" s="276">
        <f t="shared" ca="1" si="14"/>
        <v>57</v>
      </c>
      <c r="X45" s="277">
        <f t="shared" ca="1" si="14"/>
        <v>57</v>
      </c>
      <c r="Y45" s="276">
        <f t="shared" ca="1" si="14"/>
        <v>57</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4</v>
      </c>
      <c r="J47" s="268">
        <f t="shared" ca="1" si="15"/>
        <v>-5</v>
      </c>
      <c r="K47" s="268">
        <f t="shared" ca="1" si="15"/>
        <v>12</v>
      </c>
      <c r="L47" s="268">
        <f t="shared" ca="1" si="15"/>
        <v>-6</v>
      </c>
      <c r="M47" s="300">
        <f t="shared" ca="1" si="15"/>
        <v>39</v>
      </c>
      <c r="N47" s="297">
        <f ca="1">(SUM(N38:N40)-N41)-(SUM(M38:M40)-M41)</f>
        <v>-13</v>
      </c>
      <c r="O47" s="295">
        <f t="shared" ca="1" si="15"/>
        <v>-2</v>
      </c>
      <c r="P47" s="268">
        <f t="shared" ca="1" si="15"/>
        <v>9</v>
      </c>
      <c r="Q47" s="268">
        <f t="shared" ca="1" si="15"/>
        <v>-15</v>
      </c>
      <c r="R47" s="268">
        <f t="shared" ca="1" si="15"/>
        <v>19</v>
      </c>
      <c r="S47" s="297">
        <f t="shared" ca="1" si="15"/>
        <v>0</v>
      </c>
      <c r="T47" s="295">
        <f t="shared" ca="1" si="15"/>
        <v>-42</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4</v>
      </c>
      <c r="J50" s="308"/>
      <c r="K50" s="308"/>
      <c r="L50" s="308"/>
      <c r="M50" s="311"/>
      <c r="N50" s="311"/>
      <c r="O50" s="310">
        <f ca="1">SUM(O38:O40)-O41</f>
        <v>29</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-5</v>
      </c>
      <c r="K51" s="312">
        <f ca="1">(SUM(K38:K40)-K41)-(SUM(J38:J40)-J41)</f>
        <v>12</v>
      </c>
      <c r="L51" s="312">
        <f ca="1">(SUM(L38:L40)-L41)-(SUM(K38:K40)-K41)</f>
        <v>-6</v>
      </c>
      <c r="M51" s="311"/>
      <c r="N51" s="311"/>
      <c r="O51" s="310"/>
      <c r="P51" s="312">
        <f ca="1">(SUM(P38:P40)-P41)-(SUM(O38:O40)-O41)</f>
        <v>9</v>
      </c>
      <c r="Q51" s="312">
        <f ca="1">(SUM(Q38:Q40)-Q41)-(SUM(P38:P40)-P41)</f>
        <v>-15</v>
      </c>
      <c r="R51" s="312">
        <f ca="1">(SUM(R38:R40)-R41)-(SUM(Q38:Q40)-Q41)</f>
        <v>19</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2"/>
      <c r="J54" s="312"/>
      <c r="K54" s="312"/>
      <c r="L54" s="312"/>
      <c r="M54" s="313"/>
      <c r="N54" s="311"/>
      <c r="O54" s="310">
        <f ca="1">-((SUM(N38:N40)-N41)-(SUM(M38:M40)-M41))</f>
        <v>13</v>
      </c>
      <c r="P54" s="308"/>
      <c r="Q54" s="308"/>
      <c r="R54" s="308"/>
      <c r="S54" s="311"/>
      <c r="T54" s="310">
        <f ca="1">-((SUM(S38:S40)-S41)-(SUM(R38:R40)-R41))</f>
        <v>0</v>
      </c>
      <c r="U54" s="308"/>
      <c r="V54" s="308"/>
      <c r="W54" s="312"/>
      <c r="X54" s="311"/>
      <c r="Y54" s="308"/>
    </row>
    <row r="55" spans="1:25" s="268" customFormat="1" ht="12.95" customHeight="1">
      <c r="A55" s="294"/>
      <c r="B55" s="306" t="s">
        <v>281</v>
      </c>
      <c r="C55" s="307"/>
      <c r="D55" s="307"/>
      <c r="E55" s="307"/>
      <c r="F55" s="307"/>
      <c r="G55" s="307"/>
      <c r="H55" s="307"/>
      <c r="I55" s="312"/>
      <c r="J55" s="312"/>
      <c r="K55" s="312"/>
      <c r="L55" s="312"/>
      <c r="M55" s="313"/>
      <c r="N55" s="311"/>
      <c r="O55" s="310"/>
      <c r="P55" s="308"/>
      <c r="Q55" s="308"/>
      <c r="R55" s="308"/>
      <c r="S55" s="311"/>
      <c r="T55" s="310"/>
      <c r="U55" s="308"/>
      <c r="V55" s="308"/>
      <c r="W55" s="312"/>
      <c r="X55" s="311"/>
      <c r="Y55" s="308"/>
    </row>
    <row r="56" spans="1:25" s="268" customFormat="1" ht="12.95" customHeight="1">
      <c r="A56" s="294"/>
      <c r="B56" s="306" t="s">
        <v>323</v>
      </c>
      <c r="C56" s="307"/>
      <c r="D56" s="307"/>
      <c r="E56" s="307"/>
      <c r="F56" s="307"/>
      <c r="G56" s="307"/>
      <c r="H56" s="307"/>
      <c r="I56" s="312"/>
      <c r="J56" s="312"/>
      <c r="K56" s="312"/>
      <c r="L56" s="312"/>
      <c r="M56" s="313">
        <f ca="1">((SUM(M38:M40)-M41)-(SUM(L38:L40)-L41))</f>
        <v>39</v>
      </c>
      <c r="N56" s="311"/>
      <c r="O56" s="310"/>
      <c r="P56" s="312"/>
      <c r="Q56" s="312"/>
      <c r="R56" s="312"/>
      <c r="S56" s="313"/>
      <c r="T56" s="322"/>
      <c r="U56" s="312"/>
      <c r="V56" s="312"/>
      <c r="W56" s="312"/>
      <c r="X56" s="311"/>
      <c r="Y56" s="308"/>
    </row>
    <row r="57" spans="1:25" s="268" customFormat="1" ht="12.95" customHeight="1">
      <c r="A57" s="294"/>
      <c r="B57" s="306" t="s">
        <v>286</v>
      </c>
      <c r="C57" s="307"/>
      <c r="D57" s="307"/>
      <c r="E57" s="307"/>
      <c r="F57" s="307"/>
      <c r="G57" s="307"/>
      <c r="H57" s="307"/>
      <c r="I57" s="312"/>
      <c r="J57" s="312"/>
      <c r="K57" s="312"/>
      <c r="L57" s="312"/>
      <c r="M57" s="313"/>
      <c r="N57" s="311"/>
      <c r="O57" s="310">
        <f ca="1">SUM(N38:N40)-SUM(L38:L40)</f>
        <v>-5</v>
      </c>
      <c r="P57" s="312"/>
      <c r="Q57" s="312"/>
      <c r="R57" s="312"/>
      <c r="S57" s="311"/>
      <c r="T57" s="322"/>
      <c r="U57" s="312"/>
      <c r="V57" s="312"/>
      <c r="W57" s="312"/>
      <c r="X57" s="311"/>
      <c r="Y57" s="308"/>
    </row>
    <row r="58" spans="1:25" s="268" customFormat="1" ht="12.95" customHeight="1">
      <c r="A58" s="294"/>
      <c r="B58" s="306" t="s">
        <v>308</v>
      </c>
      <c r="C58" s="307"/>
      <c r="D58" s="307"/>
      <c r="E58" s="307"/>
      <c r="F58" s="307"/>
      <c r="G58" s="307"/>
      <c r="H58" s="307"/>
      <c r="I58" s="312"/>
      <c r="J58" s="312"/>
      <c r="K58" s="312"/>
      <c r="L58" s="312"/>
      <c r="M58" s="313"/>
      <c r="N58" s="311"/>
      <c r="O58" s="310"/>
      <c r="P58" s="312"/>
      <c r="Q58" s="312"/>
      <c r="R58" s="312"/>
      <c r="S58" s="311"/>
      <c r="T58" s="322"/>
      <c r="U58" s="312"/>
      <c r="V58" s="312"/>
      <c r="W58" s="312"/>
      <c r="X58" s="311"/>
      <c r="Y58" s="308"/>
    </row>
    <row r="59" spans="1:25" s="268" customFormat="1" ht="12.95" customHeight="1">
      <c r="A59" s="294"/>
      <c r="B59" s="306" t="s">
        <v>309</v>
      </c>
      <c r="C59" s="307"/>
      <c r="D59" s="307"/>
      <c r="E59" s="307"/>
      <c r="F59" s="307"/>
      <c r="G59" s="307"/>
      <c r="H59" s="307"/>
      <c r="I59" s="312"/>
      <c r="J59" s="312"/>
      <c r="K59" s="312"/>
      <c r="L59" s="312"/>
      <c r="M59" s="313"/>
      <c r="N59" s="311"/>
      <c r="O59" s="310"/>
      <c r="P59" s="312"/>
      <c r="Q59" s="312"/>
      <c r="R59" s="312"/>
      <c r="S59" s="311"/>
      <c r="T59" s="322"/>
      <c r="U59" s="312"/>
      <c r="V59" s="312"/>
      <c r="W59" s="312"/>
      <c r="X59" s="311"/>
      <c r="Y59" s="308"/>
    </row>
    <row r="60" spans="1:25" s="268" customFormat="1" ht="12.95" customHeight="1">
      <c r="A60" s="294"/>
      <c r="B60" s="306" t="s">
        <v>310</v>
      </c>
      <c r="C60" s="307"/>
      <c r="D60" s="307"/>
      <c r="E60" s="307"/>
      <c r="F60" s="307"/>
      <c r="G60" s="307"/>
      <c r="H60" s="307"/>
      <c r="I60" s="312"/>
      <c r="J60" s="312"/>
      <c r="K60" s="312"/>
      <c r="L60" s="312"/>
      <c r="M60" s="313"/>
      <c r="N60" s="311"/>
      <c r="O60" s="310"/>
      <c r="P60" s="312"/>
      <c r="Q60" s="312"/>
      <c r="R60" s="312"/>
      <c r="S60" s="311"/>
      <c r="T60" s="322"/>
      <c r="U60" s="312"/>
      <c r="V60" s="312"/>
      <c r="W60" s="312"/>
      <c r="X60" s="311"/>
      <c r="Y60" s="308"/>
    </row>
    <row r="61" spans="1:25" s="268" customFormat="1" ht="12.95" customHeight="1">
      <c r="A61" s="294"/>
      <c r="B61" s="306" t="s">
        <v>311</v>
      </c>
      <c r="C61" s="307"/>
      <c r="D61" s="307"/>
      <c r="E61" s="307"/>
      <c r="F61" s="307"/>
      <c r="G61" s="307"/>
      <c r="H61" s="307"/>
      <c r="I61" s="312"/>
      <c r="J61" s="312"/>
      <c r="K61" s="312"/>
      <c r="L61" s="312"/>
      <c r="M61" s="313"/>
      <c r="N61" s="311"/>
      <c r="O61" s="310"/>
      <c r="P61" s="312"/>
      <c r="Q61" s="312"/>
      <c r="R61" s="312"/>
      <c r="S61" s="311"/>
      <c r="T61" s="322"/>
      <c r="U61" s="312"/>
      <c r="V61" s="312"/>
      <c r="W61" s="312"/>
      <c r="X61" s="311"/>
      <c r="Y61" s="308"/>
    </row>
    <row r="62" spans="1:25" s="268" customFormat="1" ht="12.95" customHeight="1">
      <c r="A62" s="294"/>
      <c r="B62" s="306" t="s">
        <v>22</v>
      </c>
      <c r="C62" s="307"/>
      <c r="D62" s="307"/>
      <c r="E62" s="307"/>
      <c r="F62" s="307"/>
      <c r="G62" s="307"/>
      <c r="H62" s="307"/>
      <c r="I62" s="319">
        <f ca="1">SUM(I50:I61)</f>
        <v>4</v>
      </c>
      <c r="J62" s="319">
        <f t="shared" ref="J62:Y62" ca="1" si="17">SUM(J50:J61)</f>
        <v>-5</v>
      </c>
      <c r="K62" s="319">
        <f t="shared" ca="1" si="17"/>
        <v>12</v>
      </c>
      <c r="L62" s="319">
        <f t="shared" ca="1" si="17"/>
        <v>-6</v>
      </c>
      <c r="M62" s="321">
        <f t="shared" ca="1" si="17"/>
        <v>39</v>
      </c>
      <c r="N62" s="321">
        <f t="shared" si="17"/>
        <v>0</v>
      </c>
      <c r="O62" s="320">
        <f t="shared" ca="1" si="17"/>
        <v>37</v>
      </c>
      <c r="P62" s="319">
        <f t="shared" ca="1" si="17"/>
        <v>9</v>
      </c>
      <c r="Q62" s="319">
        <f t="shared" ca="1" si="17"/>
        <v>-15</v>
      </c>
      <c r="R62" s="319">
        <f t="shared" ca="1" si="17"/>
        <v>19</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4</v>
      </c>
      <c r="K65" s="325">
        <f ca="1">J65</f>
        <v>4</v>
      </c>
      <c r="L65" s="325">
        <f ca="1">K65</f>
        <v>4</v>
      </c>
      <c r="M65" s="327">
        <f ca="1">L65</f>
        <v>4</v>
      </c>
      <c r="N65" s="327">
        <f ca="1">M65</f>
        <v>4</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-5</v>
      </c>
      <c r="L66" s="312">
        <f ca="1">K66</f>
        <v>-5</v>
      </c>
      <c r="M66" s="313">
        <f ca="1">L66</f>
        <v>-5</v>
      </c>
      <c r="N66" s="311">
        <f ca="1">M66</f>
        <v>-5</v>
      </c>
      <c r="O66" s="310">
        <f ca="1">N66</f>
        <v>-5</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12</v>
      </c>
      <c r="M67" s="313">
        <f ca="1">L67</f>
        <v>12</v>
      </c>
      <c r="N67" s="311">
        <f ca="1">M67</f>
        <v>12</v>
      </c>
      <c r="O67" s="310">
        <f ca="1">N67</f>
        <v>12</v>
      </c>
      <c r="P67" s="308">
        <f ca="1">O67</f>
        <v>12</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-6</v>
      </c>
      <c r="N68" s="311">
        <f ca="1">M68</f>
        <v>-6</v>
      </c>
      <c r="O68" s="310">
        <f ca="1">N68</f>
        <v>-6</v>
      </c>
      <c r="P68" s="308">
        <f ca="1">O68</f>
        <v>-6</v>
      </c>
      <c r="Q68" s="308">
        <f ca="1">P68</f>
        <v>-6</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 ca="1">M$62</f>
        <v>39</v>
      </c>
      <c r="O69" s="310">
        <f ca="1">N69</f>
        <v>39</v>
      </c>
      <c r="P69" s="308">
        <f ca="1">O69</f>
        <v>39</v>
      </c>
      <c r="Q69" s="308">
        <f ca="1">P69</f>
        <v>39</v>
      </c>
      <c r="R69" s="308">
        <f ca="1">Q69</f>
        <v>39</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37</v>
      </c>
      <c r="Q71" s="312">
        <f ca="1">P71</f>
        <v>37</v>
      </c>
      <c r="R71" s="312">
        <f ca="1">Q71</f>
        <v>37</v>
      </c>
      <c r="S71" s="313">
        <f ca="1">R71</f>
        <v>37</v>
      </c>
      <c r="T71" s="322">
        <f ca="1">S71</f>
        <v>37</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9</v>
      </c>
      <c r="R72" s="312">
        <f ca="1">Q72</f>
        <v>9</v>
      </c>
      <c r="S72" s="313">
        <f ca="1">R72</f>
        <v>9</v>
      </c>
      <c r="T72" s="322">
        <f ca="1">S72</f>
        <v>9</v>
      </c>
      <c r="U72" s="312">
        <f ca="1">T72</f>
        <v>9</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-15</v>
      </c>
      <c r="S73" s="313">
        <f ca="1">R73</f>
        <v>-15</v>
      </c>
      <c r="T73" s="322">
        <f ca="1">S73</f>
        <v>-15</v>
      </c>
      <c r="U73" s="312">
        <f ca="1">T73</f>
        <v>-15</v>
      </c>
      <c r="V73" s="312">
        <f ca="1">U73</f>
        <v>-15</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19</v>
      </c>
      <c r="T74" s="322">
        <f ca="1">S74</f>
        <v>19</v>
      </c>
      <c r="U74" s="312">
        <f ca="1">T74</f>
        <v>19</v>
      </c>
      <c r="V74" s="312">
        <f ca="1">U74</f>
        <v>19</v>
      </c>
      <c r="W74" s="312">
        <f ca="1">V74</f>
        <v>19</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f>X75</f>
        <v>0</v>
      </c>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6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44</v>
      </c>
      <c r="O78" s="320">
        <f ca="1">SUM(O65:O70)</f>
        <v>40</v>
      </c>
      <c r="P78" s="319">
        <f t="shared" ref="P78:S78" ca="1" si="18">SUM(P65:P70)</f>
        <v>45</v>
      </c>
      <c r="Q78" s="319">
        <f t="shared" ca="1" si="18"/>
        <v>33</v>
      </c>
      <c r="R78" s="319">
        <f t="shared" ca="1" si="18"/>
        <v>39</v>
      </c>
      <c r="S78" s="321">
        <f t="shared" si="18"/>
        <v>0</v>
      </c>
      <c r="T78" s="320">
        <f ca="1">SUM(T65:T75)</f>
        <v>50</v>
      </c>
      <c r="U78" s="319">
        <f t="shared" ref="U78:X78" ca="1" si="19">SUM(U65:U75)</f>
        <v>13</v>
      </c>
      <c r="V78" s="319">
        <f t="shared" ca="1" si="19"/>
        <v>4</v>
      </c>
      <c r="W78" s="319">
        <f t="shared" ca="1" si="19"/>
        <v>19</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4"/>
      <c r="J81" s="314"/>
      <c r="K81" s="314"/>
      <c r="L81" s="314"/>
      <c r="M81" s="318"/>
      <c r="N81" s="354"/>
      <c r="O81" s="315"/>
      <c r="P81" s="316"/>
      <c r="Q81" s="316"/>
      <c r="R81" s="316"/>
      <c r="S81" s="354"/>
      <c r="T81" s="315"/>
      <c r="U81" s="316"/>
      <c r="V81" s="316"/>
      <c r="W81" s="316"/>
      <c r="X81" s="354"/>
      <c r="Y81" s="316"/>
    </row>
    <row r="82" spans="1:25" s="268" customFormat="1" ht="12.95" customHeight="1">
      <c r="A82" s="294"/>
      <c r="B82" s="306" t="s">
        <v>362</v>
      </c>
      <c r="C82" s="307"/>
      <c r="D82" s="307"/>
      <c r="E82" s="267"/>
      <c r="F82" s="267"/>
      <c r="G82" s="267"/>
      <c r="H82" s="307"/>
      <c r="I82" s="314"/>
      <c r="J82" s="314"/>
      <c r="K82" s="314"/>
      <c r="L82" s="314"/>
      <c r="M82" s="318"/>
      <c r="N82" s="354"/>
      <c r="O82" s="315"/>
      <c r="P82" s="316"/>
      <c r="Q82" s="316"/>
      <c r="R82" s="316"/>
      <c r="S82" s="354"/>
      <c r="T82" s="398"/>
      <c r="U82" s="316"/>
      <c r="V82" s="316"/>
      <c r="W82" s="316"/>
      <c r="X82" s="354"/>
      <c r="Y82" s="316"/>
    </row>
    <row r="83" spans="1:25" s="268" customFormat="1" ht="12.95" customHeight="1">
      <c r="A83" s="294"/>
      <c r="B83" s="306" t="s">
        <v>374</v>
      </c>
      <c r="C83" s="267"/>
      <c r="D83" s="267"/>
      <c r="E83" s="267"/>
      <c r="F83" s="267"/>
      <c r="G83" s="267"/>
      <c r="H83" s="267"/>
      <c r="I83" s="331"/>
      <c r="J83" s="331"/>
      <c r="K83" s="331"/>
      <c r="L83" s="331"/>
      <c r="M83" s="333"/>
      <c r="N83" s="333"/>
      <c r="O83" s="332"/>
      <c r="P83" s="331"/>
      <c r="Q83" s="331"/>
      <c r="R83" s="331"/>
      <c r="S83" s="333"/>
      <c r="T83" s="332"/>
      <c r="U83" s="331"/>
      <c r="V83" s="331"/>
      <c r="W83" s="331"/>
      <c r="X83" s="333"/>
      <c r="Y83" s="331"/>
    </row>
    <row r="84" spans="1:25" s="268" customFormat="1" ht="12.95" customHeight="1">
      <c r="A84" s="294"/>
      <c r="B84" s="306" t="s">
        <v>373</v>
      </c>
      <c r="C84" s="330"/>
      <c r="D84" s="330"/>
      <c r="E84" s="267"/>
      <c r="F84" s="267"/>
      <c r="G84" s="267"/>
      <c r="H84" s="330"/>
      <c r="I84" s="331"/>
      <c r="J84" s="331"/>
      <c r="K84" s="331"/>
      <c r="L84" s="331"/>
      <c r="M84" s="333"/>
      <c r="N84" s="333"/>
      <c r="O84" s="332"/>
      <c r="P84" s="331"/>
      <c r="Q84" s="331"/>
      <c r="R84" s="331"/>
      <c r="S84" s="333"/>
      <c r="T84" s="332"/>
      <c r="U84" s="331"/>
      <c r="V84" s="331"/>
      <c r="W84" s="331"/>
      <c r="X84" s="333"/>
      <c r="Y84" s="331"/>
    </row>
    <row r="85" spans="1:25" s="268" customFormat="1" ht="12.95" customHeight="1">
      <c r="A85" s="294"/>
      <c r="B85" s="306" t="s">
        <v>365</v>
      </c>
      <c r="C85" s="330"/>
      <c r="D85" s="330"/>
      <c r="E85" s="267"/>
      <c r="F85" s="267"/>
      <c r="G85" s="267"/>
      <c r="H85" s="330"/>
      <c r="I85" s="331"/>
      <c r="J85" s="331"/>
      <c r="K85" s="331"/>
      <c r="L85" s="331"/>
      <c r="M85" s="333"/>
      <c r="N85" s="333"/>
      <c r="O85" s="332"/>
      <c r="P85" s="331"/>
      <c r="Q85" s="331"/>
      <c r="R85" s="331"/>
      <c r="S85" s="333"/>
      <c r="T85" s="332"/>
      <c r="U85" s="331"/>
      <c r="V85" s="331"/>
      <c r="W85" s="331"/>
      <c r="X85" s="333"/>
      <c r="Y85" s="331"/>
    </row>
    <row r="86" spans="1:25" s="268" customFormat="1" ht="12.95" customHeight="1">
      <c r="A86" s="294"/>
      <c r="B86" s="306" t="s">
        <v>366</v>
      </c>
      <c r="C86" s="330"/>
      <c r="D86" s="330"/>
      <c r="E86" s="267"/>
      <c r="F86" s="267"/>
      <c r="G86" s="267"/>
      <c r="H86" s="330"/>
      <c r="I86" s="331"/>
      <c r="J86" s="331"/>
      <c r="K86" s="331"/>
      <c r="L86" s="331"/>
      <c r="M86" s="333"/>
      <c r="N86" s="333"/>
      <c r="O86" s="332"/>
      <c r="P86" s="331"/>
      <c r="Q86" s="331"/>
      <c r="R86" s="331"/>
      <c r="S86" s="333"/>
      <c r="T86" s="332"/>
      <c r="U86" s="331"/>
      <c r="V86" s="331"/>
      <c r="W86" s="331"/>
      <c r="X86" s="333"/>
      <c r="Y86" s="331"/>
    </row>
    <row r="87" spans="1:25" s="268" customFormat="1" ht="12.95" customHeight="1">
      <c r="A87" s="294"/>
      <c r="B87" s="306" t="s">
        <v>363</v>
      </c>
      <c r="C87" s="330"/>
      <c r="D87" s="330"/>
      <c r="E87" s="267"/>
      <c r="F87" s="267"/>
      <c r="G87" s="267"/>
      <c r="H87" s="330"/>
      <c r="I87" s="331"/>
      <c r="J87" s="331"/>
      <c r="K87" s="331"/>
      <c r="L87" s="331"/>
      <c r="M87" s="333"/>
      <c r="N87" s="333"/>
      <c r="O87" s="332"/>
      <c r="P87" s="316"/>
      <c r="Q87" s="331"/>
      <c r="R87" s="331"/>
      <c r="S87" s="333"/>
      <c r="T87" s="399"/>
      <c r="U87" s="385"/>
      <c r="V87" s="385"/>
      <c r="W87" s="331"/>
      <c r="X87" s="333"/>
      <c r="Y87" s="355"/>
    </row>
    <row r="88" spans="1:25" s="268" customFormat="1" ht="12.95" customHeight="1">
      <c r="A88" s="294"/>
      <c r="B88" s="306" t="s">
        <v>364</v>
      </c>
      <c r="C88" s="330"/>
      <c r="D88" s="330"/>
      <c r="E88" s="267"/>
      <c r="F88" s="267"/>
      <c r="G88" s="267"/>
      <c r="H88" s="330"/>
      <c r="I88" s="356"/>
      <c r="J88" s="356"/>
      <c r="K88" s="331"/>
      <c r="L88" s="331"/>
      <c r="M88" s="333"/>
      <c r="N88" s="333"/>
      <c r="O88" s="332"/>
      <c r="P88" s="331"/>
      <c r="Q88" s="331"/>
      <c r="R88" s="331"/>
      <c r="S88" s="333"/>
      <c r="T88" s="332"/>
      <c r="U88" s="331"/>
      <c r="V88" s="331"/>
      <c r="W88" s="331"/>
      <c r="X88" s="333"/>
      <c r="Y88" s="331"/>
    </row>
    <row r="89" spans="1:25" s="268" customFormat="1" ht="12.95" customHeight="1">
      <c r="A89" s="294"/>
      <c r="B89" s="306" t="s">
        <v>367</v>
      </c>
      <c r="C89" s="330"/>
      <c r="D89" s="330"/>
      <c r="E89" s="267"/>
      <c r="F89" s="267"/>
      <c r="G89" s="267"/>
      <c r="H89" s="330"/>
      <c r="I89" s="356"/>
      <c r="J89" s="356"/>
      <c r="K89" s="331"/>
      <c r="L89" s="331"/>
      <c r="M89" s="333"/>
      <c r="N89" s="333"/>
      <c r="O89" s="332"/>
      <c r="P89" s="331"/>
      <c r="Q89" s="331"/>
      <c r="R89" s="331"/>
      <c r="S89" s="333"/>
      <c r="T89" s="332"/>
      <c r="U89" s="331"/>
      <c r="V89" s="331"/>
      <c r="W89" s="331"/>
      <c r="X89" s="333"/>
      <c r="Y89" s="331"/>
    </row>
    <row r="90" spans="1:25" s="268" customFormat="1" ht="12.95" customHeight="1">
      <c r="A90" s="294"/>
      <c r="B90" s="306" t="s">
        <v>368</v>
      </c>
      <c r="C90" s="330"/>
      <c r="D90" s="330"/>
      <c r="E90" s="267"/>
      <c r="F90" s="267"/>
      <c r="G90" s="267"/>
      <c r="H90" s="330"/>
      <c r="I90" s="356"/>
      <c r="J90" s="356"/>
      <c r="K90" s="331"/>
      <c r="L90" s="331"/>
      <c r="M90" s="333"/>
      <c r="N90" s="333"/>
      <c r="O90" s="332"/>
      <c r="P90" s="331"/>
      <c r="Q90" s="331"/>
      <c r="R90" s="331"/>
      <c r="S90" s="333"/>
      <c r="T90" s="332"/>
      <c r="U90" s="331"/>
      <c r="V90" s="331"/>
      <c r="W90" s="331"/>
      <c r="X90" s="333"/>
      <c r="Y90" s="331"/>
    </row>
    <row r="91" spans="1:25" s="268" customFormat="1" ht="12.95" customHeight="1">
      <c r="A91" s="294"/>
      <c r="B91" s="306" t="s">
        <v>369</v>
      </c>
      <c r="C91" s="330"/>
      <c r="D91" s="330"/>
      <c r="E91" s="267"/>
      <c r="F91" s="267"/>
      <c r="G91" s="267"/>
      <c r="H91" s="330"/>
      <c r="I91" s="356"/>
      <c r="J91" s="356"/>
      <c r="K91" s="331"/>
      <c r="L91" s="331"/>
      <c r="M91" s="333"/>
      <c r="N91" s="333"/>
      <c r="O91" s="332"/>
      <c r="P91" s="331"/>
      <c r="Q91" s="331"/>
      <c r="R91" s="331"/>
      <c r="S91" s="333"/>
      <c r="T91" s="332"/>
      <c r="U91" s="331"/>
      <c r="V91" s="331"/>
      <c r="W91" s="331"/>
      <c r="X91" s="333"/>
      <c r="Y91" s="331"/>
    </row>
    <row r="92" spans="1:25" s="268" customFormat="1" ht="12.95" customHeight="1">
      <c r="A92" s="294"/>
      <c r="B92" s="306" t="s">
        <v>370</v>
      </c>
      <c r="C92" s="330"/>
      <c r="D92" s="330"/>
      <c r="E92" s="267"/>
      <c r="F92" s="267"/>
      <c r="G92" s="267"/>
      <c r="H92" s="330"/>
      <c r="I92" s="356"/>
      <c r="J92" s="356"/>
      <c r="K92" s="331"/>
      <c r="L92" s="331"/>
      <c r="M92" s="333"/>
      <c r="N92" s="333"/>
      <c r="O92" s="332"/>
      <c r="P92" s="331"/>
      <c r="Q92" s="331"/>
      <c r="R92" s="331"/>
      <c r="S92" s="333"/>
      <c r="T92" s="332"/>
      <c r="U92" s="331"/>
      <c r="V92" s="331"/>
      <c r="W92" s="331"/>
      <c r="X92" s="333"/>
      <c r="Y92" s="331"/>
    </row>
    <row r="93" spans="1:25" s="268" customFormat="1" ht="12.95" customHeight="1">
      <c r="A93" s="294"/>
      <c r="B93" s="330"/>
      <c r="C93" s="330"/>
      <c r="D93" s="330"/>
      <c r="E93" s="267"/>
      <c r="F93" s="267"/>
      <c r="G93" s="267"/>
      <c r="H93" s="330"/>
      <c r="I93" s="356"/>
      <c r="J93" s="356"/>
      <c r="K93" s="331"/>
      <c r="L93" s="331"/>
      <c r="M93" s="333"/>
      <c r="N93" s="333"/>
      <c r="O93" s="332"/>
      <c r="P93" s="331"/>
      <c r="Q93" s="331"/>
      <c r="R93" s="331"/>
      <c r="S93" s="333"/>
      <c r="T93" s="332"/>
      <c r="U93" s="331"/>
      <c r="V93" s="331"/>
      <c r="W93" s="331"/>
      <c r="X93" s="333"/>
      <c r="Y93" s="331"/>
    </row>
    <row r="94" spans="1:25" s="268" customFormat="1">
      <c r="A94" s="294"/>
      <c r="B94" s="266" t="s">
        <v>282</v>
      </c>
      <c r="C94" s="330"/>
      <c r="D94" s="330"/>
      <c r="E94" s="267"/>
      <c r="F94" s="267"/>
      <c r="G94" s="267"/>
      <c r="H94" s="330"/>
      <c r="I94" s="330"/>
      <c r="J94" s="330"/>
      <c r="M94" s="300"/>
      <c r="N94" s="300"/>
      <c r="O94" s="299"/>
      <c r="S94" s="300"/>
      <c r="T94" s="299"/>
      <c r="X94" s="300"/>
    </row>
    <row r="95" spans="1:25" s="268" customFormat="1" ht="13.5" customHeight="1">
      <c r="A95" s="294"/>
      <c r="B95" s="306" t="s">
        <v>375</v>
      </c>
      <c r="C95" s="330"/>
      <c r="D95" s="330"/>
      <c r="E95" s="267"/>
      <c r="F95" s="267"/>
      <c r="G95" s="267"/>
      <c r="H95" s="330"/>
      <c r="M95" s="300"/>
      <c r="N95" s="300">
        <f ca="1">L41-SUM(N38:N40)</f>
        <v>0</v>
      </c>
      <c r="O95" s="299"/>
      <c r="S95" s="300"/>
      <c r="T95" s="299"/>
      <c r="U95" s="266"/>
      <c r="V95" s="266"/>
      <c r="X95" s="300"/>
      <c r="Y95" s="294"/>
    </row>
    <row r="96" spans="1:25" s="268" customFormat="1" ht="12.95" customHeight="1">
      <c r="A96" s="294"/>
      <c r="B96" s="306" t="s">
        <v>285</v>
      </c>
      <c r="C96" s="330"/>
      <c r="D96" s="330"/>
      <c r="E96" s="267"/>
      <c r="F96" s="267"/>
      <c r="G96" s="267"/>
      <c r="H96" s="330"/>
      <c r="M96" s="300"/>
      <c r="N96" s="300"/>
      <c r="O96" s="299">
        <f ca="1">M41-SUM(O38:O40)</f>
        <v>-59</v>
      </c>
      <c r="P96" s="268">
        <f ca="1">O96</f>
        <v>-59</v>
      </c>
      <c r="Q96" s="268">
        <f ca="1">P96</f>
        <v>-59</v>
      </c>
      <c r="R96" s="268">
        <f ca="1">Q96</f>
        <v>-59</v>
      </c>
      <c r="S96" s="300">
        <f ca="1">R96</f>
        <v>-59</v>
      </c>
      <c r="T96" s="299">
        <f ca="1">S96</f>
        <v>-59</v>
      </c>
      <c r="U96" s="266"/>
      <c r="V96" s="266"/>
      <c r="X96" s="300"/>
      <c r="Y96" s="294"/>
    </row>
    <row r="97" spans="1:25" s="268" customFormat="1" ht="12.95" customHeight="1">
      <c r="A97" s="294"/>
      <c r="B97" s="306" t="s">
        <v>312</v>
      </c>
      <c r="C97" s="330"/>
      <c r="D97" s="330"/>
      <c r="E97" s="267"/>
      <c r="F97" s="267"/>
      <c r="G97" s="267"/>
      <c r="H97" s="330"/>
      <c r="M97" s="300"/>
      <c r="N97" s="300"/>
      <c r="O97" s="299"/>
      <c r="S97" s="300"/>
      <c r="T97" s="299"/>
      <c r="U97" s="266"/>
      <c r="V97" s="266"/>
      <c r="X97" s="300"/>
      <c r="Y97" s="294"/>
    </row>
    <row r="98" spans="1:25" s="268" customFormat="1" ht="12.95" customHeight="1">
      <c r="A98" s="294"/>
      <c r="B98" s="306" t="s">
        <v>313</v>
      </c>
      <c r="C98" s="330"/>
      <c r="D98" s="330"/>
      <c r="E98" s="267"/>
      <c r="F98" s="267"/>
      <c r="G98" s="267"/>
      <c r="H98" s="330"/>
      <c r="M98" s="300"/>
      <c r="N98" s="300"/>
      <c r="O98" s="299"/>
      <c r="S98" s="300"/>
      <c r="T98" s="299"/>
      <c r="U98" s="266"/>
      <c r="V98" s="266"/>
      <c r="X98" s="300"/>
      <c r="Y98" s="294"/>
    </row>
    <row r="99" spans="1:25" s="268" customFormat="1" ht="12.95" customHeight="1">
      <c r="A99" s="294"/>
      <c r="B99" s="306" t="s">
        <v>287</v>
      </c>
      <c r="C99" s="330"/>
      <c r="D99" s="330"/>
      <c r="E99" s="267"/>
      <c r="F99" s="267"/>
      <c r="G99" s="267"/>
      <c r="H99" s="330"/>
      <c r="M99" s="300"/>
      <c r="N99" s="300">
        <f ca="1">-M56</f>
        <v>-39</v>
      </c>
      <c r="O99" s="299"/>
      <c r="S99" s="300"/>
      <c r="T99" s="400"/>
      <c r="U99" s="266"/>
      <c r="V99" s="266"/>
      <c r="X99" s="300"/>
      <c r="Y99" s="294"/>
    </row>
    <row r="100" spans="1:25" s="268" customFormat="1" ht="12.95" customHeight="1">
      <c r="A100" s="294"/>
      <c r="B100" s="306" t="s">
        <v>314</v>
      </c>
      <c r="C100" s="330"/>
      <c r="D100" s="330"/>
      <c r="E100" s="267"/>
      <c r="F100" s="267"/>
      <c r="G100" s="267"/>
      <c r="H100" s="330"/>
      <c r="M100" s="300"/>
      <c r="N100" s="300"/>
      <c r="O100" s="299"/>
      <c r="S100" s="300"/>
      <c r="T100" s="400"/>
      <c r="U100" s="266"/>
      <c r="V100" s="266"/>
      <c r="X100" s="300"/>
      <c r="Y100" s="294"/>
    </row>
    <row r="101" spans="1:25" s="268" customFormat="1" ht="12.95" customHeight="1">
      <c r="A101" s="294"/>
      <c r="B101" s="306" t="s">
        <v>315</v>
      </c>
      <c r="C101" s="330"/>
      <c r="D101" s="330"/>
      <c r="E101" s="267"/>
      <c r="F101" s="267"/>
      <c r="G101" s="267"/>
      <c r="H101" s="330"/>
      <c r="M101" s="300"/>
      <c r="N101" s="300"/>
      <c r="O101" s="299"/>
      <c r="S101" s="300"/>
      <c r="T101" s="400"/>
      <c r="U101" s="266"/>
      <c r="V101" s="266"/>
      <c r="X101" s="300"/>
      <c r="Y101" s="294"/>
    </row>
    <row r="102" spans="1:25" s="268" customFormat="1" ht="12.95" customHeight="1">
      <c r="A102" s="294"/>
      <c r="B102" s="306" t="s">
        <v>316</v>
      </c>
      <c r="C102" s="330"/>
      <c r="D102" s="330"/>
      <c r="E102" s="267"/>
      <c r="F102" s="267"/>
      <c r="G102" s="267"/>
      <c r="H102" s="330"/>
      <c r="M102" s="300"/>
      <c r="N102" s="300"/>
      <c r="O102" s="299"/>
      <c r="S102" s="300"/>
      <c r="T102" s="400"/>
      <c r="U102" s="266"/>
      <c r="V102" s="266"/>
      <c r="X102" s="300"/>
      <c r="Y102" s="294"/>
    </row>
    <row r="103" spans="1:25" s="268" customFormat="1" ht="12.95" customHeight="1">
      <c r="A103" s="294"/>
      <c r="B103" s="306" t="s">
        <v>317</v>
      </c>
      <c r="C103" s="330"/>
      <c r="D103" s="330"/>
      <c r="E103" s="267"/>
      <c r="F103" s="267"/>
      <c r="G103" s="267"/>
      <c r="H103" s="330"/>
      <c r="M103" s="300"/>
      <c r="N103" s="300"/>
      <c r="O103" s="299"/>
      <c r="S103" s="300"/>
      <c r="T103" s="400"/>
      <c r="U103" s="266"/>
      <c r="V103" s="266"/>
      <c r="X103" s="300"/>
      <c r="Y103" s="294"/>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SUM(I78:I104)</f>
        <v>0</v>
      </c>
      <c r="J105" s="429">
        <f t="shared" si="20"/>
        <v>0</v>
      </c>
      <c r="K105" s="429">
        <f t="shared" si="20"/>
        <v>0</v>
      </c>
      <c r="L105" s="429">
        <f t="shared" si="20"/>
        <v>0</v>
      </c>
      <c r="M105" s="430">
        <f t="shared" si="20"/>
        <v>0</v>
      </c>
      <c r="N105" s="430">
        <f t="shared" ca="1" si="20"/>
        <v>5</v>
      </c>
      <c r="O105" s="396">
        <f t="shared" ca="1" si="20"/>
        <v>-19</v>
      </c>
      <c r="P105" s="364">
        <f t="shared" ca="1" si="20"/>
        <v>-14</v>
      </c>
      <c r="Q105" s="364">
        <f t="shared" ca="1" si="20"/>
        <v>-26</v>
      </c>
      <c r="R105" s="364">
        <f t="shared" ca="1" si="20"/>
        <v>-20</v>
      </c>
      <c r="S105" s="389">
        <f t="shared" ca="1" si="20"/>
        <v>-59</v>
      </c>
      <c r="T105" s="396">
        <f t="shared" ca="1" si="20"/>
        <v>-9</v>
      </c>
      <c r="U105" s="364">
        <f t="shared" ca="1" si="20"/>
        <v>13</v>
      </c>
      <c r="V105" s="364">
        <f t="shared" ca="1" si="20"/>
        <v>4</v>
      </c>
      <c r="W105" s="364">
        <f t="shared" ca="1" si="20"/>
        <v>19</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193.80667593880389</v>
      </c>
      <c r="J108" s="338">
        <f t="shared" ca="1" si="21"/>
        <v>-44.724617524339358</v>
      </c>
      <c r="K108" s="338">
        <f t="shared" ca="1" si="21"/>
        <v>-44.724617524339358</v>
      </c>
      <c r="L108" s="338">
        <f t="shared" ca="1" si="21"/>
        <v>253.4394993045897</v>
      </c>
      <c r="M108" s="379">
        <f t="shared" ca="1" si="21"/>
        <v>208.71488178025032</v>
      </c>
      <c r="N108" s="341">
        <f t="shared" ca="1" si="21"/>
        <v>-208.71488178025032</v>
      </c>
      <c r="O108" s="339">
        <f t="shared" ca="1" si="21"/>
        <v>-14.908205841446453</v>
      </c>
      <c r="P108" s="340">
        <f t="shared" ca="1" si="21"/>
        <v>-119.26564673157162</v>
      </c>
      <c r="Q108" s="340">
        <f t="shared" ca="1" si="21"/>
        <v>178.89847009735743</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-9</v>
      </c>
      <c r="J109" s="342">
        <f t="shared" ca="1" si="22"/>
        <v>-11</v>
      </c>
      <c r="K109" s="342">
        <f t="shared" ca="1" si="22"/>
        <v>4</v>
      </c>
      <c r="L109" s="342">
        <f t="shared" ca="1" si="22"/>
        <v>-19</v>
      </c>
      <c r="M109" s="380">
        <f t="shared" ca="1" si="22"/>
        <v>6</v>
      </c>
      <c r="N109" s="345">
        <f t="shared" ca="1" si="22"/>
        <v>12</v>
      </c>
      <c r="O109" s="343">
        <f t="shared" ca="1" si="22"/>
        <v>-9</v>
      </c>
      <c r="P109" s="344">
        <f t="shared" ca="1" si="22"/>
        <v>8</v>
      </c>
      <c r="Q109" s="344">
        <f t="shared" ca="1" si="22"/>
        <v>-19</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184.80667593880389</v>
      </c>
      <c r="J110" s="338">
        <f t="shared" ref="J110:Y110" ca="1" si="23">SUM(J108:J109)</f>
        <v>-55.724617524339358</v>
      </c>
      <c r="K110" s="338">
        <f t="shared" ca="1" si="23"/>
        <v>-40.724617524339358</v>
      </c>
      <c r="L110" s="338">
        <f t="shared" ca="1" si="23"/>
        <v>234.4394993045897</v>
      </c>
      <c r="M110" s="379">
        <f t="shared" ca="1" si="23"/>
        <v>214.71488178025032</v>
      </c>
      <c r="N110" s="341">
        <f t="shared" ca="1" si="23"/>
        <v>-196.71488178025032</v>
      </c>
      <c r="O110" s="339">
        <f t="shared" ca="1" si="23"/>
        <v>-23.908205841446453</v>
      </c>
      <c r="P110" s="340">
        <f t="shared" ca="1" si="23"/>
        <v>-111.26564673157162</v>
      </c>
      <c r="Q110" s="340">
        <f t="shared" ca="1" si="23"/>
        <v>159.89847009735743</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4</v>
      </c>
      <c r="J113" s="283">
        <f t="shared" ca="1" si="24"/>
        <v>-1</v>
      </c>
      <c r="K113" s="283">
        <f t="shared" ca="1" si="24"/>
        <v>11</v>
      </c>
      <c r="L113" s="283">
        <f t="shared" ca="1" si="24"/>
        <v>5</v>
      </c>
      <c r="M113" s="285">
        <f t="shared" ca="1" si="24"/>
        <v>44</v>
      </c>
      <c r="N113" s="347">
        <f t="shared" ca="1" si="24"/>
        <v>36</v>
      </c>
      <c r="O113" s="334">
        <f t="shared" ca="1" si="24"/>
        <v>34</v>
      </c>
      <c r="P113" s="335">
        <f t="shared" ca="1" si="24"/>
        <v>43</v>
      </c>
      <c r="Q113" s="335">
        <f t="shared" ca="1" si="24"/>
        <v>28</v>
      </c>
      <c r="R113" s="335">
        <f t="shared" ca="1" si="24"/>
        <v>47</v>
      </c>
      <c r="S113" s="347">
        <f t="shared" ca="1" si="24"/>
        <v>47</v>
      </c>
      <c r="T113" s="334">
        <f t="shared" ca="1" si="24"/>
        <v>47</v>
      </c>
      <c r="U113" s="335">
        <f t="shared" ca="1" si="24"/>
        <v>47</v>
      </c>
      <c r="V113" s="335">
        <f t="shared" ca="1" si="24"/>
        <v>47</v>
      </c>
      <c r="W113" s="335">
        <f t="shared" ca="1" si="24"/>
        <v>47</v>
      </c>
      <c r="X113" s="347">
        <f t="shared" ca="1" si="24"/>
        <v>47</v>
      </c>
      <c r="Y113" s="335">
        <f t="shared" ca="1" si="24"/>
        <v>47</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0</v>
      </c>
      <c r="O114" s="334">
        <f t="shared" ca="1" si="25"/>
        <v>24</v>
      </c>
      <c r="P114" s="283">
        <f t="shared" ca="1" si="25"/>
        <v>19</v>
      </c>
      <c r="Q114" s="283">
        <f t="shared" ca="1" si="25"/>
        <v>31</v>
      </c>
      <c r="R114" s="283">
        <f t="shared" ca="1" si="25"/>
        <v>25</v>
      </c>
      <c r="S114" s="347">
        <f t="shared" ca="1" si="25"/>
        <v>64</v>
      </c>
      <c r="T114" s="334">
        <f t="shared" ca="1" si="25"/>
        <v>56</v>
      </c>
      <c r="U114" s="335">
        <f t="shared" ca="1" si="25"/>
        <v>34</v>
      </c>
      <c r="V114" s="335">
        <f t="shared" ca="1" si="25"/>
        <v>43</v>
      </c>
      <c r="W114" s="335">
        <f t="shared" ca="1" si="25"/>
        <v>28</v>
      </c>
      <c r="X114" s="347">
        <f t="shared" ca="1" si="25"/>
        <v>47</v>
      </c>
      <c r="Y114" s="335">
        <f t="shared" ca="1" si="25"/>
        <v>47</v>
      </c>
    </row>
    <row r="115" spans="1:40" s="283" customFormat="1" ht="12.95" customHeight="1">
      <c r="A115" s="337"/>
      <c r="B115" s="282" t="s">
        <v>24</v>
      </c>
      <c r="C115" s="282"/>
      <c r="D115" s="282"/>
      <c r="E115" s="282"/>
      <c r="F115" s="282"/>
      <c r="G115" s="282"/>
      <c r="H115" s="282"/>
      <c r="I115" s="283">
        <f t="shared" ref="I115:Y115" ca="1" si="26">I113-I114</f>
        <v>4</v>
      </c>
      <c r="J115" s="283">
        <f t="shared" ca="1" si="26"/>
        <v>-1</v>
      </c>
      <c r="K115" s="283">
        <f t="shared" ca="1" si="26"/>
        <v>11</v>
      </c>
      <c r="L115" s="283">
        <f t="shared" ca="1" si="26"/>
        <v>5</v>
      </c>
      <c r="M115" s="285">
        <f t="shared" ca="1" si="26"/>
        <v>44</v>
      </c>
      <c r="N115" s="347">
        <f t="shared" ca="1" si="26"/>
        <v>36</v>
      </c>
      <c r="O115" s="334">
        <f t="shared" ca="1" si="26"/>
        <v>10</v>
      </c>
      <c r="P115" s="335">
        <f t="shared" ca="1" si="26"/>
        <v>24</v>
      </c>
      <c r="Q115" s="335">
        <f t="shared" ca="1" si="26"/>
        <v>-3</v>
      </c>
      <c r="R115" s="335">
        <f t="shared" ca="1" si="26"/>
        <v>22</v>
      </c>
      <c r="S115" s="285">
        <f t="shared" ca="1" si="26"/>
        <v>-17</v>
      </c>
      <c r="T115" s="284">
        <f ca="1">T113-T114</f>
        <v>-9</v>
      </c>
      <c r="U115" s="283">
        <f t="shared" ca="1" si="26"/>
        <v>13</v>
      </c>
      <c r="V115" s="283">
        <f t="shared" ca="1" si="26"/>
        <v>4</v>
      </c>
      <c r="W115" s="283">
        <f t="shared" ca="1" si="26"/>
        <v>19</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349.01359935922949</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-30.098228977723991</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318.91537038150562</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108.65867931421418</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0.34071320922610338</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299</v>
      </c>
      <c r="R4" s="376"/>
      <c r="S4" s="222" t="s">
        <v>92</v>
      </c>
    </row>
    <row r="5" spans="1:25" ht="12.95" customHeight="1">
      <c r="A5" s="222" t="s">
        <v>298</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87</v>
      </c>
      <c r="J12" s="232">
        <f t="shared" ref="J12:M12" ca="1" si="0">RANDBETWEEN(80,120)</f>
        <v>88</v>
      </c>
      <c r="K12" s="232">
        <f t="shared" ca="1" si="0"/>
        <v>113</v>
      </c>
      <c r="L12" s="232">
        <f t="shared" ca="1" si="0"/>
        <v>100</v>
      </c>
      <c r="M12" s="232">
        <f t="shared" ca="1" si="0"/>
        <v>114</v>
      </c>
      <c r="N12" s="230"/>
      <c r="O12" s="230"/>
    </row>
    <row r="13" spans="1:25" ht="12.95" customHeight="1">
      <c r="A13" s="231" t="s">
        <v>280</v>
      </c>
      <c r="B13" s="231"/>
      <c r="C13" s="231"/>
      <c r="D13" s="231"/>
      <c r="E13" s="231"/>
      <c r="F13" s="231"/>
      <c r="I13" s="232">
        <f ca="1">RANDBETWEEN(-20,20)</f>
        <v>-6</v>
      </c>
      <c r="J13" s="232">
        <f t="shared" ref="J13:Q14" ca="1" si="1">RANDBETWEEN(-20,20)</f>
        <v>8</v>
      </c>
      <c r="K13" s="232">
        <f t="shared" ca="1" si="1"/>
        <v>-10</v>
      </c>
      <c r="L13" s="232">
        <f t="shared" ca="1" si="1"/>
        <v>9</v>
      </c>
      <c r="M13" s="232">
        <f t="shared" ca="1" si="1"/>
        <v>12</v>
      </c>
      <c r="N13" s="232">
        <f t="shared" ca="1" si="1"/>
        <v>16</v>
      </c>
      <c r="O13" s="232">
        <f t="shared" ca="1" si="1"/>
        <v>-16</v>
      </c>
      <c r="P13" s="232">
        <f t="shared" ca="1" si="1"/>
        <v>-5</v>
      </c>
      <c r="Q13" s="232">
        <f t="shared" ca="1" si="1"/>
        <v>-9</v>
      </c>
    </row>
    <row r="14" spans="1:25" ht="12.95" customHeight="1">
      <c r="A14" s="231" t="s">
        <v>277</v>
      </c>
      <c r="B14" s="231"/>
      <c r="C14" s="231"/>
      <c r="D14" s="231"/>
      <c r="E14" s="231"/>
      <c r="F14" s="231"/>
      <c r="I14" s="232">
        <f ca="1">RANDBETWEEN(-20,20)</f>
        <v>10</v>
      </c>
      <c r="J14" s="232">
        <f t="shared" ca="1" si="1"/>
        <v>-13</v>
      </c>
      <c r="K14" s="232">
        <f t="shared" ca="1" si="1"/>
        <v>-14</v>
      </c>
      <c r="L14" s="232">
        <f t="shared" ca="1" si="1"/>
        <v>17</v>
      </c>
      <c r="M14" s="232">
        <f t="shared" ca="1" si="1"/>
        <v>9</v>
      </c>
      <c r="N14" s="232">
        <f t="shared" ca="1" si="1"/>
        <v>-12</v>
      </c>
      <c r="O14" s="232">
        <f t="shared" ca="1" si="1"/>
        <v>7</v>
      </c>
      <c r="P14" s="232">
        <f t="shared" ca="1" si="1"/>
        <v>-19</v>
      </c>
      <c r="Q14" s="232">
        <f t="shared" ca="1" si="1"/>
        <v>4</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0.34071320922610271</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87</v>
      </c>
      <c r="J26" s="268">
        <f t="shared" ref="J26:M26" ca="1" si="5">J12</f>
        <v>88</v>
      </c>
      <c r="K26" s="268">
        <f t="shared" ca="1" si="5"/>
        <v>113</v>
      </c>
      <c r="L26" s="268">
        <f t="shared" ca="1" si="5"/>
        <v>100</v>
      </c>
      <c r="M26" s="300">
        <f t="shared" ca="1" si="5"/>
        <v>114</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87</v>
      </c>
      <c r="J27" s="276">
        <f ca="1">J26</f>
        <v>88</v>
      </c>
      <c r="K27" s="276">
        <f ca="1">K26</f>
        <v>113</v>
      </c>
      <c r="L27" s="276">
        <f ca="1">L26</f>
        <v>100</v>
      </c>
      <c r="M27" s="277">
        <f ca="1">M26</f>
        <v>114</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87</v>
      </c>
      <c r="J29" s="283">
        <f t="shared" ref="J29:M29" ca="1" si="6">J12</f>
        <v>88</v>
      </c>
      <c r="K29" s="283">
        <f t="shared" ca="1" si="6"/>
        <v>113</v>
      </c>
      <c r="L29" s="283">
        <f t="shared" ca="1" si="6"/>
        <v>100</v>
      </c>
      <c r="M29" s="285">
        <f t="shared" ca="1" si="6"/>
        <v>114</v>
      </c>
      <c r="N29" s="285"/>
      <c r="O29" s="284"/>
      <c r="S29" s="285"/>
      <c r="T29" s="284"/>
      <c r="X29" s="285"/>
    </row>
    <row r="30" spans="1:118" s="283" customFormat="1" ht="12.95" customHeight="1" outlineLevel="1">
      <c r="A30" s="287"/>
      <c r="B30" s="281" t="s">
        <v>199</v>
      </c>
      <c r="C30" s="282"/>
      <c r="D30" s="282"/>
      <c r="E30" s="282"/>
      <c r="F30" s="282"/>
      <c r="G30" s="282"/>
      <c r="H30" s="267"/>
      <c r="M30" s="285"/>
      <c r="N30" s="392">
        <f ca="1">M29</f>
        <v>114</v>
      </c>
      <c r="O30" s="393"/>
      <c r="S30" s="285"/>
      <c r="T30" s="284"/>
      <c r="X30" s="285"/>
    </row>
    <row r="31" spans="1:118" s="283" customFormat="1" ht="12.95" customHeight="1" outlineLevel="1">
      <c r="A31" s="287"/>
      <c r="B31" s="281" t="s">
        <v>200</v>
      </c>
      <c r="C31" s="282"/>
      <c r="D31" s="282"/>
      <c r="E31" s="282"/>
      <c r="F31" s="282"/>
      <c r="G31" s="282"/>
      <c r="H31" s="282"/>
      <c r="M31" s="285"/>
      <c r="N31" s="285"/>
      <c r="O31" s="298">
        <f ca="1">M32</f>
        <v>114</v>
      </c>
      <c r="P31" s="283">
        <f ca="1">O31</f>
        <v>114</v>
      </c>
      <c r="Q31" s="283">
        <f t="shared" ref="Q31:S31" ca="1" si="7">P31</f>
        <v>114</v>
      </c>
      <c r="R31" s="283">
        <f t="shared" ca="1" si="7"/>
        <v>114</v>
      </c>
      <c r="S31" s="285">
        <f t="shared" ca="1" si="7"/>
        <v>114</v>
      </c>
      <c r="T31" s="298">
        <f ca="1">R32</f>
        <v>114</v>
      </c>
      <c r="U31" s="283">
        <f ca="1">$S$31</f>
        <v>114</v>
      </c>
      <c r="V31" s="283">
        <f ca="1">$S$31</f>
        <v>114</v>
      </c>
      <c r="W31" s="283">
        <f ca="1">$S$31</f>
        <v>114</v>
      </c>
      <c r="X31" s="285">
        <f ca="1">V32</f>
        <v>114</v>
      </c>
      <c r="Y31" s="359">
        <f ca="1">W32</f>
        <v>114</v>
      </c>
    </row>
    <row r="32" spans="1:118" s="283" customFormat="1" ht="12.95" customHeight="1" outlineLevel="1">
      <c r="A32" s="287"/>
      <c r="B32" s="281" t="s">
        <v>195</v>
      </c>
      <c r="C32" s="282"/>
      <c r="D32" s="282"/>
      <c r="E32" s="282"/>
      <c r="F32" s="282"/>
      <c r="G32" s="282"/>
      <c r="H32" s="282"/>
      <c r="I32" s="283">
        <f ca="1">SUM(I29:I31)</f>
        <v>87</v>
      </c>
      <c r="J32" s="283">
        <f t="shared" ref="J32:Y32" ca="1" si="8">SUM(J29:J31)</f>
        <v>88</v>
      </c>
      <c r="K32" s="283">
        <f t="shared" ca="1" si="8"/>
        <v>113</v>
      </c>
      <c r="L32" s="283">
        <f t="shared" ca="1" si="8"/>
        <v>100</v>
      </c>
      <c r="M32" s="285">
        <f t="shared" ca="1" si="8"/>
        <v>114</v>
      </c>
      <c r="N32" s="285">
        <f t="shared" ca="1" si="8"/>
        <v>114</v>
      </c>
      <c r="O32" s="284">
        <f t="shared" ca="1" si="8"/>
        <v>114</v>
      </c>
      <c r="P32" s="283">
        <f t="shared" ca="1" si="8"/>
        <v>114</v>
      </c>
      <c r="Q32" s="283">
        <f t="shared" ca="1" si="8"/>
        <v>114</v>
      </c>
      <c r="R32" s="283">
        <f t="shared" ca="1" si="8"/>
        <v>114</v>
      </c>
      <c r="S32" s="285">
        <f ca="1">SUM(S29:S31)</f>
        <v>114</v>
      </c>
      <c r="T32" s="284">
        <f t="shared" ca="1" si="8"/>
        <v>114</v>
      </c>
      <c r="U32" s="283">
        <f t="shared" ca="1" si="8"/>
        <v>114</v>
      </c>
      <c r="V32" s="283">
        <f t="shared" ca="1" si="8"/>
        <v>114</v>
      </c>
      <c r="W32" s="283">
        <f t="shared" ca="1" si="8"/>
        <v>114</v>
      </c>
      <c r="X32" s="285">
        <f t="shared" ca="1" si="8"/>
        <v>114</v>
      </c>
      <c r="Y32" s="283">
        <f t="shared" ca="1" si="8"/>
        <v>114</v>
      </c>
    </row>
    <row r="33" spans="1:25" s="283" customFormat="1" ht="12.95" customHeight="1" outlineLevel="1">
      <c r="A33" s="281"/>
      <c r="B33" s="289" t="s">
        <v>13</v>
      </c>
      <c r="C33" s="290"/>
      <c r="D33" s="290"/>
      <c r="E33" s="290"/>
      <c r="F33" s="290"/>
      <c r="G33" s="290"/>
      <c r="H33" s="290"/>
      <c r="I33" s="291">
        <f ca="1">I$27</f>
        <v>87</v>
      </c>
      <c r="J33" s="291">
        <f ca="1">J$27</f>
        <v>88</v>
      </c>
      <c r="K33" s="291">
        <f ca="1">K$27</f>
        <v>113</v>
      </c>
      <c r="L33" s="291">
        <f ca="1">L$27</f>
        <v>100</v>
      </c>
      <c r="M33" s="293">
        <f ca="1">M$27</f>
        <v>114</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114</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114</v>
      </c>
      <c r="P35" s="291">
        <f t="shared" ca="1" si="9"/>
        <v>114</v>
      </c>
      <c r="Q35" s="291">
        <f t="shared" ca="1" si="9"/>
        <v>114</v>
      </c>
      <c r="R35" s="291">
        <f t="shared" ca="1" si="9"/>
        <v>114</v>
      </c>
      <c r="S35" s="293">
        <f t="shared" ca="1" si="9"/>
        <v>114</v>
      </c>
      <c r="T35" s="292">
        <f t="shared" ca="1" si="9"/>
        <v>114</v>
      </c>
      <c r="U35" s="291">
        <f t="shared" ca="1" si="9"/>
        <v>114</v>
      </c>
      <c r="V35" s="291">
        <f t="shared" ca="1" si="9"/>
        <v>114</v>
      </c>
      <c r="W35" s="291">
        <f t="shared" ca="1" si="9"/>
        <v>114</v>
      </c>
      <c r="X35" s="293">
        <f t="shared" ca="1" si="9"/>
        <v>114</v>
      </c>
      <c r="Y35" s="291">
        <f t="shared" ca="1" si="9"/>
        <v>114</v>
      </c>
    </row>
    <row r="36" spans="1:25" s="283" customFormat="1" ht="12.75" customHeight="1" outlineLevel="1">
      <c r="A36" s="281"/>
      <c r="B36" s="289" t="s">
        <v>262</v>
      </c>
      <c r="C36" s="290"/>
      <c r="D36" s="290"/>
      <c r="E36" s="290"/>
      <c r="F36" s="290"/>
      <c r="G36" s="290"/>
      <c r="H36" s="290"/>
      <c r="I36" s="291">
        <f t="shared" ref="I36:Y36" ca="1" si="10">SUM(I33:I35)</f>
        <v>87</v>
      </c>
      <c r="J36" s="291">
        <f t="shared" ca="1" si="10"/>
        <v>88</v>
      </c>
      <c r="K36" s="291">
        <f t="shared" ca="1" si="10"/>
        <v>113</v>
      </c>
      <c r="L36" s="291">
        <f t="shared" ca="1" si="10"/>
        <v>100</v>
      </c>
      <c r="M36" s="293">
        <f t="shared" ca="1" si="10"/>
        <v>114</v>
      </c>
      <c r="N36" s="293">
        <f t="shared" ca="1" si="10"/>
        <v>114</v>
      </c>
      <c r="O36" s="292">
        <f t="shared" ca="1" si="10"/>
        <v>114</v>
      </c>
      <c r="P36" s="291">
        <f t="shared" ca="1" si="10"/>
        <v>114</v>
      </c>
      <c r="Q36" s="291">
        <f t="shared" ca="1" si="10"/>
        <v>114</v>
      </c>
      <c r="R36" s="291">
        <f t="shared" ca="1" si="10"/>
        <v>114</v>
      </c>
      <c r="S36" s="293">
        <f t="shared" ca="1" si="10"/>
        <v>114</v>
      </c>
      <c r="T36" s="292">
        <f t="shared" ca="1" si="10"/>
        <v>114</v>
      </c>
      <c r="U36" s="291">
        <f t="shared" ca="1" si="10"/>
        <v>114</v>
      </c>
      <c r="V36" s="291">
        <f t="shared" ca="1" si="10"/>
        <v>114</v>
      </c>
      <c r="W36" s="291">
        <f t="shared" ca="1" si="10"/>
        <v>114</v>
      </c>
      <c r="X36" s="293">
        <f t="shared" ca="1" si="10"/>
        <v>114</v>
      </c>
      <c r="Y36" s="291">
        <f t="shared" ca="1" si="10"/>
        <v>114</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87</v>
      </c>
      <c r="J38" s="268">
        <f t="shared" ref="J38:M38" ca="1" si="11">J12</f>
        <v>88</v>
      </c>
      <c r="K38" s="268">
        <f t="shared" ca="1" si="11"/>
        <v>113</v>
      </c>
      <c r="L38" s="268">
        <f t="shared" ca="1" si="11"/>
        <v>100</v>
      </c>
      <c r="M38" s="300">
        <f t="shared" ca="1" si="11"/>
        <v>114</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2">
        <f ca="1">M38</f>
        <v>114</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298">
        <f ca="1">M41</f>
        <v>92</v>
      </c>
      <c r="P40" s="283">
        <f ca="1">O40</f>
        <v>92</v>
      </c>
      <c r="Q40" s="283">
        <f t="shared" ref="Q40:S40" ca="1" si="12">P40</f>
        <v>92</v>
      </c>
      <c r="R40" s="283">
        <f t="shared" ca="1" si="12"/>
        <v>92</v>
      </c>
      <c r="S40" s="285">
        <f t="shared" ca="1" si="12"/>
        <v>92</v>
      </c>
      <c r="T40" s="298">
        <f ca="1">R41</f>
        <v>115</v>
      </c>
      <c r="U40" s="283">
        <f ca="1">T40</f>
        <v>115</v>
      </c>
      <c r="V40" s="283">
        <f ca="1">U40</f>
        <v>115</v>
      </c>
      <c r="W40" s="283">
        <f ca="1">V40</f>
        <v>115</v>
      </c>
      <c r="X40" s="285">
        <f ca="1">W40</f>
        <v>115</v>
      </c>
      <c r="Y40" s="359">
        <f ca="1">W41</f>
        <v>115</v>
      </c>
    </row>
    <row r="41" spans="1:25" s="268" customFormat="1" ht="12.95" customHeight="1">
      <c r="A41" s="294"/>
      <c r="B41" s="266" t="s">
        <v>196</v>
      </c>
      <c r="C41" s="267"/>
      <c r="D41" s="267"/>
      <c r="E41" s="267"/>
      <c r="F41" s="267"/>
      <c r="G41" s="267"/>
      <c r="H41" s="267"/>
      <c r="I41" s="268">
        <f ca="1">I12-SUM($I13:I13)-I14</f>
        <v>83</v>
      </c>
      <c r="J41" s="268">
        <f ca="1">J12-SUM($I13:J13)-J14</f>
        <v>99</v>
      </c>
      <c r="K41" s="268">
        <f ca="1">K12-SUM($I13:K13)-K14</f>
        <v>135</v>
      </c>
      <c r="L41" s="268">
        <f ca="1">L12-SUM($I13:L13)-L14</f>
        <v>82</v>
      </c>
      <c r="M41" s="300">
        <f ca="1">M12-SUM($I13:M13)-M14</f>
        <v>92</v>
      </c>
      <c r="N41" s="303">
        <f ca="1">L41+L14-N14-SUM($M13:N13)</f>
        <v>83</v>
      </c>
      <c r="O41" s="284">
        <f ca="1">$M$41+$M$14-O14-SUM($N13:O13)</f>
        <v>94</v>
      </c>
      <c r="P41" s="283">
        <f ca="1">$M$41+$M$14-P14-SUM($N13:P13)</f>
        <v>125</v>
      </c>
      <c r="Q41" s="283">
        <f ca="1">$M$41+$M$14-Q14-SUM($N13:Q13)</f>
        <v>111</v>
      </c>
      <c r="R41" s="283">
        <f ca="1">$M$41+$M$14-R14-SUM($N13:R13)</f>
        <v>115</v>
      </c>
      <c r="S41" s="285">
        <f ca="1">$M$41+$M$14-S14-SUM($N13:S13)</f>
        <v>115</v>
      </c>
      <c r="T41" s="284">
        <f ca="1">$R$41+$R$14-T14-SUM($S13:T13)</f>
        <v>115</v>
      </c>
      <c r="U41" s="283">
        <f ca="1">$R$41+$R$14-U14-SUM($S13:U13)</f>
        <v>115</v>
      </c>
      <c r="V41" s="283">
        <f ca="1">$R$41+$R$14-V14-SUM($S13:V13)</f>
        <v>115</v>
      </c>
      <c r="W41" s="283">
        <f ca="1">$R$41+$R$14-W14-SUM($S13:W13)</f>
        <v>115</v>
      </c>
      <c r="X41" s="285">
        <f ca="1">$R$41+$R$14-X14-SUM($S13:X13)</f>
        <v>115</v>
      </c>
      <c r="Y41" s="283">
        <f ca="1">$W$41+$W$14-Y14-SUM($X13:Y13)</f>
        <v>115</v>
      </c>
    </row>
    <row r="42" spans="1:25" s="268" customFormat="1" ht="12.95" customHeight="1" outlineLevel="1">
      <c r="A42" s="266"/>
      <c r="B42" s="274" t="s">
        <v>17</v>
      </c>
      <c r="C42" s="275"/>
      <c r="D42" s="275"/>
      <c r="E42" s="275"/>
      <c r="F42" s="275"/>
      <c r="G42" s="275"/>
      <c r="H42" s="275"/>
      <c r="I42" s="276">
        <f ca="1">I$27</f>
        <v>87</v>
      </c>
      <c r="J42" s="276">
        <f ca="1">J$27</f>
        <v>88</v>
      </c>
      <c r="K42" s="276">
        <f ca="1">K$27</f>
        <v>113</v>
      </c>
      <c r="L42" s="276">
        <f ca="1">L$27</f>
        <v>100</v>
      </c>
      <c r="M42" s="277">
        <f ca="1">M$27</f>
        <v>114</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114</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92</v>
      </c>
      <c r="P44" s="276">
        <f ca="1">P40</f>
        <v>92</v>
      </c>
      <c r="Q44" s="276">
        <f ca="1">Q40</f>
        <v>92</v>
      </c>
      <c r="R44" s="276">
        <f ca="1">R40</f>
        <v>92</v>
      </c>
      <c r="S44" s="277">
        <f t="shared" ref="S44:Y44" ca="1" si="13">S40</f>
        <v>92</v>
      </c>
      <c r="T44" s="304">
        <f t="shared" ca="1" si="13"/>
        <v>115</v>
      </c>
      <c r="U44" s="276">
        <f t="shared" ca="1" si="13"/>
        <v>115</v>
      </c>
      <c r="V44" s="276">
        <f t="shared" ca="1" si="13"/>
        <v>115</v>
      </c>
      <c r="W44" s="276">
        <f t="shared" ca="1" si="13"/>
        <v>115</v>
      </c>
      <c r="X44" s="277">
        <f t="shared" ca="1" si="13"/>
        <v>115</v>
      </c>
      <c r="Y44" s="276">
        <f t="shared" ca="1" si="13"/>
        <v>115</v>
      </c>
    </row>
    <row r="45" spans="1:25" s="268" customFormat="1" ht="12.75" customHeight="1">
      <c r="A45" s="266"/>
      <c r="B45" s="274" t="s">
        <v>263</v>
      </c>
      <c r="C45" s="275"/>
      <c r="D45" s="275"/>
      <c r="E45" s="275"/>
      <c r="F45" s="275"/>
      <c r="G45" s="275"/>
      <c r="H45" s="275"/>
      <c r="I45" s="276">
        <f t="shared" ref="I45:Y45" ca="1" si="14">SUM(I42:I44)</f>
        <v>87</v>
      </c>
      <c r="J45" s="276">
        <f t="shared" ca="1" si="14"/>
        <v>88</v>
      </c>
      <c r="K45" s="276">
        <f t="shared" ca="1" si="14"/>
        <v>113</v>
      </c>
      <c r="L45" s="276">
        <f t="shared" ca="1" si="14"/>
        <v>100</v>
      </c>
      <c r="M45" s="277">
        <f t="shared" ca="1" si="14"/>
        <v>114</v>
      </c>
      <c r="N45" s="277">
        <f t="shared" ca="1" si="14"/>
        <v>114</v>
      </c>
      <c r="O45" s="304">
        <f t="shared" ca="1" si="14"/>
        <v>92</v>
      </c>
      <c r="P45" s="276">
        <f t="shared" ca="1" si="14"/>
        <v>92</v>
      </c>
      <c r="Q45" s="276">
        <f t="shared" ca="1" si="14"/>
        <v>92</v>
      </c>
      <c r="R45" s="276">
        <f t="shared" ca="1" si="14"/>
        <v>92</v>
      </c>
      <c r="S45" s="277">
        <f t="shared" ca="1" si="14"/>
        <v>92</v>
      </c>
      <c r="T45" s="304">
        <f t="shared" ca="1" si="14"/>
        <v>115</v>
      </c>
      <c r="U45" s="276">
        <f t="shared" ca="1" si="14"/>
        <v>115</v>
      </c>
      <c r="V45" s="276">
        <f t="shared" ca="1" si="14"/>
        <v>115</v>
      </c>
      <c r="W45" s="276">
        <f t="shared" ca="1" si="14"/>
        <v>115</v>
      </c>
      <c r="X45" s="277">
        <f t="shared" ca="1" si="14"/>
        <v>115</v>
      </c>
      <c r="Y45" s="276">
        <f t="shared" ca="1" si="14"/>
        <v>115</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4</v>
      </c>
      <c r="J47" s="268">
        <f t="shared" ca="1" si="15"/>
        <v>-15</v>
      </c>
      <c r="K47" s="268">
        <f t="shared" ca="1" si="15"/>
        <v>-11</v>
      </c>
      <c r="L47" s="268">
        <f t="shared" ca="1" si="15"/>
        <v>40</v>
      </c>
      <c r="M47" s="300">
        <f t="shared" ca="1" si="15"/>
        <v>4</v>
      </c>
      <c r="N47" s="297">
        <f ca="1">(SUM(N38:N40)-N41)-(SUM(M38:M40)-M41)</f>
        <v>9</v>
      </c>
      <c r="O47" s="295">
        <f t="shared" ca="1" si="15"/>
        <v>-33</v>
      </c>
      <c r="P47" s="268">
        <f t="shared" ca="1" si="15"/>
        <v>-31</v>
      </c>
      <c r="Q47" s="268">
        <f t="shared" ca="1" si="15"/>
        <v>14</v>
      </c>
      <c r="R47" s="268">
        <f t="shared" ca="1" si="15"/>
        <v>-4</v>
      </c>
      <c r="S47" s="297">
        <f t="shared" ca="1" si="15"/>
        <v>0</v>
      </c>
      <c r="T47" s="295">
        <f t="shared" ca="1" si="15"/>
        <v>23</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4</v>
      </c>
      <c r="J50" s="308"/>
      <c r="K50" s="308"/>
      <c r="L50" s="308"/>
      <c r="M50" s="311"/>
      <c r="N50" s="311"/>
      <c r="O50" s="310">
        <f ca="1">SUM(O38:O40)-O41</f>
        <v>-2</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-15</v>
      </c>
      <c r="K51" s="312">
        <f ca="1">(SUM(K38:K40)-K41)-(SUM(J38:J40)-J41)</f>
        <v>-11</v>
      </c>
      <c r="L51" s="312">
        <f ca="1">(SUM(L38:L40)-L41)-(SUM(K38:K40)-K41)</f>
        <v>40</v>
      </c>
      <c r="M51" s="311"/>
      <c r="N51" s="311"/>
      <c r="O51" s="310"/>
      <c r="P51" s="312">
        <f ca="1">(SUM(P38:P40)-P41)-(SUM(O38:O40)-O41)</f>
        <v>-31</v>
      </c>
      <c r="Q51" s="312">
        <f ca="1">(SUM(Q38:Q40)-Q41)-(SUM(P38:P40)-P41)</f>
        <v>14</v>
      </c>
      <c r="R51" s="312">
        <f ca="1">(SUM(R38:R40)-R41)-(SUM(Q38:Q40)-Q41)</f>
        <v>-4</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4"/>
      <c r="J54" s="314"/>
      <c r="K54" s="314"/>
      <c r="L54" s="314"/>
      <c r="M54" s="318"/>
      <c r="N54" s="354"/>
      <c r="O54" s="315"/>
      <c r="P54" s="316"/>
      <c r="Q54" s="316"/>
      <c r="R54" s="316"/>
      <c r="S54" s="354"/>
      <c r="T54" s="315"/>
      <c r="U54" s="316"/>
      <c r="V54" s="316"/>
      <c r="W54" s="314"/>
      <c r="X54" s="354"/>
      <c r="Y54" s="316"/>
    </row>
    <row r="55" spans="1:25" s="268" customFormat="1" ht="12.95" customHeight="1">
      <c r="A55" s="294"/>
      <c r="B55" s="306" t="s">
        <v>281</v>
      </c>
      <c r="C55" s="307"/>
      <c r="D55" s="307"/>
      <c r="E55" s="307"/>
      <c r="F55" s="307"/>
      <c r="G55" s="307"/>
      <c r="H55" s="307"/>
      <c r="I55" s="314"/>
      <c r="J55" s="314"/>
      <c r="K55" s="314"/>
      <c r="L55" s="314"/>
      <c r="M55" s="318"/>
      <c r="N55" s="354"/>
      <c r="O55" s="315"/>
      <c r="P55" s="316"/>
      <c r="Q55" s="316"/>
      <c r="R55" s="316"/>
      <c r="S55" s="354"/>
      <c r="T55" s="315"/>
      <c r="U55" s="316"/>
      <c r="V55" s="316"/>
      <c r="W55" s="314"/>
      <c r="X55" s="354"/>
      <c r="Y55" s="316"/>
    </row>
    <row r="56" spans="1:25" s="268" customFormat="1" ht="12.95" customHeight="1">
      <c r="A56" s="294"/>
      <c r="B56" s="306" t="s">
        <v>323</v>
      </c>
      <c r="C56" s="307"/>
      <c r="D56" s="307"/>
      <c r="E56" s="307"/>
      <c r="F56" s="307"/>
      <c r="G56" s="307"/>
      <c r="H56" s="307"/>
      <c r="I56" s="314"/>
      <c r="J56" s="314"/>
      <c r="K56" s="314"/>
      <c r="L56" s="314"/>
      <c r="M56" s="318"/>
      <c r="N56" s="354"/>
      <c r="O56" s="315"/>
      <c r="P56" s="314"/>
      <c r="Q56" s="314"/>
      <c r="R56" s="314"/>
      <c r="S56" s="354"/>
      <c r="T56" s="371"/>
      <c r="U56" s="314"/>
      <c r="V56" s="314"/>
      <c r="W56" s="314"/>
      <c r="X56" s="354"/>
      <c r="Y56" s="316"/>
    </row>
    <row r="57" spans="1:25" s="268" customFormat="1" ht="12.95" customHeight="1">
      <c r="A57" s="294"/>
      <c r="B57" s="306" t="s">
        <v>286</v>
      </c>
      <c r="C57" s="307"/>
      <c r="D57" s="307"/>
      <c r="E57" s="307"/>
      <c r="F57" s="307"/>
      <c r="G57" s="307"/>
      <c r="H57" s="307"/>
      <c r="I57" s="314"/>
      <c r="J57" s="314"/>
      <c r="K57" s="314"/>
      <c r="L57" s="314"/>
      <c r="M57" s="318"/>
      <c r="N57" s="354"/>
      <c r="O57" s="315"/>
      <c r="P57" s="314"/>
      <c r="Q57" s="314"/>
      <c r="R57" s="314"/>
      <c r="S57" s="354"/>
      <c r="T57" s="371"/>
      <c r="U57" s="314"/>
      <c r="V57" s="314"/>
      <c r="W57" s="314"/>
      <c r="X57" s="354"/>
      <c r="Y57" s="316"/>
    </row>
    <row r="58" spans="1:25" s="268" customFormat="1" ht="12.95" customHeight="1">
      <c r="A58" s="294"/>
      <c r="B58" s="306" t="s">
        <v>308</v>
      </c>
      <c r="C58" s="307"/>
      <c r="D58" s="307"/>
      <c r="E58" s="307"/>
      <c r="F58" s="307"/>
      <c r="G58" s="307"/>
      <c r="H58" s="307"/>
      <c r="I58" s="314"/>
      <c r="J58" s="314"/>
      <c r="K58" s="314"/>
      <c r="L58" s="314"/>
      <c r="M58" s="318"/>
      <c r="N58" s="354"/>
      <c r="O58" s="315"/>
      <c r="P58" s="314"/>
      <c r="Q58" s="314"/>
      <c r="R58" s="314"/>
      <c r="S58" s="354"/>
      <c r="T58" s="371"/>
      <c r="U58" s="314"/>
      <c r="V58" s="314"/>
      <c r="W58" s="314"/>
      <c r="X58" s="354"/>
      <c r="Y58" s="316"/>
    </row>
    <row r="59" spans="1:25" s="268" customFormat="1" ht="12.95" customHeight="1">
      <c r="A59" s="294"/>
      <c r="B59" s="306" t="s">
        <v>309</v>
      </c>
      <c r="C59" s="307"/>
      <c r="D59" s="307"/>
      <c r="E59" s="307"/>
      <c r="F59" s="307"/>
      <c r="G59" s="307"/>
      <c r="H59" s="307"/>
      <c r="I59" s="314"/>
      <c r="J59" s="314"/>
      <c r="K59" s="314"/>
      <c r="L59" s="314"/>
      <c r="M59" s="318"/>
      <c r="N59" s="354"/>
      <c r="O59" s="315"/>
      <c r="P59" s="314"/>
      <c r="Q59" s="314"/>
      <c r="R59" s="314"/>
      <c r="S59" s="354"/>
      <c r="T59" s="371"/>
      <c r="U59" s="314"/>
      <c r="V59" s="314"/>
      <c r="W59" s="314"/>
      <c r="X59" s="354"/>
      <c r="Y59" s="316"/>
    </row>
    <row r="60" spans="1:25" s="268" customFormat="1" ht="12.95" customHeight="1">
      <c r="A60" s="294"/>
      <c r="B60" s="306" t="s">
        <v>310</v>
      </c>
      <c r="C60" s="307"/>
      <c r="D60" s="307"/>
      <c r="E60" s="307"/>
      <c r="F60" s="307"/>
      <c r="G60" s="307"/>
      <c r="H60" s="307"/>
      <c r="I60" s="314"/>
      <c r="J60" s="314"/>
      <c r="K60" s="314"/>
      <c r="L60" s="314"/>
      <c r="M60" s="318"/>
      <c r="N60" s="354"/>
      <c r="O60" s="315"/>
      <c r="P60" s="314"/>
      <c r="Q60" s="314"/>
      <c r="R60" s="314"/>
      <c r="S60" s="354"/>
      <c r="T60" s="371"/>
      <c r="U60" s="314"/>
      <c r="V60" s="314"/>
      <c r="W60" s="314"/>
      <c r="X60" s="354"/>
      <c r="Y60" s="316"/>
    </row>
    <row r="61" spans="1:25" s="268" customFormat="1" ht="12.95" customHeight="1">
      <c r="A61" s="294"/>
      <c r="B61" s="306" t="s">
        <v>311</v>
      </c>
      <c r="C61" s="307"/>
      <c r="D61" s="307"/>
      <c r="E61" s="307"/>
      <c r="F61" s="307"/>
      <c r="G61" s="307"/>
      <c r="H61" s="307"/>
      <c r="I61" s="314"/>
      <c r="J61" s="314"/>
      <c r="K61" s="314"/>
      <c r="L61" s="314"/>
      <c r="M61" s="318"/>
      <c r="N61" s="354"/>
      <c r="O61" s="315"/>
      <c r="P61" s="314"/>
      <c r="Q61" s="314"/>
      <c r="R61" s="314"/>
      <c r="S61" s="354"/>
      <c r="T61" s="371"/>
      <c r="U61" s="314"/>
      <c r="V61" s="314"/>
      <c r="W61" s="314"/>
      <c r="X61" s="354"/>
      <c r="Y61" s="316"/>
    </row>
    <row r="62" spans="1:25" s="268" customFormat="1" ht="12.95" customHeight="1">
      <c r="A62" s="294"/>
      <c r="B62" s="306" t="s">
        <v>22</v>
      </c>
      <c r="C62" s="307"/>
      <c r="D62" s="307"/>
      <c r="E62" s="307"/>
      <c r="F62" s="307"/>
      <c r="G62" s="307"/>
      <c r="H62" s="307"/>
      <c r="I62" s="319">
        <f ca="1">SUM(I50:I61)</f>
        <v>4</v>
      </c>
      <c r="J62" s="319">
        <f t="shared" ref="J62:Y62" ca="1" si="17">SUM(J50:J61)</f>
        <v>-15</v>
      </c>
      <c r="K62" s="319">
        <f t="shared" ca="1" si="17"/>
        <v>-11</v>
      </c>
      <c r="L62" s="319">
        <f t="shared" ca="1" si="17"/>
        <v>40</v>
      </c>
      <c r="M62" s="321">
        <f t="shared" si="17"/>
        <v>0</v>
      </c>
      <c r="N62" s="321">
        <f t="shared" si="17"/>
        <v>0</v>
      </c>
      <c r="O62" s="320">
        <f t="shared" ca="1" si="17"/>
        <v>-2</v>
      </c>
      <c r="P62" s="319">
        <f t="shared" ca="1" si="17"/>
        <v>-31</v>
      </c>
      <c r="Q62" s="319">
        <f t="shared" ca="1" si="17"/>
        <v>14</v>
      </c>
      <c r="R62" s="319">
        <f t="shared" ca="1" si="17"/>
        <v>-4</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4</v>
      </c>
      <c r="K65" s="325">
        <f ca="1">J65</f>
        <v>4</v>
      </c>
      <c r="L65" s="325">
        <f ca="1">K65</f>
        <v>4</v>
      </c>
      <c r="M65" s="327">
        <f ca="1">L65</f>
        <v>4</v>
      </c>
      <c r="N65" s="327">
        <f ca="1">M65</f>
        <v>4</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-15</v>
      </c>
      <c r="L66" s="312">
        <f ca="1">K66</f>
        <v>-15</v>
      </c>
      <c r="M66" s="313">
        <f ca="1">L66</f>
        <v>-15</v>
      </c>
      <c r="N66" s="311">
        <f ca="1">M66</f>
        <v>-15</v>
      </c>
      <c r="O66" s="310">
        <f ca="1">N66</f>
        <v>-15</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-11</v>
      </c>
      <c r="M67" s="313">
        <f ca="1">L67</f>
        <v>-11</v>
      </c>
      <c r="N67" s="311">
        <f ca="1">M67</f>
        <v>-11</v>
      </c>
      <c r="O67" s="310">
        <f ca="1">N67</f>
        <v>-11</v>
      </c>
      <c r="P67" s="308">
        <f ca="1">O67</f>
        <v>-11</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40</v>
      </c>
      <c r="N68" s="311">
        <f ca="1">M68</f>
        <v>40</v>
      </c>
      <c r="O68" s="310">
        <f ca="1">N68</f>
        <v>40</v>
      </c>
      <c r="P68" s="308">
        <f ca="1">O68</f>
        <v>40</v>
      </c>
      <c r="Q68" s="308">
        <f ca="1">P68</f>
        <v>40</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M$62</f>
        <v>0</v>
      </c>
      <c r="O69" s="310">
        <f>N69</f>
        <v>0</v>
      </c>
      <c r="P69" s="308">
        <f>O69</f>
        <v>0</v>
      </c>
      <c r="Q69" s="308">
        <f>P69</f>
        <v>0</v>
      </c>
      <c r="R69" s="308">
        <f>Q69</f>
        <v>0</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-2</v>
      </c>
      <c r="Q71" s="312">
        <f ca="1">P71</f>
        <v>-2</v>
      </c>
      <c r="R71" s="312">
        <f ca="1">Q71</f>
        <v>-2</v>
      </c>
      <c r="S71" s="313">
        <f ca="1">R71</f>
        <v>-2</v>
      </c>
      <c r="T71" s="322">
        <f ca="1">S71</f>
        <v>-2</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-31</v>
      </c>
      <c r="R72" s="312">
        <f ca="1">Q72</f>
        <v>-31</v>
      </c>
      <c r="S72" s="313">
        <f ca="1">R72</f>
        <v>-31</v>
      </c>
      <c r="T72" s="322">
        <f ca="1">S72</f>
        <v>-31</v>
      </c>
      <c r="U72" s="312">
        <f ca="1">T72</f>
        <v>-31</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14</v>
      </c>
      <c r="S73" s="313">
        <f ca="1">R73</f>
        <v>14</v>
      </c>
      <c r="T73" s="322">
        <f ca="1">S73</f>
        <v>14</v>
      </c>
      <c r="U73" s="312">
        <f ca="1">T73</f>
        <v>14</v>
      </c>
      <c r="V73" s="312">
        <f ca="1">U73</f>
        <v>14</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-4</v>
      </c>
      <c r="T74" s="322">
        <f ca="1">S74</f>
        <v>-4</v>
      </c>
      <c r="U74" s="312">
        <f ca="1">T74</f>
        <v>-4</v>
      </c>
      <c r="V74" s="312">
        <f ca="1">U74</f>
        <v>-4</v>
      </c>
      <c r="W74" s="312">
        <f ca="1">V74</f>
        <v>-4</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18</v>
      </c>
      <c r="O78" s="320">
        <f ca="1">SUM(O65:O70)</f>
        <v>14</v>
      </c>
      <c r="P78" s="319">
        <f t="shared" ref="P78:S78" ca="1" si="18">SUM(P65:P70)</f>
        <v>29</v>
      </c>
      <c r="Q78" s="319">
        <f t="shared" ca="1" si="18"/>
        <v>40</v>
      </c>
      <c r="R78" s="319">
        <f t="shared" si="18"/>
        <v>0</v>
      </c>
      <c r="S78" s="321">
        <f t="shared" si="18"/>
        <v>0</v>
      </c>
      <c r="T78" s="320">
        <f ca="1">SUM(T65:T75)</f>
        <v>-23</v>
      </c>
      <c r="U78" s="319">
        <f t="shared" ref="U78:X78" ca="1" si="19">SUM(U65:U75)</f>
        <v>-21</v>
      </c>
      <c r="V78" s="319">
        <f t="shared" ca="1" si="19"/>
        <v>10</v>
      </c>
      <c r="W78" s="319">
        <f t="shared" ca="1" si="19"/>
        <v>-4</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2"/>
      <c r="J81" s="312"/>
      <c r="K81" s="312"/>
      <c r="L81" s="312"/>
      <c r="M81" s="313"/>
      <c r="N81" s="311"/>
      <c r="O81" s="310"/>
      <c r="P81" s="308">
        <f ca="1">-((SUM(N38:N40)-N41)-(SUM(M38:M40)-M41))/(1+$I$15)^4</f>
        <v>-6.8175043818627161</v>
      </c>
      <c r="Q81" s="308"/>
      <c r="R81" s="308"/>
      <c r="S81" s="311"/>
      <c r="T81" s="310"/>
      <c r="U81" s="308">
        <f ca="1">-((S39-S41)-(R38-R41))/(1+$I$15)^4</f>
        <v>0</v>
      </c>
      <c r="V81" s="308"/>
      <c r="W81" s="308"/>
      <c r="X81" s="311"/>
      <c r="Y81" s="308"/>
    </row>
    <row r="82" spans="1:25" s="268" customFormat="1" ht="12.95" customHeight="1">
      <c r="A82" s="294"/>
      <c r="B82" s="306" t="s">
        <v>362</v>
      </c>
      <c r="C82" s="307"/>
      <c r="D82" s="307"/>
      <c r="E82" s="267"/>
      <c r="F82" s="267"/>
      <c r="G82" s="267"/>
      <c r="H82" s="307"/>
      <c r="I82" s="312"/>
      <c r="J82" s="312"/>
      <c r="K82" s="312"/>
      <c r="L82" s="312"/>
      <c r="M82" s="313"/>
      <c r="N82" s="311"/>
      <c r="O82" s="310"/>
      <c r="P82" s="308"/>
      <c r="Q82" s="308"/>
      <c r="R82" s="308"/>
      <c r="S82" s="311"/>
      <c r="T82" s="370"/>
      <c r="U82" s="308"/>
      <c r="V82" s="308"/>
      <c r="W82" s="308"/>
      <c r="X82" s="311"/>
      <c r="Y82" s="308"/>
    </row>
    <row r="83" spans="1:25" s="268" customFormat="1" ht="12.95" customHeight="1">
      <c r="A83" s="294"/>
      <c r="B83" s="306" t="s">
        <v>374</v>
      </c>
      <c r="C83" s="267"/>
      <c r="D83" s="267"/>
      <c r="E83" s="267"/>
      <c r="F83" s="267"/>
      <c r="G83" s="267"/>
      <c r="H83" s="330"/>
      <c r="M83" s="300"/>
      <c r="N83" s="300"/>
      <c r="O83" s="299"/>
      <c r="P83" s="268">
        <f ca="1">(M41-SUM(O38:O40))*((1-(1+$I$15)^-6)/$I$15)*(1+$I$15)^2</f>
        <v>0</v>
      </c>
      <c r="S83" s="300"/>
      <c r="T83" s="299"/>
      <c r="X83" s="300"/>
    </row>
    <row r="84" spans="1:25" s="268" customFormat="1" ht="12.95" customHeight="1">
      <c r="A84" s="294"/>
      <c r="B84" s="306" t="s">
        <v>373</v>
      </c>
      <c r="C84" s="330"/>
      <c r="D84" s="330"/>
      <c r="E84" s="267"/>
      <c r="F84" s="267"/>
      <c r="G84" s="267"/>
      <c r="H84" s="267"/>
      <c r="M84" s="300"/>
      <c r="N84" s="300"/>
      <c r="O84" s="299"/>
      <c r="P84" s="268">
        <f ca="1">(L41-SUM(N38:N40))*(1+$I$15)^2</f>
        <v>-36.767027520000006</v>
      </c>
      <c r="S84" s="300"/>
      <c r="T84" s="299"/>
      <c r="X84" s="300"/>
    </row>
    <row r="85" spans="1:25" s="268" customFormat="1" ht="12.95" customHeight="1">
      <c r="A85" s="294"/>
      <c r="B85" s="306" t="s">
        <v>365</v>
      </c>
      <c r="C85" s="330"/>
      <c r="D85" s="330"/>
      <c r="E85" s="267"/>
      <c r="F85" s="267"/>
      <c r="G85" s="267"/>
      <c r="H85" s="330"/>
      <c r="M85" s="300"/>
      <c r="N85" s="300"/>
      <c r="O85" s="299"/>
      <c r="S85" s="300"/>
      <c r="T85" s="299"/>
      <c r="X85" s="300"/>
    </row>
    <row r="86" spans="1:25" s="268" customFormat="1" ht="12.95" customHeight="1">
      <c r="A86" s="294"/>
      <c r="B86" s="306" t="s">
        <v>366</v>
      </c>
      <c r="C86" s="330"/>
      <c r="D86" s="330"/>
      <c r="E86" s="267"/>
      <c r="F86" s="267"/>
      <c r="G86" s="267"/>
      <c r="H86" s="330"/>
      <c r="M86" s="300"/>
      <c r="N86" s="300"/>
      <c r="O86" s="299"/>
      <c r="S86" s="300"/>
      <c r="T86" s="299"/>
      <c r="X86" s="300"/>
    </row>
    <row r="87" spans="1:25" s="268" customFormat="1" ht="12.95" customHeight="1">
      <c r="A87" s="294"/>
      <c r="B87" s="306" t="s">
        <v>363</v>
      </c>
      <c r="C87" s="330"/>
      <c r="D87" s="330"/>
      <c r="E87" s="267"/>
      <c r="F87" s="267"/>
      <c r="G87" s="267"/>
      <c r="H87" s="330"/>
      <c r="M87" s="300"/>
      <c r="N87" s="300"/>
      <c r="O87" s="299"/>
      <c r="P87" s="308">
        <f ca="1">((SUM(M38:M40)-M41)-(SUM(L38:L40)-L41))*((1-(1+$I$15)^-4)/$I$15)*(1+$I$15)^2</f>
        <v>15.500671545034177</v>
      </c>
      <c r="S87" s="300"/>
      <c r="T87" s="400"/>
      <c r="U87" s="266"/>
      <c r="V87" s="266"/>
      <c r="X87" s="300"/>
      <c r="Y87" s="294"/>
    </row>
    <row r="88" spans="1:25" s="268" customFormat="1" ht="12.95" customHeight="1">
      <c r="A88" s="294"/>
      <c r="B88" s="306" t="s">
        <v>364</v>
      </c>
      <c r="C88" s="330"/>
      <c r="D88" s="330"/>
      <c r="E88" s="267"/>
      <c r="F88" s="267"/>
      <c r="G88" s="267"/>
      <c r="H88" s="330"/>
      <c r="I88" s="330"/>
      <c r="J88" s="330"/>
      <c r="M88" s="300"/>
      <c r="N88" s="300"/>
      <c r="O88" s="299"/>
      <c r="P88" s="268">
        <f ca="1">(SUM(N38:N40)-SUM(L38:L40))/(1+$I$15)^4</f>
        <v>10.605006816230892</v>
      </c>
      <c r="S88" s="300"/>
      <c r="T88" s="299"/>
      <c r="X88" s="300"/>
    </row>
    <row r="89" spans="1:25" s="268" customFormat="1" ht="12.95" customHeight="1">
      <c r="A89" s="294"/>
      <c r="B89" s="306" t="s">
        <v>367</v>
      </c>
      <c r="C89" s="330"/>
      <c r="D89" s="330"/>
      <c r="E89" s="267"/>
      <c r="F89" s="267"/>
      <c r="G89" s="267"/>
      <c r="H89" s="330"/>
      <c r="I89" s="330"/>
      <c r="J89" s="330"/>
      <c r="M89" s="300"/>
      <c r="N89" s="300"/>
      <c r="O89" s="299"/>
      <c r="S89" s="300"/>
      <c r="T89" s="299"/>
      <c r="X89" s="300"/>
    </row>
    <row r="90" spans="1:25" s="268" customFormat="1" ht="12.95" customHeight="1">
      <c r="A90" s="294"/>
      <c r="B90" s="306" t="s">
        <v>368</v>
      </c>
      <c r="C90" s="330"/>
      <c r="D90" s="330"/>
      <c r="E90" s="267"/>
      <c r="F90" s="267"/>
      <c r="G90" s="267"/>
      <c r="H90" s="330"/>
      <c r="I90" s="330"/>
      <c r="J90" s="330"/>
      <c r="M90" s="300"/>
      <c r="N90" s="300"/>
      <c r="O90" s="299"/>
      <c r="S90" s="300"/>
      <c r="T90" s="299"/>
      <c r="X90" s="300"/>
    </row>
    <row r="91" spans="1:25" s="268" customFormat="1" ht="12.95" customHeight="1">
      <c r="A91" s="294"/>
      <c r="B91" s="306" t="s">
        <v>369</v>
      </c>
      <c r="C91" s="330"/>
      <c r="D91" s="330"/>
      <c r="E91" s="267"/>
      <c r="F91" s="267"/>
      <c r="G91" s="267"/>
      <c r="H91" s="330"/>
      <c r="I91" s="330"/>
      <c r="J91" s="330"/>
      <c r="M91" s="300"/>
      <c r="N91" s="300"/>
      <c r="O91" s="299"/>
      <c r="S91" s="300"/>
      <c r="T91" s="299"/>
      <c r="X91" s="300"/>
    </row>
    <row r="92" spans="1:25" s="268" customFormat="1" ht="12.95" customHeight="1">
      <c r="A92" s="294"/>
      <c r="B92" s="306" t="s">
        <v>370</v>
      </c>
      <c r="C92" s="330"/>
      <c r="D92" s="330"/>
      <c r="E92" s="267"/>
      <c r="F92" s="267"/>
      <c r="G92" s="267"/>
      <c r="H92" s="330"/>
      <c r="I92" s="330"/>
      <c r="J92" s="330"/>
      <c r="M92" s="300"/>
      <c r="N92" s="300"/>
      <c r="O92" s="299"/>
      <c r="S92" s="300"/>
      <c r="T92" s="299"/>
      <c r="X92" s="300"/>
    </row>
    <row r="93" spans="1:25" s="268" customFormat="1" ht="12.95" customHeight="1">
      <c r="A93" s="294"/>
      <c r="B93" s="330"/>
      <c r="C93" s="330"/>
      <c r="D93" s="330"/>
      <c r="E93" s="267"/>
      <c r="F93" s="267"/>
      <c r="G93" s="267"/>
      <c r="H93" s="330"/>
      <c r="M93" s="300"/>
      <c r="N93" s="300"/>
      <c r="O93" s="299"/>
      <c r="S93" s="300"/>
      <c r="T93" s="400"/>
      <c r="U93" s="266"/>
      <c r="V93" s="266"/>
      <c r="X93" s="300"/>
      <c r="Y93" s="294"/>
    </row>
    <row r="94" spans="1:25" s="268" customFormat="1" ht="12.95" customHeight="1">
      <c r="A94" s="294"/>
      <c r="B94" s="266" t="s">
        <v>282</v>
      </c>
      <c r="C94" s="330"/>
      <c r="D94" s="330"/>
      <c r="E94" s="267"/>
      <c r="F94" s="267"/>
      <c r="G94" s="267"/>
      <c r="H94" s="330"/>
      <c r="I94" s="331"/>
      <c r="J94" s="331"/>
      <c r="K94" s="331"/>
      <c r="L94" s="331"/>
      <c r="M94" s="333"/>
      <c r="N94" s="333"/>
      <c r="O94" s="332"/>
      <c r="P94" s="331"/>
      <c r="Q94" s="331"/>
      <c r="R94" s="331"/>
      <c r="S94" s="333"/>
      <c r="T94" s="399"/>
      <c r="U94" s="385"/>
      <c r="V94" s="385"/>
      <c r="W94" s="331"/>
      <c r="X94" s="333"/>
      <c r="Y94" s="355"/>
    </row>
    <row r="95" spans="1:25" s="268" customFormat="1" ht="12.95" customHeight="1">
      <c r="A95" s="294"/>
      <c r="B95" s="306" t="s">
        <v>375</v>
      </c>
      <c r="C95" s="330"/>
      <c r="D95" s="330"/>
      <c r="E95" s="267"/>
      <c r="F95" s="267"/>
      <c r="G95" s="267"/>
      <c r="H95" s="330"/>
      <c r="I95" s="331"/>
      <c r="J95" s="331"/>
      <c r="K95" s="331"/>
      <c r="L95" s="331"/>
      <c r="M95" s="333"/>
      <c r="N95" s="333"/>
      <c r="O95" s="332"/>
      <c r="P95" s="331"/>
      <c r="Q95" s="331"/>
      <c r="R95" s="331"/>
      <c r="S95" s="333"/>
      <c r="T95" s="399"/>
      <c r="U95" s="385"/>
      <c r="V95" s="385"/>
      <c r="W95" s="331"/>
      <c r="X95" s="333"/>
      <c r="Y95" s="355"/>
    </row>
    <row r="96" spans="1:25" s="268" customFormat="1" ht="12.95" customHeight="1">
      <c r="A96" s="294"/>
      <c r="B96" s="306" t="s">
        <v>285</v>
      </c>
      <c r="C96" s="330"/>
      <c r="D96" s="330"/>
      <c r="E96" s="267"/>
      <c r="F96" s="267"/>
      <c r="G96" s="267"/>
      <c r="H96" s="330"/>
      <c r="I96" s="331"/>
      <c r="J96" s="331"/>
      <c r="K96" s="331"/>
      <c r="L96" s="331"/>
      <c r="M96" s="333"/>
      <c r="N96" s="333"/>
      <c r="O96" s="332"/>
      <c r="P96" s="331"/>
      <c r="Q96" s="331"/>
      <c r="R96" s="331"/>
      <c r="S96" s="333"/>
      <c r="T96" s="399"/>
      <c r="U96" s="385"/>
      <c r="V96" s="385"/>
      <c r="W96" s="331"/>
      <c r="X96" s="333"/>
      <c r="Y96" s="355"/>
    </row>
    <row r="97" spans="1:25" s="268" customFormat="1" ht="12.95" customHeight="1">
      <c r="A97" s="294"/>
      <c r="B97" s="306" t="s">
        <v>312</v>
      </c>
      <c r="C97" s="330"/>
      <c r="D97" s="330"/>
      <c r="E97" s="267"/>
      <c r="F97" s="267"/>
      <c r="G97" s="267"/>
      <c r="H97" s="330"/>
      <c r="I97" s="331"/>
      <c r="J97" s="331"/>
      <c r="K97" s="331"/>
      <c r="L97" s="331"/>
      <c r="M97" s="333"/>
      <c r="N97" s="333"/>
      <c r="O97" s="332"/>
      <c r="P97" s="331"/>
      <c r="Q97" s="331"/>
      <c r="R97" s="331"/>
      <c r="S97" s="333"/>
      <c r="T97" s="399"/>
      <c r="U97" s="385"/>
      <c r="V97" s="385"/>
      <c r="W97" s="331"/>
      <c r="X97" s="333"/>
      <c r="Y97" s="355"/>
    </row>
    <row r="98" spans="1:25" s="268" customFormat="1" ht="12.95" customHeight="1">
      <c r="A98" s="294"/>
      <c r="B98" s="306" t="s">
        <v>313</v>
      </c>
      <c r="C98" s="330"/>
      <c r="D98" s="330"/>
      <c r="E98" s="267"/>
      <c r="F98" s="267"/>
      <c r="G98" s="267"/>
      <c r="H98" s="330"/>
      <c r="I98" s="331"/>
      <c r="J98" s="331"/>
      <c r="K98" s="331"/>
      <c r="L98" s="331"/>
      <c r="M98" s="333"/>
      <c r="N98" s="333"/>
      <c r="O98" s="332"/>
      <c r="P98" s="331"/>
      <c r="Q98" s="331"/>
      <c r="R98" s="331"/>
      <c r="S98" s="333"/>
      <c r="T98" s="399"/>
      <c r="U98" s="385"/>
      <c r="V98" s="385"/>
      <c r="W98" s="331"/>
      <c r="X98" s="333"/>
      <c r="Y98" s="355"/>
    </row>
    <row r="99" spans="1:25" s="268" customFormat="1" ht="12.95" customHeight="1">
      <c r="A99" s="294"/>
      <c r="B99" s="306" t="s">
        <v>287</v>
      </c>
      <c r="C99" s="330"/>
      <c r="D99" s="330"/>
      <c r="E99" s="267"/>
      <c r="F99" s="267"/>
      <c r="G99" s="267"/>
      <c r="H99" s="330"/>
      <c r="I99" s="331"/>
      <c r="J99" s="331"/>
      <c r="K99" s="331"/>
      <c r="L99" s="331"/>
      <c r="M99" s="333"/>
      <c r="N99" s="333"/>
      <c r="O99" s="332"/>
      <c r="P99" s="331"/>
      <c r="Q99" s="331"/>
      <c r="R99" s="331"/>
      <c r="S99" s="333"/>
      <c r="T99" s="399"/>
      <c r="U99" s="385"/>
      <c r="V99" s="385"/>
      <c r="W99" s="331"/>
      <c r="X99" s="333"/>
      <c r="Y99" s="355"/>
    </row>
    <row r="100" spans="1:25" s="268" customFormat="1" ht="12.95" customHeight="1">
      <c r="A100" s="294"/>
      <c r="B100" s="306" t="s">
        <v>314</v>
      </c>
      <c r="C100" s="330"/>
      <c r="D100" s="330"/>
      <c r="E100" s="267"/>
      <c r="F100" s="267"/>
      <c r="G100" s="267"/>
      <c r="H100" s="330"/>
      <c r="I100" s="331"/>
      <c r="J100" s="331"/>
      <c r="K100" s="331"/>
      <c r="L100" s="331"/>
      <c r="M100" s="333"/>
      <c r="N100" s="333"/>
      <c r="O100" s="332"/>
      <c r="P100" s="331"/>
      <c r="Q100" s="331"/>
      <c r="R100" s="331"/>
      <c r="S100" s="333"/>
      <c r="T100" s="399"/>
      <c r="U100" s="385"/>
      <c r="V100" s="385"/>
      <c r="W100" s="331"/>
      <c r="X100" s="333"/>
      <c r="Y100" s="355"/>
    </row>
    <row r="101" spans="1:25" s="268" customFormat="1" ht="12.95" customHeight="1">
      <c r="A101" s="294"/>
      <c r="B101" s="306" t="s">
        <v>315</v>
      </c>
      <c r="C101" s="330"/>
      <c r="D101" s="330"/>
      <c r="E101" s="267"/>
      <c r="F101" s="267"/>
      <c r="G101" s="267"/>
      <c r="H101" s="330"/>
      <c r="I101" s="331"/>
      <c r="J101" s="331"/>
      <c r="K101" s="331"/>
      <c r="L101" s="331"/>
      <c r="M101" s="333"/>
      <c r="N101" s="333"/>
      <c r="O101" s="332"/>
      <c r="P101" s="331"/>
      <c r="Q101" s="331"/>
      <c r="R101" s="331"/>
      <c r="S101" s="333"/>
      <c r="T101" s="399"/>
      <c r="U101" s="385"/>
      <c r="V101" s="385"/>
      <c r="W101" s="331"/>
      <c r="X101" s="333"/>
      <c r="Y101" s="355"/>
    </row>
    <row r="102" spans="1:25" s="268" customFormat="1" ht="12.95" customHeight="1">
      <c r="A102" s="294"/>
      <c r="B102" s="306" t="s">
        <v>316</v>
      </c>
      <c r="C102" s="330"/>
      <c r="D102" s="330"/>
      <c r="E102" s="267"/>
      <c r="F102" s="267"/>
      <c r="G102" s="267"/>
      <c r="H102" s="330"/>
      <c r="I102" s="331"/>
      <c r="J102" s="331"/>
      <c r="K102" s="331"/>
      <c r="L102" s="331"/>
      <c r="M102" s="333"/>
      <c r="N102" s="333"/>
      <c r="O102" s="332"/>
      <c r="P102" s="331"/>
      <c r="Q102" s="331"/>
      <c r="R102" s="331"/>
      <c r="S102" s="333"/>
      <c r="T102" s="399"/>
      <c r="U102" s="385"/>
      <c r="V102" s="385"/>
      <c r="W102" s="331"/>
      <c r="X102" s="333"/>
      <c r="Y102" s="355"/>
    </row>
    <row r="103" spans="1:25" s="268" customFormat="1" ht="12.95" customHeight="1">
      <c r="A103" s="294"/>
      <c r="B103" s="306" t="s">
        <v>317</v>
      </c>
      <c r="C103" s="330"/>
      <c r="D103" s="330"/>
      <c r="E103" s="267"/>
      <c r="F103" s="267"/>
      <c r="G103" s="267"/>
      <c r="H103" s="330"/>
      <c r="I103" s="331"/>
      <c r="J103" s="331"/>
      <c r="K103" s="331"/>
      <c r="L103" s="331"/>
      <c r="M103" s="333"/>
      <c r="N103" s="333"/>
      <c r="O103" s="332"/>
      <c r="P103" s="331"/>
      <c r="Q103" s="331"/>
      <c r="R103" s="331"/>
      <c r="S103" s="333"/>
      <c r="T103" s="399"/>
      <c r="U103" s="385"/>
      <c r="V103" s="385"/>
      <c r="W103" s="331"/>
      <c r="X103" s="333"/>
      <c r="Y103" s="355"/>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SUM(I78:I104)</f>
        <v>0</v>
      </c>
      <c r="J105" s="429">
        <f t="shared" si="20"/>
        <v>0</v>
      </c>
      <c r="K105" s="429">
        <f t="shared" si="20"/>
        <v>0</v>
      </c>
      <c r="L105" s="429">
        <f t="shared" si="20"/>
        <v>0</v>
      </c>
      <c r="M105" s="430">
        <f t="shared" si="20"/>
        <v>0</v>
      </c>
      <c r="N105" s="430">
        <f t="shared" ca="1" si="20"/>
        <v>18</v>
      </c>
      <c r="O105" s="396">
        <f t="shared" ca="1" si="20"/>
        <v>14</v>
      </c>
      <c r="P105" s="364">
        <f t="shared" ca="1" si="20"/>
        <v>11.521146459402347</v>
      </c>
      <c r="Q105" s="364">
        <f t="shared" ca="1" si="20"/>
        <v>40</v>
      </c>
      <c r="R105" s="364">
        <f t="shared" si="20"/>
        <v>0</v>
      </c>
      <c r="S105" s="389">
        <f t="shared" si="20"/>
        <v>0</v>
      </c>
      <c r="T105" s="396">
        <f t="shared" ca="1" si="20"/>
        <v>-23</v>
      </c>
      <c r="U105" s="364">
        <f t="shared" ca="1" si="20"/>
        <v>-21</v>
      </c>
      <c r="V105" s="364">
        <f t="shared" ca="1" si="20"/>
        <v>10</v>
      </c>
      <c r="W105" s="364">
        <f t="shared" ca="1" si="20"/>
        <v>-4</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-89.449235048678716</v>
      </c>
      <c r="J108" s="338">
        <f t="shared" ca="1" si="21"/>
        <v>119.26564673157162</v>
      </c>
      <c r="K108" s="338">
        <f t="shared" ca="1" si="21"/>
        <v>-149.08205841446451</v>
      </c>
      <c r="L108" s="338">
        <f t="shared" ca="1" si="21"/>
        <v>134.17385257301805</v>
      </c>
      <c r="M108" s="379">
        <f t="shared" ca="1" si="21"/>
        <v>178.89847009735743</v>
      </c>
      <c r="N108" s="341">
        <f t="shared" ca="1" si="21"/>
        <v>238.53129346314324</v>
      </c>
      <c r="O108" s="339">
        <f t="shared" ca="1" si="21"/>
        <v>-238.53129346314324</v>
      </c>
      <c r="P108" s="340">
        <f t="shared" ca="1" si="21"/>
        <v>-74.541029207232256</v>
      </c>
      <c r="Q108" s="340">
        <f t="shared" ca="1" si="21"/>
        <v>-134.17385257301805</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10</v>
      </c>
      <c r="J109" s="342">
        <f t="shared" ca="1" si="22"/>
        <v>-13</v>
      </c>
      <c r="K109" s="342">
        <f t="shared" ca="1" si="22"/>
        <v>-14</v>
      </c>
      <c r="L109" s="342">
        <f t="shared" ca="1" si="22"/>
        <v>17</v>
      </c>
      <c r="M109" s="380">
        <f t="shared" ca="1" si="22"/>
        <v>9</v>
      </c>
      <c r="N109" s="345">
        <f t="shared" ca="1" si="22"/>
        <v>-12</v>
      </c>
      <c r="O109" s="343">
        <f t="shared" ca="1" si="22"/>
        <v>7</v>
      </c>
      <c r="P109" s="344">
        <f t="shared" ca="1" si="22"/>
        <v>-19</v>
      </c>
      <c r="Q109" s="344">
        <f t="shared" ca="1" si="22"/>
        <v>4</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-79.449235048678716</v>
      </c>
      <c r="J110" s="338">
        <f t="shared" ref="J110:Y110" ca="1" si="23">SUM(J108:J109)</f>
        <v>106.26564673157162</v>
      </c>
      <c r="K110" s="338">
        <f t="shared" ca="1" si="23"/>
        <v>-163.08205841446451</v>
      </c>
      <c r="L110" s="338">
        <f t="shared" ca="1" si="23"/>
        <v>151.17385257301805</v>
      </c>
      <c r="M110" s="379">
        <f t="shared" ca="1" si="23"/>
        <v>187.89847009735743</v>
      </c>
      <c r="N110" s="341">
        <f t="shared" ca="1" si="23"/>
        <v>226.53129346314324</v>
      </c>
      <c r="O110" s="339">
        <f t="shared" ca="1" si="23"/>
        <v>-231.53129346314324</v>
      </c>
      <c r="P110" s="340">
        <f t="shared" ca="1" si="23"/>
        <v>-93.541029207232256</v>
      </c>
      <c r="Q110" s="340">
        <f t="shared" ca="1" si="23"/>
        <v>-130.17385257301805</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4</v>
      </c>
      <c r="J113" s="283">
        <f t="shared" ca="1" si="24"/>
        <v>-11</v>
      </c>
      <c r="K113" s="283">
        <f t="shared" ca="1" si="24"/>
        <v>-22</v>
      </c>
      <c r="L113" s="283">
        <f t="shared" ca="1" si="24"/>
        <v>18</v>
      </c>
      <c r="M113" s="285">
        <f t="shared" ca="1" si="24"/>
        <v>22</v>
      </c>
      <c r="N113" s="347">
        <f t="shared" ca="1" si="24"/>
        <v>31</v>
      </c>
      <c r="O113" s="334">
        <f t="shared" ca="1" si="24"/>
        <v>20</v>
      </c>
      <c r="P113" s="335">
        <f t="shared" ca="1" si="24"/>
        <v>-11</v>
      </c>
      <c r="Q113" s="335">
        <f t="shared" ca="1" si="24"/>
        <v>3</v>
      </c>
      <c r="R113" s="335">
        <f t="shared" ca="1" si="24"/>
        <v>-1</v>
      </c>
      <c r="S113" s="347">
        <f t="shared" ca="1" si="24"/>
        <v>-1</v>
      </c>
      <c r="T113" s="334">
        <f t="shared" ca="1" si="24"/>
        <v>-1</v>
      </c>
      <c r="U113" s="335">
        <f t="shared" ca="1" si="24"/>
        <v>-1</v>
      </c>
      <c r="V113" s="335">
        <f t="shared" ca="1" si="24"/>
        <v>-1</v>
      </c>
      <c r="W113" s="335">
        <f t="shared" ca="1" si="24"/>
        <v>-1</v>
      </c>
      <c r="X113" s="347">
        <f t="shared" ca="1" si="24"/>
        <v>-1</v>
      </c>
      <c r="Y113" s="335">
        <f t="shared" ca="1" si="24"/>
        <v>-1</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-18</v>
      </c>
      <c r="O114" s="334">
        <f t="shared" ca="1" si="25"/>
        <v>8</v>
      </c>
      <c r="P114" s="283">
        <f t="shared" ca="1" si="25"/>
        <v>10.478853540597653</v>
      </c>
      <c r="Q114" s="283">
        <f t="shared" ca="1" si="25"/>
        <v>-18</v>
      </c>
      <c r="R114" s="283">
        <f t="shared" ca="1" si="25"/>
        <v>22</v>
      </c>
      <c r="S114" s="347">
        <f t="shared" ca="1" si="25"/>
        <v>22</v>
      </c>
      <c r="T114" s="334">
        <f t="shared" ca="1" si="25"/>
        <v>22</v>
      </c>
      <c r="U114" s="335">
        <f t="shared" ca="1" si="25"/>
        <v>20</v>
      </c>
      <c r="V114" s="335">
        <f t="shared" ca="1" si="25"/>
        <v>-11</v>
      </c>
      <c r="W114" s="335">
        <f t="shared" ca="1" si="25"/>
        <v>3</v>
      </c>
      <c r="X114" s="347">
        <f t="shared" ca="1" si="25"/>
        <v>-1</v>
      </c>
      <c r="Y114" s="335">
        <f t="shared" ca="1" si="25"/>
        <v>-1</v>
      </c>
    </row>
    <row r="115" spans="1:40" s="283" customFormat="1" ht="12.95" customHeight="1">
      <c r="A115" s="337"/>
      <c r="B115" s="282" t="s">
        <v>24</v>
      </c>
      <c r="C115" s="282"/>
      <c r="D115" s="282"/>
      <c r="E115" s="282"/>
      <c r="F115" s="282"/>
      <c r="G115" s="282"/>
      <c r="H115" s="282"/>
      <c r="I115" s="283">
        <f t="shared" ref="I115:Y115" ca="1" si="26">I113-I114</f>
        <v>4</v>
      </c>
      <c r="J115" s="283">
        <f t="shared" ca="1" si="26"/>
        <v>-11</v>
      </c>
      <c r="K115" s="283">
        <f t="shared" ca="1" si="26"/>
        <v>-22</v>
      </c>
      <c r="L115" s="283">
        <f t="shared" ca="1" si="26"/>
        <v>18</v>
      </c>
      <c r="M115" s="285">
        <f t="shared" ca="1" si="26"/>
        <v>22</v>
      </c>
      <c r="N115" s="347">
        <f t="shared" ca="1" si="26"/>
        <v>49</v>
      </c>
      <c r="O115" s="334">
        <f t="shared" ca="1" si="26"/>
        <v>12</v>
      </c>
      <c r="P115" s="335">
        <f t="shared" ca="1" si="26"/>
        <v>-21.478853540597655</v>
      </c>
      <c r="Q115" s="335">
        <f t="shared" ca="1" si="26"/>
        <v>21</v>
      </c>
      <c r="R115" s="335">
        <f t="shared" ca="1" si="26"/>
        <v>-23</v>
      </c>
      <c r="S115" s="285">
        <f t="shared" ca="1" si="26"/>
        <v>-23</v>
      </c>
      <c r="T115" s="284">
        <f ca="1">T113-T114</f>
        <v>-23</v>
      </c>
      <c r="U115" s="283">
        <f t="shared" ca="1" si="26"/>
        <v>-21</v>
      </c>
      <c r="V115" s="283">
        <f t="shared" ca="1" si="26"/>
        <v>10</v>
      </c>
      <c r="W115" s="283">
        <f t="shared" ca="1" si="26"/>
        <v>-4</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24.993357579499445</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-6.948171193454197</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18.04518638604533</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6.1482333646726826</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0.34071320922610271</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299</v>
      </c>
      <c r="R4" s="376"/>
      <c r="S4" s="222" t="s">
        <v>92</v>
      </c>
    </row>
    <row r="5" spans="1:25" ht="12.95" customHeight="1">
      <c r="A5" s="222" t="s">
        <v>298</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106</v>
      </c>
      <c r="J12" s="232">
        <f t="shared" ref="J12:M12" ca="1" si="0">RANDBETWEEN(80,120)</f>
        <v>106</v>
      </c>
      <c r="K12" s="232">
        <f t="shared" ca="1" si="0"/>
        <v>97</v>
      </c>
      <c r="L12" s="232">
        <f t="shared" ca="1" si="0"/>
        <v>87</v>
      </c>
      <c r="M12" s="232">
        <f t="shared" ca="1" si="0"/>
        <v>90</v>
      </c>
      <c r="N12" s="230"/>
      <c r="O12" s="230"/>
    </row>
    <row r="13" spans="1:25" ht="12.95" customHeight="1">
      <c r="A13" s="231" t="s">
        <v>280</v>
      </c>
      <c r="B13" s="231"/>
      <c r="C13" s="231"/>
      <c r="D13" s="231"/>
      <c r="E13" s="231"/>
      <c r="F13" s="231"/>
      <c r="I13" s="232">
        <f ca="1">RANDBETWEEN(-20,20)</f>
        <v>-5</v>
      </c>
      <c r="J13" s="232">
        <f t="shared" ref="J13:Q14" ca="1" si="1">RANDBETWEEN(-20,20)</f>
        <v>15</v>
      </c>
      <c r="K13" s="232">
        <f t="shared" ca="1" si="1"/>
        <v>11</v>
      </c>
      <c r="L13" s="232">
        <f t="shared" ca="1" si="1"/>
        <v>0</v>
      </c>
      <c r="M13" s="232">
        <f t="shared" ca="1" si="1"/>
        <v>15</v>
      </c>
      <c r="N13" s="232">
        <f t="shared" ca="1" si="1"/>
        <v>-15</v>
      </c>
      <c r="O13" s="232">
        <f t="shared" ca="1" si="1"/>
        <v>14</v>
      </c>
      <c r="P13" s="232">
        <f t="shared" ca="1" si="1"/>
        <v>-12</v>
      </c>
      <c r="Q13" s="232">
        <f t="shared" ca="1" si="1"/>
        <v>-3</v>
      </c>
    </row>
    <row r="14" spans="1:25" ht="12.95" customHeight="1">
      <c r="A14" s="231" t="s">
        <v>277</v>
      </c>
      <c r="B14" s="231"/>
      <c r="C14" s="231"/>
      <c r="D14" s="231"/>
      <c r="E14" s="231"/>
      <c r="F14" s="231"/>
      <c r="I14" s="232">
        <f ca="1">RANDBETWEEN(-20,20)</f>
        <v>-13</v>
      </c>
      <c r="J14" s="232">
        <f t="shared" ca="1" si="1"/>
        <v>-11</v>
      </c>
      <c r="K14" s="232">
        <f t="shared" ca="1" si="1"/>
        <v>-4</v>
      </c>
      <c r="L14" s="232">
        <f t="shared" ca="1" si="1"/>
        <v>-1</v>
      </c>
      <c r="M14" s="232">
        <f t="shared" ca="1" si="1"/>
        <v>1</v>
      </c>
      <c r="N14" s="232">
        <f t="shared" ca="1" si="1"/>
        <v>-3</v>
      </c>
      <c r="O14" s="232">
        <f t="shared" ca="1" si="1"/>
        <v>-2</v>
      </c>
      <c r="P14" s="232">
        <f t="shared" ca="1" si="1"/>
        <v>19</v>
      </c>
      <c r="Q14" s="232">
        <f t="shared" ca="1" si="1"/>
        <v>2</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0.34071320922610354</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28</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106</v>
      </c>
      <c r="J26" s="268">
        <f t="shared" ref="J26:M26" ca="1" si="5">J12</f>
        <v>106</v>
      </c>
      <c r="K26" s="268">
        <f t="shared" ca="1" si="5"/>
        <v>97</v>
      </c>
      <c r="L26" s="268">
        <f t="shared" ca="1" si="5"/>
        <v>87</v>
      </c>
      <c r="M26" s="300">
        <f t="shared" ca="1" si="5"/>
        <v>90</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106</v>
      </c>
      <c r="J27" s="276">
        <f ca="1">J26</f>
        <v>106</v>
      </c>
      <c r="K27" s="276">
        <f ca="1">K26</f>
        <v>97</v>
      </c>
      <c r="L27" s="276">
        <f ca="1">L26</f>
        <v>87</v>
      </c>
      <c r="M27" s="277">
        <f ca="1">M26</f>
        <v>90</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106</v>
      </c>
      <c r="J29" s="283">
        <f t="shared" ref="J29:M29" ca="1" si="6">J12</f>
        <v>106</v>
      </c>
      <c r="K29" s="283">
        <f t="shared" ca="1" si="6"/>
        <v>97</v>
      </c>
      <c r="L29" s="283">
        <f t="shared" ca="1" si="6"/>
        <v>87</v>
      </c>
      <c r="M29" s="285">
        <f t="shared" ca="1" si="6"/>
        <v>90</v>
      </c>
      <c r="N29" s="285"/>
      <c r="O29" s="284"/>
      <c r="S29" s="285"/>
      <c r="T29" s="284"/>
      <c r="X29" s="285"/>
    </row>
    <row r="30" spans="1:118" s="283" customFormat="1" ht="12.95" customHeight="1" outlineLevel="1">
      <c r="A30" s="287"/>
      <c r="B30" s="281" t="s">
        <v>199</v>
      </c>
      <c r="C30" s="282"/>
      <c r="D30" s="282"/>
      <c r="E30" s="282"/>
      <c r="F30" s="282"/>
      <c r="G30" s="282"/>
      <c r="H30" s="267"/>
      <c r="M30" s="285"/>
      <c r="N30" s="392">
        <f ca="1">M29</f>
        <v>90</v>
      </c>
      <c r="O30" s="393"/>
      <c r="S30" s="285"/>
      <c r="T30" s="284"/>
      <c r="X30" s="285"/>
    </row>
    <row r="31" spans="1:118" s="283" customFormat="1" ht="12.95" customHeight="1" outlineLevel="1">
      <c r="A31" s="287"/>
      <c r="B31" s="281" t="s">
        <v>200</v>
      </c>
      <c r="C31" s="282"/>
      <c r="D31" s="282"/>
      <c r="E31" s="282"/>
      <c r="F31" s="282"/>
      <c r="G31" s="282"/>
      <c r="H31" s="282"/>
      <c r="M31" s="285"/>
      <c r="N31" s="285"/>
      <c r="O31" s="298">
        <f ca="1">M32</f>
        <v>90</v>
      </c>
      <c r="P31" s="283">
        <f ca="1">O31</f>
        <v>90</v>
      </c>
      <c r="Q31" s="283">
        <f t="shared" ref="Q31:S31" ca="1" si="7">P31</f>
        <v>90</v>
      </c>
      <c r="R31" s="283">
        <f t="shared" ca="1" si="7"/>
        <v>90</v>
      </c>
      <c r="S31" s="285">
        <f t="shared" ca="1" si="7"/>
        <v>90</v>
      </c>
      <c r="T31" s="298">
        <f ca="1">R32</f>
        <v>90</v>
      </c>
      <c r="U31" s="283">
        <f ca="1">$S$31</f>
        <v>90</v>
      </c>
      <c r="V31" s="283">
        <f ca="1">$S$31</f>
        <v>90</v>
      </c>
      <c r="W31" s="283">
        <f ca="1">$S$31</f>
        <v>90</v>
      </c>
      <c r="X31" s="285">
        <f ca="1">V32</f>
        <v>90</v>
      </c>
      <c r="Y31" s="359">
        <f ca="1">W32</f>
        <v>90</v>
      </c>
    </row>
    <row r="32" spans="1:118" s="283" customFormat="1" ht="12.95" customHeight="1" outlineLevel="1">
      <c r="A32" s="287"/>
      <c r="B32" s="281" t="s">
        <v>195</v>
      </c>
      <c r="C32" s="282"/>
      <c r="D32" s="282"/>
      <c r="E32" s="282"/>
      <c r="F32" s="282"/>
      <c r="G32" s="282"/>
      <c r="H32" s="282"/>
      <c r="I32" s="283">
        <f ca="1">SUM(I29:I31)</f>
        <v>106</v>
      </c>
      <c r="J32" s="283">
        <f t="shared" ref="J32:Y32" ca="1" si="8">SUM(J29:J31)</f>
        <v>106</v>
      </c>
      <c r="K32" s="283">
        <f t="shared" ca="1" si="8"/>
        <v>97</v>
      </c>
      <c r="L32" s="283">
        <f t="shared" ca="1" si="8"/>
        <v>87</v>
      </c>
      <c r="M32" s="285">
        <f t="shared" ca="1" si="8"/>
        <v>90</v>
      </c>
      <c r="N32" s="285">
        <f t="shared" ca="1" si="8"/>
        <v>90</v>
      </c>
      <c r="O32" s="284">
        <f t="shared" ca="1" si="8"/>
        <v>90</v>
      </c>
      <c r="P32" s="283">
        <f t="shared" ca="1" si="8"/>
        <v>90</v>
      </c>
      <c r="Q32" s="283">
        <f t="shared" ca="1" si="8"/>
        <v>90</v>
      </c>
      <c r="R32" s="283">
        <f t="shared" ca="1" si="8"/>
        <v>90</v>
      </c>
      <c r="S32" s="285">
        <f ca="1">SUM(S29:S31)</f>
        <v>90</v>
      </c>
      <c r="T32" s="284">
        <f t="shared" ca="1" si="8"/>
        <v>90</v>
      </c>
      <c r="U32" s="283">
        <f t="shared" ca="1" si="8"/>
        <v>90</v>
      </c>
      <c r="V32" s="283">
        <f t="shared" ca="1" si="8"/>
        <v>90</v>
      </c>
      <c r="W32" s="283">
        <f t="shared" ca="1" si="8"/>
        <v>90</v>
      </c>
      <c r="X32" s="285">
        <f t="shared" ca="1" si="8"/>
        <v>90</v>
      </c>
      <c r="Y32" s="283">
        <f t="shared" ca="1" si="8"/>
        <v>90</v>
      </c>
    </row>
    <row r="33" spans="1:25" s="283" customFormat="1" ht="12.95" customHeight="1" outlineLevel="1">
      <c r="A33" s="281"/>
      <c r="B33" s="289" t="s">
        <v>13</v>
      </c>
      <c r="C33" s="290"/>
      <c r="D33" s="290"/>
      <c r="E33" s="290"/>
      <c r="F33" s="290"/>
      <c r="G33" s="290"/>
      <c r="H33" s="290"/>
      <c r="I33" s="291">
        <f ca="1">I$27</f>
        <v>106</v>
      </c>
      <c r="J33" s="291">
        <f ca="1">J$27</f>
        <v>106</v>
      </c>
      <c r="K33" s="291">
        <f ca="1">K$27</f>
        <v>97</v>
      </c>
      <c r="L33" s="291">
        <f ca="1">L$27</f>
        <v>87</v>
      </c>
      <c r="M33" s="293">
        <f ca="1">M$27</f>
        <v>90</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90</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90</v>
      </c>
      <c r="P35" s="291">
        <f t="shared" ca="1" si="9"/>
        <v>90</v>
      </c>
      <c r="Q35" s="291">
        <f t="shared" ca="1" si="9"/>
        <v>90</v>
      </c>
      <c r="R35" s="291">
        <f t="shared" ca="1" si="9"/>
        <v>90</v>
      </c>
      <c r="S35" s="293">
        <f t="shared" ca="1" si="9"/>
        <v>90</v>
      </c>
      <c r="T35" s="292">
        <f t="shared" ca="1" si="9"/>
        <v>90</v>
      </c>
      <c r="U35" s="291">
        <f t="shared" ca="1" si="9"/>
        <v>90</v>
      </c>
      <c r="V35" s="291">
        <f t="shared" ca="1" si="9"/>
        <v>90</v>
      </c>
      <c r="W35" s="291">
        <f t="shared" ca="1" si="9"/>
        <v>90</v>
      </c>
      <c r="X35" s="293">
        <f t="shared" ca="1" si="9"/>
        <v>90</v>
      </c>
      <c r="Y35" s="291">
        <f t="shared" ca="1" si="9"/>
        <v>90</v>
      </c>
    </row>
    <row r="36" spans="1:25" s="283" customFormat="1" ht="12.75" customHeight="1" outlineLevel="1">
      <c r="A36" s="281"/>
      <c r="B36" s="289" t="s">
        <v>262</v>
      </c>
      <c r="C36" s="290"/>
      <c r="D36" s="290"/>
      <c r="E36" s="290"/>
      <c r="F36" s="290"/>
      <c r="G36" s="290"/>
      <c r="H36" s="290"/>
      <c r="I36" s="291">
        <f t="shared" ref="I36:Y36" ca="1" si="10">SUM(I33:I35)</f>
        <v>106</v>
      </c>
      <c r="J36" s="291">
        <f t="shared" ca="1" si="10"/>
        <v>106</v>
      </c>
      <c r="K36" s="291">
        <f t="shared" ca="1" si="10"/>
        <v>97</v>
      </c>
      <c r="L36" s="291">
        <f t="shared" ca="1" si="10"/>
        <v>87</v>
      </c>
      <c r="M36" s="293">
        <f t="shared" ca="1" si="10"/>
        <v>90</v>
      </c>
      <c r="N36" s="293">
        <f t="shared" ca="1" si="10"/>
        <v>90</v>
      </c>
      <c r="O36" s="292">
        <f t="shared" ca="1" si="10"/>
        <v>90</v>
      </c>
      <c r="P36" s="291">
        <f t="shared" ca="1" si="10"/>
        <v>90</v>
      </c>
      <c r="Q36" s="291">
        <f t="shared" ca="1" si="10"/>
        <v>90</v>
      </c>
      <c r="R36" s="291">
        <f t="shared" ca="1" si="10"/>
        <v>90</v>
      </c>
      <c r="S36" s="293">
        <f t="shared" ca="1" si="10"/>
        <v>90</v>
      </c>
      <c r="T36" s="292">
        <f t="shared" ca="1" si="10"/>
        <v>90</v>
      </c>
      <c r="U36" s="291">
        <f t="shared" ca="1" si="10"/>
        <v>90</v>
      </c>
      <c r="V36" s="291">
        <f t="shared" ca="1" si="10"/>
        <v>90</v>
      </c>
      <c r="W36" s="291">
        <f t="shared" ca="1" si="10"/>
        <v>90</v>
      </c>
      <c r="X36" s="293">
        <f t="shared" ca="1" si="10"/>
        <v>90</v>
      </c>
      <c r="Y36" s="291">
        <f t="shared" ca="1" si="10"/>
        <v>90</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106</v>
      </c>
      <c r="J38" s="268">
        <f t="shared" ref="J38:M38" ca="1" si="11">J12</f>
        <v>106</v>
      </c>
      <c r="K38" s="268">
        <f t="shared" ca="1" si="11"/>
        <v>97</v>
      </c>
      <c r="L38" s="268">
        <f t="shared" ca="1" si="11"/>
        <v>87</v>
      </c>
      <c r="M38" s="300">
        <f t="shared" ca="1" si="11"/>
        <v>90</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2">
        <f ca="1">M38</f>
        <v>90</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298">
        <f ca="1">M41</f>
        <v>53</v>
      </c>
      <c r="P40" s="283">
        <f ca="1">O40</f>
        <v>53</v>
      </c>
      <c r="Q40" s="283">
        <f t="shared" ref="Q40:S40" ca="1" si="12">P40</f>
        <v>53</v>
      </c>
      <c r="R40" s="283">
        <f t="shared" ca="1" si="12"/>
        <v>53</v>
      </c>
      <c r="S40" s="285">
        <f t="shared" ca="1" si="12"/>
        <v>53</v>
      </c>
      <c r="T40" s="298">
        <f ca="1">R41</f>
        <v>70</v>
      </c>
      <c r="U40" s="283">
        <f ca="1">T40</f>
        <v>70</v>
      </c>
      <c r="V40" s="283">
        <f ca="1">U40</f>
        <v>70</v>
      </c>
      <c r="W40" s="283">
        <f ca="1">V40</f>
        <v>70</v>
      </c>
      <c r="X40" s="285">
        <f ca="1">W40</f>
        <v>70</v>
      </c>
      <c r="Y40" s="359">
        <f ca="1">W41</f>
        <v>70</v>
      </c>
    </row>
    <row r="41" spans="1:25" s="268" customFormat="1" ht="12.95" customHeight="1">
      <c r="A41" s="294"/>
      <c r="B41" s="266" t="s">
        <v>196</v>
      </c>
      <c r="C41" s="267"/>
      <c r="D41" s="267"/>
      <c r="E41" s="267"/>
      <c r="F41" s="267"/>
      <c r="G41" s="267"/>
      <c r="H41" s="267"/>
      <c r="I41" s="268">
        <f ca="1">I12-SUM($I13:I13)-I14</f>
        <v>124</v>
      </c>
      <c r="J41" s="268">
        <f ca="1">J12-SUM($I13:J13)-J14</f>
        <v>107</v>
      </c>
      <c r="K41" s="268">
        <f ca="1">K12-SUM($I13:K13)-K14</f>
        <v>80</v>
      </c>
      <c r="L41" s="268">
        <f ca="1">L12-SUM($I13:L13)-L14</f>
        <v>67</v>
      </c>
      <c r="M41" s="300">
        <f ca="1">M12-SUM($I13:M13)-M14</f>
        <v>53</v>
      </c>
      <c r="N41" s="303">
        <f ca="1">L41+L14-N14-SUM($M13:N13)</f>
        <v>69</v>
      </c>
      <c r="O41" s="284">
        <f ca="1">$M$41+$M$14-O14-SUM($N13:O13)</f>
        <v>57</v>
      </c>
      <c r="P41" s="283">
        <f ca="1">$M$41+$M$14-P14-SUM($N13:P13)</f>
        <v>48</v>
      </c>
      <c r="Q41" s="283">
        <f ca="1">$M$41+$M$14-Q14-SUM($N13:Q13)</f>
        <v>68</v>
      </c>
      <c r="R41" s="283">
        <f ca="1">$M$41+$M$14-R14-SUM($N13:R13)</f>
        <v>70</v>
      </c>
      <c r="S41" s="285">
        <f ca="1">$M$41+$M$14-S14-SUM($N13:S13)</f>
        <v>70</v>
      </c>
      <c r="T41" s="284">
        <f ca="1">$R$41+$R$14-T14-SUM($S13:T13)</f>
        <v>70</v>
      </c>
      <c r="U41" s="283">
        <f ca="1">$R$41+$R$14-U14-SUM($S13:U13)</f>
        <v>70</v>
      </c>
      <c r="V41" s="283">
        <f ca="1">$R$41+$R$14-V14-SUM($S13:V13)</f>
        <v>70</v>
      </c>
      <c r="W41" s="283">
        <f ca="1">$R$41+$R$14-W14-SUM($S13:W13)</f>
        <v>70</v>
      </c>
      <c r="X41" s="285">
        <f ca="1">$R$41+$R$14-X14-SUM($S13:X13)</f>
        <v>70</v>
      </c>
      <c r="Y41" s="283">
        <f ca="1">$W$41+$W$14-Y14-SUM($X13:Y13)</f>
        <v>70</v>
      </c>
    </row>
    <row r="42" spans="1:25" s="268" customFormat="1" ht="12.95" customHeight="1" outlineLevel="1">
      <c r="A42" s="266"/>
      <c r="B42" s="274" t="s">
        <v>17</v>
      </c>
      <c r="C42" s="275"/>
      <c r="D42" s="275"/>
      <c r="E42" s="275"/>
      <c r="F42" s="275"/>
      <c r="G42" s="275"/>
      <c r="H42" s="275"/>
      <c r="I42" s="276">
        <f ca="1">I$27</f>
        <v>106</v>
      </c>
      <c r="J42" s="276">
        <f ca="1">J$27</f>
        <v>106</v>
      </c>
      <c r="K42" s="276">
        <f ca="1">K$27</f>
        <v>97</v>
      </c>
      <c r="L42" s="276">
        <f ca="1">L$27</f>
        <v>87</v>
      </c>
      <c r="M42" s="277">
        <f ca="1">M$27</f>
        <v>90</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90</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53</v>
      </c>
      <c r="P44" s="276">
        <f ca="1">P40</f>
        <v>53</v>
      </c>
      <c r="Q44" s="276">
        <f ca="1">Q40</f>
        <v>53</v>
      </c>
      <c r="R44" s="276">
        <f ca="1">R40</f>
        <v>53</v>
      </c>
      <c r="S44" s="277">
        <f t="shared" ref="S44:Y44" ca="1" si="13">S40</f>
        <v>53</v>
      </c>
      <c r="T44" s="304">
        <f t="shared" ca="1" si="13"/>
        <v>70</v>
      </c>
      <c r="U44" s="276">
        <f t="shared" ca="1" si="13"/>
        <v>70</v>
      </c>
      <c r="V44" s="276">
        <f t="shared" ca="1" si="13"/>
        <v>70</v>
      </c>
      <c r="W44" s="276">
        <f t="shared" ca="1" si="13"/>
        <v>70</v>
      </c>
      <c r="X44" s="277">
        <f t="shared" ca="1" si="13"/>
        <v>70</v>
      </c>
      <c r="Y44" s="276">
        <f t="shared" ca="1" si="13"/>
        <v>70</v>
      </c>
    </row>
    <row r="45" spans="1:25" s="268" customFormat="1" ht="12.75" customHeight="1">
      <c r="A45" s="266"/>
      <c r="B45" s="274" t="s">
        <v>263</v>
      </c>
      <c r="C45" s="275"/>
      <c r="D45" s="275"/>
      <c r="E45" s="275"/>
      <c r="F45" s="275"/>
      <c r="G45" s="275"/>
      <c r="H45" s="275"/>
      <c r="I45" s="276">
        <f t="shared" ref="I45:Y45" ca="1" si="14">SUM(I42:I44)</f>
        <v>106</v>
      </c>
      <c r="J45" s="276">
        <f t="shared" ca="1" si="14"/>
        <v>106</v>
      </c>
      <c r="K45" s="276">
        <f t="shared" ca="1" si="14"/>
        <v>97</v>
      </c>
      <c r="L45" s="276">
        <f t="shared" ca="1" si="14"/>
        <v>87</v>
      </c>
      <c r="M45" s="277">
        <f t="shared" ca="1" si="14"/>
        <v>90</v>
      </c>
      <c r="N45" s="277">
        <f t="shared" ca="1" si="14"/>
        <v>90</v>
      </c>
      <c r="O45" s="304">
        <f t="shared" ca="1" si="14"/>
        <v>53</v>
      </c>
      <c r="P45" s="276">
        <f t="shared" ca="1" si="14"/>
        <v>53</v>
      </c>
      <c r="Q45" s="276">
        <f t="shared" ca="1" si="14"/>
        <v>53</v>
      </c>
      <c r="R45" s="276">
        <f t="shared" ca="1" si="14"/>
        <v>53</v>
      </c>
      <c r="S45" s="277">
        <f t="shared" ca="1" si="14"/>
        <v>53</v>
      </c>
      <c r="T45" s="304">
        <f t="shared" ca="1" si="14"/>
        <v>70</v>
      </c>
      <c r="U45" s="276">
        <f t="shared" ca="1" si="14"/>
        <v>70</v>
      </c>
      <c r="V45" s="276">
        <f t="shared" ca="1" si="14"/>
        <v>70</v>
      </c>
      <c r="W45" s="276">
        <f t="shared" ca="1" si="14"/>
        <v>70</v>
      </c>
      <c r="X45" s="277">
        <f t="shared" ca="1" si="14"/>
        <v>70</v>
      </c>
      <c r="Y45" s="276">
        <f t="shared" ca="1" si="14"/>
        <v>70</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-18</v>
      </c>
      <c r="J47" s="268">
        <f t="shared" ca="1" si="15"/>
        <v>17</v>
      </c>
      <c r="K47" s="268">
        <f t="shared" ca="1" si="15"/>
        <v>18</v>
      </c>
      <c r="L47" s="268">
        <f t="shared" ca="1" si="15"/>
        <v>3</v>
      </c>
      <c r="M47" s="300">
        <f t="shared" ca="1" si="15"/>
        <v>17</v>
      </c>
      <c r="N47" s="297">
        <f ca="1">(SUM(N38:N40)-N41)-(SUM(M38:M40)-M41)</f>
        <v>-16</v>
      </c>
      <c r="O47" s="295">
        <f t="shared" ca="1" si="15"/>
        <v>-25</v>
      </c>
      <c r="P47" s="268">
        <f t="shared" ca="1" si="15"/>
        <v>9</v>
      </c>
      <c r="Q47" s="268">
        <f t="shared" ca="1" si="15"/>
        <v>-20</v>
      </c>
      <c r="R47" s="268">
        <f t="shared" ca="1" si="15"/>
        <v>-2</v>
      </c>
      <c r="S47" s="297">
        <f t="shared" ca="1" si="15"/>
        <v>0</v>
      </c>
      <c r="T47" s="295">
        <f t="shared" ca="1" si="15"/>
        <v>17</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-18</v>
      </c>
      <c r="J50" s="308"/>
      <c r="K50" s="308"/>
      <c r="L50" s="308"/>
      <c r="M50" s="311"/>
      <c r="N50" s="311"/>
      <c r="O50" s="310">
        <f ca="1">SUM(O38:O40)-O41</f>
        <v>-4</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17</v>
      </c>
      <c r="K51" s="312">
        <f ca="1">(SUM(K38:K40)-K41)-(SUM(J38:J40)-J41)</f>
        <v>18</v>
      </c>
      <c r="L51" s="312">
        <f ca="1">(SUM(L38:L40)-L41)-(SUM(K38:K40)-K41)</f>
        <v>3</v>
      </c>
      <c r="M51" s="311"/>
      <c r="N51" s="311"/>
      <c r="O51" s="310"/>
      <c r="P51" s="312">
        <f ca="1">(SUM(P38:P40)-P41)-(SUM(O38:O40)-O41)</f>
        <v>9</v>
      </c>
      <c r="Q51" s="312">
        <f ca="1">(SUM(Q38:Q40)-Q41)-(SUM(P38:P40)-P41)</f>
        <v>-20</v>
      </c>
      <c r="R51" s="312">
        <f ca="1">(SUM(R38:R40)-R41)-(SUM(Q38:Q40)-Q41)</f>
        <v>-2</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2"/>
      <c r="J54" s="312"/>
      <c r="K54" s="312"/>
      <c r="L54" s="312"/>
      <c r="M54" s="313"/>
      <c r="N54" s="311"/>
      <c r="O54" s="310">
        <f ca="1">-((SUM(N38:N40)-N41)-(SUM(M38:M40)-M41))</f>
        <v>16</v>
      </c>
      <c r="P54" s="308"/>
      <c r="Q54" s="308"/>
      <c r="R54" s="308"/>
      <c r="S54" s="311"/>
      <c r="T54" s="310">
        <f ca="1">-((SUM(S38:S40)-S41)-(SUM(R38:R40)-R41))</f>
        <v>0</v>
      </c>
      <c r="U54" s="308"/>
      <c r="V54" s="308"/>
      <c r="W54" s="312"/>
      <c r="X54" s="311"/>
      <c r="Y54" s="308"/>
    </row>
    <row r="55" spans="1:25" s="268" customFormat="1" ht="12.95" customHeight="1">
      <c r="A55" s="294"/>
      <c r="B55" s="306" t="s">
        <v>281</v>
      </c>
      <c r="C55" s="307"/>
      <c r="D55" s="307"/>
      <c r="E55" s="307"/>
      <c r="F55" s="307"/>
      <c r="G55" s="307"/>
      <c r="H55" s="307"/>
      <c r="I55" s="312"/>
      <c r="J55" s="312"/>
      <c r="K55" s="312"/>
      <c r="L55" s="312"/>
      <c r="M55" s="313"/>
      <c r="N55" s="311"/>
      <c r="O55" s="310"/>
      <c r="P55" s="308"/>
      <c r="Q55" s="308"/>
      <c r="R55" s="308"/>
      <c r="S55" s="311"/>
      <c r="T55" s="310"/>
      <c r="U55" s="308"/>
      <c r="V55" s="308"/>
      <c r="W55" s="312"/>
      <c r="X55" s="311"/>
      <c r="Y55" s="308"/>
    </row>
    <row r="56" spans="1:25" s="268" customFormat="1" ht="12.95" customHeight="1">
      <c r="A56" s="294"/>
      <c r="B56" s="306" t="s">
        <v>323</v>
      </c>
      <c r="C56" s="307"/>
      <c r="D56" s="307"/>
      <c r="E56" s="307"/>
      <c r="F56" s="307"/>
      <c r="G56" s="307"/>
      <c r="H56" s="307"/>
      <c r="I56" s="312"/>
      <c r="J56" s="312"/>
      <c r="K56" s="312"/>
      <c r="L56" s="312"/>
      <c r="M56" s="313">
        <f ca="1">((SUM(M38:M40)-M41)-(SUM(L38:L40)-L41))</f>
        <v>17</v>
      </c>
      <c r="N56" s="311"/>
      <c r="O56" s="310"/>
      <c r="P56" s="312"/>
      <c r="Q56" s="312"/>
      <c r="R56" s="312"/>
      <c r="S56" s="311"/>
      <c r="T56" s="322"/>
      <c r="U56" s="312"/>
      <c r="V56" s="312"/>
      <c r="W56" s="312"/>
      <c r="X56" s="311"/>
      <c r="Y56" s="308"/>
    </row>
    <row r="57" spans="1:25" s="268" customFormat="1" ht="12.95" customHeight="1">
      <c r="A57" s="294"/>
      <c r="B57" s="306" t="s">
        <v>286</v>
      </c>
      <c r="C57" s="307"/>
      <c r="D57" s="307"/>
      <c r="E57" s="307"/>
      <c r="F57" s="307"/>
      <c r="G57" s="307"/>
      <c r="H57" s="307"/>
      <c r="I57" s="312"/>
      <c r="J57" s="312"/>
      <c r="K57" s="312"/>
      <c r="L57" s="312"/>
      <c r="M57" s="313"/>
      <c r="N57" s="311"/>
      <c r="O57" s="310">
        <f ca="1">SUM(N38:N40)-SUM(L38:L40)</f>
        <v>3</v>
      </c>
      <c r="P57" s="312"/>
      <c r="Q57" s="312"/>
      <c r="R57" s="312"/>
      <c r="S57" s="311"/>
      <c r="T57" s="322"/>
      <c r="U57" s="312"/>
      <c r="V57" s="312"/>
      <c r="W57" s="312"/>
      <c r="X57" s="311"/>
      <c r="Y57" s="308"/>
    </row>
    <row r="58" spans="1:25" s="268" customFormat="1" ht="12.95" customHeight="1">
      <c r="A58" s="294"/>
      <c r="B58" s="306" t="s">
        <v>308</v>
      </c>
      <c r="C58" s="307"/>
      <c r="D58" s="307"/>
      <c r="E58" s="307"/>
      <c r="F58" s="307"/>
      <c r="G58" s="307"/>
      <c r="H58" s="307"/>
      <c r="I58" s="312"/>
      <c r="J58" s="312"/>
      <c r="K58" s="312"/>
      <c r="L58" s="312"/>
      <c r="M58" s="313"/>
      <c r="N58" s="311"/>
      <c r="O58" s="310"/>
      <c r="P58" s="312"/>
      <c r="Q58" s="312"/>
      <c r="R58" s="312"/>
      <c r="S58" s="311"/>
      <c r="T58" s="322"/>
      <c r="U58" s="312"/>
      <c r="V58" s="312"/>
      <c r="W58" s="312"/>
      <c r="X58" s="311"/>
      <c r="Y58" s="308"/>
    </row>
    <row r="59" spans="1:25" s="268" customFormat="1" ht="12.95" customHeight="1">
      <c r="A59" s="294"/>
      <c r="B59" s="306" t="s">
        <v>309</v>
      </c>
      <c r="C59" s="307"/>
      <c r="D59" s="307"/>
      <c r="E59" s="307"/>
      <c r="F59" s="307"/>
      <c r="G59" s="307"/>
      <c r="H59" s="307"/>
      <c r="I59" s="312"/>
      <c r="J59" s="312"/>
      <c r="K59" s="312"/>
      <c r="L59" s="312"/>
      <c r="M59" s="313"/>
      <c r="N59" s="311"/>
      <c r="O59" s="310"/>
      <c r="P59" s="312"/>
      <c r="Q59" s="312"/>
      <c r="R59" s="312"/>
      <c r="S59" s="311"/>
      <c r="T59" s="322"/>
      <c r="U59" s="312"/>
      <c r="V59" s="312"/>
      <c r="W59" s="312"/>
      <c r="X59" s="311"/>
      <c r="Y59" s="308"/>
    </row>
    <row r="60" spans="1:25" s="268" customFormat="1" ht="12.95" customHeight="1">
      <c r="A60" s="294"/>
      <c r="B60" s="306" t="s">
        <v>310</v>
      </c>
      <c r="C60" s="307"/>
      <c r="D60" s="307"/>
      <c r="E60" s="307"/>
      <c r="F60" s="307"/>
      <c r="G60" s="307"/>
      <c r="H60" s="307"/>
      <c r="I60" s="312"/>
      <c r="J60" s="312"/>
      <c r="K60" s="312"/>
      <c r="L60" s="312"/>
      <c r="M60" s="313"/>
      <c r="N60" s="311"/>
      <c r="O60" s="310"/>
      <c r="P60" s="312"/>
      <c r="Q60" s="312"/>
      <c r="R60" s="312"/>
      <c r="S60" s="311"/>
      <c r="T60" s="322"/>
      <c r="U60" s="312"/>
      <c r="V60" s="312"/>
      <c r="W60" s="312"/>
      <c r="X60" s="311"/>
      <c r="Y60" s="308"/>
    </row>
    <row r="61" spans="1:25" s="268" customFormat="1" ht="12.95" customHeight="1">
      <c r="A61" s="294"/>
      <c r="B61" s="306" t="s">
        <v>311</v>
      </c>
      <c r="C61" s="307"/>
      <c r="D61" s="307"/>
      <c r="E61" s="307"/>
      <c r="F61" s="307"/>
      <c r="G61" s="307"/>
      <c r="H61" s="307"/>
      <c r="I61" s="312"/>
      <c r="J61" s="312"/>
      <c r="K61" s="312"/>
      <c r="L61" s="312"/>
      <c r="M61" s="313"/>
      <c r="N61" s="311"/>
      <c r="O61" s="310"/>
      <c r="P61" s="312"/>
      <c r="Q61" s="312"/>
      <c r="R61" s="312"/>
      <c r="S61" s="311"/>
      <c r="T61" s="322"/>
      <c r="U61" s="312"/>
      <c r="V61" s="312"/>
      <c r="W61" s="312"/>
      <c r="X61" s="311"/>
      <c r="Y61" s="308"/>
    </row>
    <row r="62" spans="1:25" s="268" customFormat="1" ht="12.95" customHeight="1">
      <c r="A62" s="294"/>
      <c r="B62" s="306" t="s">
        <v>22</v>
      </c>
      <c r="C62" s="307"/>
      <c r="D62" s="307"/>
      <c r="E62" s="307"/>
      <c r="F62" s="307"/>
      <c r="G62" s="307"/>
      <c r="H62" s="307"/>
      <c r="I62" s="319">
        <f ca="1">SUM(I50:I61)</f>
        <v>-18</v>
      </c>
      <c r="J62" s="319">
        <f t="shared" ref="J62:Y62" ca="1" si="17">SUM(J50:J61)</f>
        <v>17</v>
      </c>
      <c r="K62" s="319">
        <f t="shared" ca="1" si="17"/>
        <v>18</v>
      </c>
      <c r="L62" s="319">
        <f t="shared" ca="1" si="17"/>
        <v>3</v>
      </c>
      <c r="M62" s="321">
        <f t="shared" ca="1" si="17"/>
        <v>17</v>
      </c>
      <c r="N62" s="321">
        <f t="shared" si="17"/>
        <v>0</v>
      </c>
      <c r="O62" s="320">
        <f t="shared" ca="1" si="17"/>
        <v>15</v>
      </c>
      <c r="P62" s="319">
        <f t="shared" ca="1" si="17"/>
        <v>9</v>
      </c>
      <c r="Q62" s="319">
        <f t="shared" ca="1" si="17"/>
        <v>-20</v>
      </c>
      <c r="R62" s="319">
        <f t="shared" ca="1" si="17"/>
        <v>-2</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-18</v>
      </c>
      <c r="K65" s="325">
        <f ca="1">J65</f>
        <v>-18</v>
      </c>
      <c r="L65" s="325">
        <f ca="1">K65</f>
        <v>-18</v>
      </c>
      <c r="M65" s="327">
        <f ca="1">L65</f>
        <v>-18</v>
      </c>
      <c r="N65" s="327">
        <f ca="1">M65</f>
        <v>-18</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17</v>
      </c>
      <c r="L66" s="312">
        <f ca="1">K66</f>
        <v>17</v>
      </c>
      <c r="M66" s="313">
        <f ca="1">L66</f>
        <v>17</v>
      </c>
      <c r="N66" s="311">
        <f ca="1">M66</f>
        <v>17</v>
      </c>
      <c r="O66" s="310">
        <f ca="1">N66</f>
        <v>17</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18</v>
      </c>
      <c r="M67" s="313">
        <f ca="1">L67</f>
        <v>18</v>
      </c>
      <c r="N67" s="311">
        <f ca="1">M67</f>
        <v>18</v>
      </c>
      <c r="O67" s="310">
        <f ca="1">N67</f>
        <v>18</v>
      </c>
      <c r="P67" s="308">
        <f ca="1">O67</f>
        <v>18</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3</v>
      </c>
      <c r="N68" s="311">
        <f ca="1">M68</f>
        <v>3</v>
      </c>
      <c r="O68" s="310">
        <f ca="1">N68</f>
        <v>3</v>
      </c>
      <c r="P68" s="308">
        <f ca="1">O68</f>
        <v>3</v>
      </c>
      <c r="Q68" s="308">
        <f ca="1">P68</f>
        <v>3</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 ca="1">M$62</f>
        <v>17</v>
      </c>
      <c r="O69" s="310">
        <f ca="1">N69</f>
        <v>17</v>
      </c>
      <c r="P69" s="308">
        <f ca="1">O69</f>
        <v>17</v>
      </c>
      <c r="Q69" s="308">
        <f ca="1">P69</f>
        <v>17</v>
      </c>
      <c r="R69" s="308">
        <f ca="1">Q69</f>
        <v>17</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15</v>
      </c>
      <c r="Q71" s="312">
        <f ca="1">P71</f>
        <v>15</v>
      </c>
      <c r="R71" s="312">
        <f ca="1">Q71</f>
        <v>15</v>
      </c>
      <c r="S71" s="313">
        <f ca="1">R71</f>
        <v>15</v>
      </c>
      <c r="T71" s="322">
        <f ca="1">S71</f>
        <v>15</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9</v>
      </c>
      <c r="R72" s="312">
        <f ca="1">Q72</f>
        <v>9</v>
      </c>
      <c r="S72" s="313">
        <f ca="1">R72</f>
        <v>9</v>
      </c>
      <c r="T72" s="322">
        <f ca="1">S72</f>
        <v>9</v>
      </c>
      <c r="U72" s="312">
        <f ca="1">T72</f>
        <v>9</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-20</v>
      </c>
      <c r="S73" s="313">
        <f ca="1">R73</f>
        <v>-20</v>
      </c>
      <c r="T73" s="322">
        <f ca="1">S73</f>
        <v>-20</v>
      </c>
      <c r="U73" s="312">
        <f ca="1">T73</f>
        <v>-20</v>
      </c>
      <c r="V73" s="312">
        <f ca="1">U73</f>
        <v>-20</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-2</v>
      </c>
      <c r="T74" s="322">
        <f ca="1">S74</f>
        <v>-2</v>
      </c>
      <c r="U74" s="312">
        <f ca="1">T74</f>
        <v>-2</v>
      </c>
      <c r="V74" s="312">
        <f ca="1">U74</f>
        <v>-2</v>
      </c>
      <c r="W74" s="312">
        <f ca="1">V74</f>
        <v>-2</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f>X75</f>
        <v>0</v>
      </c>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6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37</v>
      </c>
      <c r="O78" s="320">
        <f ca="1">SUM(O65:O70)</f>
        <v>55</v>
      </c>
      <c r="P78" s="319">
        <f t="shared" ref="P78:S78" ca="1" si="18">SUM(P65:P70)</f>
        <v>38</v>
      </c>
      <c r="Q78" s="319">
        <f t="shared" ca="1" si="18"/>
        <v>20</v>
      </c>
      <c r="R78" s="319">
        <f t="shared" ca="1" si="18"/>
        <v>17</v>
      </c>
      <c r="S78" s="321">
        <f t="shared" si="18"/>
        <v>0</v>
      </c>
      <c r="T78" s="320">
        <f ca="1">SUM(T65:T75)</f>
        <v>2</v>
      </c>
      <c r="U78" s="319">
        <f t="shared" ref="U78:X78" ca="1" si="19">SUM(U65:U75)</f>
        <v>-13</v>
      </c>
      <c r="V78" s="319">
        <f t="shared" ca="1" si="19"/>
        <v>-22</v>
      </c>
      <c r="W78" s="319">
        <f t="shared" ca="1" si="19"/>
        <v>-2</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4"/>
      <c r="J81" s="314"/>
      <c r="K81" s="314"/>
      <c r="L81" s="314"/>
      <c r="M81" s="318"/>
      <c r="N81" s="354"/>
      <c r="O81" s="315"/>
      <c r="P81" s="316"/>
      <c r="Q81" s="316"/>
      <c r="R81" s="316"/>
      <c r="S81" s="354"/>
      <c r="T81" s="315"/>
      <c r="U81" s="316"/>
      <c r="V81" s="316"/>
      <c r="W81" s="316"/>
      <c r="X81" s="354"/>
      <c r="Y81" s="316"/>
    </row>
    <row r="82" spans="1:25" s="268" customFormat="1" ht="12.95" customHeight="1">
      <c r="A82" s="294"/>
      <c r="B82" s="306" t="s">
        <v>362</v>
      </c>
      <c r="C82" s="307"/>
      <c r="D82" s="307"/>
      <c r="E82" s="267"/>
      <c r="F82" s="267"/>
      <c r="G82" s="267"/>
      <c r="H82" s="307"/>
      <c r="I82" s="314"/>
      <c r="J82" s="314"/>
      <c r="K82" s="314"/>
      <c r="L82" s="314"/>
      <c r="M82" s="318"/>
      <c r="N82" s="354"/>
      <c r="O82" s="315"/>
      <c r="P82" s="316"/>
      <c r="Q82" s="316"/>
      <c r="R82" s="316"/>
      <c r="S82" s="354"/>
      <c r="T82" s="398"/>
      <c r="U82" s="316"/>
      <c r="V82" s="316"/>
      <c r="W82" s="316"/>
      <c r="X82" s="354"/>
      <c r="Y82" s="316"/>
    </row>
    <row r="83" spans="1:25" s="268" customFormat="1" ht="12.95" customHeight="1">
      <c r="A83" s="294"/>
      <c r="B83" s="306" t="s">
        <v>374</v>
      </c>
      <c r="C83" s="267"/>
      <c r="D83" s="267"/>
      <c r="E83" s="267"/>
      <c r="F83" s="267"/>
      <c r="G83" s="267"/>
      <c r="H83" s="267"/>
      <c r="I83" s="331"/>
      <c r="J83" s="331"/>
      <c r="K83" s="331"/>
      <c r="L83" s="331"/>
      <c r="M83" s="333"/>
      <c r="N83" s="333"/>
      <c r="O83" s="332"/>
      <c r="P83" s="331"/>
      <c r="Q83" s="331"/>
      <c r="R83" s="331"/>
      <c r="S83" s="333"/>
      <c r="T83" s="332"/>
      <c r="U83" s="331"/>
      <c r="V83" s="331"/>
      <c r="W83" s="331"/>
      <c r="X83" s="333"/>
      <c r="Y83" s="331"/>
    </row>
    <row r="84" spans="1:25" s="268" customFormat="1" ht="12.95" customHeight="1">
      <c r="A84" s="294"/>
      <c r="B84" s="306" t="s">
        <v>373</v>
      </c>
      <c r="C84" s="330"/>
      <c r="D84" s="330"/>
      <c r="E84" s="267"/>
      <c r="F84" s="267"/>
      <c r="G84" s="267"/>
      <c r="H84" s="330"/>
      <c r="I84" s="331"/>
      <c r="J84" s="331"/>
      <c r="K84" s="331"/>
      <c r="L84" s="331"/>
      <c r="M84" s="333"/>
      <c r="N84" s="333"/>
      <c r="O84" s="332"/>
      <c r="P84" s="331"/>
      <c r="Q84" s="331"/>
      <c r="R84" s="331"/>
      <c r="S84" s="333"/>
      <c r="T84" s="332"/>
      <c r="U84" s="331"/>
      <c r="V84" s="331"/>
      <c r="W84" s="331"/>
      <c r="X84" s="333"/>
      <c r="Y84" s="331"/>
    </row>
    <row r="85" spans="1:25" s="268" customFormat="1" ht="12.95" customHeight="1">
      <c r="A85" s="294"/>
      <c r="B85" s="306" t="s">
        <v>365</v>
      </c>
      <c r="C85" s="330"/>
      <c r="D85" s="330"/>
      <c r="E85" s="267"/>
      <c r="F85" s="267"/>
      <c r="G85" s="267"/>
      <c r="H85" s="330"/>
      <c r="I85" s="331"/>
      <c r="J85" s="331"/>
      <c r="K85" s="331"/>
      <c r="L85" s="331"/>
      <c r="M85" s="333"/>
      <c r="N85" s="333"/>
      <c r="O85" s="332"/>
      <c r="P85" s="331"/>
      <c r="Q85" s="331"/>
      <c r="R85" s="331"/>
      <c r="S85" s="333"/>
      <c r="T85" s="332"/>
      <c r="U85" s="331"/>
      <c r="V85" s="331"/>
      <c r="W85" s="331"/>
      <c r="X85" s="333"/>
      <c r="Y85" s="331"/>
    </row>
    <row r="86" spans="1:25" s="268" customFormat="1" ht="12.95" customHeight="1">
      <c r="A86" s="294"/>
      <c r="B86" s="306" t="s">
        <v>366</v>
      </c>
      <c r="C86" s="330"/>
      <c r="D86" s="330"/>
      <c r="E86" s="267"/>
      <c r="F86" s="267"/>
      <c r="G86" s="267"/>
      <c r="H86" s="330"/>
      <c r="I86" s="331"/>
      <c r="J86" s="331"/>
      <c r="K86" s="331"/>
      <c r="L86" s="331"/>
      <c r="M86" s="333"/>
      <c r="N86" s="333"/>
      <c r="O86" s="332"/>
      <c r="P86" s="331"/>
      <c r="Q86" s="331"/>
      <c r="R86" s="331"/>
      <c r="S86" s="333"/>
      <c r="T86" s="332"/>
      <c r="U86" s="331"/>
      <c r="V86" s="331"/>
      <c r="W86" s="331"/>
      <c r="X86" s="333"/>
      <c r="Y86" s="331"/>
    </row>
    <row r="87" spans="1:25" s="268" customFormat="1" ht="12.95" customHeight="1">
      <c r="A87" s="294"/>
      <c r="B87" s="306" t="s">
        <v>363</v>
      </c>
      <c r="C87" s="330"/>
      <c r="D87" s="330"/>
      <c r="E87" s="267"/>
      <c r="F87" s="267"/>
      <c r="G87" s="267"/>
      <c r="H87" s="330"/>
      <c r="I87" s="331"/>
      <c r="J87" s="331"/>
      <c r="K87" s="331"/>
      <c r="L87" s="331"/>
      <c r="M87" s="333"/>
      <c r="N87" s="333"/>
      <c r="O87" s="332"/>
      <c r="P87" s="316"/>
      <c r="Q87" s="331"/>
      <c r="R87" s="331"/>
      <c r="S87" s="333"/>
      <c r="T87" s="399"/>
      <c r="U87" s="385"/>
      <c r="V87" s="385"/>
      <c r="W87" s="331"/>
      <c r="X87" s="333"/>
      <c r="Y87" s="355"/>
    </row>
    <row r="88" spans="1:25" s="268" customFormat="1" ht="12.95" customHeight="1">
      <c r="A88" s="294"/>
      <c r="B88" s="306" t="s">
        <v>364</v>
      </c>
      <c r="C88" s="330"/>
      <c r="D88" s="330"/>
      <c r="E88" s="267"/>
      <c r="F88" s="267"/>
      <c r="G88" s="267"/>
      <c r="H88" s="330"/>
      <c r="I88" s="356"/>
      <c r="J88" s="356"/>
      <c r="K88" s="331"/>
      <c r="L88" s="331"/>
      <c r="M88" s="333"/>
      <c r="N88" s="333"/>
      <c r="O88" s="332"/>
      <c r="P88" s="331"/>
      <c r="Q88" s="331"/>
      <c r="R88" s="331"/>
      <c r="S88" s="333"/>
      <c r="T88" s="332"/>
      <c r="U88" s="331"/>
      <c r="V88" s="331"/>
      <c r="W88" s="331"/>
      <c r="X88" s="333"/>
      <c r="Y88" s="331"/>
    </row>
    <row r="89" spans="1:25" s="268" customFormat="1" ht="12.95" customHeight="1">
      <c r="A89" s="294"/>
      <c r="B89" s="306" t="s">
        <v>367</v>
      </c>
      <c r="C89" s="330"/>
      <c r="D89" s="330"/>
      <c r="E89" s="267"/>
      <c r="F89" s="267"/>
      <c r="G89" s="267"/>
      <c r="H89" s="330"/>
      <c r="I89" s="356"/>
      <c r="J89" s="356"/>
      <c r="K89" s="331"/>
      <c r="L89" s="331"/>
      <c r="M89" s="333"/>
      <c r="N89" s="333"/>
      <c r="O89" s="332"/>
      <c r="P89" s="331"/>
      <c r="Q89" s="331"/>
      <c r="R89" s="331"/>
      <c r="S89" s="333"/>
      <c r="T89" s="332"/>
      <c r="U89" s="331"/>
      <c r="V89" s="331"/>
      <c r="W89" s="331"/>
      <c r="X89" s="333"/>
      <c r="Y89" s="331"/>
    </row>
    <row r="90" spans="1:25" s="268" customFormat="1" ht="12.95" customHeight="1">
      <c r="A90" s="294"/>
      <c r="B90" s="306" t="s">
        <v>368</v>
      </c>
      <c r="C90" s="330"/>
      <c r="D90" s="330"/>
      <c r="E90" s="267"/>
      <c r="F90" s="267"/>
      <c r="G90" s="267"/>
      <c r="H90" s="330"/>
      <c r="I90" s="356"/>
      <c r="J90" s="356"/>
      <c r="K90" s="331"/>
      <c r="L90" s="331"/>
      <c r="M90" s="333"/>
      <c r="N90" s="333"/>
      <c r="O90" s="332"/>
      <c r="P90" s="331"/>
      <c r="Q90" s="331"/>
      <c r="R90" s="331"/>
      <c r="S90" s="333"/>
      <c r="T90" s="332"/>
      <c r="U90" s="331"/>
      <c r="V90" s="331"/>
      <c r="W90" s="331"/>
      <c r="X90" s="333"/>
      <c r="Y90" s="331"/>
    </row>
    <row r="91" spans="1:25" s="268" customFormat="1" ht="12.95" customHeight="1">
      <c r="A91" s="294"/>
      <c r="B91" s="306" t="s">
        <v>369</v>
      </c>
      <c r="C91" s="330"/>
      <c r="D91" s="330"/>
      <c r="E91" s="267"/>
      <c r="F91" s="267"/>
      <c r="G91" s="267"/>
      <c r="H91" s="330"/>
      <c r="I91" s="356"/>
      <c r="J91" s="356"/>
      <c r="K91" s="331"/>
      <c r="L91" s="331"/>
      <c r="M91" s="333"/>
      <c r="N91" s="333"/>
      <c r="O91" s="332"/>
      <c r="P91" s="331"/>
      <c r="Q91" s="331"/>
      <c r="R91" s="331"/>
      <c r="S91" s="333"/>
      <c r="T91" s="332"/>
      <c r="U91" s="331"/>
      <c r="V91" s="331"/>
      <c r="W91" s="331"/>
      <c r="X91" s="333"/>
      <c r="Y91" s="331"/>
    </row>
    <row r="92" spans="1:25" s="268" customFormat="1" ht="12.95" customHeight="1">
      <c r="A92" s="294"/>
      <c r="B92" s="306" t="s">
        <v>370</v>
      </c>
      <c r="C92" s="330"/>
      <c r="D92" s="330"/>
      <c r="E92" s="267"/>
      <c r="F92" s="267"/>
      <c r="G92" s="267"/>
      <c r="H92" s="330"/>
      <c r="I92" s="356"/>
      <c r="J92" s="356"/>
      <c r="K92" s="331"/>
      <c r="L92" s="331"/>
      <c r="M92" s="333"/>
      <c r="N92" s="333"/>
      <c r="O92" s="332"/>
      <c r="P92" s="331"/>
      <c r="Q92" s="331"/>
      <c r="R92" s="331"/>
      <c r="S92" s="333"/>
      <c r="T92" s="332"/>
      <c r="U92" s="331"/>
      <c r="V92" s="331"/>
      <c r="W92" s="331"/>
      <c r="X92" s="333"/>
      <c r="Y92" s="331"/>
    </row>
    <row r="93" spans="1:25" s="268" customFormat="1" ht="12.95" customHeight="1">
      <c r="A93" s="294"/>
      <c r="B93" s="330"/>
      <c r="C93" s="330"/>
      <c r="D93" s="330"/>
      <c r="E93" s="267"/>
      <c r="F93" s="267"/>
      <c r="G93" s="267"/>
      <c r="H93" s="330"/>
      <c r="I93" s="356"/>
      <c r="J93" s="356"/>
      <c r="K93" s="331"/>
      <c r="L93" s="331"/>
      <c r="M93" s="333"/>
      <c r="N93" s="333"/>
      <c r="O93" s="332"/>
      <c r="P93" s="331"/>
      <c r="Q93" s="331"/>
      <c r="R93" s="331"/>
      <c r="S93" s="333"/>
      <c r="T93" s="332"/>
      <c r="U93" s="331"/>
      <c r="V93" s="331"/>
      <c r="W93" s="331"/>
      <c r="X93" s="333"/>
      <c r="Y93" s="331"/>
    </row>
    <row r="94" spans="1:25" s="268" customFormat="1" ht="12.95" customHeight="1">
      <c r="A94" s="294"/>
      <c r="B94" s="266" t="s">
        <v>282</v>
      </c>
      <c r="C94" s="330"/>
      <c r="D94" s="330"/>
      <c r="E94" s="267"/>
      <c r="F94" s="267"/>
      <c r="G94" s="267"/>
      <c r="H94" s="330"/>
      <c r="I94" s="330"/>
      <c r="J94" s="330"/>
      <c r="M94" s="300"/>
      <c r="N94" s="300"/>
      <c r="O94" s="299"/>
      <c r="S94" s="300"/>
      <c r="T94" s="299"/>
      <c r="X94" s="300"/>
    </row>
    <row r="95" spans="1:25" s="268" customFormat="1" ht="12.95" customHeight="1">
      <c r="A95" s="294"/>
      <c r="B95" s="306" t="s">
        <v>375</v>
      </c>
      <c r="C95" s="330"/>
      <c r="D95" s="330"/>
      <c r="E95" s="267"/>
      <c r="F95" s="267"/>
      <c r="G95" s="267"/>
      <c r="H95" s="330"/>
      <c r="M95" s="300"/>
      <c r="N95" s="300"/>
      <c r="O95" s="299">
        <f ca="1">M41-SUM(O38:O40)</f>
        <v>0</v>
      </c>
      <c r="P95" s="268">
        <f ca="1">O95</f>
        <v>0</v>
      </c>
      <c r="Q95" s="268">
        <f ca="1">P95</f>
        <v>0</v>
      </c>
      <c r="R95" s="268">
        <f ca="1">Q95</f>
        <v>0</v>
      </c>
      <c r="S95" s="300">
        <f ca="1">R95</f>
        <v>0</v>
      </c>
      <c r="T95" s="299">
        <f ca="1">S95</f>
        <v>0</v>
      </c>
      <c r="U95" s="266"/>
      <c r="V95" s="266"/>
      <c r="X95" s="300"/>
      <c r="Y95" s="294"/>
    </row>
    <row r="96" spans="1:25" s="268" customFormat="1" ht="12.95" customHeight="1">
      <c r="A96" s="294"/>
      <c r="B96" s="306" t="s">
        <v>285</v>
      </c>
      <c r="C96" s="330"/>
      <c r="D96" s="330"/>
      <c r="E96" s="267"/>
      <c r="F96" s="267"/>
      <c r="G96" s="267"/>
      <c r="H96" s="330"/>
      <c r="M96" s="300"/>
      <c r="N96" s="300">
        <f ca="1">L41-SUM(N38:N40)</f>
        <v>-23</v>
      </c>
      <c r="O96" s="299"/>
      <c r="S96" s="300"/>
      <c r="T96" s="400"/>
      <c r="U96" s="266"/>
      <c r="V96" s="266"/>
      <c r="X96" s="300"/>
      <c r="Y96" s="294"/>
    </row>
    <row r="97" spans="1:25" s="268" customFormat="1" ht="12.95" customHeight="1">
      <c r="A97" s="294"/>
      <c r="B97" s="306" t="s">
        <v>312</v>
      </c>
      <c r="C97" s="330"/>
      <c r="D97" s="330"/>
      <c r="E97" s="267"/>
      <c r="F97" s="267"/>
      <c r="G97" s="267"/>
      <c r="H97" s="330"/>
      <c r="M97" s="300"/>
      <c r="N97" s="300"/>
      <c r="O97" s="299"/>
      <c r="S97" s="300"/>
      <c r="T97" s="299"/>
      <c r="U97" s="266"/>
      <c r="V97" s="266"/>
      <c r="X97" s="300"/>
      <c r="Y97" s="294"/>
    </row>
    <row r="98" spans="1:25" s="268" customFormat="1" ht="12.95" customHeight="1">
      <c r="A98" s="294"/>
      <c r="B98" s="306" t="s">
        <v>313</v>
      </c>
      <c r="C98" s="330"/>
      <c r="D98" s="330"/>
      <c r="E98" s="267"/>
      <c r="F98" s="267"/>
      <c r="G98" s="267"/>
      <c r="H98" s="330"/>
      <c r="M98" s="300"/>
      <c r="N98" s="300"/>
      <c r="O98" s="299"/>
      <c r="S98" s="300"/>
      <c r="T98" s="299"/>
      <c r="U98" s="266"/>
      <c r="V98" s="266"/>
      <c r="X98" s="300"/>
      <c r="Y98" s="294"/>
    </row>
    <row r="99" spans="1:25" s="268" customFormat="1" ht="12.95" customHeight="1">
      <c r="A99" s="294"/>
      <c r="B99" s="306" t="s">
        <v>287</v>
      </c>
      <c r="C99" s="330"/>
      <c r="D99" s="330"/>
      <c r="E99" s="267"/>
      <c r="F99" s="267"/>
      <c r="G99" s="267"/>
      <c r="H99" s="330"/>
      <c r="M99" s="300"/>
      <c r="N99" s="300">
        <f ca="1">-M56</f>
        <v>-17</v>
      </c>
      <c r="O99" s="299"/>
      <c r="S99" s="300"/>
      <c r="T99" s="400"/>
      <c r="U99" s="266"/>
      <c r="V99" s="266"/>
      <c r="X99" s="300"/>
      <c r="Y99" s="294"/>
    </row>
    <row r="100" spans="1:25" s="268" customFormat="1" ht="12.95" customHeight="1">
      <c r="A100" s="294"/>
      <c r="B100" s="306" t="s">
        <v>314</v>
      </c>
      <c r="C100" s="330"/>
      <c r="D100" s="330"/>
      <c r="E100" s="267"/>
      <c r="F100" s="267"/>
      <c r="G100" s="267"/>
      <c r="H100" s="330"/>
      <c r="M100" s="300"/>
      <c r="N100" s="300"/>
      <c r="O100" s="299"/>
      <c r="S100" s="300"/>
      <c r="T100" s="400"/>
      <c r="U100" s="266"/>
      <c r="V100" s="266"/>
      <c r="X100" s="300"/>
      <c r="Y100" s="294"/>
    </row>
    <row r="101" spans="1:25" s="268" customFormat="1" ht="12.95" customHeight="1">
      <c r="A101" s="294"/>
      <c r="B101" s="306" t="s">
        <v>315</v>
      </c>
      <c r="C101" s="330"/>
      <c r="D101" s="330"/>
      <c r="E101" s="267"/>
      <c r="F101" s="267"/>
      <c r="G101" s="267"/>
      <c r="H101" s="330"/>
      <c r="M101" s="300"/>
      <c r="N101" s="300"/>
      <c r="O101" s="299"/>
      <c r="S101" s="300"/>
      <c r="T101" s="400"/>
      <c r="U101" s="266"/>
      <c r="V101" s="266"/>
      <c r="X101" s="300"/>
      <c r="Y101" s="294"/>
    </row>
    <row r="102" spans="1:25" s="268" customFormat="1" ht="12.95" customHeight="1">
      <c r="A102" s="294"/>
      <c r="B102" s="306" t="s">
        <v>316</v>
      </c>
      <c r="C102" s="330"/>
      <c r="D102" s="330"/>
      <c r="E102" s="267"/>
      <c r="F102" s="267"/>
      <c r="G102" s="267"/>
      <c r="H102" s="330"/>
      <c r="M102" s="300"/>
      <c r="N102" s="300"/>
      <c r="O102" s="299"/>
      <c r="S102" s="300"/>
      <c r="T102" s="400"/>
      <c r="U102" s="266"/>
      <c r="V102" s="266"/>
      <c r="X102" s="300"/>
      <c r="Y102" s="294"/>
    </row>
    <row r="103" spans="1:25" s="268" customFormat="1" ht="12.95" customHeight="1">
      <c r="A103" s="294"/>
      <c r="B103" s="306" t="s">
        <v>317</v>
      </c>
      <c r="C103" s="330"/>
      <c r="D103" s="330"/>
      <c r="E103" s="267"/>
      <c r="F103" s="267"/>
      <c r="G103" s="267"/>
      <c r="H103" s="330"/>
      <c r="M103" s="300"/>
      <c r="N103" s="300"/>
      <c r="O103" s="299"/>
      <c r="S103" s="300"/>
      <c r="T103" s="400"/>
      <c r="U103" s="266"/>
      <c r="V103" s="266"/>
      <c r="X103" s="300"/>
      <c r="Y103" s="294"/>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SUM(I78:I104)</f>
        <v>0</v>
      </c>
      <c r="J105" s="429">
        <f t="shared" si="20"/>
        <v>0</v>
      </c>
      <c r="K105" s="429">
        <f t="shared" si="20"/>
        <v>0</v>
      </c>
      <c r="L105" s="429">
        <f t="shared" si="20"/>
        <v>0</v>
      </c>
      <c r="M105" s="430">
        <f t="shared" si="20"/>
        <v>0</v>
      </c>
      <c r="N105" s="430">
        <f t="shared" ca="1" si="20"/>
        <v>-3</v>
      </c>
      <c r="O105" s="396">
        <f t="shared" ca="1" si="20"/>
        <v>55</v>
      </c>
      <c r="P105" s="364">
        <f t="shared" ca="1" si="20"/>
        <v>38</v>
      </c>
      <c r="Q105" s="364">
        <f t="shared" ca="1" si="20"/>
        <v>20</v>
      </c>
      <c r="R105" s="364">
        <f t="shared" ca="1" si="20"/>
        <v>17</v>
      </c>
      <c r="S105" s="389">
        <f t="shared" ca="1" si="20"/>
        <v>0</v>
      </c>
      <c r="T105" s="396">
        <f t="shared" ca="1" si="20"/>
        <v>2</v>
      </c>
      <c r="U105" s="364">
        <f t="shared" ca="1" si="20"/>
        <v>-13</v>
      </c>
      <c r="V105" s="364">
        <f t="shared" ca="1" si="20"/>
        <v>-22</v>
      </c>
      <c r="W105" s="364">
        <f t="shared" ca="1" si="20"/>
        <v>-2</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-74.541029207232256</v>
      </c>
      <c r="J108" s="338">
        <f t="shared" ca="1" si="21"/>
        <v>223.62308762169678</v>
      </c>
      <c r="K108" s="338">
        <f t="shared" ca="1" si="21"/>
        <v>163.99026425591097</v>
      </c>
      <c r="L108" s="338">
        <f t="shared" ca="1" si="21"/>
        <v>0</v>
      </c>
      <c r="M108" s="379">
        <f t="shared" ca="1" si="21"/>
        <v>223.62308762169678</v>
      </c>
      <c r="N108" s="341">
        <f t="shared" ca="1" si="21"/>
        <v>-223.62308762169678</v>
      </c>
      <c r="O108" s="339">
        <f t="shared" ca="1" si="21"/>
        <v>208.71488178025032</v>
      </c>
      <c r="P108" s="340">
        <f t="shared" ca="1" si="21"/>
        <v>-178.89847009735743</v>
      </c>
      <c r="Q108" s="340">
        <f t="shared" ca="1" si="21"/>
        <v>-44.724617524339358</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-13</v>
      </c>
      <c r="J109" s="342">
        <f t="shared" ca="1" si="22"/>
        <v>-11</v>
      </c>
      <c r="K109" s="342">
        <f t="shared" ca="1" si="22"/>
        <v>-4</v>
      </c>
      <c r="L109" s="342">
        <f t="shared" ca="1" si="22"/>
        <v>-1</v>
      </c>
      <c r="M109" s="380">
        <f t="shared" ca="1" si="22"/>
        <v>1</v>
      </c>
      <c r="N109" s="345">
        <f t="shared" ca="1" si="22"/>
        <v>-3</v>
      </c>
      <c r="O109" s="343">
        <f t="shared" ca="1" si="22"/>
        <v>-2</v>
      </c>
      <c r="P109" s="344">
        <f t="shared" ca="1" si="22"/>
        <v>19</v>
      </c>
      <c r="Q109" s="344">
        <f t="shared" ca="1" si="22"/>
        <v>2</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-87.541029207232256</v>
      </c>
      <c r="J110" s="338">
        <f t="shared" ref="J110:Y110" ca="1" si="23">SUM(J108:J109)</f>
        <v>212.62308762169678</v>
      </c>
      <c r="K110" s="338">
        <f t="shared" ca="1" si="23"/>
        <v>159.99026425591097</v>
      </c>
      <c r="L110" s="338">
        <f t="shared" ca="1" si="23"/>
        <v>-1</v>
      </c>
      <c r="M110" s="379">
        <f t="shared" ca="1" si="23"/>
        <v>224.62308762169678</v>
      </c>
      <c r="N110" s="341">
        <f t="shared" ca="1" si="23"/>
        <v>-226.62308762169678</v>
      </c>
      <c r="O110" s="339">
        <f t="shared" ca="1" si="23"/>
        <v>206.71488178025032</v>
      </c>
      <c r="P110" s="340">
        <f t="shared" ca="1" si="23"/>
        <v>-159.89847009735743</v>
      </c>
      <c r="Q110" s="340">
        <f t="shared" ca="1" si="23"/>
        <v>-42.724617524339358</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-18</v>
      </c>
      <c r="J113" s="283">
        <f t="shared" ca="1" si="24"/>
        <v>-1</v>
      </c>
      <c r="K113" s="283">
        <f t="shared" ca="1" si="24"/>
        <v>17</v>
      </c>
      <c r="L113" s="283">
        <f t="shared" ca="1" si="24"/>
        <v>20</v>
      </c>
      <c r="M113" s="285">
        <f t="shared" ca="1" si="24"/>
        <v>37</v>
      </c>
      <c r="N113" s="347">
        <f t="shared" ca="1" si="24"/>
        <v>21</v>
      </c>
      <c r="O113" s="334">
        <f t="shared" ca="1" si="24"/>
        <v>33</v>
      </c>
      <c r="P113" s="335">
        <f t="shared" ca="1" si="24"/>
        <v>42</v>
      </c>
      <c r="Q113" s="335">
        <f t="shared" ca="1" si="24"/>
        <v>22</v>
      </c>
      <c r="R113" s="335">
        <f t="shared" ca="1" si="24"/>
        <v>20</v>
      </c>
      <c r="S113" s="347">
        <f t="shared" ca="1" si="24"/>
        <v>20</v>
      </c>
      <c r="T113" s="334">
        <f t="shared" ca="1" si="24"/>
        <v>20</v>
      </c>
      <c r="U113" s="335">
        <f t="shared" ca="1" si="24"/>
        <v>20</v>
      </c>
      <c r="V113" s="335">
        <f t="shared" ca="1" si="24"/>
        <v>20</v>
      </c>
      <c r="W113" s="335">
        <f t="shared" ca="1" si="24"/>
        <v>20</v>
      </c>
      <c r="X113" s="347">
        <f t="shared" ca="1" si="24"/>
        <v>20</v>
      </c>
      <c r="Y113" s="335">
        <f t="shared" ca="1" si="24"/>
        <v>20</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3</v>
      </c>
      <c r="O114" s="334">
        <f t="shared" ca="1" si="25"/>
        <v>-18</v>
      </c>
      <c r="P114" s="283">
        <f t="shared" ca="1" si="25"/>
        <v>-1</v>
      </c>
      <c r="Q114" s="283">
        <f t="shared" ca="1" si="25"/>
        <v>17</v>
      </c>
      <c r="R114" s="283">
        <f t="shared" ca="1" si="25"/>
        <v>20</v>
      </c>
      <c r="S114" s="347">
        <f t="shared" ca="1" si="25"/>
        <v>37</v>
      </c>
      <c r="T114" s="334">
        <f t="shared" ca="1" si="25"/>
        <v>18</v>
      </c>
      <c r="U114" s="335">
        <f t="shared" ca="1" si="25"/>
        <v>33</v>
      </c>
      <c r="V114" s="335">
        <f t="shared" ca="1" si="25"/>
        <v>42</v>
      </c>
      <c r="W114" s="335">
        <f t="shared" ca="1" si="25"/>
        <v>22</v>
      </c>
      <c r="X114" s="347">
        <f t="shared" ca="1" si="25"/>
        <v>20</v>
      </c>
      <c r="Y114" s="335">
        <f t="shared" ca="1" si="25"/>
        <v>20</v>
      </c>
    </row>
    <row r="115" spans="1:40" s="283" customFormat="1" ht="12.95" customHeight="1">
      <c r="A115" s="337"/>
      <c r="B115" s="282" t="s">
        <v>24</v>
      </c>
      <c r="C115" s="282"/>
      <c r="D115" s="282"/>
      <c r="E115" s="282"/>
      <c r="F115" s="282"/>
      <c r="G115" s="282"/>
      <c r="H115" s="282"/>
      <c r="I115" s="283">
        <f t="shared" ref="I115:Y115" ca="1" si="26">I113-I114</f>
        <v>-18</v>
      </c>
      <c r="J115" s="283">
        <f t="shared" ca="1" si="26"/>
        <v>-1</v>
      </c>
      <c r="K115" s="283">
        <f t="shared" ca="1" si="26"/>
        <v>17</v>
      </c>
      <c r="L115" s="283">
        <f t="shared" ca="1" si="26"/>
        <v>20</v>
      </c>
      <c r="M115" s="285">
        <f t="shared" ca="1" si="26"/>
        <v>37</v>
      </c>
      <c r="N115" s="347">
        <f t="shared" ca="1" si="26"/>
        <v>18</v>
      </c>
      <c r="O115" s="334">
        <f t="shared" ca="1" si="26"/>
        <v>51</v>
      </c>
      <c r="P115" s="335">
        <f t="shared" ca="1" si="26"/>
        <v>43</v>
      </c>
      <c r="Q115" s="335">
        <f t="shared" ca="1" si="26"/>
        <v>5</v>
      </c>
      <c r="R115" s="335">
        <f t="shared" ca="1" si="26"/>
        <v>0</v>
      </c>
      <c r="S115" s="285">
        <f t="shared" ca="1" si="26"/>
        <v>-17</v>
      </c>
      <c r="T115" s="284">
        <f ca="1">T113-T114</f>
        <v>2</v>
      </c>
      <c r="U115" s="283">
        <f t="shared" ca="1" si="26"/>
        <v>-13</v>
      </c>
      <c r="V115" s="283">
        <f t="shared" ca="1" si="26"/>
        <v>-22</v>
      </c>
      <c r="W115" s="283">
        <f t="shared" ca="1" si="26"/>
        <v>-2</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290.07838845966847</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-17.402813409974613</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272.67557504969375</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92.904170252754398</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0.34071320922610354</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299</v>
      </c>
      <c r="R4" s="376"/>
      <c r="S4" s="222" t="s">
        <v>92</v>
      </c>
    </row>
    <row r="5" spans="1:25" ht="12.95" customHeight="1">
      <c r="A5" s="222" t="s">
        <v>297</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87</v>
      </c>
      <c r="J12" s="232">
        <f t="shared" ref="J12:M12" ca="1" si="0">RANDBETWEEN(80,120)</f>
        <v>97</v>
      </c>
      <c r="K12" s="232">
        <f t="shared" ca="1" si="0"/>
        <v>120</v>
      </c>
      <c r="L12" s="232">
        <f t="shared" ca="1" si="0"/>
        <v>103</v>
      </c>
      <c r="M12" s="232">
        <f t="shared" ca="1" si="0"/>
        <v>81</v>
      </c>
      <c r="N12" s="230"/>
      <c r="O12" s="230"/>
    </row>
    <row r="13" spans="1:25" ht="12.95" customHeight="1">
      <c r="A13" s="231" t="s">
        <v>280</v>
      </c>
      <c r="B13" s="231"/>
      <c r="C13" s="231"/>
      <c r="D13" s="231"/>
      <c r="E13" s="231"/>
      <c r="F13" s="231"/>
      <c r="I13" s="232">
        <f ca="1">RANDBETWEEN(-20,20)</f>
        <v>-1</v>
      </c>
      <c r="J13" s="232">
        <f t="shared" ref="J13:Q14" ca="1" si="1">RANDBETWEEN(-20,20)</f>
        <v>6</v>
      </c>
      <c r="K13" s="232">
        <f t="shared" ca="1" si="1"/>
        <v>14</v>
      </c>
      <c r="L13" s="232">
        <f t="shared" ca="1" si="1"/>
        <v>7</v>
      </c>
      <c r="M13" s="232">
        <f t="shared" ca="1" si="1"/>
        <v>-15</v>
      </c>
      <c r="N13" s="232">
        <f t="shared" ca="1" si="1"/>
        <v>15</v>
      </c>
      <c r="O13" s="232">
        <f t="shared" ca="1" si="1"/>
        <v>-3</v>
      </c>
      <c r="P13" s="232">
        <f t="shared" ca="1" si="1"/>
        <v>-20</v>
      </c>
      <c r="Q13" s="232">
        <f t="shared" ca="1" si="1"/>
        <v>7</v>
      </c>
    </row>
    <row r="14" spans="1:25" ht="12.95" customHeight="1">
      <c r="A14" s="231" t="s">
        <v>277</v>
      </c>
      <c r="B14" s="231"/>
      <c r="C14" s="231"/>
      <c r="D14" s="231"/>
      <c r="E14" s="231"/>
      <c r="F14" s="231"/>
      <c r="I14" s="232">
        <f ca="1">RANDBETWEEN(-20,20)</f>
        <v>10</v>
      </c>
      <c r="J14" s="232">
        <f t="shared" ca="1" si="1"/>
        <v>-10</v>
      </c>
      <c r="K14" s="232">
        <f t="shared" ca="1" si="1"/>
        <v>-12</v>
      </c>
      <c r="L14" s="232">
        <f t="shared" ca="1" si="1"/>
        <v>3</v>
      </c>
      <c r="M14" s="232">
        <f t="shared" ca="1" si="1"/>
        <v>9</v>
      </c>
      <c r="N14" s="232">
        <f t="shared" ca="1" si="1"/>
        <v>-5</v>
      </c>
      <c r="O14" s="232">
        <f t="shared" ca="1" si="1"/>
        <v>-15</v>
      </c>
      <c r="P14" s="232">
        <f t="shared" ca="1" si="1"/>
        <v>-8</v>
      </c>
      <c r="Q14" s="232">
        <f t="shared" ca="1" si="1"/>
        <v>-11</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0.3407132092261031</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87</v>
      </c>
      <c r="J26" s="268">
        <f t="shared" ref="J26:M26" ca="1" si="5">J12</f>
        <v>97</v>
      </c>
      <c r="K26" s="268">
        <f t="shared" ca="1" si="5"/>
        <v>120</v>
      </c>
      <c r="L26" s="268">
        <f t="shared" ca="1" si="5"/>
        <v>103</v>
      </c>
      <c r="M26" s="300">
        <f t="shared" ca="1" si="5"/>
        <v>81</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87</v>
      </c>
      <c r="J27" s="276">
        <f ca="1">J26</f>
        <v>97</v>
      </c>
      <c r="K27" s="276">
        <f ca="1">K26</f>
        <v>120</v>
      </c>
      <c r="L27" s="276">
        <f ca="1">L26</f>
        <v>103</v>
      </c>
      <c r="M27" s="277">
        <f ca="1">M26</f>
        <v>81</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87</v>
      </c>
      <c r="J29" s="283">
        <f t="shared" ref="J29:M29" ca="1" si="6">J12</f>
        <v>97</v>
      </c>
      <c r="K29" s="283">
        <f t="shared" ca="1" si="6"/>
        <v>120</v>
      </c>
      <c r="L29" s="283">
        <f t="shared" ca="1" si="6"/>
        <v>103</v>
      </c>
      <c r="M29" s="285">
        <f t="shared" ca="1" si="6"/>
        <v>81</v>
      </c>
      <c r="N29" s="285"/>
      <c r="O29" s="284"/>
      <c r="S29" s="285"/>
      <c r="T29" s="284"/>
      <c r="X29" s="285"/>
    </row>
    <row r="30" spans="1:118" s="283" customFormat="1" ht="12.95" customHeight="1" outlineLevel="1">
      <c r="A30" s="287"/>
      <c r="B30" s="281" t="s">
        <v>199</v>
      </c>
      <c r="C30" s="282"/>
      <c r="D30" s="282"/>
      <c r="E30" s="282"/>
      <c r="F30" s="282"/>
      <c r="G30" s="282"/>
      <c r="H30" s="267"/>
      <c r="M30" s="285"/>
      <c r="N30" s="392">
        <f ca="1">M29</f>
        <v>81</v>
      </c>
      <c r="O30" s="393"/>
      <c r="S30" s="285"/>
      <c r="T30" s="284"/>
      <c r="X30" s="285"/>
    </row>
    <row r="31" spans="1:118" s="283" customFormat="1" ht="12.95" customHeight="1" outlineLevel="1">
      <c r="A31" s="287"/>
      <c r="B31" s="281" t="s">
        <v>200</v>
      </c>
      <c r="C31" s="282"/>
      <c r="D31" s="282"/>
      <c r="E31" s="282"/>
      <c r="F31" s="282"/>
      <c r="G31" s="282"/>
      <c r="H31" s="282"/>
      <c r="M31" s="285"/>
      <c r="N31" s="285"/>
      <c r="O31" s="366">
        <f ca="1">N30</f>
        <v>81</v>
      </c>
      <c r="P31" s="283">
        <f ca="1">O31</f>
        <v>81</v>
      </c>
      <c r="Q31" s="283">
        <f t="shared" ref="Q31:S31" ca="1" si="7">P31</f>
        <v>81</v>
      </c>
      <c r="R31" s="283">
        <f t="shared" ca="1" si="7"/>
        <v>81</v>
      </c>
      <c r="S31" s="285">
        <f t="shared" ca="1" si="7"/>
        <v>81</v>
      </c>
      <c r="T31" s="298">
        <f ca="1">R32</f>
        <v>81</v>
      </c>
      <c r="U31" s="283">
        <f ca="1">$S$31</f>
        <v>81</v>
      </c>
      <c r="V31" s="283">
        <f ca="1">$S$31</f>
        <v>81</v>
      </c>
      <c r="W31" s="283">
        <f ca="1">$S$31</f>
        <v>81</v>
      </c>
      <c r="X31" s="285">
        <f ca="1">V32</f>
        <v>81</v>
      </c>
      <c r="Y31" s="359">
        <f ca="1">W32</f>
        <v>81</v>
      </c>
    </row>
    <row r="32" spans="1:118" s="283" customFormat="1" ht="12.95" customHeight="1" outlineLevel="1">
      <c r="A32" s="287"/>
      <c r="B32" s="281" t="s">
        <v>195</v>
      </c>
      <c r="C32" s="282"/>
      <c r="D32" s="282"/>
      <c r="E32" s="282"/>
      <c r="F32" s="282"/>
      <c r="G32" s="282"/>
      <c r="H32" s="282"/>
      <c r="I32" s="283">
        <f ca="1">SUM(I29:I31)</f>
        <v>87</v>
      </c>
      <c r="J32" s="283">
        <f t="shared" ref="J32:Y32" ca="1" si="8">SUM(J29:J31)</f>
        <v>97</v>
      </c>
      <c r="K32" s="283">
        <f t="shared" ca="1" si="8"/>
        <v>120</v>
      </c>
      <c r="L32" s="283">
        <f t="shared" ca="1" si="8"/>
        <v>103</v>
      </c>
      <c r="M32" s="285">
        <f t="shared" ca="1" si="8"/>
        <v>81</v>
      </c>
      <c r="N32" s="285">
        <f t="shared" ca="1" si="8"/>
        <v>81</v>
      </c>
      <c r="O32" s="284">
        <f t="shared" ca="1" si="8"/>
        <v>81</v>
      </c>
      <c r="P32" s="283">
        <f t="shared" ca="1" si="8"/>
        <v>81</v>
      </c>
      <c r="Q32" s="283">
        <f t="shared" ca="1" si="8"/>
        <v>81</v>
      </c>
      <c r="R32" s="283">
        <f t="shared" ca="1" si="8"/>
        <v>81</v>
      </c>
      <c r="S32" s="285">
        <f ca="1">SUM(S29:S31)</f>
        <v>81</v>
      </c>
      <c r="T32" s="284">
        <f t="shared" ca="1" si="8"/>
        <v>81</v>
      </c>
      <c r="U32" s="283">
        <f t="shared" ca="1" si="8"/>
        <v>81</v>
      </c>
      <c r="V32" s="283">
        <f t="shared" ca="1" si="8"/>
        <v>81</v>
      </c>
      <c r="W32" s="283">
        <f t="shared" ca="1" si="8"/>
        <v>81</v>
      </c>
      <c r="X32" s="285">
        <f t="shared" ca="1" si="8"/>
        <v>81</v>
      </c>
      <c r="Y32" s="283">
        <f t="shared" ca="1" si="8"/>
        <v>81</v>
      </c>
    </row>
    <row r="33" spans="1:25" s="283" customFormat="1" ht="12.95" customHeight="1" outlineLevel="1">
      <c r="A33" s="281"/>
      <c r="B33" s="289" t="s">
        <v>13</v>
      </c>
      <c r="C33" s="290"/>
      <c r="D33" s="290"/>
      <c r="E33" s="290"/>
      <c r="F33" s="290"/>
      <c r="G33" s="290"/>
      <c r="H33" s="290"/>
      <c r="I33" s="291">
        <f ca="1">I$27</f>
        <v>87</v>
      </c>
      <c r="J33" s="291">
        <f ca="1">J$27</f>
        <v>97</v>
      </c>
      <c r="K33" s="291">
        <f ca="1">K$27</f>
        <v>120</v>
      </c>
      <c r="L33" s="291">
        <f ca="1">L$27</f>
        <v>103</v>
      </c>
      <c r="M33" s="293">
        <f ca="1">M$27</f>
        <v>81</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81</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81</v>
      </c>
      <c r="P35" s="291">
        <f t="shared" ca="1" si="9"/>
        <v>81</v>
      </c>
      <c r="Q35" s="291">
        <f t="shared" ca="1" si="9"/>
        <v>81</v>
      </c>
      <c r="R35" s="291">
        <f t="shared" ca="1" si="9"/>
        <v>81</v>
      </c>
      <c r="S35" s="293">
        <f t="shared" ca="1" si="9"/>
        <v>81</v>
      </c>
      <c r="T35" s="292">
        <f t="shared" ca="1" si="9"/>
        <v>81</v>
      </c>
      <c r="U35" s="291">
        <f t="shared" ca="1" si="9"/>
        <v>81</v>
      </c>
      <c r="V35" s="291">
        <f t="shared" ca="1" si="9"/>
        <v>81</v>
      </c>
      <c r="W35" s="291">
        <f t="shared" ca="1" si="9"/>
        <v>81</v>
      </c>
      <c r="X35" s="293">
        <f t="shared" ca="1" si="9"/>
        <v>81</v>
      </c>
      <c r="Y35" s="291">
        <f t="shared" ca="1" si="9"/>
        <v>81</v>
      </c>
    </row>
    <row r="36" spans="1:25" s="283" customFormat="1" ht="12.75" customHeight="1" outlineLevel="1">
      <c r="A36" s="281"/>
      <c r="B36" s="289" t="s">
        <v>262</v>
      </c>
      <c r="C36" s="290"/>
      <c r="D36" s="290"/>
      <c r="E36" s="290"/>
      <c r="F36" s="290"/>
      <c r="G36" s="290"/>
      <c r="H36" s="290"/>
      <c r="I36" s="291">
        <f t="shared" ref="I36:Y36" ca="1" si="10">SUM(I33:I35)</f>
        <v>87</v>
      </c>
      <c r="J36" s="291">
        <f t="shared" ca="1" si="10"/>
        <v>97</v>
      </c>
      <c r="K36" s="291">
        <f t="shared" ca="1" si="10"/>
        <v>120</v>
      </c>
      <c r="L36" s="291">
        <f t="shared" ca="1" si="10"/>
        <v>103</v>
      </c>
      <c r="M36" s="293">
        <f t="shared" ca="1" si="10"/>
        <v>81</v>
      </c>
      <c r="N36" s="293">
        <f t="shared" ca="1" si="10"/>
        <v>81</v>
      </c>
      <c r="O36" s="292">
        <f t="shared" ca="1" si="10"/>
        <v>81</v>
      </c>
      <c r="P36" s="291">
        <f t="shared" ca="1" si="10"/>
        <v>81</v>
      </c>
      <c r="Q36" s="291">
        <f t="shared" ca="1" si="10"/>
        <v>81</v>
      </c>
      <c r="R36" s="291">
        <f t="shared" ca="1" si="10"/>
        <v>81</v>
      </c>
      <c r="S36" s="293">
        <f t="shared" ca="1" si="10"/>
        <v>81</v>
      </c>
      <c r="T36" s="292">
        <f t="shared" ca="1" si="10"/>
        <v>81</v>
      </c>
      <c r="U36" s="291">
        <f t="shared" ca="1" si="10"/>
        <v>81</v>
      </c>
      <c r="V36" s="291">
        <f t="shared" ca="1" si="10"/>
        <v>81</v>
      </c>
      <c r="W36" s="291">
        <f t="shared" ca="1" si="10"/>
        <v>81</v>
      </c>
      <c r="X36" s="293">
        <f t="shared" ca="1" si="10"/>
        <v>81</v>
      </c>
      <c r="Y36" s="291">
        <f t="shared" ca="1" si="10"/>
        <v>81</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87</v>
      </c>
      <c r="J38" s="268">
        <f t="shared" ref="J38:M38" ca="1" si="11">J12</f>
        <v>97</v>
      </c>
      <c r="K38" s="268">
        <f t="shared" ca="1" si="11"/>
        <v>120</v>
      </c>
      <c r="L38" s="268">
        <f t="shared" ca="1" si="11"/>
        <v>103</v>
      </c>
      <c r="M38" s="300">
        <f t="shared" ca="1" si="11"/>
        <v>81</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2">
        <f ca="1">M38</f>
        <v>81</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66">
        <f ca="1">N39</f>
        <v>81</v>
      </c>
      <c r="P40" s="283">
        <f ca="1">O40</f>
        <v>81</v>
      </c>
      <c r="Q40" s="283">
        <f t="shared" ref="Q40:S40" ca="1" si="12">P40</f>
        <v>81</v>
      </c>
      <c r="R40" s="283">
        <f t="shared" ca="1" si="12"/>
        <v>81</v>
      </c>
      <c r="S40" s="285">
        <f t="shared" ca="1" si="12"/>
        <v>81</v>
      </c>
      <c r="T40" s="298">
        <f ca="1">R41</f>
        <v>71</v>
      </c>
      <c r="U40" s="283">
        <f ca="1">T40</f>
        <v>71</v>
      </c>
      <c r="V40" s="283">
        <f ca="1">U40</f>
        <v>71</v>
      </c>
      <c r="W40" s="283">
        <f ca="1">V40</f>
        <v>71</v>
      </c>
      <c r="X40" s="285">
        <f ca="1">W40</f>
        <v>71</v>
      </c>
      <c r="Y40" s="359">
        <f ca="1">W41</f>
        <v>71</v>
      </c>
    </row>
    <row r="41" spans="1:25" s="268" customFormat="1" ht="12.95" customHeight="1">
      <c r="A41" s="294"/>
      <c r="B41" s="266" t="s">
        <v>196</v>
      </c>
      <c r="C41" s="267"/>
      <c r="D41" s="267"/>
      <c r="E41" s="267"/>
      <c r="F41" s="267"/>
      <c r="G41" s="267"/>
      <c r="H41" s="267"/>
      <c r="I41" s="268">
        <f ca="1">I12-SUM($I13:I13)-I14</f>
        <v>78</v>
      </c>
      <c r="J41" s="268">
        <f ca="1">J12-SUM($I13:J13)-J14</f>
        <v>102</v>
      </c>
      <c r="K41" s="268">
        <f ca="1">K12-SUM($I13:K13)-K14</f>
        <v>113</v>
      </c>
      <c r="L41" s="268">
        <f ca="1">L12-SUM($I13:L13)-L14</f>
        <v>74</v>
      </c>
      <c r="M41" s="300">
        <f ca="1">M12-SUM($I13:M13)-M14</f>
        <v>61</v>
      </c>
      <c r="N41" s="303">
        <f ca="1">L41+L14-N14-SUM($M13:N13)</f>
        <v>82</v>
      </c>
      <c r="O41" s="284">
        <f ca="1">$M$41+$M$14-O14-SUM($N13:O13)</f>
        <v>73</v>
      </c>
      <c r="P41" s="283">
        <f ca="1">$M$41+$M$14-P14-SUM($N13:P13)</f>
        <v>86</v>
      </c>
      <c r="Q41" s="283">
        <f ca="1">$M$41+$M$14-Q14-SUM($N13:Q13)</f>
        <v>82</v>
      </c>
      <c r="R41" s="283">
        <f ca="1">$M$41+$M$14-R14-SUM($N13:R13)</f>
        <v>71</v>
      </c>
      <c r="S41" s="285">
        <f ca="1">$M$41+$M$14-S14-SUM($N13:S13)</f>
        <v>71</v>
      </c>
      <c r="T41" s="284">
        <f ca="1">$R$41+$R$14-T14-SUM($S13:T13)</f>
        <v>71</v>
      </c>
      <c r="U41" s="283">
        <f ca="1">$R$41+$R$14-U14-SUM($S13:U13)</f>
        <v>71</v>
      </c>
      <c r="V41" s="283">
        <f ca="1">$R$41+$R$14-V14-SUM($S13:V13)</f>
        <v>71</v>
      </c>
      <c r="W41" s="283">
        <f ca="1">$R$41+$R$14-W14-SUM($S13:W13)</f>
        <v>71</v>
      </c>
      <c r="X41" s="285">
        <f ca="1">$R$41+$R$14-X14-SUM($S13:X13)</f>
        <v>71</v>
      </c>
      <c r="Y41" s="283">
        <f ca="1">$W$41+$W$14-Y14-SUM($X13:Y13)</f>
        <v>71</v>
      </c>
    </row>
    <row r="42" spans="1:25" s="268" customFormat="1" ht="12.95" customHeight="1" outlineLevel="1">
      <c r="A42" s="266"/>
      <c r="B42" s="274" t="s">
        <v>17</v>
      </c>
      <c r="C42" s="275"/>
      <c r="D42" s="275"/>
      <c r="E42" s="275"/>
      <c r="F42" s="275"/>
      <c r="G42" s="275"/>
      <c r="H42" s="275"/>
      <c r="I42" s="276">
        <f ca="1">I$27</f>
        <v>87</v>
      </c>
      <c r="J42" s="276">
        <f ca="1">J$27</f>
        <v>97</v>
      </c>
      <c r="K42" s="276">
        <f ca="1">K$27</f>
        <v>120</v>
      </c>
      <c r="L42" s="276">
        <f ca="1">L$27</f>
        <v>103</v>
      </c>
      <c r="M42" s="277">
        <f ca="1">M$27</f>
        <v>81</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81</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81</v>
      </c>
      <c r="P44" s="276">
        <f ca="1">P40</f>
        <v>81</v>
      </c>
      <c r="Q44" s="276">
        <f ca="1">Q40</f>
        <v>81</v>
      </c>
      <c r="R44" s="276">
        <f ca="1">R40</f>
        <v>81</v>
      </c>
      <c r="S44" s="277">
        <f t="shared" ref="S44:Y44" ca="1" si="13">S40</f>
        <v>81</v>
      </c>
      <c r="T44" s="304">
        <f t="shared" ca="1" si="13"/>
        <v>71</v>
      </c>
      <c r="U44" s="276">
        <f t="shared" ca="1" si="13"/>
        <v>71</v>
      </c>
      <c r="V44" s="276">
        <f t="shared" ca="1" si="13"/>
        <v>71</v>
      </c>
      <c r="W44" s="276">
        <f t="shared" ca="1" si="13"/>
        <v>71</v>
      </c>
      <c r="X44" s="277">
        <f t="shared" ca="1" si="13"/>
        <v>71</v>
      </c>
      <c r="Y44" s="276">
        <f t="shared" ca="1" si="13"/>
        <v>71</v>
      </c>
    </row>
    <row r="45" spans="1:25" s="268" customFormat="1" ht="12.75" customHeight="1">
      <c r="A45" s="266"/>
      <c r="B45" s="274" t="s">
        <v>263</v>
      </c>
      <c r="C45" s="275"/>
      <c r="D45" s="275"/>
      <c r="E45" s="275"/>
      <c r="F45" s="275"/>
      <c r="G45" s="275"/>
      <c r="H45" s="275"/>
      <c r="I45" s="276">
        <f t="shared" ref="I45:Y45" ca="1" si="14">SUM(I42:I44)</f>
        <v>87</v>
      </c>
      <c r="J45" s="276">
        <f t="shared" ca="1" si="14"/>
        <v>97</v>
      </c>
      <c r="K45" s="276">
        <f t="shared" ca="1" si="14"/>
        <v>120</v>
      </c>
      <c r="L45" s="276">
        <f t="shared" ca="1" si="14"/>
        <v>103</v>
      </c>
      <c r="M45" s="277">
        <f t="shared" ca="1" si="14"/>
        <v>81</v>
      </c>
      <c r="N45" s="277">
        <f t="shared" ca="1" si="14"/>
        <v>81</v>
      </c>
      <c r="O45" s="304">
        <f t="shared" ca="1" si="14"/>
        <v>81</v>
      </c>
      <c r="P45" s="276">
        <f t="shared" ca="1" si="14"/>
        <v>81</v>
      </c>
      <c r="Q45" s="276">
        <f t="shared" ca="1" si="14"/>
        <v>81</v>
      </c>
      <c r="R45" s="276">
        <f t="shared" ca="1" si="14"/>
        <v>81</v>
      </c>
      <c r="S45" s="277">
        <f t="shared" ca="1" si="14"/>
        <v>81</v>
      </c>
      <c r="T45" s="304">
        <f t="shared" ca="1" si="14"/>
        <v>71</v>
      </c>
      <c r="U45" s="276">
        <f t="shared" ca="1" si="14"/>
        <v>71</v>
      </c>
      <c r="V45" s="276">
        <f t="shared" ca="1" si="14"/>
        <v>71</v>
      </c>
      <c r="W45" s="276">
        <f t="shared" ca="1" si="14"/>
        <v>71</v>
      </c>
      <c r="X45" s="277">
        <f t="shared" ca="1" si="14"/>
        <v>71</v>
      </c>
      <c r="Y45" s="276">
        <f t="shared" ca="1" si="14"/>
        <v>71</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9</v>
      </c>
      <c r="J47" s="268">
        <f t="shared" ca="1" si="15"/>
        <v>-14</v>
      </c>
      <c r="K47" s="268">
        <f t="shared" ca="1" si="15"/>
        <v>12</v>
      </c>
      <c r="L47" s="268">
        <f t="shared" ca="1" si="15"/>
        <v>22</v>
      </c>
      <c r="M47" s="300">
        <f t="shared" ca="1" si="15"/>
        <v>-9</v>
      </c>
      <c r="N47" s="297">
        <f ca="1">(SUM(N38:N40)-N41)-(SUM(M38:M40)-M41)</f>
        <v>-21</v>
      </c>
      <c r="O47" s="295">
        <f t="shared" ca="1" si="15"/>
        <v>9</v>
      </c>
      <c r="P47" s="268">
        <f t="shared" ca="1" si="15"/>
        <v>-13</v>
      </c>
      <c r="Q47" s="268">
        <f t="shared" ca="1" si="15"/>
        <v>4</v>
      </c>
      <c r="R47" s="268">
        <f t="shared" ca="1" si="15"/>
        <v>11</v>
      </c>
      <c r="S47" s="297">
        <f t="shared" ca="1" si="15"/>
        <v>0</v>
      </c>
      <c r="T47" s="295">
        <f t="shared" ca="1" si="15"/>
        <v>-10</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9</v>
      </c>
      <c r="J50" s="308"/>
      <c r="K50" s="308"/>
      <c r="L50" s="308"/>
      <c r="M50" s="311"/>
      <c r="N50" s="311"/>
      <c r="O50" s="310">
        <f ca="1">SUM(O38:O40)-O41</f>
        <v>8</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-14</v>
      </c>
      <c r="K51" s="312">
        <f ca="1">(SUM(K38:K40)-K41)-(SUM(J38:J40)-J41)</f>
        <v>12</v>
      </c>
      <c r="L51" s="312">
        <f ca="1">(SUM(L38:L40)-L41)-(SUM(K38:K40)-K41)</f>
        <v>22</v>
      </c>
      <c r="M51" s="311"/>
      <c r="N51" s="311"/>
      <c r="O51" s="310"/>
      <c r="P51" s="312">
        <f ca="1">(SUM(P38:P40)-P41)-(SUM(O38:O40)-O41)</f>
        <v>-13</v>
      </c>
      <c r="Q51" s="312">
        <f ca="1">(SUM(Q38:Q40)-Q41)-(SUM(P38:P40)-P41)</f>
        <v>4</v>
      </c>
      <c r="R51" s="312">
        <f ca="1">(SUM(R38:R40)-R41)-(SUM(Q38:Q40)-Q41)</f>
        <v>11</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4"/>
      <c r="J54" s="314"/>
      <c r="K54" s="314"/>
      <c r="L54" s="314"/>
      <c r="M54" s="318"/>
      <c r="N54" s="354"/>
      <c r="O54" s="315"/>
      <c r="P54" s="316"/>
      <c r="Q54" s="316"/>
      <c r="R54" s="316"/>
      <c r="S54" s="354"/>
      <c r="T54" s="315"/>
      <c r="U54" s="316"/>
      <c r="V54" s="316"/>
      <c r="W54" s="314"/>
      <c r="X54" s="354"/>
      <c r="Y54" s="316"/>
    </row>
    <row r="55" spans="1:25" s="268" customFormat="1" ht="12.95" customHeight="1">
      <c r="A55" s="294"/>
      <c r="B55" s="306" t="s">
        <v>281</v>
      </c>
      <c r="C55" s="307"/>
      <c r="D55" s="307"/>
      <c r="E55" s="307"/>
      <c r="F55" s="307"/>
      <c r="G55" s="307"/>
      <c r="H55" s="307"/>
      <c r="I55" s="314"/>
      <c r="J55" s="314"/>
      <c r="K55" s="314"/>
      <c r="L55" s="314"/>
      <c r="M55" s="318"/>
      <c r="N55" s="354"/>
      <c r="O55" s="315"/>
      <c r="P55" s="316"/>
      <c r="Q55" s="316"/>
      <c r="R55" s="316"/>
      <c r="S55" s="354"/>
      <c r="T55" s="315"/>
      <c r="U55" s="316"/>
      <c r="V55" s="316"/>
      <c r="W55" s="314"/>
      <c r="X55" s="354"/>
      <c r="Y55" s="316"/>
    </row>
    <row r="56" spans="1:25" s="268" customFormat="1" ht="12.95" customHeight="1">
      <c r="A56" s="294"/>
      <c r="B56" s="306" t="s">
        <v>323</v>
      </c>
      <c r="C56" s="307"/>
      <c r="D56" s="307"/>
      <c r="E56" s="307"/>
      <c r="F56" s="307"/>
      <c r="G56" s="307"/>
      <c r="H56" s="307"/>
      <c r="I56" s="314"/>
      <c r="J56" s="314"/>
      <c r="K56" s="314"/>
      <c r="L56" s="314"/>
      <c r="M56" s="318"/>
      <c r="N56" s="354"/>
      <c r="O56" s="315"/>
      <c r="P56" s="314"/>
      <c r="Q56" s="314"/>
      <c r="R56" s="314"/>
      <c r="S56" s="354"/>
      <c r="T56" s="371"/>
      <c r="U56" s="314"/>
      <c r="V56" s="314"/>
      <c r="W56" s="314"/>
      <c r="X56" s="354"/>
      <c r="Y56" s="316"/>
    </row>
    <row r="57" spans="1:25" s="268" customFormat="1" ht="12.95" customHeight="1">
      <c r="A57" s="294"/>
      <c r="B57" s="306" t="s">
        <v>286</v>
      </c>
      <c r="C57" s="307"/>
      <c r="D57" s="307"/>
      <c r="E57" s="307"/>
      <c r="F57" s="307"/>
      <c r="G57" s="307"/>
      <c r="H57" s="307"/>
      <c r="I57" s="314"/>
      <c r="J57" s="314"/>
      <c r="K57" s="314"/>
      <c r="L57" s="314"/>
      <c r="M57" s="318"/>
      <c r="N57" s="354"/>
      <c r="O57" s="315"/>
      <c r="P57" s="314"/>
      <c r="Q57" s="314"/>
      <c r="R57" s="314"/>
      <c r="S57" s="354"/>
      <c r="T57" s="371"/>
      <c r="U57" s="314"/>
      <c r="V57" s="314"/>
      <c r="W57" s="314"/>
      <c r="X57" s="354"/>
      <c r="Y57" s="316"/>
    </row>
    <row r="58" spans="1:25" s="268" customFormat="1" ht="12.95" customHeight="1">
      <c r="A58" s="294"/>
      <c r="B58" s="306" t="s">
        <v>308</v>
      </c>
      <c r="C58" s="307"/>
      <c r="D58" s="307"/>
      <c r="E58" s="307"/>
      <c r="F58" s="307"/>
      <c r="G58" s="307"/>
      <c r="H58" s="307"/>
      <c r="I58" s="314"/>
      <c r="J58" s="314"/>
      <c r="K58" s="314"/>
      <c r="L58" s="314"/>
      <c r="M58" s="318"/>
      <c r="N58" s="354"/>
      <c r="O58" s="315"/>
      <c r="P58" s="314"/>
      <c r="Q58" s="314"/>
      <c r="R58" s="314"/>
      <c r="S58" s="354"/>
      <c r="T58" s="371"/>
      <c r="U58" s="314"/>
      <c r="V58" s="314"/>
      <c r="W58" s="314"/>
      <c r="X58" s="354"/>
      <c r="Y58" s="316"/>
    </row>
    <row r="59" spans="1:25" s="268" customFormat="1" ht="12.95" customHeight="1">
      <c r="A59" s="294"/>
      <c r="B59" s="306" t="s">
        <v>309</v>
      </c>
      <c r="C59" s="307"/>
      <c r="D59" s="307"/>
      <c r="E59" s="307"/>
      <c r="F59" s="307"/>
      <c r="G59" s="307"/>
      <c r="H59" s="307"/>
      <c r="I59" s="314"/>
      <c r="J59" s="314"/>
      <c r="K59" s="314"/>
      <c r="L59" s="314"/>
      <c r="M59" s="318"/>
      <c r="N59" s="354"/>
      <c r="O59" s="315"/>
      <c r="P59" s="314"/>
      <c r="Q59" s="314"/>
      <c r="R59" s="314"/>
      <c r="S59" s="354"/>
      <c r="T59" s="371"/>
      <c r="U59" s="314"/>
      <c r="V59" s="314"/>
      <c r="W59" s="314"/>
      <c r="X59" s="354"/>
      <c r="Y59" s="316"/>
    </row>
    <row r="60" spans="1:25" s="268" customFormat="1" ht="12.95" customHeight="1">
      <c r="A60" s="294"/>
      <c r="B60" s="306" t="s">
        <v>310</v>
      </c>
      <c r="C60" s="307"/>
      <c r="D60" s="307"/>
      <c r="E60" s="307"/>
      <c r="F60" s="307"/>
      <c r="G60" s="307"/>
      <c r="H60" s="307"/>
      <c r="I60" s="314"/>
      <c r="J60" s="314"/>
      <c r="K60" s="314"/>
      <c r="L60" s="314"/>
      <c r="M60" s="318"/>
      <c r="N60" s="354"/>
      <c r="O60" s="315"/>
      <c r="P60" s="314"/>
      <c r="Q60" s="314"/>
      <c r="R60" s="314"/>
      <c r="S60" s="354"/>
      <c r="T60" s="371"/>
      <c r="U60" s="314"/>
      <c r="V60" s="314"/>
      <c r="W60" s="314"/>
      <c r="X60" s="354"/>
      <c r="Y60" s="316"/>
    </row>
    <row r="61" spans="1:25" s="268" customFormat="1" ht="12.95" customHeight="1">
      <c r="A61" s="294"/>
      <c r="B61" s="306" t="s">
        <v>311</v>
      </c>
      <c r="C61" s="307"/>
      <c r="D61" s="307"/>
      <c r="E61" s="307"/>
      <c r="F61" s="307"/>
      <c r="G61" s="307"/>
      <c r="H61" s="307"/>
      <c r="I61" s="314"/>
      <c r="J61" s="314"/>
      <c r="K61" s="314"/>
      <c r="L61" s="314"/>
      <c r="M61" s="318"/>
      <c r="N61" s="354"/>
      <c r="O61" s="315"/>
      <c r="P61" s="314"/>
      <c r="Q61" s="314"/>
      <c r="R61" s="314"/>
      <c r="S61" s="354"/>
      <c r="T61" s="371"/>
      <c r="U61" s="314"/>
      <c r="V61" s="314"/>
      <c r="W61" s="314"/>
      <c r="X61" s="354"/>
      <c r="Y61" s="316"/>
    </row>
    <row r="62" spans="1:25" s="268" customFormat="1" ht="12.95" customHeight="1">
      <c r="A62" s="294"/>
      <c r="B62" s="306" t="s">
        <v>22</v>
      </c>
      <c r="C62" s="307"/>
      <c r="D62" s="307"/>
      <c r="E62" s="307"/>
      <c r="F62" s="307"/>
      <c r="G62" s="307"/>
      <c r="H62" s="307"/>
      <c r="I62" s="319">
        <f ca="1">SUM(I50:I61)</f>
        <v>9</v>
      </c>
      <c r="J62" s="319">
        <f t="shared" ref="J62:Y62" ca="1" si="17">SUM(J50:J61)</f>
        <v>-14</v>
      </c>
      <c r="K62" s="319">
        <f t="shared" ca="1" si="17"/>
        <v>12</v>
      </c>
      <c r="L62" s="319">
        <f t="shared" ca="1" si="17"/>
        <v>22</v>
      </c>
      <c r="M62" s="321">
        <f t="shared" si="17"/>
        <v>0</v>
      </c>
      <c r="N62" s="321">
        <f t="shared" si="17"/>
        <v>0</v>
      </c>
      <c r="O62" s="320">
        <f t="shared" ca="1" si="17"/>
        <v>8</v>
      </c>
      <c r="P62" s="319">
        <f t="shared" ca="1" si="17"/>
        <v>-13</v>
      </c>
      <c r="Q62" s="319">
        <f t="shared" ca="1" si="17"/>
        <v>4</v>
      </c>
      <c r="R62" s="319">
        <f t="shared" ca="1" si="17"/>
        <v>11</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9</v>
      </c>
      <c r="K65" s="325">
        <f ca="1">J65</f>
        <v>9</v>
      </c>
      <c r="L65" s="325">
        <f ca="1">K65</f>
        <v>9</v>
      </c>
      <c r="M65" s="327">
        <f ca="1">L65</f>
        <v>9</v>
      </c>
      <c r="N65" s="327">
        <f ca="1">M65</f>
        <v>9</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-14</v>
      </c>
      <c r="L66" s="312">
        <f ca="1">K66</f>
        <v>-14</v>
      </c>
      <c r="M66" s="313">
        <f ca="1">L66</f>
        <v>-14</v>
      </c>
      <c r="N66" s="311">
        <f ca="1">M66</f>
        <v>-14</v>
      </c>
      <c r="O66" s="310">
        <f ca="1">N66</f>
        <v>-14</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12</v>
      </c>
      <c r="M67" s="313">
        <f ca="1">L67</f>
        <v>12</v>
      </c>
      <c r="N67" s="311">
        <f ca="1">M67</f>
        <v>12</v>
      </c>
      <c r="O67" s="310">
        <f ca="1">N67</f>
        <v>12</v>
      </c>
      <c r="P67" s="308">
        <f ca="1">O67</f>
        <v>12</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22</v>
      </c>
      <c r="N68" s="311">
        <f ca="1">M68</f>
        <v>22</v>
      </c>
      <c r="O68" s="310">
        <f ca="1">N68</f>
        <v>22</v>
      </c>
      <c r="P68" s="308">
        <f ca="1">O68</f>
        <v>22</v>
      </c>
      <c r="Q68" s="308">
        <f ca="1">P68</f>
        <v>22</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M$62</f>
        <v>0</v>
      </c>
      <c r="O69" s="310">
        <f>N69</f>
        <v>0</v>
      </c>
      <c r="P69" s="308">
        <f>O69</f>
        <v>0</v>
      </c>
      <c r="Q69" s="308">
        <f>P69</f>
        <v>0</v>
      </c>
      <c r="R69" s="308">
        <f>Q69</f>
        <v>0</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8</v>
      </c>
      <c r="Q71" s="312">
        <f ca="1">P71</f>
        <v>8</v>
      </c>
      <c r="R71" s="312">
        <f ca="1">Q71</f>
        <v>8</v>
      </c>
      <c r="S71" s="313">
        <f ca="1">R71</f>
        <v>8</v>
      </c>
      <c r="T71" s="322">
        <f ca="1">S71</f>
        <v>8</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-13</v>
      </c>
      <c r="R72" s="312">
        <f ca="1">Q72</f>
        <v>-13</v>
      </c>
      <c r="S72" s="313">
        <f ca="1">R72</f>
        <v>-13</v>
      </c>
      <c r="T72" s="322">
        <f ca="1">S72</f>
        <v>-13</v>
      </c>
      <c r="U72" s="312">
        <f ca="1">T72</f>
        <v>-13</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4</v>
      </c>
      <c r="S73" s="313">
        <f ca="1">R73</f>
        <v>4</v>
      </c>
      <c r="T73" s="322">
        <f ca="1">S73</f>
        <v>4</v>
      </c>
      <c r="U73" s="312">
        <f ca="1">T73</f>
        <v>4</v>
      </c>
      <c r="V73" s="312">
        <f ca="1">U73</f>
        <v>4</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11</v>
      </c>
      <c r="T74" s="322">
        <f ca="1">S74</f>
        <v>11</v>
      </c>
      <c r="U74" s="312">
        <f ca="1">T74</f>
        <v>11</v>
      </c>
      <c r="V74" s="312">
        <f ca="1">U74</f>
        <v>11</v>
      </c>
      <c r="W74" s="312">
        <f ca="1">V74</f>
        <v>11</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29</v>
      </c>
      <c r="O78" s="320">
        <f ca="1">SUM(O65:O70)</f>
        <v>20</v>
      </c>
      <c r="P78" s="319">
        <f t="shared" ref="P78:S78" ca="1" si="18">SUM(P65:P70)</f>
        <v>34</v>
      </c>
      <c r="Q78" s="319">
        <f t="shared" ca="1" si="18"/>
        <v>22</v>
      </c>
      <c r="R78" s="319">
        <f t="shared" si="18"/>
        <v>0</v>
      </c>
      <c r="S78" s="321">
        <f t="shared" si="18"/>
        <v>0</v>
      </c>
      <c r="T78" s="320">
        <f ca="1">SUM(T65:T75)</f>
        <v>10</v>
      </c>
      <c r="U78" s="319">
        <f t="shared" ref="U78:X78" ca="1" si="19">SUM(U65:U75)</f>
        <v>2</v>
      </c>
      <c r="V78" s="319">
        <f t="shared" ca="1" si="19"/>
        <v>15</v>
      </c>
      <c r="W78" s="319">
        <f t="shared" ca="1" si="19"/>
        <v>11</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2"/>
      <c r="J81" s="312"/>
      <c r="K81" s="312"/>
      <c r="L81" s="312"/>
      <c r="M81" s="313"/>
      <c r="N81" s="311"/>
      <c r="O81" s="310"/>
      <c r="P81" s="308">
        <f ca="1">-((SUM(N38:N40)-N41)-(SUM(M38:M40)-M41))/(1+$I$15)^4</f>
        <v>15.907510224346337</v>
      </c>
      <c r="Q81" s="308"/>
      <c r="R81" s="308"/>
      <c r="S81" s="311"/>
      <c r="T81" s="310"/>
      <c r="U81" s="308">
        <f ca="1">-((S39-S41)-(R38-R41))/(1+$I$15)^4</f>
        <v>0</v>
      </c>
      <c r="V81" s="308"/>
      <c r="W81" s="308"/>
      <c r="X81" s="311"/>
      <c r="Y81" s="308"/>
    </row>
    <row r="82" spans="1:25" s="268" customFormat="1" ht="12.95" customHeight="1">
      <c r="A82" s="294"/>
      <c r="B82" s="306" t="s">
        <v>362</v>
      </c>
      <c r="C82" s="307"/>
      <c r="D82" s="307"/>
      <c r="E82" s="267"/>
      <c r="F82" s="267"/>
      <c r="G82" s="267"/>
      <c r="H82" s="307"/>
      <c r="I82" s="312"/>
      <c r="J82" s="312"/>
      <c r="K82" s="312"/>
      <c r="L82" s="312"/>
      <c r="M82" s="313"/>
      <c r="N82" s="311"/>
      <c r="O82" s="310"/>
      <c r="P82" s="308"/>
      <c r="Q82" s="308"/>
      <c r="R82" s="308"/>
      <c r="S82" s="311"/>
      <c r="T82" s="370"/>
      <c r="U82" s="308"/>
      <c r="V82" s="308"/>
      <c r="W82" s="308"/>
      <c r="X82" s="311"/>
      <c r="Y82" s="308"/>
    </row>
    <row r="83" spans="1:25" s="268" customFormat="1" ht="12.95" customHeight="1">
      <c r="A83" s="294"/>
      <c r="B83" s="306" t="s">
        <v>374</v>
      </c>
      <c r="C83" s="267"/>
      <c r="D83" s="267"/>
      <c r="E83" s="267"/>
      <c r="F83" s="267"/>
      <c r="G83" s="267"/>
      <c r="H83" s="330"/>
      <c r="M83" s="300"/>
      <c r="N83" s="300"/>
      <c r="O83" s="299"/>
      <c r="P83" s="268">
        <f ca="1">(M41-SUM(O38:O40))*((1-(1+$I$15)^-6)/$I$15)*(1+$I$15)^2</f>
        <v>-108.89266290024062</v>
      </c>
      <c r="S83" s="300"/>
      <c r="T83" s="299"/>
      <c r="X83" s="300"/>
    </row>
    <row r="84" spans="1:25" s="268" customFormat="1" ht="12.95" customHeight="1">
      <c r="A84" s="294"/>
      <c r="B84" s="306" t="s">
        <v>373</v>
      </c>
      <c r="C84" s="330"/>
      <c r="D84" s="330"/>
      <c r="E84" s="267"/>
      <c r="F84" s="267"/>
      <c r="G84" s="267"/>
      <c r="H84" s="267"/>
      <c r="M84" s="300"/>
      <c r="N84" s="300"/>
      <c r="O84" s="299"/>
      <c r="P84" s="268">
        <f ca="1">(L41-SUM(N38:N40))*(1+$I$15)^2</f>
        <v>-8.0427872700000016</v>
      </c>
      <c r="S84" s="300"/>
      <c r="T84" s="299"/>
      <c r="X84" s="300"/>
    </row>
    <row r="85" spans="1:25" s="268" customFormat="1" ht="12.95" customHeight="1">
      <c r="A85" s="294"/>
      <c r="B85" s="306" t="s">
        <v>365</v>
      </c>
      <c r="C85" s="330"/>
      <c r="D85" s="330"/>
      <c r="E85" s="267"/>
      <c r="F85" s="267"/>
      <c r="G85" s="267"/>
      <c r="H85" s="330"/>
      <c r="M85" s="300"/>
      <c r="N85" s="300"/>
      <c r="O85" s="299"/>
      <c r="S85" s="300"/>
      <c r="T85" s="299"/>
      <c r="X85" s="300"/>
    </row>
    <row r="86" spans="1:25" s="268" customFormat="1" ht="12.95" customHeight="1">
      <c r="A86" s="294"/>
      <c r="B86" s="306" t="s">
        <v>366</v>
      </c>
      <c r="C86" s="330"/>
      <c r="D86" s="330"/>
      <c r="E86" s="267"/>
      <c r="F86" s="267"/>
      <c r="G86" s="267"/>
      <c r="H86" s="330"/>
      <c r="M86" s="300"/>
      <c r="N86" s="300"/>
      <c r="O86" s="299"/>
      <c r="S86" s="300"/>
      <c r="T86" s="299"/>
      <c r="X86" s="300"/>
    </row>
    <row r="87" spans="1:25" s="268" customFormat="1" ht="12.95" customHeight="1">
      <c r="A87" s="294"/>
      <c r="B87" s="306" t="s">
        <v>363</v>
      </c>
      <c r="C87" s="330"/>
      <c r="D87" s="330"/>
      <c r="E87" s="267"/>
      <c r="F87" s="267"/>
      <c r="G87" s="267"/>
      <c r="H87" s="330"/>
      <c r="M87" s="300"/>
      <c r="N87" s="300"/>
      <c r="O87" s="299"/>
      <c r="P87" s="308">
        <f ca="1">((SUM(M38:M40)-M41)-(SUM(L38:L40)-L41))*((1-(1+$I$15)^-4)/$I$15)*(1+$I$15)^2</f>
        <v>-34.876510976326898</v>
      </c>
      <c r="S87" s="300"/>
      <c r="T87" s="400"/>
      <c r="U87" s="266"/>
      <c r="V87" s="266"/>
      <c r="X87" s="300"/>
      <c r="Y87" s="294"/>
    </row>
    <row r="88" spans="1:25" s="268" customFormat="1" ht="12.95" customHeight="1">
      <c r="A88" s="294"/>
      <c r="B88" s="306" t="s">
        <v>364</v>
      </c>
      <c r="C88" s="330"/>
      <c r="D88" s="330"/>
      <c r="E88" s="267"/>
      <c r="F88" s="267"/>
      <c r="G88" s="267"/>
      <c r="H88" s="330"/>
      <c r="I88" s="330"/>
      <c r="J88" s="330"/>
      <c r="M88" s="300"/>
      <c r="N88" s="300"/>
      <c r="O88" s="299"/>
      <c r="P88" s="268">
        <f ca="1">(SUM(N38:N40)-SUM(L38:L40))/(1+$I$15)^4</f>
        <v>-16.665010711219971</v>
      </c>
      <c r="S88" s="300"/>
      <c r="T88" s="299"/>
      <c r="X88" s="300"/>
    </row>
    <row r="89" spans="1:25" s="268" customFormat="1" ht="12.95" customHeight="1">
      <c r="A89" s="294"/>
      <c r="B89" s="306" t="s">
        <v>367</v>
      </c>
      <c r="C89" s="330"/>
      <c r="D89" s="330"/>
      <c r="E89" s="267"/>
      <c r="F89" s="267"/>
      <c r="G89" s="267"/>
      <c r="H89" s="330"/>
      <c r="I89" s="330"/>
      <c r="J89" s="330"/>
      <c r="M89" s="300"/>
      <c r="N89" s="300"/>
      <c r="O89" s="299"/>
      <c r="S89" s="300"/>
      <c r="T89" s="299"/>
      <c r="X89" s="300"/>
    </row>
    <row r="90" spans="1:25" s="268" customFormat="1" ht="12.95" customHeight="1">
      <c r="A90" s="294"/>
      <c r="B90" s="306" t="s">
        <v>368</v>
      </c>
      <c r="C90" s="330"/>
      <c r="D90" s="330"/>
      <c r="E90" s="267"/>
      <c r="F90" s="267"/>
      <c r="G90" s="267"/>
      <c r="H90" s="330"/>
      <c r="I90" s="330"/>
      <c r="J90" s="330"/>
      <c r="M90" s="300"/>
      <c r="N90" s="300"/>
      <c r="O90" s="299"/>
      <c r="S90" s="300"/>
      <c r="T90" s="299"/>
      <c r="X90" s="300"/>
    </row>
    <row r="91" spans="1:25" s="268" customFormat="1" ht="12.95" customHeight="1">
      <c r="A91" s="294"/>
      <c r="B91" s="306" t="s">
        <v>369</v>
      </c>
      <c r="C91" s="330"/>
      <c r="D91" s="330"/>
      <c r="E91" s="267"/>
      <c r="F91" s="267"/>
      <c r="G91" s="267"/>
      <c r="H91" s="330"/>
      <c r="I91" s="330"/>
      <c r="J91" s="330"/>
      <c r="M91" s="300"/>
      <c r="N91" s="300"/>
      <c r="O91" s="299"/>
      <c r="S91" s="300"/>
      <c r="T91" s="299"/>
      <c r="X91" s="300"/>
    </row>
    <row r="92" spans="1:25" s="268" customFormat="1" ht="12.95" customHeight="1">
      <c r="A92" s="294"/>
      <c r="B92" s="306" t="s">
        <v>370</v>
      </c>
      <c r="C92" s="330"/>
      <c r="D92" s="330"/>
      <c r="E92" s="267"/>
      <c r="F92" s="267"/>
      <c r="G92" s="267"/>
      <c r="H92" s="330"/>
      <c r="I92" s="330"/>
      <c r="J92" s="330"/>
      <c r="M92" s="300"/>
      <c r="N92" s="300"/>
      <c r="O92" s="299"/>
      <c r="S92" s="300"/>
      <c r="T92" s="299"/>
      <c r="X92" s="300"/>
    </row>
    <row r="93" spans="1:25" s="268" customFormat="1" ht="12.95" customHeight="1">
      <c r="A93" s="294"/>
      <c r="B93" s="330"/>
      <c r="C93" s="330"/>
      <c r="D93" s="330"/>
      <c r="E93" s="267"/>
      <c r="F93" s="267"/>
      <c r="G93" s="267"/>
      <c r="H93" s="330"/>
      <c r="M93" s="300"/>
      <c r="N93" s="300"/>
      <c r="O93" s="299"/>
      <c r="S93" s="300"/>
      <c r="T93" s="400"/>
      <c r="U93" s="266"/>
      <c r="V93" s="266"/>
      <c r="X93" s="300"/>
      <c r="Y93" s="294"/>
    </row>
    <row r="94" spans="1:25" s="268" customFormat="1" ht="12.95" customHeight="1">
      <c r="A94" s="294"/>
      <c r="B94" s="266" t="s">
        <v>282</v>
      </c>
      <c r="C94" s="330"/>
      <c r="D94" s="330"/>
      <c r="E94" s="267"/>
      <c r="F94" s="267"/>
      <c r="G94" s="267"/>
      <c r="H94" s="330"/>
      <c r="I94" s="331"/>
      <c r="J94" s="331"/>
      <c r="K94" s="331"/>
      <c r="L94" s="331"/>
      <c r="M94" s="333"/>
      <c r="N94" s="333"/>
      <c r="O94" s="332"/>
      <c r="P94" s="331"/>
      <c r="Q94" s="331"/>
      <c r="R94" s="331"/>
      <c r="S94" s="333"/>
      <c r="T94" s="399"/>
      <c r="U94" s="385"/>
      <c r="V94" s="385"/>
      <c r="W94" s="331"/>
      <c r="X94" s="333"/>
      <c r="Y94" s="355"/>
    </row>
    <row r="95" spans="1:25" s="268" customFormat="1" ht="12.95" customHeight="1">
      <c r="A95" s="294"/>
      <c r="B95" s="306" t="s">
        <v>375</v>
      </c>
      <c r="C95" s="330"/>
      <c r="D95" s="330"/>
      <c r="E95" s="267"/>
      <c r="F95" s="267"/>
      <c r="G95" s="267"/>
      <c r="H95" s="330"/>
      <c r="I95" s="331"/>
      <c r="J95" s="331"/>
      <c r="K95" s="331"/>
      <c r="L95" s="331"/>
      <c r="M95" s="333"/>
      <c r="N95" s="333"/>
      <c r="O95" s="332"/>
      <c r="P95" s="331"/>
      <c r="Q95" s="331"/>
      <c r="R95" s="331"/>
      <c r="S95" s="333"/>
      <c r="T95" s="399"/>
      <c r="U95" s="385"/>
      <c r="V95" s="385"/>
      <c r="W95" s="331"/>
      <c r="X95" s="333"/>
      <c r="Y95" s="355"/>
    </row>
    <row r="96" spans="1:25" s="268" customFormat="1" ht="12.95" customHeight="1">
      <c r="A96" s="294"/>
      <c r="B96" s="306" t="s">
        <v>285</v>
      </c>
      <c r="C96" s="330"/>
      <c r="D96" s="330"/>
      <c r="E96" s="267"/>
      <c r="F96" s="267"/>
      <c r="G96" s="267"/>
      <c r="H96" s="330"/>
      <c r="I96" s="331"/>
      <c r="J96" s="331"/>
      <c r="K96" s="331"/>
      <c r="L96" s="331"/>
      <c r="M96" s="333"/>
      <c r="N96" s="333"/>
      <c r="O96" s="332"/>
      <c r="P96" s="331"/>
      <c r="Q96" s="331"/>
      <c r="R96" s="331"/>
      <c r="S96" s="333"/>
      <c r="T96" s="399"/>
      <c r="U96" s="385"/>
      <c r="V96" s="385"/>
      <c r="W96" s="331"/>
      <c r="X96" s="333"/>
      <c r="Y96" s="355"/>
    </row>
    <row r="97" spans="1:25" s="268" customFormat="1" ht="12.95" customHeight="1">
      <c r="A97" s="294"/>
      <c r="B97" s="306" t="s">
        <v>312</v>
      </c>
      <c r="C97" s="330"/>
      <c r="D97" s="330"/>
      <c r="E97" s="267"/>
      <c r="F97" s="267"/>
      <c r="G97" s="267"/>
      <c r="H97" s="330"/>
      <c r="I97" s="331"/>
      <c r="J97" s="331"/>
      <c r="K97" s="331"/>
      <c r="L97" s="331"/>
      <c r="M97" s="333"/>
      <c r="N97" s="333"/>
      <c r="O97" s="332"/>
      <c r="P97" s="331"/>
      <c r="Q97" s="331"/>
      <c r="R97" s="331"/>
      <c r="S97" s="333"/>
      <c r="T97" s="399"/>
      <c r="U97" s="385"/>
      <c r="V97" s="385"/>
      <c r="W97" s="331"/>
      <c r="X97" s="333"/>
      <c r="Y97" s="355"/>
    </row>
    <row r="98" spans="1:25" s="268" customFormat="1" ht="12.95" customHeight="1">
      <c r="A98" s="294"/>
      <c r="B98" s="306" t="s">
        <v>313</v>
      </c>
      <c r="C98" s="330"/>
      <c r="D98" s="330"/>
      <c r="E98" s="267"/>
      <c r="F98" s="267"/>
      <c r="G98" s="267"/>
      <c r="H98" s="330"/>
      <c r="I98" s="331"/>
      <c r="J98" s="331"/>
      <c r="K98" s="331"/>
      <c r="L98" s="331"/>
      <c r="M98" s="333"/>
      <c r="N98" s="333"/>
      <c r="O98" s="332"/>
      <c r="P98" s="331"/>
      <c r="Q98" s="331"/>
      <c r="R98" s="331"/>
      <c r="S98" s="333"/>
      <c r="T98" s="399"/>
      <c r="U98" s="385"/>
      <c r="V98" s="385"/>
      <c r="W98" s="331"/>
      <c r="X98" s="333"/>
      <c r="Y98" s="355"/>
    </row>
    <row r="99" spans="1:25" s="268" customFormat="1" ht="12.95" customHeight="1">
      <c r="A99" s="294"/>
      <c r="B99" s="306" t="s">
        <v>287</v>
      </c>
      <c r="C99" s="330"/>
      <c r="D99" s="330"/>
      <c r="E99" s="267"/>
      <c r="F99" s="267"/>
      <c r="G99" s="267"/>
      <c r="H99" s="330"/>
      <c r="I99" s="331"/>
      <c r="J99" s="331"/>
      <c r="K99" s="331"/>
      <c r="L99" s="331"/>
      <c r="M99" s="333"/>
      <c r="N99" s="333"/>
      <c r="O99" s="332"/>
      <c r="P99" s="331"/>
      <c r="Q99" s="331"/>
      <c r="R99" s="331"/>
      <c r="S99" s="333"/>
      <c r="T99" s="399"/>
      <c r="U99" s="385"/>
      <c r="V99" s="385"/>
      <c r="W99" s="331"/>
      <c r="X99" s="333"/>
      <c r="Y99" s="355"/>
    </row>
    <row r="100" spans="1:25" s="268" customFormat="1" ht="12.95" customHeight="1">
      <c r="A100" s="294"/>
      <c r="B100" s="306" t="s">
        <v>314</v>
      </c>
      <c r="C100" s="330"/>
      <c r="D100" s="330"/>
      <c r="E100" s="267"/>
      <c r="F100" s="267"/>
      <c r="G100" s="267"/>
      <c r="H100" s="330"/>
      <c r="I100" s="331"/>
      <c r="J100" s="331"/>
      <c r="K100" s="331"/>
      <c r="L100" s="331"/>
      <c r="M100" s="333"/>
      <c r="N100" s="333"/>
      <c r="O100" s="332"/>
      <c r="P100" s="331"/>
      <c r="Q100" s="331"/>
      <c r="R100" s="331"/>
      <c r="S100" s="333"/>
      <c r="T100" s="399"/>
      <c r="U100" s="385"/>
      <c r="V100" s="385"/>
      <c r="W100" s="331"/>
      <c r="X100" s="333"/>
      <c r="Y100" s="355"/>
    </row>
    <row r="101" spans="1:25" s="268" customFormat="1" ht="12.95" customHeight="1">
      <c r="A101" s="294"/>
      <c r="B101" s="306" t="s">
        <v>315</v>
      </c>
      <c r="C101" s="330"/>
      <c r="D101" s="330"/>
      <c r="E101" s="267"/>
      <c r="F101" s="267"/>
      <c r="G101" s="267"/>
      <c r="H101" s="330"/>
      <c r="I101" s="331"/>
      <c r="J101" s="331"/>
      <c r="K101" s="331"/>
      <c r="L101" s="331"/>
      <c r="M101" s="333"/>
      <c r="N101" s="333"/>
      <c r="O101" s="332"/>
      <c r="P101" s="331"/>
      <c r="Q101" s="331"/>
      <c r="R101" s="331"/>
      <c r="S101" s="333"/>
      <c r="T101" s="399"/>
      <c r="U101" s="385"/>
      <c r="V101" s="385"/>
      <c r="W101" s="331"/>
      <c r="X101" s="333"/>
      <c r="Y101" s="355"/>
    </row>
    <row r="102" spans="1:25" s="268" customFormat="1" ht="12.95" customHeight="1">
      <c r="A102" s="294"/>
      <c r="B102" s="306" t="s">
        <v>316</v>
      </c>
      <c r="C102" s="330"/>
      <c r="D102" s="330"/>
      <c r="E102" s="267"/>
      <c r="F102" s="267"/>
      <c r="G102" s="267"/>
      <c r="H102" s="330"/>
      <c r="I102" s="331"/>
      <c r="J102" s="331"/>
      <c r="K102" s="331"/>
      <c r="L102" s="331"/>
      <c r="M102" s="333"/>
      <c r="N102" s="333"/>
      <c r="O102" s="332"/>
      <c r="P102" s="331"/>
      <c r="Q102" s="331"/>
      <c r="R102" s="331"/>
      <c r="S102" s="333"/>
      <c r="T102" s="399"/>
      <c r="U102" s="385"/>
      <c r="V102" s="385"/>
      <c r="W102" s="331"/>
      <c r="X102" s="333"/>
      <c r="Y102" s="355"/>
    </row>
    <row r="103" spans="1:25" s="268" customFormat="1" ht="12.95" customHeight="1">
      <c r="A103" s="294"/>
      <c r="B103" s="306" t="s">
        <v>317</v>
      </c>
      <c r="C103" s="330"/>
      <c r="D103" s="330"/>
      <c r="E103" s="267"/>
      <c r="F103" s="267"/>
      <c r="G103" s="267"/>
      <c r="H103" s="330"/>
      <c r="I103" s="331"/>
      <c r="J103" s="331"/>
      <c r="K103" s="331"/>
      <c r="L103" s="331"/>
      <c r="M103" s="333"/>
      <c r="N103" s="333"/>
      <c r="O103" s="332"/>
      <c r="P103" s="331"/>
      <c r="Q103" s="331"/>
      <c r="R103" s="331"/>
      <c r="S103" s="333"/>
      <c r="T103" s="399"/>
      <c r="U103" s="385"/>
      <c r="V103" s="385"/>
      <c r="W103" s="331"/>
      <c r="X103" s="333"/>
      <c r="Y103" s="355"/>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SUM(I78:I104)</f>
        <v>0</v>
      </c>
      <c r="J105" s="429">
        <f t="shared" si="20"/>
        <v>0</v>
      </c>
      <c r="K105" s="429">
        <f t="shared" si="20"/>
        <v>0</v>
      </c>
      <c r="L105" s="429">
        <f t="shared" si="20"/>
        <v>0</v>
      </c>
      <c r="M105" s="430">
        <f t="shared" si="20"/>
        <v>0</v>
      </c>
      <c r="N105" s="430">
        <f t="shared" ca="1" si="20"/>
        <v>29</v>
      </c>
      <c r="O105" s="396">
        <f t="shared" ca="1" si="20"/>
        <v>20</v>
      </c>
      <c r="P105" s="364">
        <f t="shared" ca="1" si="20"/>
        <v>-118.56946163344116</v>
      </c>
      <c r="Q105" s="364">
        <f t="shared" ca="1" si="20"/>
        <v>22</v>
      </c>
      <c r="R105" s="364">
        <f t="shared" si="20"/>
        <v>0</v>
      </c>
      <c r="S105" s="389">
        <f t="shared" si="20"/>
        <v>0</v>
      </c>
      <c r="T105" s="396">
        <f t="shared" ca="1" si="20"/>
        <v>10</v>
      </c>
      <c r="U105" s="364">
        <f t="shared" ca="1" si="20"/>
        <v>2</v>
      </c>
      <c r="V105" s="364">
        <f t="shared" ca="1" si="20"/>
        <v>15</v>
      </c>
      <c r="W105" s="364">
        <f t="shared" ca="1" si="20"/>
        <v>11</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-14.908205841446453</v>
      </c>
      <c r="J108" s="338">
        <f t="shared" ca="1" si="21"/>
        <v>89.449235048678716</v>
      </c>
      <c r="K108" s="338">
        <f t="shared" ca="1" si="21"/>
        <v>208.71488178025032</v>
      </c>
      <c r="L108" s="338">
        <f t="shared" ca="1" si="21"/>
        <v>104.35744089012516</v>
      </c>
      <c r="M108" s="379">
        <f t="shared" ca="1" si="21"/>
        <v>-223.62308762169678</v>
      </c>
      <c r="N108" s="341">
        <f t="shared" ca="1" si="21"/>
        <v>223.62308762169678</v>
      </c>
      <c r="O108" s="339">
        <f t="shared" ca="1" si="21"/>
        <v>-44.724617524339358</v>
      </c>
      <c r="P108" s="340">
        <f t="shared" ca="1" si="21"/>
        <v>-298.16411682892902</v>
      </c>
      <c r="Q108" s="340">
        <f t="shared" ca="1" si="21"/>
        <v>104.35744089012516</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10</v>
      </c>
      <c r="J109" s="342">
        <f t="shared" ca="1" si="22"/>
        <v>-10</v>
      </c>
      <c r="K109" s="342">
        <f t="shared" ca="1" si="22"/>
        <v>-12</v>
      </c>
      <c r="L109" s="342">
        <f t="shared" ca="1" si="22"/>
        <v>3</v>
      </c>
      <c r="M109" s="380">
        <f t="shared" ca="1" si="22"/>
        <v>9</v>
      </c>
      <c r="N109" s="345">
        <f t="shared" ca="1" si="22"/>
        <v>-5</v>
      </c>
      <c r="O109" s="343">
        <f t="shared" ca="1" si="22"/>
        <v>-15</v>
      </c>
      <c r="P109" s="344">
        <f t="shared" ca="1" si="22"/>
        <v>-8</v>
      </c>
      <c r="Q109" s="344">
        <f t="shared" ca="1" si="22"/>
        <v>-11</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-4.9082058414464527</v>
      </c>
      <c r="J110" s="338">
        <f t="shared" ref="J110:Y110" ca="1" si="23">SUM(J108:J109)</f>
        <v>79.449235048678716</v>
      </c>
      <c r="K110" s="338">
        <f t="shared" ca="1" si="23"/>
        <v>196.71488178025032</v>
      </c>
      <c r="L110" s="338">
        <f t="shared" ca="1" si="23"/>
        <v>107.35744089012516</v>
      </c>
      <c r="M110" s="379">
        <f t="shared" ca="1" si="23"/>
        <v>-214.62308762169678</v>
      </c>
      <c r="N110" s="341">
        <f t="shared" ca="1" si="23"/>
        <v>218.62308762169678</v>
      </c>
      <c r="O110" s="339">
        <f t="shared" ca="1" si="23"/>
        <v>-59.724617524339358</v>
      </c>
      <c r="P110" s="340">
        <f t="shared" ca="1" si="23"/>
        <v>-306.16411682892902</v>
      </c>
      <c r="Q110" s="340">
        <f t="shared" ca="1" si="23"/>
        <v>93.357440890125162</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9</v>
      </c>
      <c r="J113" s="283">
        <f t="shared" ca="1" si="24"/>
        <v>-5</v>
      </c>
      <c r="K113" s="283">
        <f t="shared" ca="1" si="24"/>
        <v>7</v>
      </c>
      <c r="L113" s="283">
        <f t="shared" ca="1" si="24"/>
        <v>29</v>
      </c>
      <c r="M113" s="285">
        <f t="shared" ca="1" si="24"/>
        <v>20</v>
      </c>
      <c r="N113" s="347">
        <f t="shared" ca="1" si="24"/>
        <v>-1</v>
      </c>
      <c r="O113" s="334">
        <f t="shared" ca="1" si="24"/>
        <v>8</v>
      </c>
      <c r="P113" s="335">
        <f t="shared" ca="1" si="24"/>
        <v>-5</v>
      </c>
      <c r="Q113" s="335">
        <f t="shared" ca="1" si="24"/>
        <v>-1</v>
      </c>
      <c r="R113" s="335">
        <f t="shared" ca="1" si="24"/>
        <v>10</v>
      </c>
      <c r="S113" s="347">
        <f t="shared" ca="1" si="24"/>
        <v>10</v>
      </c>
      <c r="T113" s="334">
        <f t="shared" ca="1" si="24"/>
        <v>10</v>
      </c>
      <c r="U113" s="335">
        <f t="shared" ca="1" si="24"/>
        <v>10</v>
      </c>
      <c r="V113" s="335">
        <f t="shared" ca="1" si="24"/>
        <v>10</v>
      </c>
      <c r="W113" s="335">
        <f t="shared" ca="1" si="24"/>
        <v>10</v>
      </c>
      <c r="X113" s="347">
        <f t="shared" ca="1" si="24"/>
        <v>10</v>
      </c>
      <c r="Y113" s="335">
        <f t="shared" ca="1" si="24"/>
        <v>10</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-29</v>
      </c>
      <c r="O114" s="334">
        <f t="shared" ca="1" si="25"/>
        <v>-20</v>
      </c>
      <c r="P114" s="283">
        <f t="shared" ca="1" si="25"/>
        <v>118.56946163344116</v>
      </c>
      <c r="Q114" s="283">
        <f t="shared" ca="1" si="25"/>
        <v>-22</v>
      </c>
      <c r="R114" s="283">
        <f t="shared" ca="1" si="25"/>
        <v>0</v>
      </c>
      <c r="S114" s="347">
        <f t="shared" ca="1" si="25"/>
        <v>0</v>
      </c>
      <c r="T114" s="334">
        <f t="shared" ca="1" si="25"/>
        <v>0</v>
      </c>
      <c r="U114" s="335">
        <f t="shared" ca="1" si="25"/>
        <v>8</v>
      </c>
      <c r="V114" s="335">
        <f t="shared" ca="1" si="25"/>
        <v>-5</v>
      </c>
      <c r="W114" s="335">
        <f t="shared" ca="1" si="25"/>
        <v>-1</v>
      </c>
      <c r="X114" s="347">
        <f t="shared" ca="1" si="25"/>
        <v>10</v>
      </c>
      <c r="Y114" s="335">
        <f t="shared" ca="1" si="25"/>
        <v>10</v>
      </c>
    </row>
    <row r="115" spans="1:40" s="283" customFormat="1" ht="12.95" customHeight="1">
      <c r="A115" s="337"/>
      <c r="B115" s="282" t="s">
        <v>24</v>
      </c>
      <c r="C115" s="282"/>
      <c r="D115" s="282"/>
      <c r="E115" s="282"/>
      <c r="F115" s="282"/>
      <c r="G115" s="282"/>
      <c r="H115" s="282"/>
      <c r="I115" s="283">
        <f t="shared" ref="I115:Y115" ca="1" si="26">I113-I114</f>
        <v>9</v>
      </c>
      <c r="J115" s="283">
        <f t="shared" ca="1" si="26"/>
        <v>-5</v>
      </c>
      <c r="K115" s="283">
        <f t="shared" ca="1" si="26"/>
        <v>7</v>
      </c>
      <c r="L115" s="283">
        <f t="shared" ca="1" si="26"/>
        <v>29</v>
      </c>
      <c r="M115" s="285">
        <f t="shared" ca="1" si="26"/>
        <v>20</v>
      </c>
      <c r="N115" s="347">
        <f t="shared" ca="1" si="26"/>
        <v>28</v>
      </c>
      <c r="O115" s="334">
        <f t="shared" ca="1" si="26"/>
        <v>28</v>
      </c>
      <c r="P115" s="335">
        <f t="shared" ca="1" si="26"/>
        <v>-123.56946163344116</v>
      </c>
      <c r="Q115" s="335">
        <f t="shared" ca="1" si="26"/>
        <v>21</v>
      </c>
      <c r="R115" s="335">
        <f t="shared" ca="1" si="26"/>
        <v>10</v>
      </c>
      <c r="S115" s="285">
        <f t="shared" ca="1" si="26"/>
        <v>10</v>
      </c>
      <c r="T115" s="284">
        <f ca="1">T113-T114</f>
        <v>10</v>
      </c>
      <c r="U115" s="283">
        <f t="shared" ca="1" si="26"/>
        <v>2</v>
      </c>
      <c r="V115" s="283">
        <f t="shared" ca="1" si="26"/>
        <v>15</v>
      </c>
      <c r="W115" s="283">
        <f t="shared" ca="1" si="26"/>
        <v>11</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170.57180085220196</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-25.175106203737847</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145.39669464846401</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49.538574444545944</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0.3407132092261031</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299</v>
      </c>
      <c r="R4" s="376"/>
      <c r="S4" s="222" t="s">
        <v>92</v>
      </c>
    </row>
    <row r="5" spans="1:25" ht="12.95" customHeight="1">
      <c r="A5" s="222" t="s">
        <v>297</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102</v>
      </c>
      <c r="J12" s="232">
        <f t="shared" ref="J12:M12" ca="1" si="0">RANDBETWEEN(80,120)</f>
        <v>93</v>
      </c>
      <c r="K12" s="232">
        <f t="shared" ca="1" si="0"/>
        <v>101</v>
      </c>
      <c r="L12" s="232">
        <f t="shared" ca="1" si="0"/>
        <v>120</v>
      </c>
      <c r="M12" s="232">
        <f t="shared" ca="1" si="0"/>
        <v>120</v>
      </c>
      <c r="N12" s="230"/>
      <c r="O12" s="230"/>
    </row>
    <row r="13" spans="1:25" ht="12.95" customHeight="1">
      <c r="A13" s="231" t="s">
        <v>280</v>
      </c>
      <c r="B13" s="231"/>
      <c r="C13" s="231"/>
      <c r="D13" s="231"/>
      <c r="E13" s="231"/>
      <c r="F13" s="231"/>
      <c r="I13" s="232">
        <f ca="1">RANDBETWEEN(-20,20)</f>
        <v>-20</v>
      </c>
      <c r="J13" s="232">
        <f t="shared" ref="J13:Q14" ca="1" si="1">RANDBETWEEN(-20,20)</f>
        <v>20</v>
      </c>
      <c r="K13" s="232">
        <f t="shared" ca="1" si="1"/>
        <v>-13</v>
      </c>
      <c r="L13" s="232">
        <f t="shared" ca="1" si="1"/>
        <v>-11</v>
      </c>
      <c r="M13" s="232">
        <f t="shared" ca="1" si="1"/>
        <v>-11</v>
      </c>
      <c r="N13" s="232">
        <f t="shared" ca="1" si="1"/>
        <v>-6</v>
      </c>
      <c r="O13" s="232">
        <f t="shared" ca="1" si="1"/>
        <v>-6</v>
      </c>
      <c r="P13" s="232">
        <f t="shared" ca="1" si="1"/>
        <v>-6</v>
      </c>
      <c r="Q13" s="232">
        <f t="shared" ca="1" si="1"/>
        <v>-5</v>
      </c>
    </row>
    <row r="14" spans="1:25" ht="12.95" customHeight="1">
      <c r="A14" s="231" t="s">
        <v>277</v>
      </c>
      <c r="B14" s="231"/>
      <c r="C14" s="231"/>
      <c r="D14" s="231"/>
      <c r="E14" s="231"/>
      <c r="F14" s="231"/>
      <c r="I14" s="232">
        <f ca="1">RANDBETWEEN(-20,20)</f>
        <v>-17</v>
      </c>
      <c r="J14" s="232">
        <f t="shared" ca="1" si="1"/>
        <v>-10</v>
      </c>
      <c r="K14" s="232">
        <f t="shared" ca="1" si="1"/>
        <v>-1</v>
      </c>
      <c r="L14" s="232">
        <f t="shared" ca="1" si="1"/>
        <v>4</v>
      </c>
      <c r="M14" s="232">
        <f t="shared" ca="1" si="1"/>
        <v>-6</v>
      </c>
      <c r="N14" s="232">
        <f t="shared" ca="1" si="1"/>
        <v>2</v>
      </c>
      <c r="O14" s="232">
        <f t="shared" ca="1" si="1"/>
        <v>-4</v>
      </c>
      <c r="P14" s="232">
        <f t="shared" ca="1" si="1"/>
        <v>-18</v>
      </c>
      <c r="Q14" s="232">
        <f t="shared" ca="1" si="1"/>
        <v>12</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0.34071320922610365</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28</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102</v>
      </c>
      <c r="J26" s="268">
        <f t="shared" ref="J26:M26" ca="1" si="5">J12</f>
        <v>93</v>
      </c>
      <c r="K26" s="268">
        <f t="shared" ca="1" si="5"/>
        <v>101</v>
      </c>
      <c r="L26" s="268">
        <f t="shared" ca="1" si="5"/>
        <v>120</v>
      </c>
      <c r="M26" s="300">
        <f t="shared" ca="1" si="5"/>
        <v>120</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102</v>
      </c>
      <c r="J27" s="276">
        <f ca="1">J26</f>
        <v>93</v>
      </c>
      <c r="K27" s="276">
        <f ca="1">K26</f>
        <v>101</v>
      </c>
      <c r="L27" s="276">
        <f ca="1">L26</f>
        <v>120</v>
      </c>
      <c r="M27" s="277">
        <f ca="1">M26</f>
        <v>120</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102</v>
      </c>
      <c r="J29" s="283">
        <f t="shared" ref="J29:M29" ca="1" si="6">J12</f>
        <v>93</v>
      </c>
      <c r="K29" s="283">
        <f t="shared" ca="1" si="6"/>
        <v>101</v>
      </c>
      <c r="L29" s="283">
        <f t="shared" ca="1" si="6"/>
        <v>120</v>
      </c>
      <c r="M29" s="285">
        <f t="shared" ca="1" si="6"/>
        <v>120</v>
      </c>
      <c r="N29" s="285"/>
      <c r="O29" s="284"/>
      <c r="S29" s="285"/>
      <c r="T29" s="284"/>
      <c r="X29" s="285"/>
    </row>
    <row r="30" spans="1:118" s="283" customFormat="1" ht="12.95" customHeight="1" outlineLevel="1">
      <c r="A30" s="287"/>
      <c r="B30" s="281" t="s">
        <v>199</v>
      </c>
      <c r="C30" s="282"/>
      <c r="D30" s="282"/>
      <c r="E30" s="282"/>
      <c r="F30" s="282"/>
      <c r="G30" s="282"/>
      <c r="H30" s="267"/>
      <c r="M30" s="285"/>
      <c r="N30" s="392">
        <f ca="1">M29</f>
        <v>120</v>
      </c>
      <c r="O30" s="393"/>
      <c r="S30" s="285"/>
      <c r="T30" s="284"/>
      <c r="X30" s="285"/>
    </row>
    <row r="31" spans="1:118" s="283" customFormat="1" ht="12.95" customHeight="1" outlineLevel="1">
      <c r="A31" s="287"/>
      <c r="B31" s="281" t="s">
        <v>200</v>
      </c>
      <c r="C31" s="282"/>
      <c r="D31" s="282"/>
      <c r="E31" s="282"/>
      <c r="F31" s="282"/>
      <c r="G31" s="282"/>
      <c r="H31" s="282"/>
      <c r="M31" s="285"/>
      <c r="N31" s="285"/>
      <c r="O31" s="358">
        <f ca="1">N30</f>
        <v>120</v>
      </c>
      <c r="P31" s="283">
        <f ca="1">O31</f>
        <v>120</v>
      </c>
      <c r="Q31" s="283">
        <f t="shared" ref="Q31:S31" ca="1" si="7">P31</f>
        <v>120</v>
      </c>
      <c r="R31" s="283">
        <f t="shared" ca="1" si="7"/>
        <v>120</v>
      </c>
      <c r="S31" s="285">
        <f t="shared" ca="1" si="7"/>
        <v>120</v>
      </c>
      <c r="T31" s="298">
        <f ca="1">R32</f>
        <v>120</v>
      </c>
      <c r="U31" s="283">
        <f ca="1">$S$31</f>
        <v>120</v>
      </c>
      <c r="V31" s="283">
        <f ca="1">$S$31</f>
        <v>120</v>
      </c>
      <c r="W31" s="283">
        <f ca="1">$S$31</f>
        <v>120</v>
      </c>
      <c r="X31" s="285">
        <f ca="1">V32</f>
        <v>120</v>
      </c>
      <c r="Y31" s="359">
        <f ca="1">W32</f>
        <v>120</v>
      </c>
    </row>
    <row r="32" spans="1:118" s="283" customFormat="1" ht="12.95" customHeight="1" outlineLevel="1">
      <c r="A32" s="287"/>
      <c r="B32" s="281" t="s">
        <v>195</v>
      </c>
      <c r="C32" s="282"/>
      <c r="D32" s="282"/>
      <c r="E32" s="282"/>
      <c r="F32" s="282"/>
      <c r="G32" s="282"/>
      <c r="H32" s="282"/>
      <c r="I32" s="283">
        <f ca="1">SUM(I29:I31)</f>
        <v>102</v>
      </c>
      <c r="J32" s="283">
        <f t="shared" ref="J32:Y32" ca="1" si="8">SUM(J29:J31)</f>
        <v>93</v>
      </c>
      <c r="K32" s="283">
        <f t="shared" ca="1" si="8"/>
        <v>101</v>
      </c>
      <c r="L32" s="283">
        <f t="shared" ca="1" si="8"/>
        <v>120</v>
      </c>
      <c r="M32" s="285">
        <f t="shared" ca="1" si="8"/>
        <v>120</v>
      </c>
      <c r="N32" s="285">
        <f t="shared" ca="1" si="8"/>
        <v>120</v>
      </c>
      <c r="O32" s="284">
        <f t="shared" ca="1" si="8"/>
        <v>120</v>
      </c>
      <c r="P32" s="283">
        <f t="shared" ca="1" si="8"/>
        <v>120</v>
      </c>
      <c r="Q32" s="283">
        <f t="shared" ca="1" si="8"/>
        <v>120</v>
      </c>
      <c r="R32" s="283">
        <f t="shared" ca="1" si="8"/>
        <v>120</v>
      </c>
      <c r="S32" s="285">
        <f ca="1">SUM(S29:S31)</f>
        <v>120</v>
      </c>
      <c r="T32" s="284">
        <f t="shared" ca="1" si="8"/>
        <v>120</v>
      </c>
      <c r="U32" s="283">
        <f t="shared" ca="1" si="8"/>
        <v>120</v>
      </c>
      <c r="V32" s="283">
        <f t="shared" ca="1" si="8"/>
        <v>120</v>
      </c>
      <c r="W32" s="283">
        <f t="shared" ca="1" si="8"/>
        <v>120</v>
      </c>
      <c r="X32" s="285">
        <f t="shared" ca="1" si="8"/>
        <v>120</v>
      </c>
      <c r="Y32" s="283">
        <f t="shared" ca="1" si="8"/>
        <v>120</v>
      </c>
    </row>
    <row r="33" spans="1:25" s="283" customFormat="1" ht="12.95" customHeight="1" outlineLevel="1">
      <c r="A33" s="281"/>
      <c r="B33" s="289" t="s">
        <v>13</v>
      </c>
      <c r="C33" s="290"/>
      <c r="D33" s="290"/>
      <c r="E33" s="290"/>
      <c r="F33" s="290"/>
      <c r="G33" s="290"/>
      <c r="H33" s="290"/>
      <c r="I33" s="291">
        <f ca="1">I$27</f>
        <v>102</v>
      </c>
      <c r="J33" s="291">
        <f ca="1">J$27</f>
        <v>93</v>
      </c>
      <c r="K33" s="291">
        <f ca="1">K$27</f>
        <v>101</v>
      </c>
      <c r="L33" s="291">
        <f ca="1">L$27</f>
        <v>120</v>
      </c>
      <c r="M33" s="293">
        <f ca="1">M$27</f>
        <v>120</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120</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120</v>
      </c>
      <c r="P35" s="291">
        <f t="shared" ca="1" si="9"/>
        <v>120</v>
      </c>
      <c r="Q35" s="291">
        <f t="shared" ca="1" si="9"/>
        <v>120</v>
      </c>
      <c r="R35" s="291">
        <f t="shared" ca="1" si="9"/>
        <v>120</v>
      </c>
      <c r="S35" s="293">
        <f t="shared" ca="1" si="9"/>
        <v>120</v>
      </c>
      <c r="T35" s="292">
        <f t="shared" ca="1" si="9"/>
        <v>120</v>
      </c>
      <c r="U35" s="291">
        <f t="shared" ca="1" si="9"/>
        <v>120</v>
      </c>
      <c r="V35" s="291">
        <f t="shared" ca="1" si="9"/>
        <v>120</v>
      </c>
      <c r="W35" s="291">
        <f t="shared" ca="1" si="9"/>
        <v>120</v>
      </c>
      <c r="X35" s="293">
        <f t="shared" ca="1" si="9"/>
        <v>120</v>
      </c>
      <c r="Y35" s="291">
        <f t="shared" ca="1" si="9"/>
        <v>120</v>
      </c>
    </row>
    <row r="36" spans="1:25" s="283" customFormat="1" ht="12.75" customHeight="1" outlineLevel="1">
      <c r="A36" s="281"/>
      <c r="B36" s="289" t="s">
        <v>262</v>
      </c>
      <c r="C36" s="290"/>
      <c r="D36" s="290"/>
      <c r="E36" s="290"/>
      <c r="F36" s="290"/>
      <c r="G36" s="290"/>
      <c r="H36" s="290"/>
      <c r="I36" s="291">
        <f t="shared" ref="I36:Y36" ca="1" si="10">SUM(I33:I35)</f>
        <v>102</v>
      </c>
      <c r="J36" s="291">
        <f t="shared" ca="1" si="10"/>
        <v>93</v>
      </c>
      <c r="K36" s="291">
        <f t="shared" ca="1" si="10"/>
        <v>101</v>
      </c>
      <c r="L36" s="291">
        <f t="shared" ca="1" si="10"/>
        <v>120</v>
      </c>
      <c r="M36" s="293">
        <f t="shared" ca="1" si="10"/>
        <v>120</v>
      </c>
      <c r="N36" s="293">
        <f t="shared" ca="1" si="10"/>
        <v>120</v>
      </c>
      <c r="O36" s="292">
        <f t="shared" ca="1" si="10"/>
        <v>120</v>
      </c>
      <c r="P36" s="291">
        <f t="shared" ca="1" si="10"/>
        <v>120</v>
      </c>
      <c r="Q36" s="291">
        <f t="shared" ca="1" si="10"/>
        <v>120</v>
      </c>
      <c r="R36" s="291">
        <f t="shared" ca="1" si="10"/>
        <v>120</v>
      </c>
      <c r="S36" s="293">
        <f t="shared" ca="1" si="10"/>
        <v>120</v>
      </c>
      <c r="T36" s="292">
        <f t="shared" ca="1" si="10"/>
        <v>120</v>
      </c>
      <c r="U36" s="291">
        <f t="shared" ca="1" si="10"/>
        <v>120</v>
      </c>
      <c r="V36" s="291">
        <f t="shared" ca="1" si="10"/>
        <v>120</v>
      </c>
      <c r="W36" s="291">
        <f t="shared" ca="1" si="10"/>
        <v>120</v>
      </c>
      <c r="X36" s="293">
        <f t="shared" ca="1" si="10"/>
        <v>120</v>
      </c>
      <c r="Y36" s="291">
        <f t="shared" ca="1" si="10"/>
        <v>120</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102</v>
      </c>
      <c r="J38" s="268">
        <f t="shared" ref="J38:M38" ca="1" si="11">J12</f>
        <v>93</v>
      </c>
      <c r="K38" s="268">
        <f t="shared" ca="1" si="11"/>
        <v>101</v>
      </c>
      <c r="L38" s="268">
        <f t="shared" ca="1" si="11"/>
        <v>120</v>
      </c>
      <c r="M38" s="300">
        <f t="shared" ca="1" si="11"/>
        <v>120</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2">
        <f ca="1">M38</f>
        <v>120</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58">
        <f ca="1">N39</f>
        <v>120</v>
      </c>
      <c r="P40" s="283">
        <f ca="1">O40</f>
        <v>120</v>
      </c>
      <c r="Q40" s="283">
        <f t="shared" ref="Q40:S40" ca="1" si="12">P40</f>
        <v>120</v>
      </c>
      <c r="R40" s="283">
        <f t="shared" ca="1" si="12"/>
        <v>120</v>
      </c>
      <c r="S40" s="285">
        <f t="shared" ca="1" si="12"/>
        <v>120</v>
      </c>
      <c r="T40" s="298">
        <f ca="1">R41</f>
        <v>178</v>
      </c>
      <c r="U40" s="283">
        <f ca="1">T40</f>
        <v>178</v>
      </c>
      <c r="V40" s="283">
        <f ca="1">U40</f>
        <v>178</v>
      </c>
      <c r="W40" s="283">
        <f ca="1">V40</f>
        <v>178</v>
      </c>
      <c r="X40" s="285">
        <f ca="1">W40</f>
        <v>178</v>
      </c>
      <c r="Y40" s="359">
        <f ca="1">W41</f>
        <v>178</v>
      </c>
    </row>
    <row r="41" spans="1:25" s="268" customFormat="1" ht="12.95" customHeight="1">
      <c r="A41" s="294"/>
      <c r="B41" s="266" t="s">
        <v>196</v>
      </c>
      <c r="C41" s="267"/>
      <c r="D41" s="267"/>
      <c r="E41" s="267"/>
      <c r="F41" s="267"/>
      <c r="G41" s="267"/>
      <c r="H41" s="267"/>
      <c r="I41" s="268">
        <f ca="1">I12-SUM($I13:I13)-I14</f>
        <v>139</v>
      </c>
      <c r="J41" s="268">
        <f ca="1">J12-SUM($I13:J13)-J14</f>
        <v>103</v>
      </c>
      <c r="K41" s="268">
        <f ca="1">K12-SUM($I13:K13)-K14</f>
        <v>115</v>
      </c>
      <c r="L41" s="268">
        <f ca="1">L12-SUM($I13:L13)-L14</f>
        <v>140</v>
      </c>
      <c r="M41" s="300">
        <f ca="1">M12-SUM($I13:M13)-M14</f>
        <v>161</v>
      </c>
      <c r="N41" s="303">
        <f ca="1">L41+L14-N14-SUM($M13:N13)</f>
        <v>159</v>
      </c>
      <c r="O41" s="284">
        <f ca="1">$M$41+$M$14-O14-SUM($N13:O13)</f>
        <v>171</v>
      </c>
      <c r="P41" s="283">
        <f ca="1">$M$41+$M$14-P14-SUM($N13:P13)</f>
        <v>191</v>
      </c>
      <c r="Q41" s="283">
        <f ca="1">$M$41+$M$14-Q14-SUM($N13:Q13)</f>
        <v>166</v>
      </c>
      <c r="R41" s="283">
        <f ca="1">$M$41+$M$14-R14-SUM($N13:R13)</f>
        <v>178</v>
      </c>
      <c r="S41" s="285">
        <f ca="1">$M$41+$M$14-S14-SUM($N13:S13)</f>
        <v>178</v>
      </c>
      <c r="T41" s="284">
        <f ca="1">$R$41+$R$14-T14-SUM($S13:T13)</f>
        <v>178</v>
      </c>
      <c r="U41" s="283">
        <f ca="1">$R$41+$R$14-U14-SUM($S13:U13)</f>
        <v>178</v>
      </c>
      <c r="V41" s="283">
        <f ca="1">$R$41+$R$14-V14-SUM($S13:V13)</f>
        <v>178</v>
      </c>
      <c r="W41" s="283">
        <f ca="1">$R$41+$R$14-W14-SUM($S13:W13)</f>
        <v>178</v>
      </c>
      <c r="X41" s="285">
        <f ca="1">$R$41+$R$14-X14-SUM($S13:X13)</f>
        <v>178</v>
      </c>
      <c r="Y41" s="283">
        <f ca="1">$W$41+$W$14-Y14-SUM($X13:Y13)</f>
        <v>178</v>
      </c>
    </row>
    <row r="42" spans="1:25" s="268" customFormat="1" ht="12.95" customHeight="1" outlineLevel="1">
      <c r="A42" s="266"/>
      <c r="B42" s="274" t="s">
        <v>17</v>
      </c>
      <c r="C42" s="275"/>
      <c r="D42" s="275"/>
      <c r="E42" s="275"/>
      <c r="F42" s="275"/>
      <c r="G42" s="275"/>
      <c r="H42" s="275"/>
      <c r="I42" s="276">
        <f ca="1">I$27</f>
        <v>102</v>
      </c>
      <c r="J42" s="276">
        <f ca="1">J$27</f>
        <v>93</v>
      </c>
      <c r="K42" s="276">
        <f ca="1">K$27</f>
        <v>101</v>
      </c>
      <c r="L42" s="276">
        <f ca="1">L$27</f>
        <v>120</v>
      </c>
      <c r="M42" s="277">
        <f ca="1">M$27</f>
        <v>120</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120</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120</v>
      </c>
      <c r="P44" s="276">
        <f ca="1">P40</f>
        <v>120</v>
      </c>
      <c r="Q44" s="276">
        <f ca="1">Q40</f>
        <v>120</v>
      </c>
      <c r="R44" s="276">
        <f ca="1">R40</f>
        <v>120</v>
      </c>
      <c r="S44" s="277">
        <f t="shared" ref="S44:Y44" ca="1" si="13">S40</f>
        <v>120</v>
      </c>
      <c r="T44" s="304">
        <f t="shared" ca="1" si="13"/>
        <v>178</v>
      </c>
      <c r="U44" s="276">
        <f t="shared" ca="1" si="13"/>
        <v>178</v>
      </c>
      <c r="V44" s="276">
        <f t="shared" ca="1" si="13"/>
        <v>178</v>
      </c>
      <c r="W44" s="276">
        <f t="shared" ca="1" si="13"/>
        <v>178</v>
      </c>
      <c r="X44" s="277">
        <f t="shared" ca="1" si="13"/>
        <v>178</v>
      </c>
      <c r="Y44" s="276">
        <f t="shared" ca="1" si="13"/>
        <v>178</v>
      </c>
    </row>
    <row r="45" spans="1:25" s="268" customFormat="1" ht="12.75" customHeight="1">
      <c r="A45" s="266"/>
      <c r="B45" s="274" t="s">
        <v>263</v>
      </c>
      <c r="C45" s="275"/>
      <c r="D45" s="275"/>
      <c r="E45" s="275"/>
      <c r="F45" s="275"/>
      <c r="G45" s="275"/>
      <c r="H45" s="275"/>
      <c r="I45" s="276">
        <f t="shared" ref="I45:Y45" ca="1" si="14">SUM(I42:I44)</f>
        <v>102</v>
      </c>
      <c r="J45" s="276">
        <f t="shared" ca="1" si="14"/>
        <v>93</v>
      </c>
      <c r="K45" s="276">
        <f t="shared" ca="1" si="14"/>
        <v>101</v>
      </c>
      <c r="L45" s="276">
        <f t="shared" ca="1" si="14"/>
        <v>120</v>
      </c>
      <c r="M45" s="277">
        <f t="shared" ca="1" si="14"/>
        <v>120</v>
      </c>
      <c r="N45" s="277">
        <f t="shared" ca="1" si="14"/>
        <v>120</v>
      </c>
      <c r="O45" s="304">
        <f t="shared" ca="1" si="14"/>
        <v>120</v>
      </c>
      <c r="P45" s="276">
        <f t="shared" ca="1" si="14"/>
        <v>120</v>
      </c>
      <c r="Q45" s="276">
        <f t="shared" ca="1" si="14"/>
        <v>120</v>
      </c>
      <c r="R45" s="276">
        <f t="shared" ca="1" si="14"/>
        <v>120</v>
      </c>
      <c r="S45" s="277">
        <f t="shared" ca="1" si="14"/>
        <v>120</v>
      </c>
      <c r="T45" s="304">
        <f t="shared" ca="1" si="14"/>
        <v>178</v>
      </c>
      <c r="U45" s="276">
        <f t="shared" ca="1" si="14"/>
        <v>178</v>
      </c>
      <c r="V45" s="276">
        <f t="shared" ca="1" si="14"/>
        <v>178</v>
      </c>
      <c r="W45" s="276">
        <f t="shared" ca="1" si="14"/>
        <v>178</v>
      </c>
      <c r="X45" s="277">
        <f t="shared" ca="1" si="14"/>
        <v>178</v>
      </c>
      <c r="Y45" s="276">
        <f t="shared" ca="1" si="14"/>
        <v>178</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-37</v>
      </c>
      <c r="J47" s="268">
        <f t="shared" ca="1" si="15"/>
        <v>27</v>
      </c>
      <c r="K47" s="268">
        <f t="shared" ca="1" si="15"/>
        <v>-4</v>
      </c>
      <c r="L47" s="268">
        <f t="shared" ca="1" si="15"/>
        <v>-6</v>
      </c>
      <c r="M47" s="300">
        <f t="shared" ca="1" si="15"/>
        <v>-21</v>
      </c>
      <c r="N47" s="297">
        <f ca="1">(SUM(N38:N40)-N41)-(SUM(M38:M40)-M41)</f>
        <v>2</v>
      </c>
      <c r="O47" s="295">
        <f t="shared" ca="1" si="15"/>
        <v>-12</v>
      </c>
      <c r="P47" s="268">
        <f t="shared" ca="1" si="15"/>
        <v>-20</v>
      </c>
      <c r="Q47" s="268">
        <f t="shared" ca="1" si="15"/>
        <v>25</v>
      </c>
      <c r="R47" s="268">
        <f t="shared" ca="1" si="15"/>
        <v>-12</v>
      </c>
      <c r="S47" s="297">
        <f t="shared" ca="1" si="15"/>
        <v>0</v>
      </c>
      <c r="T47" s="295">
        <f t="shared" ca="1" si="15"/>
        <v>58</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-37</v>
      </c>
      <c r="J50" s="308"/>
      <c r="K50" s="308"/>
      <c r="L50" s="308"/>
      <c r="M50" s="311"/>
      <c r="N50" s="311"/>
      <c r="O50" s="310">
        <f ca="1">SUM(O38:O40)-O41</f>
        <v>-51</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27</v>
      </c>
      <c r="K51" s="312">
        <f ca="1">(SUM(K38:K40)-K41)-(SUM(J38:J40)-J41)</f>
        <v>-4</v>
      </c>
      <c r="L51" s="312">
        <f ca="1">(SUM(L38:L40)-L41)-(SUM(K38:K40)-K41)</f>
        <v>-6</v>
      </c>
      <c r="M51" s="311"/>
      <c r="N51" s="311"/>
      <c r="O51" s="310"/>
      <c r="P51" s="312">
        <f ca="1">(SUM(P38:P40)-P41)-(SUM(O38:O40)-O41)</f>
        <v>-20</v>
      </c>
      <c r="Q51" s="312">
        <f ca="1">(SUM(Q38:Q40)-Q41)-(SUM(P38:P40)-P41)</f>
        <v>25</v>
      </c>
      <c r="R51" s="312">
        <f ca="1">(SUM(R38:R40)-R41)-(SUM(Q38:Q40)-Q41)</f>
        <v>-12</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2"/>
      <c r="J54" s="312"/>
      <c r="K54" s="312"/>
      <c r="L54" s="312"/>
      <c r="M54" s="313"/>
      <c r="N54" s="311"/>
      <c r="O54" s="310">
        <f ca="1">-((SUM(N38:N40)-N41)-(SUM(M38:M40)-M41))</f>
        <v>-2</v>
      </c>
      <c r="P54" s="308"/>
      <c r="Q54" s="308"/>
      <c r="R54" s="308"/>
      <c r="S54" s="311"/>
      <c r="T54" s="310">
        <f ca="1">-((SUM(S38:S40)-S41)-(SUM(R38:R40)-R41))</f>
        <v>0</v>
      </c>
      <c r="U54" s="308"/>
      <c r="V54" s="308"/>
      <c r="W54" s="312"/>
      <c r="X54" s="311"/>
      <c r="Y54" s="308"/>
    </row>
    <row r="55" spans="1:25" s="268" customFormat="1" ht="12.95" customHeight="1">
      <c r="A55" s="294"/>
      <c r="B55" s="306" t="s">
        <v>281</v>
      </c>
      <c r="C55" s="307"/>
      <c r="D55" s="307"/>
      <c r="E55" s="307"/>
      <c r="F55" s="307"/>
      <c r="G55" s="307"/>
      <c r="H55" s="307"/>
      <c r="I55" s="312"/>
      <c r="J55" s="312"/>
      <c r="K55" s="312"/>
      <c r="L55" s="312"/>
      <c r="M55" s="313"/>
      <c r="N55" s="311"/>
      <c r="O55" s="310"/>
      <c r="P55" s="308"/>
      <c r="Q55" s="308"/>
      <c r="R55" s="308"/>
      <c r="S55" s="311"/>
      <c r="T55" s="310"/>
      <c r="U55" s="308"/>
      <c r="V55" s="308"/>
      <c r="W55" s="312"/>
      <c r="X55" s="311"/>
      <c r="Y55" s="308"/>
    </row>
    <row r="56" spans="1:25" s="268" customFormat="1" ht="12.95" customHeight="1">
      <c r="A56" s="294"/>
      <c r="B56" s="306" t="s">
        <v>323</v>
      </c>
      <c r="C56" s="307"/>
      <c r="D56" s="307"/>
      <c r="E56" s="307"/>
      <c r="F56" s="307"/>
      <c r="G56" s="307"/>
      <c r="H56" s="307"/>
      <c r="I56" s="312"/>
      <c r="J56" s="312"/>
      <c r="K56" s="312"/>
      <c r="L56" s="312"/>
      <c r="M56" s="313">
        <f ca="1">((SUM(M38:M40)-M41)-(SUM(L38:L40)-L41))</f>
        <v>-21</v>
      </c>
      <c r="N56" s="311"/>
      <c r="O56" s="310"/>
      <c r="P56" s="312"/>
      <c r="Q56" s="312"/>
      <c r="R56" s="312"/>
      <c r="S56" s="311"/>
      <c r="T56" s="322"/>
      <c r="U56" s="312"/>
      <c r="V56" s="312"/>
      <c r="W56" s="312"/>
      <c r="X56" s="311"/>
      <c r="Y56" s="308"/>
    </row>
    <row r="57" spans="1:25" s="268" customFormat="1" ht="12.95" customHeight="1">
      <c r="A57" s="294"/>
      <c r="B57" s="306" t="s">
        <v>286</v>
      </c>
      <c r="C57" s="307"/>
      <c r="D57" s="307"/>
      <c r="E57" s="307"/>
      <c r="F57" s="307"/>
      <c r="G57" s="307"/>
      <c r="H57" s="307"/>
      <c r="I57" s="312"/>
      <c r="J57" s="312"/>
      <c r="K57" s="312"/>
      <c r="L57" s="312"/>
      <c r="M57" s="313"/>
      <c r="N57" s="311"/>
      <c r="O57" s="310">
        <f ca="1">SUM(N38:N40)-SUM(L38:L40)</f>
        <v>0</v>
      </c>
      <c r="P57" s="312"/>
      <c r="Q57" s="312"/>
      <c r="R57" s="312"/>
      <c r="S57" s="311"/>
      <c r="T57" s="322"/>
      <c r="U57" s="312"/>
      <c r="V57" s="312"/>
      <c r="W57" s="312"/>
      <c r="X57" s="311"/>
      <c r="Y57" s="308"/>
    </row>
    <row r="58" spans="1:25" s="268" customFormat="1" ht="12.95" customHeight="1">
      <c r="A58" s="294"/>
      <c r="B58" s="306" t="s">
        <v>308</v>
      </c>
      <c r="C58" s="307"/>
      <c r="D58" s="307"/>
      <c r="E58" s="307"/>
      <c r="F58" s="307"/>
      <c r="G58" s="307"/>
      <c r="H58" s="307"/>
      <c r="I58" s="312"/>
      <c r="J58" s="312"/>
      <c r="K58" s="312"/>
      <c r="L58" s="312"/>
      <c r="M58" s="313"/>
      <c r="N58" s="311"/>
      <c r="O58" s="310"/>
      <c r="P58" s="312"/>
      <c r="Q58" s="312"/>
      <c r="R58" s="312"/>
      <c r="S58" s="311"/>
      <c r="T58" s="322"/>
      <c r="U58" s="312"/>
      <c r="V58" s="312"/>
      <c r="W58" s="312"/>
      <c r="X58" s="311"/>
      <c r="Y58" s="308"/>
    </row>
    <row r="59" spans="1:25" s="268" customFormat="1" ht="12.95" customHeight="1">
      <c r="A59" s="294"/>
      <c r="B59" s="306" t="s">
        <v>309</v>
      </c>
      <c r="C59" s="307"/>
      <c r="D59" s="307"/>
      <c r="E59" s="307"/>
      <c r="F59" s="307"/>
      <c r="G59" s="307"/>
      <c r="H59" s="307"/>
      <c r="I59" s="312"/>
      <c r="J59" s="312"/>
      <c r="K59" s="312"/>
      <c r="L59" s="312"/>
      <c r="M59" s="313"/>
      <c r="N59" s="311"/>
      <c r="O59" s="310"/>
      <c r="P59" s="312"/>
      <c r="Q59" s="312"/>
      <c r="R59" s="312"/>
      <c r="S59" s="311"/>
      <c r="T59" s="322"/>
      <c r="U59" s="312"/>
      <c r="V59" s="312"/>
      <c r="W59" s="312"/>
      <c r="X59" s="311"/>
      <c r="Y59" s="308"/>
    </row>
    <row r="60" spans="1:25" s="268" customFormat="1" ht="12.95" customHeight="1">
      <c r="A60" s="294"/>
      <c r="B60" s="306" t="s">
        <v>310</v>
      </c>
      <c r="C60" s="307"/>
      <c r="D60" s="307"/>
      <c r="E60" s="307"/>
      <c r="F60" s="307"/>
      <c r="G60" s="307"/>
      <c r="H60" s="307"/>
      <c r="I60" s="312"/>
      <c r="J60" s="312"/>
      <c r="K60" s="312"/>
      <c r="L60" s="312"/>
      <c r="M60" s="313"/>
      <c r="N60" s="311"/>
      <c r="O60" s="310"/>
      <c r="P60" s="312"/>
      <c r="Q60" s="312"/>
      <c r="R60" s="312"/>
      <c r="S60" s="311"/>
      <c r="T60" s="322"/>
      <c r="U60" s="312"/>
      <c r="V60" s="312"/>
      <c r="W60" s="312"/>
      <c r="X60" s="311"/>
      <c r="Y60" s="308"/>
    </row>
    <row r="61" spans="1:25" s="268" customFormat="1" ht="12.95" customHeight="1">
      <c r="A61" s="294"/>
      <c r="B61" s="306" t="s">
        <v>311</v>
      </c>
      <c r="C61" s="307"/>
      <c r="D61" s="307"/>
      <c r="E61" s="307"/>
      <c r="F61" s="307"/>
      <c r="G61" s="307"/>
      <c r="H61" s="307"/>
      <c r="I61" s="312"/>
      <c r="J61" s="312"/>
      <c r="K61" s="312"/>
      <c r="L61" s="312"/>
      <c r="M61" s="313"/>
      <c r="N61" s="311"/>
      <c r="O61" s="310"/>
      <c r="P61" s="312"/>
      <c r="Q61" s="312"/>
      <c r="R61" s="312"/>
      <c r="S61" s="311"/>
      <c r="T61" s="322"/>
      <c r="U61" s="312"/>
      <c r="V61" s="312"/>
      <c r="W61" s="312"/>
      <c r="X61" s="311"/>
      <c r="Y61" s="308"/>
    </row>
    <row r="62" spans="1:25" s="268" customFormat="1" ht="12.95" customHeight="1">
      <c r="A62" s="294"/>
      <c r="B62" s="306" t="s">
        <v>22</v>
      </c>
      <c r="C62" s="307"/>
      <c r="D62" s="307"/>
      <c r="E62" s="307"/>
      <c r="F62" s="307"/>
      <c r="G62" s="307"/>
      <c r="H62" s="307"/>
      <c r="I62" s="319">
        <f ca="1">SUM(I50:I61)</f>
        <v>-37</v>
      </c>
      <c r="J62" s="319">
        <f t="shared" ref="J62:Y62" ca="1" si="17">SUM(J50:J61)</f>
        <v>27</v>
      </c>
      <c r="K62" s="319">
        <f t="shared" ca="1" si="17"/>
        <v>-4</v>
      </c>
      <c r="L62" s="319">
        <f t="shared" ca="1" si="17"/>
        <v>-6</v>
      </c>
      <c r="M62" s="321">
        <f t="shared" ca="1" si="17"/>
        <v>-21</v>
      </c>
      <c r="N62" s="321">
        <f t="shared" si="17"/>
        <v>0</v>
      </c>
      <c r="O62" s="320">
        <f t="shared" ca="1" si="17"/>
        <v>-53</v>
      </c>
      <c r="P62" s="319">
        <f t="shared" ca="1" si="17"/>
        <v>-20</v>
      </c>
      <c r="Q62" s="319">
        <f t="shared" ca="1" si="17"/>
        <v>25</v>
      </c>
      <c r="R62" s="319">
        <f t="shared" ca="1" si="17"/>
        <v>-12</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-37</v>
      </c>
      <c r="K65" s="325">
        <f ca="1">J65</f>
        <v>-37</v>
      </c>
      <c r="L65" s="325">
        <f ca="1">K65</f>
        <v>-37</v>
      </c>
      <c r="M65" s="327">
        <f ca="1">L65</f>
        <v>-37</v>
      </c>
      <c r="N65" s="327">
        <f ca="1">M65</f>
        <v>-37</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27</v>
      </c>
      <c r="L66" s="312">
        <f ca="1">K66</f>
        <v>27</v>
      </c>
      <c r="M66" s="313">
        <f ca="1">L66</f>
        <v>27</v>
      </c>
      <c r="N66" s="311">
        <f ca="1">M66</f>
        <v>27</v>
      </c>
      <c r="O66" s="310">
        <f ca="1">N66</f>
        <v>27</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-4</v>
      </c>
      <c r="M67" s="313">
        <f ca="1">L67</f>
        <v>-4</v>
      </c>
      <c r="N67" s="311">
        <f ca="1">M67</f>
        <v>-4</v>
      </c>
      <c r="O67" s="310">
        <f ca="1">N67</f>
        <v>-4</v>
      </c>
      <c r="P67" s="308">
        <f ca="1">O67</f>
        <v>-4</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-6</v>
      </c>
      <c r="N68" s="311">
        <f ca="1">M68</f>
        <v>-6</v>
      </c>
      <c r="O68" s="310">
        <f ca="1">N68</f>
        <v>-6</v>
      </c>
      <c r="P68" s="308">
        <f ca="1">O68</f>
        <v>-6</v>
      </c>
      <c r="Q68" s="308">
        <f ca="1">P68</f>
        <v>-6</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 ca="1">M$62</f>
        <v>-21</v>
      </c>
      <c r="O69" s="310">
        <f ca="1">N69</f>
        <v>-21</v>
      </c>
      <c r="P69" s="308">
        <f ca="1">O69</f>
        <v>-21</v>
      </c>
      <c r="Q69" s="308">
        <f ca="1">P69</f>
        <v>-21</v>
      </c>
      <c r="R69" s="308">
        <f ca="1">Q69</f>
        <v>-21</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-53</v>
      </c>
      <c r="Q71" s="312">
        <f ca="1">P71</f>
        <v>-53</v>
      </c>
      <c r="R71" s="312">
        <f ca="1">Q71</f>
        <v>-53</v>
      </c>
      <c r="S71" s="313">
        <f ca="1">R71</f>
        <v>-53</v>
      </c>
      <c r="T71" s="322">
        <f ca="1">S71</f>
        <v>-53</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-20</v>
      </c>
      <c r="R72" s="312">
        <f ca="1">Q72</f>
        <v>-20</v>
      </c>
      <c r="S72" s="313">
        <f ca="1">R72</f>
        <v>-20</v>
      </c>
      <c r="T72" s="322">
        <f ca="1">S72</f>
        <v>-20</v>
      </c>
      <c r="U72" s="312">
        <f ca="1">T72</f>
        <v>-20</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25</v>
      </c>
      <c r="S73" s="313">
        <f ca="1">R73</f>
        <v>25</v>
      </c>
      <c r="T73" s="322">
        <f ca="1">S73</f>
        <v>25</v>
      </c>
      <c r="U73" s="312">
        <f ca="1">T73</f>
        <v>25</v>
      </c>
      <c r="V73" s="312">
        <f ca="1">U73</f>
        <v>25</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-12</v>
      </c>
      <c r="T74" s="322">
        <f ca="1">S74</f>
        <v>-12</v>
      </c>
      <c r="U74" s="312">
        <f ca="1">T74</f>
        <v>-12</v>
      </c>
      <c r="V74" s="312">
        <f ca="1">U74</f>
        <v>-12</v>
      </c>
      <c r="W74" s="312">
        <f ca="1">V74</f>
        <v>-12</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f>X75</f>
        <v>0</v>
      </c>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6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-41</v>
      </c>
      <c r="O78" s="320">
        <f ca="1">SUM(O65:O70)</f>
        <v>-4</v>
      </c>
      <c r="P78" s="319">
        <f t="shared" ref="P78:S78" ca="1" si="18">SUM(P65:P70)</f>
        <v>-31</v>
      </c>
      <c r="Q78" s="319">
        <f t="shared" ca="1" si="18"/>
        <v>-27</v>
      </c>
      <c r="R78" s="319">
        <f t="shared" ca="1" si="18"/>
        <v>-21</v>
      </c>
      <c r="S78" s="321">
        <f t="shared" si="18"/>
        <v>0</v>
      </c>
      <c r="T78" s="320">
        <f ca="1">SUM(T65:T75)</f>
        <v>-60</v>
      </c>
      <c r="U78" s="319">
        <f t="shared" ref="U78:X78" ca="1" si="19">SUM(U65:U75)</f>
        <v>-7</v>
      </c>
      <c r="V78" s="319">
        <f t="shared" ca="1" si="19"/>
        <v>13</v>
      </c>
      <c r="W78" s="319">
        <f t="shared" ca="1" si="19"/>
        <v>-12</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4"/>
      <c r="J81" s="314"/>
      <c r="K81" s="314"/>
      <c r="L81" s="314"/>
      <c r="M81" s="318"/>
      <c r="N81" s="354"/>
      <c r="O81" s="315"/>
      <c r="P81" s="316"/>
      <c r="Q81" s="316"/>
      <c r="R81" s="316"/>
      <c r="S81" s="354"/>
      <c r="T81" s="315"/>
      <c r="U81" s="316"/>
      <c r="V81" s="316"/>
      <c r="W81" s="316"/>
      <c r="X81" s="354"/>
      <c r="Y81" s="316"/>
    </row>
    <row r="82" spans="1:25" s="268" customFormat="1" ht="12.95" customHeight="1">
      <c r="A82" s="294"/>
      <c r="B82" s="306" t="s">
        <v>362</v>
      </c>
      <c r="C82" s="307"/>
      <c r="D82" s="307"/>
      <c r="E82" s="267"/>
      <c r="F82" s="267"/>
      <c r="G82" s="267"/>
      <c r="H82" s="307"/>
      <c r="I82" s="314"/>
      <c r="J82" s="314"/>
      <c r="K82" s="314"/>
      <c r="L82" s="314"/>
      <c r="M82" s="318"/>
      <c r="N82" s="354"/>
      <c r="O82" s="315"/>
      <c r="P82" s="316"/>
      <c r="Q82" s="316"/>
      <c r="R82" s="316"/>
      <c r="S82" s="354"/>
      <c r="T82" s="398"/>
      <c r="U82" s="316"/>
      <c r="V82" s="316"/>
      <c r="W82" s="316"/>
      <c r="X82" s="354"/>
      <c r="Y82" s="316"/>
    </row>
    <row r="83" spans="1:25" s="268" customFormat="1" ht="12.95" customHeight="1">
      <c r="A83" s="294"/>
      <c r="B83" s="306" t="s">
        <v>374</v>
      </c>
      <c r="C83" s="267"/>
      <c r="D83" s="267"/>
      <c r="E83" s="267"/>
      <c r="F83" s="267"/>
      <c r="G83" s="267"/>
      <c r="H83" s="267"/>
      <c r="I83" s="331"/>
      <c r="J83" s="331"/>
      <c r="K83" s="331"/>
      <c r="L83" s="331"/>
      <c r="M83" s="333"/>
      <c r="N83" s="333"/>
      <c r="O83" s="332"/>
      <c r="P83" s="331"/>
      <c r="Q83" s="331"/>
      <c r="R83" s="331"/>
      <c r="S83" s="333"/>
      <c r="T83" s="332"/>
      <c r="U83" s="331"/>
      <c r="V83" s="331"/>
      <c r="W83" s="331"/>
      <c r="X83" s="333"/>
      <c r="Y83" s="331"/>
    </row>
    <row r="84" spans="1:25" s="268" customFormat="1" ht="12.95" customHeight="1">
      <c r="A84" s="294"/>
      <c r="B84" s="306" t="s">
        <v>373</v>
      </c>
      <c r="C84" s="330"/>
      <c r="D84" s="330"/>
      <c r="E84" s="267"/>
      <c r="F84" s="267"/>
      <c r="G84" s="267"/>
      <c r="H84" s="330"/>
      <c r="I84" s="331"/>
      <c r="J84" s="331"/>
      <c r="K84" s="331"/>
      <c r="L84" s="331"/>
      <c r="M84" s="333"/>
      <c r="N84" s="333"/>
      <c r="O84" s="332"/>
      <c r="P84" s="331"/>
      <c r="Q84" s="331"/>
      <c r="R84" s="331"/>
      <c r="S84" s="333"/>
      <c r="T84" s="332"/>
      <c r="U84" s="331"/>
      <c r="V84" s="331"/>
      <c r="W84" s="331"/>
      <c r="X84" s="333"/>
      <c r="Y84" s="331"/>
    </row>
    <row r="85" spans="1:25" s="268" customFormat="1" ht="12.95" customHeight="1">
      <c r="A85" s="294"/>
      <c r="B85" s="306" t="s">
        <v>365</v>
      </c>
      <c r="C85" s="330"/>
      <c r="D85" s="330"/>
      <c r="E85" s="267"/>
      <c r="F85" s="267"/>
      <c r="G85" s="267"/>
      <c r="H85" s="330"/>
      <c r="I85" s="331"/>
      <c r="J85" s="331"/>
      <c r="K85" s="331"/>
      <c r="L85" s="331"/>
      <c r="M85" s="333"/>
      <c r="N85" s="333"/>
      <c r="O85" s="332"/>
      <c r="P85" s="331"/>
      <c r="Q85" s="331"/>
      <c r="R85" s="331"/>
      <c r="S85" s="333"/>
      <c r="T85" s="332"/>
      <c r="U85" s="331"/>
      <c r="V85" s="331"/>
      <c r="W85" s="331"/>
      <c r="X85" s="333"/>
      <c r="Y85" s="331"/>
    </row>
    <row r="86" spans="1:25" s="268" customFormat="1" ht="12.95" customHeight="1">
      <c r="A86" s="294"/>
      <c r="B86" s="306" t="s">
        <v>366</v>
      </c>
      <c r="C86" s="330"/>
      <c r="D86" s="330"/>
      <c r="E86" s="267"/>
      <c r="F86" s="267"/>
      <c r="G86" s="267"/>
      <c r="H86" s="330"/>
      <c r="I86" s="331"/>
      <c r="J86" s="331"/>
      <c r="K86" s="331"/>
      <c r="L86" s="331"/>
      <c r="M86" s="333"/>
      <c r="N86" s="333"/>
      <c r="O86" s="332"/>
      <c r="P86" s="331"/>
      <c r="Q86" s="331"/>
      <c r="R86" s="331"/>
      <c r="S86" s="333"/>
      <c r="T86" s="332"/>
      <c r="U86" s="331"/>
      <c r="V86" s="331"/>
      <c r="W86" s="331"/>
      <c r="X86" s="333"/>
      <c r="Y86" s="331"/>
    </row>
    <row r="87" spans="1:25" s="268" customFormat="1" ht="12.95" customHeight="1">
      <c r="A87" s="294"/>
      <c r="B87" s="306" t="s">
        <v>363</v>
      </c>
      <c r="C87" s="330"/>
      <c r="D87" s="330"/>
      <c r="E87" s="267"/>
      <c r="F87" s="267"/>
      <c r="G87" s="267"/>
      <c r="H87" s="330"/>
      <c r="I87" s="331"/>
      <c r="J87" s="331"/>
      <c r="K87" s="331"/>
      <c r="L87" s="331"/>
      <c r="M87" s="333"/>
      <c r="N87" s="333"/>
      <c r="O87" s="332"/>
      <c r="P87" s="316"/>
      <c r="Q87" s="331"/>
      <c r="R87" s="331"/>
      <c r="S87" s="333"/>
      <c r="T87" s="399"/>
      <c r="U87" s="385"/>
      <c r="V87" s="385"/>
      <c r="W87" s="331"/>
      <c r="X87" s="333"/>
      <c r="Y87" s="355"/>
    </row>
    <row r="88" spans="1:25" s="268" customFormat="1" ht="12.95" customHeight="1">
      <c r="A88" s="294"/>
      <c r="B88" s="306" t="s">
        <v>364</v>
      </c>
      <c r="C88" s="330"/>
      <c r="D88" s="330"/>
      <c r="E88" s="267"/>
      <c r="F88" s="267"/>
      <c r="G88" s="267"/>
      <c r="H88" s="330"/>
      <c r="I88" s="356"/>
      <c r="J88" s="356"/>
      <c r="K88" s="331"/>
      <c r="L88" s="331"/>
      <c r="M88" s="333"/>
      <c r="N88" s="333"/>
      <c r="O88" s="332"/>
      <c r="P88" s="331"/>
      <c r="Q88" s="331"/>
      <c r="R88" s="331"/>
      <c r="S88" s="333"/>
      <c r="T88" s="332"/>
      <c r="U88" s="331"/>
      <c r="V88" s="331"/>
      <c r="W88" s="331"/>
      <c r="X88" s="333"/>
      <c r="Y88" s="331"/>
    </row>
    <row r="89" spans="1:25" s="268" customFormat="1" ht="12.95" customHeight="1">
      <c r="A89" s="294"/>
      <c r="B89" s="306" t="s">
        <v>367</v>
      </c>
      <c r="C89" s="330"/>
      <c r="D89" s="330"/>
      <c r="E89" s="267"/>
      <c r="F89" s="267"/>
      <c r="G89" s="267"/>
      <c r="H89" s="330"/>
      <c r="I89" s="356"/>
      <c r="J89" s="356"/>
      <c r="K89" s="331"/>
      <c r="L89" s="331"/>
      <c r="M89" s="333"/>
      <c r="N89" s="333"/>
      <c r="O89" s="332"/>
      <c r="P89" s="331"/>
      <c r="Q89" s="331"/>
      <c r="R89" s="331"/>
      <c r="S89" s="333"/>
      <c r="T89" s="332"/>
      <c r="U89" s="331"/>
      <c r="V89" s="331"/>
      <c r="W89" s="331"/>
      <c r="X89" s="333"/>
      <c r="Y89" s="331"/>
    </row>
    <row r="90" spans="1:25" s="268" customFormat="1" ht="12.95" customHeight="1">
      <c r="A90" s="294"/>
      <c r="B90" s="306" t="s">
        <v>368</v>
      </c>
      <c r="C90" s="330"/>
      <c r="D90" s="330"/>
      <c r="E90" s="267"/>
      <c r="F90" s="267"/>
      <c r="G90" s="267"/>
      <c r="H90" s="330"/>
      <c r="I90" s="356"/>
      <c r="J90" s="356"/>
      <c r="K90" s="331"/>
      <c r="L90" s="331"/>
      <c r="M90" s="333"/>
      <c r="N90" s="333"/>
      <c r="O90" s="332"/>
      <c r="P90" s="331"/>
      <c r="Q90" s="331"/>
      <c r="R90" s="331"/>
      <c r="S90" s="333"/>
      <c r="T90" s="332"/>
      <c r="U90" s="331"/>
      <c r="V90" s="331"/>
      <c r="W90" s="331"/>
      <c r="X90" s="333"/>
      <c r="Y90" s="331"/>
    </row>
    <row r="91" spans="1:25" s="268" customFormat="1" ht="12.95" customHeight="1">
      <c r="A91" s="294"/>
      <c r="B91" s="306" t="s">
        <v>369</v>
      </c>
      <c r="C91" s="330"/>
      <c r="D91" s="330"/>
      <c r="E91" s="267"/>
      <c r="F91" s="267"/>
      <c r="G91" s="267"/>
      <c r="H91" s="330"/>
      <c r="I91" s="356"/>
      <c r="J91" s="356"/>
      <c r="K91" s="331"/>
      <c r="L91" s="331"/>
      <c r="M91" s="333"/>
      <c r="N91" s="333"/>
      <c r="O91" s="332"/>
      <c r="P91" s="331"/>
      <c r="Q91" s="331"/>
      <c r="R91" s="331"/>
      <c r="S91" s="333"/>
      <c r="T91" s="332"/>
      <c r="U91" s="331"/>
      <c r="V91" s="331"/>
      <c r="W91" s="331"/>
      <c r="X91" s="333"/>
      <c r="Y91" s="331"/>
    </row>
    <row r="92" spans="1:25" s="268" customFormat="1" ht="12.95" customHeight="1">
      <c r="A92" s="294"/>
      <c r="B92" s="306" t="s">
        <v>370</v>
      </c>
      <c r="C92" s="330"/>
      <c r="D92" s="330"/>
      <c r="E92" s="267"/>
      <c r="F92" s="267"/>
      <c r="G92" s="267"/>
      <c r="H92" s="330"/>
      <c r="I92" s="356"/>
      <c r="J92" s="356"/>
      <c r="K92" s="331"/>
      <c r="L92" s="331"/>
      <c r="M92" s="333"/>
      <c r="N92" s="333"/>
      <c r="O92" s="332"/>
      <c r="P92" s="331"/>
      <c r="Q92" s="331"/>
      <c r="R92" s="331"/>
      <c r="S92" s="333"/>
      <c r="T92" s="332"/>
      <c r="U92" s="331"/>
      <c r="V92" s="331"/>
      <c r="W92" s="331"/>
      <c r="X92" s="333"/>
      <c r="Y92" s="331"/>
    </row>
    <row r="93" spans="1:25" s="268" customFormat="1" ht="12.95" customHeight="1">
      <c r="A93" s="294"/>
      <c r="B93" s="330"/>
      <c r="C93" s="330"/>
      <c r="D93" s="330"/>
      <c r="E93" s="267"/>
      <c r="F93" s="267"/>
      <c r="G93" s="267"/>
      <c r="H93" s="330"/>
      <c r="I93" s="356"/>
      <c r="J93" s="356"/>
      <c r="K93" s="331"/>
      <c r="L93" s="331"/>
      <c r="M93" s="333"/>
      <c r="N93" s="333"/>
      <c r="O93" s="332"/>
      <c r="P93" s="331"/>
      <c r="Q93" s="331"/>
      <c r="R93" s="331"/>
      <c r="S93" s="333"/>
      <c r="T93" s="332"/>
      <c r="U93" s="331"/>
      <c r="V93" s="331"/>
      <c r="W93" s="331"/>
      <c r="X93" s="333"/>
      <c r="Y93" s="331"/>
    </row>
    <row r="94" spans="1:25" s="268" customFormat="1" ht="12.95" customHeight="1">
      <c r="A94" s="294"/>
      <c r="B94" s="266" t="s">
        <v>282</v>
      </c>
      <c r="C94" s="330"/>
      <c r="D94" s="330"/>
      <c r="E94" s="267"/>
      <c r="F94" s="267"/>
      <c r="G94" s="267"/>
      <c r="H94" s="330"/>
      <c r="I94" s="330"/>
      <c r="J94" s="330"/>
      <c r="M94" s="300"/>
      <c r="N94" s="300"/>
      <c r="O94" s="299"/>
      <c r="S94" s="300"/>
      <c r="T94" s="299"/>
      <c r="X94" s="300"/>
    </row>
    <row r="95" spans="1:25" s="268" customFormat="1" ht="12.95" customHeight="1">
      <c r="A95" s="294"/>
      <c r="B95" s="306" t="s">
        <v>375</v>
      </c>
      <c r="C95" s="330"/>
      <c r="D95" s="330"/>
      <c r="E95" s="267"/>
      <c r="F95" s="267"/>
      <c r="G95" s="267"/>
      <c r="H95" s="330"/>
      <c r="M95" s="300"/>
      <c r="N95" s="300"/>
      <c r="O95" s="299">
        <f ca="1">M41-SUM(O38:O40)</f>
        <v>41</v>
      </c>
      <c r="P95" s="268">
        <f ca="1">O95</f>
        <v>41</v>
      </c>
      <c r="Q95" s="268">
        <f ca="1">P95</f>
        <v>41</v>
      </c>
      <c r="R95" s="268">
        <f ca="1">Q95</f>
        <v>41</v>
      </c>
      <c r="S95" s="300">
        <f ca="1">R95</f>
        <v>41</v>
      </c>
      <c r="T95" s="299">
        <f ca="1">S95</f>
        <v>41</v>
      </c>
      <c r="U95" s="266"/>
      <c r="V95" s="266"/>
      <c r="X95" s="300"/>
      <c r="Y95" s="294"/>
    </row>
    <row r="96" spans="1:25" s="268" customFormat="1" ht="12.95" customHeight="1">
      <c r="A96" s="294"/>
      <c r="B96" s="306" t="s">
        <v>285</v>
      </c>
      <c r="C96" s="330"/>
      <c r="D96" s="330"/>
      <c r="E96" s="267"/>
      <c r="F96" s="267"/>
      <c r="G96" s="267"/>
      <c r="H96" s="330"/>
      <c r="M96" s="300"/>
      <c r="N96" s="300">
        <f ca="1">L41-SUM(N38:N40)</f>
        <v>20</v>
      </c>
      <c r="O96" s="299"/>
      <c r="S96" s="300"/>
      <c r="T96" s="400"/>
      <c r="U96" s="266"/>
      <c r="V96" s="266"/>
      <c r="X96" s="300"/>
      <c r="Y96" s="294"/>
    </row>
    <row r="97" spans="1:25" s="268" customFormat="1" ht="12.95" customHeight="1">
      <c r="A97" s="294"/>
      <c r="B97" s="306" t="s">
        <v>312</v>
      </c>
      <c r="C97" s="330"/>
      <c r="D97" s="330"/>
      <c r="E97" s="267"/>
      <c r="F97" s="267"/>
      <c r="G97" s="267"/>
      <c r="H97" s="330"/>
      <c r="M97" s="300"/>
      <c r="N97" s="300"/>
      <c r="O97" s="299"/>
      <c r="S97" s="300"/>
      <c r="T97" s="299"/>
      <c r="U97" s="266"/>
      <c r="V97" s="266"/>
      <c r="X97" s="300"/>
      <c r="Y97" s="294"/>
    </row>
    <row r="98" spans="1:25" s="268" customFormat="1" ht="12.95" customHeight="1">
      <c r="A98" s="294"/>
      <c r="B98" s="306" t="s">
        <v>313</v>
      </c>
      <c r="C98" s="330"/>
      <c r="D98" s="330"/>
      <c r="E98" s="267"/>
      <c r="F98" s="267"/>
      <c r="G98" s="267"/>
      <c r="H98" s="330"/>
      <c r="M98" s="300"/>
      <c r="N98" s="300"/>
      <c r="O98" s="299"/>
      <c r="S98" s="300"/>
      <c r="T98" s="299"/>
      <c r="U98" s="266"/>
      <c r="V98" s="266"/>
      <c r="X98" s="300"/>
      <c r="Y98" s="294"/>
    </row>
    <row r="99" spans="1:25" s="268" customFormat="1" ht="12.95" customHeight="1">
      <c r="A99" s="294"/>
      <c r="B99" s="306" t="s">
        <v>287</v>
      </c>
      <c r="C99" s="330"/>
      <c r="D99" s="330"/>
      <c r="E99" s="267"/>
      <c r="F99" s="267"/>
      <c r="G99" s="267"/>
      <c r="H99" s="330"/>
      <c r="M99" s="300"/>
      <c r="N99" s="300">
        <f ca="1">-M56</f>
        <v>21</v>
      </c>
      <c r="O99" s="299"/>
      <c r="S99" s="300"/>
      <c r="T99" s="400"/>
      <c r="U99" s="266"/>
      <c r="V99" s="266"/>
      <c r="X99" s="300"/>
      <c r="Y99" s="294"/>
    </row>
    <row r="100" spans="1:25" s="268" customFormat="1" ht="12.95" customHeight="1">
      <c r="A100" s="294"/>
      <c r="B100" s="306" t="s">
        <v>314</v>
      </c>
      <c r="C100" s="330"/>
      <c r="D100" s="330"/>
      <c r="E100" s="267"/>
      <c r="F100" s="267"/>
      <c r="G100" s="267"/>
      <c r="H100" s="330"/>
      <c r="M100" s="300"/>
      <c r="N100" s="300"/>
      <c r="O100" s="299"/>
      <c r="S100" s="300"/>
      <c r="T100" s="400"/>
      <c r="U100" s="266"/>
      <c r="V100" s="266"/>
      <c r="X100" s="300"/>
      <c r="Y100" s="294"/>
    </row>
    <row r="101" spans="1:25" s="268" customFormat="1" ht="12.95" customHeight="1">
      <c r="A101" s="294"/>
      <c r="B101" s="306" t="s">
        <v>315</v>
      </c>
      <c r="C101" s="330"/>
      <c r="D101" s="330"/>
      <c r="E101" s="267"/>
      <c r="F101" s="267"/>
      <c r="G101" s="267"/>
      <c r="H101" s="330"/>
      <c r="M101" s="300"/>
      <c r="N101" s="300"/>
      <c r="O101" s="299"/>
      <c r="S101" s="300"/>
      <c r="T101" s="400"/>
      <c r="U101" s="266"/>
      <c r="V101" s="266"/>
      <c r="X101" s="300"/>
      <c r="Y101" s="294"/>
    </row>
    <row r="102" spans="1:25" s="268" customFormat="1" ht="12.95" customHeight="1">
      <c r="A102" s="294"/>
      <c r="B102" s="306" t="s">
        <v>316</v>
      </c>
      <c r="C102" s="330"/>
      <c r="D102" s="330"/>
      <c r="E102" s="267"/>
      <c r="F102" s="267"/>
      <c r="G102" s="267"/>
      <c r="H102" s="330"/>
      <c r="M102" s="300"/>
      <c r="N102" s="300"/>
      <c r="O102" s="299"/>
      <c r="S102" s="300"/>
      <c r="T102" s="400"/>
      <c r="U102" s="266"/>
      <c r="V102" s="266"/>
      <c r="X102" s="300"/>
      <c r="Y102" s="294"/>
    </row>
    <row r="103" spans="1:25" s="268" customFormat="1" ht="12.95" customHeight="1">
      <c r="A103" s="294"/>
      <c r="B103" s="306" t="s">
        <v>317</v>
      </c>
      <c r="C103" s="330"/>
      <c r="D103" s="330"/>
      <c r="E103" s="267"/>
      <c r="F103" s="267"/>
      <c r="G103" s="267"/>
      <c r="H103" s="330"/>
      <c r="M103" s="300"/>
      <c r="N103" s="300"/>
      <c r="O103" s="299"/>
      <c r="S103" s="300"/>
      <c r="T103" s="400"/>
      <c r="U103" s="266"/>
      <c r="V103" s="266"/>
      <c r="X103" s="300"/>
      <c r="Y103" s="294"/>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SUM(I78:I104)</f>
        <v>0</v>
      </c>
      <c r="J105" s="429">
        <f t="shared" si="20"/>
        <v>0</v>
      </c>
      <c r="K105" s="429">
        <f t="shared" si="20"/>
        <v>0</v>
      </c>
      <c r="L105" s="429">
        <f t="shared" si="20"/>
        <v>0</v>
      </c>
      <c r="M105" s="430">
        <f t="shared" si="20"/>
        <v>0</v>
      </c>
      <c r="N105" s="430">
        <f t="shared" ca="1" si="20"/>
        <v>0</v>
      </c>
      <c r="O105" s="396">
        <f t="shared" ca="1" si="20"/>
        <v>37</v>
      </c>
      <c r="P105" s="364">
        <f t="shared" ca="1" si="20"/>
        <v>10</v>
      </c>
      <c r="Q105" s="364">
        <f t="shared" ca="1" si="20"/>
        <v>14</v>
      </c>
      <c r="R105" s="364">
        <f t="shared" ca="1" si="20"/>
        <v>20</v>
      </c>
      <c r="S105" s="389">
        <f t="shared" ca="1" si="20"/>
        <v>41</v>
      </c>
      <c r="T105" s="396">
        <f t="shared" ca="1" si="20"/>
        <v>-19</v>
      </c>
      <c r="U105" s="364">
        <f t="shared" ca="1" si="20"/>
        <v>-7</v>
      </c>
      <c r="V105" s="364">
        <f t="shared" ca="1" si="20"/>
        <v>13</v>
      </c>
      <c r="W105" s="364">
        <f t="shared" ca="1" si="20"/>
        <v>-12</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-298.16411682892902</v>
      </c>
      <c r="J108" s="338">
        <f t="shared" ca="1" si="21"/>
        <v>298.16411682892902</v>
      </c>
      <c r="K108" s="338">
        <f t="shared" ca="1" si="21"/>
        <v>-193.80667593880389</v>
      </c>
      <c r="L108" s="338">
        <f t="shared" ca="1" si="21"/>
        <v>-163.99026425591097</v>
      </c>
      <c r="M108" s="379">
        <f t="shared" ca="1" si="21"/>
        <v>-163.99026425591097</v>
      </c>
      <c r="N108" s="341">
        <f t="shared" ca="1" si="21"/>
        <v>-89.449235048678716</v>
      </c>
      <c r="O108" s="339">
        <f t="shared" ca="1" si="21"/>
        <v>-89.449235048678716</v>
      </c>
      <c r="P108" s="340">
        <f t="shared" ca="1" si="21"/>
        <v>-89.449235048678716</v>
      </c>
      <c r="Q108" s="340">
        <f t="shared" ca="1" si="21"/>
        <v>-74.541029207232256</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-17</v>
      </c>
      <c r="J109" s="342">
        <f t="shared" ca="1" si="22"/>
        <v>-10</v>
      </c>
      <c r="K109" s="342">
        <f t="shared" ca="1" si="22"/>
        <v>-1</v>
      </c>
      <c r="L109" s="342">
        <f t="shared" ca="1" si="22"/>
        <v>4</v>
      </c>
      <c r="M109" s="380">
        <f t="shared" ca="1" si="22"/>
        <v>-6</v>
      </c>
      <c r="N109" s="345">
        <f t="shared" ca="1" si="22"/>
        <v>2</v>
      </c>
      <c r="O109" s="343">
        <f t="shared" ca="1" si="22"/>
        <v>-4</v>
      </c>
      <c r="P109" s="344">
        <f t="shared" ca="1" si="22"/>
        <v>-18</v>
      </c>
      <c r="Q109" s="344">
        <f t="shared" ca="1" si="22"/>
        <v>12</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-315.16411682892902</v>
      </c>
      <c r="J110" s="338">
        <f t="shared" ref="J110:Y110" ca="1" si="23">SUM(J108:J109)</f>
        <v>288.16411682892902</v>
      </c>
      <c r="K110" s="338">
        <f t="shared" ca="1" si="23"/>
        <v>-194.80667593880389</v>
      </c>
      <c r="L110" s="338">
        <f t="shared" ca="1" si="23"/>
        <v>-159.99026425591097</v>
      </c>
      <c r="M110" s="379">
        <f t="shared" ca="1" si="23"/>
        <v>-169.99026425591097</v>
      </c>
      <c r="N110" s="341">
        <f t="shared" ca="1" si="23"/>
        <v>-87.449235048678716</v>
      </c>
      <c r="O110" s="339">
        <f t="shared" ca="1" si="23"/>
        <v>-93.449235048678716</v>
      </c>
      <c r="P110" s="340">
        <f t="shared" ca="1" si="23"/>
        <v>-107.44923504867872</v>
      </c>
      <c r="Q110" s="340">
        <f t="shared" ca="1" si="23"/>
        <v>-62.541029207232256</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-37</v>
      </c>
      <c r="J113" s="283">
        <f t="shared" ca="1" si="24"/>
        <v>-10</v>
      </c>
      <c r="K113" s="283">
        <f t="shared" ca="1" si="24"/>
        <v>-14</v>
      </c>
      <c r="L113" s="283">
        <f t="shared" ca="1" si="24"/>
        <v>-20</v>
      </c>
      <c r="M113" s="285">
        <f t="shared" ca="1" si="24"/>
        <v>-41</v>
      </c>
      <c r="N113" s="347">
        <f t="shared" ca="1" si="24"/>
        <v>-39</v>
      </c>
      <c r="O113" s="334">
        <f t="shared" ca="1" si="24"/>
        <v>-51</v>
      </c>
      <c r="P113" s="335">
        <f t="shared" ca="1" si="24"/>
        <v>-71</v>
      </c>
      <c r="Q113" s="335">
        <f t="shared" ca="1" si="24"/>
        <v>-46</v>
      </c>
      <c r="R113" s="335">
        <f t="shared" ca="1" si="24"/>
        <v>-58</v>
      </c>
      <c r="S113" s="347">
        <f t="shared" ca="1" si="24"/>
        <v>-58</v>
      </c>
      <c r="T113" s="334">
        <f t="shared" ca="1" si="24"/>
        <v>-58</v>
      </c>
      <c r="U113" s="335">
        <f t="shared" ca="1" si="24"/>
        <v>-58</v>
      </c>
      <c r="V113" s="335">
        <f t="shared" ca="1" si="24"/>
        <v>-58</v>
      </c>
      <c r="W113" s="335">
        <f t="shared" ca="1" si="24"/>
        <v>-58</v>
      </c>
      <c r="X113" s="347">
        <f t="shared" ca="1" si="24"/>
        <v>-58</v>
      </c>
      <c r="Y113" s="335">
        <f t="shared" ca="1" si="24"/>
        <v>-58</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0</v>
      </c>
      <c r="O114" s="334">
        <f t="shared" ca="1" si="25"/>
        <v>-37</v>
      </c>
      <c r="P114" s="283">
        <f t="shared" ca="1" si="25"/>
        <v>-10</v>
      </c>
      <c r="Q114" s="283">
        <f t="shared" ca="1" si="25"/>
        <v>-14</v>
      </c>
      <c r="R114" s="283">
        <f t="shared" ca="1" si="25"/>
        <v>-20</v>
      </c>
      <c r="S114" s="347">
        <f t="shared" ca="1" si="25"/>
        <v>-41</v>
      </c>
      <c r="T114" s="334">
        <f t="shared" ca="1" si="25"/>
        <v>-39</v>
      </c>
      <c r="U114" s="335">
        <f t="shared" ca="1" si="25"/>
        <v>-51</v>
      </c>
      <c r="V114" s="335">
        <f t="shared" ca="1" si="25"/>
        <v>-71</v>
      </c>
      <c r="W114" s="335">
        <f t="shared" ca="1" si="25"/>
        <v>-46</v>
      </c>
      <c r="X114" s="347">
        <f t="shared" ca="1" si="25"/>
        <v>-58</v>
      </c>
      <c r="Y114" s="335">
        <f t="shared" ca="1" si="25"/>
        <v>-58</v>
      </c>
    </row>
    <row r="115" spans="1:40" s="283" customFormat="1" ht="12.95" customHeight="1">
      <c r="A115" s="337"/>
      <c r="B115" s="282" t="s">
        <v>24</v>
      </c>
      <c r="C115" s="282"/>
      <c r="D115" s="282"/>
      <c r="E115" s="282"/>
      <c r="F115" s="282"/>
      <c r="G115" s="282"/>
      <c r="H115" s="282"/>
      <c r="I115" s="283">
        <f t="shared" ref="I115:Y115" ca="1" si="26">I113-I114</f>
        <v>-37</v>
      </c>
      <c r="J115" s="283">
        <f t="shared" ca="1" si="26"/>
        <v>-10</v>
      </c>
      <c r="K115" s="283">
        <f t="shared" ca="1" si="26"/>
        <v>-14</v>
      </c>
      <c r="L115" s="283">
        <f t="shared" ca="1" si="26"/>
        <v>-20</v>
      </c>
      <c r="M115" s="285">
        <f t="shared" ca="1" si="26"/>
        <v>-41</v>
      </c>
      <c r="N115" s="347">
        <f t="shared" ca="1" si="26"/>
        <v>-39</v>
      </c>
      <c r="O115" s="334">
        <f t="shared" ca="1" si="26"/>
        <v>-14</v>
      </c>
      <c r="P115" s="335">
        <f t="shared" ca="1" si="26"/>
        <v>-61</v>
      </c>
      <c r="Q115" s="335">
        <f t="shared" ca="1" si="26"/>
        <v>-32</v>
      </c>
      <c r="R115" s="335">
        <f t="shared" ca="1" si="26"/>
        <v>-38</v>
      </c>
      <c r="S115" s="285">
        <f t="shared" ca="1" si="26"/>
        <v>-17</v>
      </c>
      <c r="T115" s="284">
        <f ca="1">T113-T114</f>
        <v>-19</v>
      </c>
      <c r="U115" s="283">
        <f t="shared" ca="1" si="26"/>
        <v>-7</v>
      </c>
      <c r="V115" s="283">
        <f t="shared" ca="1" si="26"/>
        <v>13</v>
      </c>
      <c r="W115" s="283">
        <f t="shared" ca="1" si="26"/>
        <v>-12</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-666.03037852945613</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-33.905948415592761</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-699.9363269450489</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-238.47755220737892</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0.34071320922610365</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5"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294</v>
      </c>
      <c r="R4" s="376"/>
      <c r="S4" s="222" t="s">
        <v>92</v>
      </c>
    </row>
    <row r="5" spans="1:25" ht="12.95" customHeight="1">
      <c r="A5" s="222" t="s">
        <v>296</v>
      </c>
      <c r="R5" s="386"/>
      <c r="S5" s="222" t="s">
        <v>358</v>
      </c>
    </row>
    <row r="6" spans="1:25" s="221" customFormat="1" ht="12.95" customHeight="1">
      <c r="A6" s="222" t="s">
        <v>295</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86</v>
      </c>
      <c r="J12" s="232">
        <f t="shared" ref="J12:S12" ca="1" si="0">RANDBETWEEN(80,120)</f>
        <v>92</v>
      </c>
      <c r="K12" s="232">
        <f t="shared" ca="1" si="0"/>
        <v>91</v>
      </c>
      <c r="L12" s="232">
        <f t="shared" ca="1" si="0"/>
        <v>96</v>
      </c>
      <c r="M12" s="232">
        <f t="shared" ca="1" si="0"/>
        <v>86</v>
      </c>
      <c r="N12" s="230"/>
      <c r="O12" s="232">
        <f t="shared" ca="1" si="0"/>
        <v>109</v>
      </c>
      <c r="P12" s="232">
        <f t="shared" ca="1" si="0"/>
        <v>88</v>
      </c>
      <c r="Q12" s="232">
        <f t="shared" ca="1" si="0"/>
        <v>95</v>
      </c>
      <c r="R12" s="232">
        <f t="shared" ca="1" si="0"/>
        <v>92</v>
      </c>
      <c r="S12" s="232">
        <f t="shared" ca="1" si="0"/>
        <v>100</v>
      </c>
    </row>
    <row r="13" spans="1:25" ht="12.95" customHeight="1">
      <c r="A13" s="231" t="s">
        <v>280</v>
      </c>
      <c r="B13" s="231"/>
      <c r="C13" s="231"/>
      <c r="D13" s="231"/>
      <c r="E13" s="231"/>
      <c r="F13" s="231"/>
      <c r="I13" s="232">
        <f ca="1">RANDBETWEEN(-20,20)</f>
        <v>19</v>
      </c>
      <c r="J13" s="232">
        <f t="shared" ref="J13:S14" ca="1" si="1">RANDBETWEEN(-20,20)</f>
        <v>12</v>
      </c>
      <c r="K13" s="232">
        <f t="shared" ca="1" si="1"/>
        <v>3</v>
      </c>
      <c r="L13" s="232">
        <f t="shared" ca="1" si="1"/>
        <v>10</v>
      </c>
      <c r="M13" s="232">
        <f t="shared" ca="1" si="1"/>
        <v>3</v>
      </c>
      <c r="N13" s="232">
        <f t="shared" ca="1" si="1"/>
        <v>1</v>
      </c>
      <c r="O13" s="232">
        <f t="shared" ca="1" si="1"/>
        <v>-20</v>
      </c>
      <c r="P13" s="232">
        <f t="shared" ca="1" si="1"/>
        <v>19</v>
      </c>
      <c r="Q13" s="232">
        <f t="shared" ca="1" si="1"/>
        <v>-1</v>
      </c>
      <c r="R13" s="232">
        <f t="shared" ca="1" si="1"/>
        <v>10</v>
      </c>
      <c r="S13" s="232">
        <f t="shared" ca="1" si="1"/>
        <v>17</v>
      </c>
    </row>
    <row r="14" spans="1:25" ht="12.95" customHeight="1">
      <c r="A14" s="231" t="s">
        <v>277</v>
      </c>
      <c r="B14" s="231"/>
      <c r="C14" s="231"/>
      <c r="D14" s="231"/>
      <c r="E14" s="231"/>
      <c r="F14" s="231"/>
      <c r="I14" s="232">
        <f ca="1">RANDBETWEEN(-20,20)</f>
        <v>12</v>
      </c>
      <c r="J14" s="232">
        <f t="shared" ca="1" si="1"/>
        <v>20</v>
      </c>
      <c r="K14" s="232">
        <f t="shared" ca="1" si="1"/>
        <v>-3</v>
      </c>
      <c r="L14" s="232">
        <f t="shared" ca="1" si="1"/>
        <v>-17</v>
      </c>
      <c r="M14" s="232">
        <f t="shared" ca="1" si="1"/>
        <v>17</v>
      </c>
      <c r="N14" s="232">
        <f t="shared" ca="1" si="1"/>
        <v>17</v>
      </c>
      <c r="O14" s="232">
        <f t="shared" ca="1" si="1"/>
        <v>2</v>
      </c>
      <c r="P14" s="232">
        <f t="shared" ca="1" si="1"/>
        <v>-3</v>
      </c>
      <c r="Q14" s="232">
        <f t="shared" ca="1" si="1"/>
        <v>-4</v>
      </c>
      <c r="R14" s="232">
        <f t="shared" ca="1" si="1"/>
        <v>-7</v>
      </c>
      <c r="S14" s="232">
        <f t="shared" ca="1" si="1"/>
        <v>14</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0.34071320922610365</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292</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86</v>
      </c>
      <c r="J26" s="268">
        <f t="shared" ref="J26:M26" ca="1" si="5">J12</f>
        <v>92</v>
      </c>
      <c r="K26" s="268">
        <f t="shared" ca="1" si="5"/>
        <v>91</v>
      </c>
      <c r="L26" s="268">
        <f t="shared" ca="1" si="5"/>
        <v>96</v>
      </c>
      <c r="M26" s="300">
        <f t="shared" ca="1" si="5"/>
        <v>86</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86</v>
      </c>
      <c r="J27" s="276">
        <f ca="1">J26</f>
        <v>92</v>
      </c>
      <c r="K27" s="276">
        <f ca="1">K26</f>
        <v>91</v>
      </c>
      <c r="L27" s="276">
        <f ca="1">L26</f>
        <v>96</v>
      </c>
      <c r="M27" s="277">
        <f ca="1">M26</f>
        <v>86</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86</v>
      </c>
      <c r="J29" s="283">
        <f t="shared" ref="J29:M29" ca="1" si="6">J12</f>
        <v>92</v>
      </c>
      <c r="K29" s="283">
        <f t="shared" ca="1" si="6"/>
        <v>91</v>
      </c>
      <c r="L29" s="283">
        <f t="shared" ca="1" si="6"/>
        <v>96</v>
      </c>
      <c r="M29" s="285">
        <f t="shared" ca="1" si="6"/>
        <v>86</v>
      </c>
      <c r="N29" s="285"/>
      <c r="O29" s="284"/>
      <c r="S29" s="285"/>
      <c r="T29" s="284"/>
      <c r="X29" s="285"/>
    </row>
    <row r="30" spans="1:118" s="283" customFormat="1" ht="12.95" customHeight="1" outlineLevel="1">
      <c r="A30" s="287"/>
      <c r="B30" s="281" t="s">
        <v>199</v>
      </c>
      <c r="C30" s="282"/>
      <c r="D30" s="282"/>
      <c r="E30" s="282"/>
      <c r="F30" s="282"/>
      <c r="G30" s="282"/>
      <c r="H30" s="267"/>
      <c r="M30" s="285"/>
      <c r="N30" s="391">
        <f ca="1">L32</f>
        <v>96</v>
      </c>
      <c r="O30" s="393"/>
      <c r="S30" s="285"/>
      <c r="T30" s="284"/>
      <c r="X30" s="285"/>
    </row>
    <row r="31" spans="1:118" s="283" customFormat="1" ht="12.95" customHeight="1" outlineLevel="1">
      <c r="A31" s="287"/>
      <c r="B31" s="281" t="s">
        <v>200</v>
      </c>
      <c r="C31" s="282"/>
      <c r="D31" s="282"/>
      <c r="E31" s="282"/>
      <c r="F31" s="282"/>
      <c r="G31" s="282"/>
      <c r="H31" s="282"/>
      <c r="M31" s="285"/>
      <c r="N31" s="285"/>
      <c r="O31" s="348">
        <f ca="1">O12</f>
        <v>109</v>
      </c>
      <c r="P31" s="349">
        <f ca="1">P12</f>
        <v>88</v>
      </c>
      <c r="Q31" s="349">
        <f ca="1">Q12</f>
        <v>95</v>
      </c>
      <c r="R31" s="349">
        <f ca="1">R12</f>
        <v>92</v>
      </c>
      <c r="S31" s="382">
        <f ca="1">S12</f>
        <v>100</v>
      </c>
      <c r="T31" s="298">
        <f ca="1">R32</f>
        <v>92</v>
      </c>
      <c r="U31" s="283">
        <f ca="1">$S$31</f>
        <v>100</v>
      </c>
      <c r="V31" s="283">
        <f ca="1">$S$31</f>
        <v>100</v>
      </c>
      <c r="W31" s="283">
        <f ca="1">$S$31</f>
        <v>100</v>
      </c>
      <c r="X31" s="285">
        <f ca="1">V32</f>
        <v>100</v>
      </c>
      <c r="Y31" s="359">
        <f ca="1">W32</f>
        <v>100</v>
      </c>
    </row>
    <row r="32" spans="1:118" s="283" customFormat="1" ht="12.95" customHeight="1" outlineLevel="1">
      <c r="A32" s="287"/>
      <c r="B32" s="281" t="s">
        <v>195</v>
      </c>
      <c r="C32" s="282"/>
      <c r="D32" s="282"/>
      <c r="E32" s="282"/>
      <c r="F32" s="282"/>
      <c r="G32" s="282"/>
      <c r="H32" s="282"/>
      <c r="I32" s="283">
        <f ca="1">SUM(I29:I31)</f>
        <v>86</v>
      </c>
      <c r="J32" s="283">
        <f t="shared" ref="J32:Y32" ca="1" si="7">SUM(J29:J31)</f>
        <v>92</v>
      </c>
      <c r="K32" s="283">
        <f t="shared" ca="1" si="7"/>
        <v>91</v>
      </c>
      <c r="L32" s="283">
        <f t="shared" ca="1" si="7"/>
        <v>96</v>
      </c>
      <c r="M32" s="285">
        <f t="shared" ca="1" si="7"/>
        <v>86</v>
      </c>
      <c r="N32" s="285">
        <f t="shared" ca="1" si="7"/>
        <v>96</v>
      </c>
      <c r="O32" s="284">
        <f t="shared" ca="1" si="7"/>
        <v>109</v>
      </c>
      <c r="P32" s="283">
        <f t="shared" ca="1" si="7"/>
        <v>88</v>
      </c>
      <c r="Q32" s="283">
        <f t="shared" ca="1" si="7"/>
        <v>95</v>
      </c>
      <c r="R32" s="283">
        <f t="shared" ca="1" si="7"/>
        <v>92</v>
      </c>
      <c r="S32" s="285">
        <f ca="1">SUM(S29:S31)</f>
        <v>100</v>
      </c>
      <c r="T32" s="284">
        <f t="shared" ca="1" si="7"/>
        <v>92</v>
      </c>
      <c r="U32" s="283">
        <f t="shared" ca="1" si="7"/>
        <v>100</v>
      </c>
      <c r="V32" s="283">
        <f t="shared" ca="1" si="7"/>
        <v>100</v>
      </c>
      <c r="W32" s="283">
        <f t="shared" ca="1" si="7"/>
        <v>100</v>
      </c>
      <c r="X32" s="285">
        <f t="shared" ca="1" si="7"/>
        <v>100</v>
      </c>
      <c r="Y32" s="283">
        <f t="shared" ca="1" si="7"/>
        <v>100</v>
      </c>
    </row>
    <row r="33" spans="1:25" s="283" customFormat="1" ht="12.95" customHeight="1" outlineLevel="1">
      <c r="A33" s="281"/>
      <c r="B33" s="289" t="s">
        <v>13</v>
      </c>
      <c r="C33" s="290"/>
      <c r="D33" s="290"/>
      <c r="E33" s="290"/>
      <c r="F33" s="290"/>
      <c r="G33" s="290"/>
      <c r="H33" s="290"/>
      <c r="I33" s="291">
        <f ca="1">I$27</f>
        <v>86</v>
      </c>
      <c r="J33" s="291">
        <f ca="1">J$27</f>
        <v>92</v>
      </c>
      <c r="K33" s="291">
        <f ca="1">K$27</f>
        <v>91</v>
      </c>
      <c r="L33" s="291">
        <f ca="1">L$27</f>
        <v>96</v>
      </c>
      <c r="M33" s="293">
        <f ca="1">M$27</f>
        <v>86</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96</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8">O$31</f>
        <v>109</v>
      </c>
      <c r="P35" s="291">
        <f t="shared" ca="1" si="8"/>
        <v>88</v>
      </c>
      <c r="Q35" s="291">
        <f t="shared" ca="1" si="8"/>
        <v>95</v>
      </c>
      <c r="R35" s="291">
        <f t="shared" ca="1" si="8"/>
        <v>92</v>
      </c>
      <c r="S35" s="293">
        <f t="shared" ca="1" si="8"/>
        <v>100</v>
      </c>
      <c r="T35" s="292">
        <f t="shared" ca="1" si="8"/>
        <v>92</v>
      </c>
      <c r="U35" s="291">
        <f t="shared" ca="1" si="8"/>
        <v>100</v>
      </c>
      <c r="V35" s="291">
        <f t="shared" ca="1" si="8"/>
        <v>100</v>
      </c>
      <c r="W35" s="291">
        <f t="shared" ca="1" si="8"/>
        <v>100</v>
      </c>
      <c r="X35" s="293">
        <f t="shared" ca="1" si="8"/>
        <v>100</v>
      </c>
      <c r="Y35" s="291">
        <f t="shared" ca="1" si="8"/>
        <v>100</v>
      </c>
    </row>
    <row r="36" spans="1:25" s="283" customFormat="1" ht="12.75" customHeight="1" outlineLevel="1">
      <c r="A36" s="281"/>
      <c r="B36" s="289" t="s">
        <v>262</v>
      </c>
      <c r="C36" s="290"/>
      <c r="D36" s="290"/>
      <c r="E36" s="290"/>
      <c r="F36" s="290"/>
      <c r="G36" s="290"/>
      <c r="H36" s="290"/>
      <c r="I36" s="291">
        <f t="shared" ref="I36:Y36" ca="1" si="9">SUM(I33:I35)</f>
        <v>86</v>
      </c>
      <c r="J36" s="291">
        <f t="shared" ca="1" si="9"/>
        <v>92</v>
      </c>
      <c r="K36" s="291">
        <f t="shared" ca="1" si="9"/>
        <v>91</v>
      </c>
      <c r="L36" s="291">
        <f t="shared" ca="1" si="9"/>
        <v>96</v>
      </c>
      <c r="M36" s="293">
        <f t="shared" ca="1" si="9"/>
        <v>86</v>
      </c>
      <c r="N36" s="293">
        <f t="shared" ca="1" si="9"/>
        <v>96</v>
      </c>
      <c r="O36" s="292">
        <f t="shared" ca="1" si="9"/>
        <v>109</v>
      </c>
      <c r="P36" s="291">
        <f t="shared" ca="1" si="9"/>
        <v>88</v>
      </c>
      <c r="Q36" s="291">
        <f t="shared" ca="1" si="9"/>
        <v>95</v>
      </c>
      <c r="R36" s="291">
        <f t="shared" ca="1" si="9"/>
        <v>92</v>
      </c>
      <c r="S36" s="293">
        <f t="shared" ca="1" si="9"/>
        <v>100</v>
      </c>
      <c r="T36" s="292">
        <f t="shared" ca="1" si="9"/>
        <v>92</v>
      </c>
      <c r="U36" s="291">
        <f t="shared" ca="1" si="9"/>
        <v>100</v>
      </c>
      <c r="V36" s="291">
        <f t="shared" ca="1" si="9"/>
        <v>100</v>
      </c>
      <c r="W36" s="291">
        <f t="shared" ca="1" si="9"/>
        <v>100</v>
      </c>
      <c r="X36" s="293">
        <f t="shared" ca="1" si="9"/>
        <v>100</v>
      </c>
      <c r="Y36" s="291">
        <f t="shared" ca="1" si="9"/>
        <v>100</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86</v>
      </c>
      <c r="J38" s="268">
        <f t="shared" ref="J38:M38" ca="1" si="10">J12</f>
        <v>92</v>
      </c>
      <c r="K38" s="268">
        <f t="shared" ca="1" si="10"/>
        <v>91</v>
      </c>
      <c r="L38" s="268">
        <f t="shared" ca="1" si="10"/>
        <v>96</v>
      </c>
      <c r="M38" s="300">
        <f t="shared" ca="1" si="10"/>
        <v>86</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1">
        <f ca="1">L41</f>
        <v>69</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48">
        <f ca="1">O12</f>
        <v>109</v>
      </c>
      <c r="P40" s="349">
        <f ca="1">P12</f>
        <v>88</v>
      </c>
      <c r="Q40" s="349">
        <f ca="1">Q12</f>
        <v>95</v>
      </c>
      <c r="R40" s="349">
        <f ca="1">R12</f>
        <v>92</v>
      </c>
      <c r="S40" s="382">
        <f ca="1">S12</f>
        <v>100</v>
      </c>
      <c r="T40" s="298">
        <f ca="1">R41</f>
        <v>90</v>
      </c>
      <c r="U40" s="283">
        <f ca="1">T40</f>
        <v>90</v>
      </c>
      <c r="V40" s="283">
        <f ca="1">U40</f>
        <v>90</v>
      </c>
      <c r="W40" s="283">
        <f ca="1">V40</f>
        <v>90</v>
      </c>
      <c r="X40" s="285">
        <f ca="1">W40</f>
        <v>90</v>
      </c>
      <c r="Y40" s="359">
        <f ca="1">W41</f>
        <v>66</v>
      </c>
    </row>
    <row r="41" spans="1:25" s="268" customFormat="1" ht="12.95" customHeight="1">
      <c r="A41" s="294"/>
      <c r="B41" s="266" t="s">
        <v>196</v>
      </c>
      <c r="C41" s="267"/>
      <c r="D41" s="267"/>
      <c r="E41" s="267"/>
      <c r="F41" s="267"/>
      <c r="G41" s="267"/>
      <c r="H41" s="267"/>
      <c r="I41" s="268">
        <f ca="1">I12-SUM($I13:I13)-I14</f>
        <v>55</v>
      </c>
      <c r="J41" s="268">
        <f ca="1">J12-SUM($I13:J13)-J14</f>
        <v>41</v>
      </c>
      <c r="K41" s="268">
        <f ca="1">K12-SUM($I13:K13)-K14</f>
        <v>60</v>
      </c>
      <c r="L41" s="268">
        <f ca="1">L12-SUM($I13:L13)-L14</f>
        <v>69</v>
      </c>
      <c r="M41" s="300">
        <f ca="1">M12-SUM($I13:M13)-M14</f>
        <v>22</v>
      </c>
      <c r="N41" s="303">
        <f ca="1">L41+L14-N14-SUM($M13:N13)</f>
        <v>31</v>
      </c>
      <c r="O41" s="284">
        <f ca="1">O12-O14-SUM($N13:O13)</f>
        <v>126</v>
      </c>
      <c r="P41" s="283">
        <f ca="1">P12-P14-SUM($N13:P13)</f>
        <v>91</v>
      </c>
      <c r="Q41" s="283">
        <f ca="1">Q12-Q14-SUM($N13:Q13)</f>
        <v>100</v>
      </c>
      <c r="R41" s="283">
        <f ca="1">R12-R14-SUM($N13:R13)</f>
        <v>90</v>
      </c>
      <c r="S41" s="285">
        <f ca="1">S12-S14-SUM($N13:S13)</f>
        <v>60</v>
      </c>
      <c r="T41" s="284">
        <f ca="1">$R$41+$R$14-T14-SUM($S13:T13)</f>
        <v>66</v>
      </c>
      <c r="U41" s="283">
        <f ca="1">$R$41+$R$14-U14-SUM($S13:U13)</f>
        <v>66</v>
      </c>
      <c r="V41" s="283">
        <f ca="1">$R$41+$R$14-V14-SUM($S13:V13)</f>
        <v>66</v>
      </c>
      <c r="W41" s="283">
        <f ca="1">$R$41+$R$14-W14-SUM($S13:W13)</f>
        <v>66</v>
      </c>
      <c r="X41" s="285">
        <f ca="1">$R$41+$R$14-X14-SUM($S13:X13)</f>
        <v>66</v>
      </c>
      <c r="Y41" s="283">
        <f ca="1">$W$41+$W$14-Y14-SUM($X13:Y13)</f>
        <v>66</v>
      </c>
    </row>
    <row r="42" spans="1:25" s="268" customFormat="1" ht="12.95" customHeight="1" outlineLevel="1">
      <c r="A42" s="266"/>
      <c r="B42" s="274" t="s">
        <v>17</v>
      </c>
      <c r="C42" s="275"/>
      <c r="D42" s="275"/>
      <c r="E42" s="275"/>
      <c r="F42" s="275"/>
      <c r="G42" s="275"/>
      <c r="H42" s="275"/>
      <c r="I42" s="276">
        <f ca="1">I$27</f>
        <v>86</v>
      </c>
      <c r="J42" s="276">
        <f ca="1">J$27</f>
        <v>92</v>
      </c>
      <c r="K42" s="276">
        <f ca="1">K$27</f>
        <v>91</v>
      </c>
      <c r="L42" s="276">
        <f ca="1">L$27</f>
        <v>96</v>
      </c>
      <c r="M42" s="277">
        <f ca="1">M$27</f>
        <v>86</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69</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109</v>
      </c>
      <c r="P44" s="276">
        <f ca="1">P40</f>
        <v>88</v>
      </c>
      <c r="Q44" s="276">
        <f ca="1">Q40</f>
        <v>95</v>
      </c>
      <c r="R44" s="276">
        <f ca="1">R40</f>
        <v>92</v>
      </c>
      <c r="S44" s="277">
        <f t="shared" ref="S44:Y44" ca="1" si="11">S40</f>
        <v>100</v>
      </c>
      <c r="T44" s="304">
        <f t="shared" ca="1" si="11"/>
        <v>90</v>
      </c>
      <c r="U44" s="276">
        <f t="shared" ca="1" si="11"/>
        <v>90</v>
      </c>
      <c r="V44" s="276">
        <f t="shared" ca="1" si="11"/>
        <v>90</v>
      </c>
      <c r="W44" s="276">
        <f ca="1">W40</f>
        <v>90</v>
      </c>
      <c r="X44" s="277">
        <f t="shared" ca="1" si="11"/>
        <v>90</v>
      </c>
      <c r="Y44" s="276">
        <f t="shared" ca="1" si="11"/>
        <v>66</v>
      </c>
    </row>
    <row r="45" spans="1:25" s="268" customFormat="1" ht="12.75" customHeight="1">
      <c r="A45" s="266"/>
      <c r="B45" s="274" t="s">
        <v>263</v>
      </c>
      <c r="C45" s="275"/>
      <c r="D45" s="275"/>
      <c r="E45" s="275"/>
      <c r="F45" s="275"/>
      <c r="G45" s="275"/>
      <c r="H45" s="275"/>
      <c r="I45" s="276">
        <f t="shared" ref="I45:Y45" ca="1" si="12">SUM(I42:I44)</f>
        <v>86</v>
      </c>
      <c r="J45" s="276">
        <f t="shared" ca="1" si="12"/>
        <v>92</v>
      </c>
      <c r="K45" s="276">
        <f t="shared" ca="1" si="12"/>
        <v>91</v>
      </c>
      <c r="L45" s="276">
        <f t="shared" ca="1" si="12"/>
        <v>96</v>
      </c>
      <c r="M45" s="277">
        <f t="shared" ca="1" si="12"/>
        <v>86</v>
      </c>
      <c r="N45" s="277">
        <f t="shared" ca="1" si="12"/>
        <v>69</v>
      </c>
      <c r="O45" s="304">
        <f t="shared" ca="1" si="12"/>
        <v>109</v>
      </c>
      <c r="P45" s="276">
        <f t="shared" ca="1" si="12"/>
        <v>88</v>
      </c>
      <c r="Q45" s="276">
        <f t="shared" ca="1" si="12"/>
        <v>95</v>
      </c>
      <c r="R45" s="276">
        <f t="shared" ca="1" si="12"/>
        <v>92</v>
      </c>
      <c r="S45" s="277">
        <f t="shared" ca="1" si="12"/>
        <v>100</v>
      </c>
      <c r="T45" s="304">
        <f t="shared" ca="1" si="12"/>
        <v>90</v>
      </c>
      <c r="U45" s="276">
        <f t="shared" ca="1" si="12"/>
        <v>90</v>
      </c>
      <c r="V45" s="276">
        <f t="shared" ca="1" si="12"/>
        <v>90</v>
      </c>
      <c r="W45" s="276">
        <f t="shared" ca="1" si="12"/>
        <v>90</v>
      </c>
      <c r="X45" s="277">
        <f t="shared" ca="1" si="12"/>
        <v>90</v>
      </c>
      <c r="Y45" s="276">
        <f t="shared" ca="1" si="12"/>
        <v>66</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3">(SUM(I38:I40)-I41)-(SUM(H38:H40)-H41)</f>
        <v>31</v>
      </c>
      <c r="J47" s="268">
        <f t="shared" ca="1" si="13"/>
        <v>20</v>
      </c>
      <c r="K47" s="268">
        <f t="shared" ca="1" si="13"/>
        <v>-20</v>
      </c>
      <c r="L47" s="268">
        <f t="shared" ca="1" si="13"/>
        <v>-4</v>
      </c>
      <c r="M47" s="300">
        <f t="shared" ca="1" si="13"/>
        <v>37</v>
      </c>
      <c r="N47" s="297">
        <f ca="1">(SUM(N38:N40)-N41)-(SUM(M38:M40)-M41)</f>
        <v>-26</v>
      </c>
      <c r="O47" s="295">
        <f t="shared" ca="1" si="13"/>
        <v>-55</v>
      </c>
      <c r="P47" s="268">
        <f t="shared" ca="1" si="13"/>
        <v>14</v>
      </c>
      <c r="Q47" s="268">
        <f t="shared" ca="1" si="13"/>
        <v>-2</v>
      </c>
      <c r="R47" s="268">
        <f t="shared" ca="1" si="13"/>
        <v>7</v>
      </c>
      <c r="S47" s="297">
        <f t="shared" ca="1" si="13"/>
        <v>38</v>
      </c>
      <c r="T47" s="295">
        <f t="shared" ca="1" si="13"/>
        <v>-16</v>
      </c>
      <c r="U47" s="268">
        <f t="shared" ca="1" si="13"/>
        <v>0</v>
      </c>
      <c r="V47" s="268">
        <f t="shared" ca="1" si="13"/>
        <v>0</v>
      </c>
      <c r="W47" s="268">
        <f t="shared" ca="1" si="13"/>
        <v>0</v>
      </c>
      <c r="X47" s="297">
        <f t="shared" ca="1" si="13"/>
        <v>0</v>
      </c>
      <c r="Y47" s="296">
        <f t="shared" ca="1" si="13"/>
        <v>-24</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31</v>
      </c>
      <c r="J50" s="308"/>
      <c r="K50" s="308"/>
      <c r="L50" s="308"/>
      <c r="M50" s="311"/>
      <c r="N50" s="311"/>
      <c r="O50" s="310">
        <f ca="1">SUM(O38:O40)-O41</f>
        <v>-17</v>
      </c>
      <c r="P50" s="308"/>
      <c r="Q50" s="308"/>
      <c r="R50" s="308"/>
      <c r="S50" s="311"/>
      <c r="T50" s="310">
        <f ca="1">SUM(T38:T40)-T41</f>
        <v>24</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20</v>
      </c>
      <c r="K51" s="312">
        <f ca="1">(SUM(K38:K40)-K41)-(SUM(J38:J40)-J41)</f>
        <v>-20</v>
      </c>
      <c r="L51" s="312">
        <f ca="1">(SUM(L38:L40)-L41)-(SUM(K38:K40)-K41)</f>
        <v>-4</v>
      </c>
      <c r="M51" s="311"/>
      <c r="N51" s="311"/>
      <c r="O51" s="310"/>
      <c r="P51" s="312">
        <f ca="1">(SUM(P38:P40)-P41)-(SUM(O38:O40)-O41)</f>
        <v>14</v>
      </c>
      <c r="Q51" s="312">
        <f ca="1">(SUM(Q38:Q40)-Q41)-(SUM(P38:P40)-P41)</f>
        <v>-2</v>
      </c>
      <c r="R51" s="312">
        <f ca="1">(SUM(R38:R40)-R41)-(SUM(Q38:Q40)-Q41)</f>
        <v>7</v>
      </c>
      <c r="S51" s="311"/>
      <c r="T51" s="322"/>
      <c r="U51" s="312">
        <f ca="1">(SUM(U38:U40)-U41)-(SUM(T38:T40)-T41)</f>
        <v>0</v>
      </c>
      <c r="V51" s="312">
        <f t="shared" ref="V51:W51" ca="1" si="14">(SUM(V38:V40)-V41)-(SUM(U38:U40)-U41)</f>
        <v>0</v>
      </c>
      <c r="W51" s="312">
        <f t="shared" ca="1" si="14"/>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4"/>
      <c r="J54" s="314"/>
      <c r="K54" s="314"/>
      <c r="L54" s="314"/>
      <c r="M54" s="318"/>
      <c r="N54" s="354"/>
      <c r="O54" s="315"/>
      <c r="P54" s="316"/>
      <c r="Q54" s="316"/>
      <c r="R54" s="316"/>
      <c r="S54" s="354"/>
      <c r="T54" s="315"/>
      <c r="U54" s="316"/>
      <c r="V54" s="316"/>
      <c r="W54" s="314"/>
      <c r="X54" s="354"/>
      <c r="Y54" s="316"/>
    </row>
    <row r="55" spans="1:25" s="268" customFormat="1" ht="12.95" customHeight="1">
      <c r="A55" s="294"/>
      <c r="B55" s="306" t="s">
        <v>281</v>
      </c>
      <c r="C55" s="307"/>
      <c r="D55" s="307"/>
      <c r="E55" s="307"/>
      <c r="F55" s="307"/>
      <c r="G55" s="307"/>
      <c r="H55" s="307"/>
      <c r="I55" s="314"/>
      <c r="J55" s="314"/>
      <c r="K55" s="314"/>
      <c r="L55" s="314"/>
      <c r="M55" s="318"/>
      <c r="N55" s="354"/>
      <c r="O55" s="315"/>
      <c r="P55" s="316"/>
      <c r="Q55" s="316"/>
      <c r="R55" s="316"/>
      <c r="S55" s="354"/>
      <c r="T55" s="315"/>
      <c r="U55" s="316"/>
      <c r="V55" s="316"/>
      <c r="W55" s="314"/>
      <c r="X55" s="354"/>
      <c r="Y55" s="316"/>
    </row>
    <row r="56" spans="1:25" s="268" customFormat="1" ht="12.95" customHeight="1">
      <c r="A56" s="294"/>
      <c r="B56" s="306" t="s">
        <v>323</v>
      </c>
      <c r="C56" s="307"/>
      <c r="D56" s="307"/>
      <c r="E56" s="307"/>
      <c r="F56" s="307"/>
      <c r="G56" s="307"/>
      <c r="H56" s="307"/>
      <c r="I56" s="314"/>
      <c r="J56" s="314"/>
      <c r="K56" s="314"/>
      <c r="L56" s="314"/>
      <c r="M56" s="318"/>
      <c r="N56" s="354"/>
      <c r="O56" s="315"/>
      <c r="P56" s="314"/>
      <c r="Q56" s="314"/>
      <c r="R56" s="314"/>
      <c r="S56" s="354"/>
      <c r="T56" s="371"/>
      <c r="U56" s="314"/>
      <c r="V56" s="314"/>
      <c r="W56" s="314"/>
      <c r="X56" s="354"/>
      <c r="Y56" s="316"/>
    </row>
    <row r="57" spans="1:25" s="268" customFormat="1" ht="12.95" customHeight="1">
      <c r="A57" s="294"/>
      <c r="B57" s="306" t="s">
        <v>286</v>
      </c>
      <c r="C57" s="307"/>
      <c r="D57" s="307"/>
      <c r="E57" s="307"/>
      <c r="F57" s="307"/>
      <c r="G57" s="307"/>
      <c r="H57" s="307"/>
      <c r="I57" s="314"/>
      <c r="J57" s="314"/>
      <c r="K57" s="314"/>
      <c r="L57" s="314"/>
      <c r="M57" s="318"/>
      <c r="N57" s="354"/>
      <c r="O57" s="315"/>
      <c r="P57" s="314"/>
      <c r="Q57" s="314"/>
      <c r="R57" s="314"/>
      <c r="S57" s="354"/>
      <c r="T57" s="371"/>
      <c r="U57" s="314"/>
      <c r="V57" s="314"/>
      <c r="W57" s="314"/>
      <c r="X57" s="354"/>
      <c r="Y57" s="316"/>
    </row>
    <row r="58" spans="1:25" s="268" customFormat="1" ht="12.95" customHeight="1">
      <c r="A58" s="294"/>
      <c r="B58" s="306" t="s">
        <v>308</v>
      </c>
      <c r="C58" s="307"/>
      <c r="D58" s="307"/>
      <c r="E58" s="307"/>
      <c r="F58" s="307"/>
      <c r="G58" s="307"/>
      <c r="H58" s="307"/>
      <c r="I58" s="314"/>
      <c r="J58" s="314"/>
      <c r="K58" s="314"/>
      <c r="L58" s="314"/>
      <c r="M58" s="318"/>
      <c r="N58" s="354"/>
      <c r="O58" s="315"/>
      <c r="P58" s="314"/>
      <c r="Q58" s="314"/>
      <c r="R58" s="314"/>
      <c r="S58" s="354"/>
      <c r="T58" s="371"/>
      <c r="U58" s="314"/>
      <c r="V58" s="314"/>
      <c r="W58" s="314"/>
      <c r="X58" s="354"/>
      <c r="Y58" s="316"/>
    </row>
    <row r="59" spans="1:25" s="268" customFormat="1" ht="12.95" customHeight="1">
      <c r="A59" s="294"/>
      <c r="B59" s="306" t="s">
        <v>309</v>
      </c>
      <c r="C59" s="307"/>
      <c r="D59" s="307"/>
      <c r="E59" s="307"/>
      <c r="F59" s="307"/>
      <c r="G59" s="307"/>
      <c r="H59" s="307"/>
      <c r="I59" s="314"/>
      <c r="J59" s="314"/>
      <c r="K59" s="314"/>
      <c r="L59" s="314"/>
      <c r="M59" s="318"/>
      <c r="N59" s="354"/>
      <c r="O59" s="315"/>
      <c r="P59" s="314"/>
      <c r="Q59" s="314"/>
      <c r="R59" s="314"/>
      <c r="S59" s="354"/>
      <c r="T59" s="371"/>
      <c r="U59" s="314"/>
      <c r="V59" s="314"/>
      <c r="W59" s="314"/>
      <c r="X59" s="354"/>
      <c r="Y59" s="316"/>
    </row>
    <row r="60" spans="1:25" s="268" customFormat="1" ht="12.95" customHeight="1">
      <c r="A60" s="294"/>
      <c r="B60" s="306" t="s">
        <v>310</v>
      </c>
      <c r="C60" s="307"/>
      <c r="D60" s="307"/>
      <c r="E60" s="307"/>
      <c r="F60" s="307"/>
      <c r="G60" s="307"/>
      <c r="H60" s="307"/>
      <c r="I60" s="314"/>
      <c r="J60" s="314"/>
      <c r="K60" s="314"/>
      <c r="L60" s="314"/>
      <c r="M60" s="318"/>
      <c r="N60" s="354"/>
      <c r="O60" s="315"/>
      <c r="P60" s="314"/>
      <c r="Q60" s="314"/>
      <c r="R60" s="314"/>
      <c r="S60" s="354"/>
      <c r="T60" s="371"/>
      <c r="U60" s="314"/>
      <c r="V60" s="314"/>
      <c r="W60" s="314"/>
      <c r="X60" s="354"/>
      <c r="Y60" s="316"/>
    </row>
    <row r="61" spans="1:25" s="268" customFormat="1" ht="12.95" customHeight="1">
      <c r="A61" s="294"/>
      <c r="B61" s="306" t="s">
        <v>311</v>
      </c>
      <c r="C61" s="307"/>
      <c r="D61" s="307"/>
      <c r="E61" s="307"/>
      <c r="F61" s="307"/>
      <c r="G61" s="307"/>
      <c r="H61" s="307"/>
      <c r="I61" s="314"/>
      <c r="J61" s="314"/>
      <c r="K61" s="314"/>
      <c r="L61" s="314"/>
      <c r="M61" s="318"/>
      <c r="N61" s="354"/>
      <c r="O61" s="315"/>
      <c r="P61" s="314"/>
      <c r="Q61" s="314"/>
      <c r="R61" s="314"/>
      <c r="S61" s="354"/>
      <c r="T61" s="371"/>
      <c r="U61" s="314"/>
      <c r="V61" s="314"/>
      <c r="W61" s="314"/>
      <c r="X61" s="354"/>
      <c r="Y61" s="316"/>
    </row>
    <row r="62" spans="1:25" s="268" customFormat="1" ht="12.95" customHeight="1">
      <c r="A62" s="294"/>
      <c r="B62" s="306" t="s">
        <v>22</v>
      </c>
      <c r="C62" s="307"/>
      <c r="D62" s="307"/>
      <c r="E62" s="307"/>
      <c r="F62" s="307"/>
      <c r="G62" s="307"/>
      <c r="H62" s="307"/>
      <c r="I62" s="319">
        <f ca="1">SUM(I50:I61)</f>
        <v>31</v>
      </c>
      <c r="J62" s="319">
        <f t="shared" ref="J62:Y62" ca="1" si="15">SUM(J50:J61)</f>
        <v>20</v>
      </c>
      <c r="K62" s="319">
        <f t="shared" ca="1" si="15"/>
        <v>-20</v>
      </c>
      <c r="L62" s="319">
        <f t="shared" ca="1" si="15"/>
        <v>-4</v>
      </c>
      <c r="M62" s="321">
        <f t="shared" si="15"/>
        <v>0</v>
      </c>
      <c r="N62" s="321">
        <f t="shared" si="15"/>
        <v>0</v>
      </c>
      <c r="O62" s="320">
        <f t="shared" ca="1" si="15"/>
        <v>-17</v>
      </c>
      <c r="P62" s="319">
        <f t="shared" ca="1" si="15"/>
        <v>14</v>
      </c>
      <c r="Q62" s="319">
        <f t="shared" ca="1" si="15"/>
        <v>-2</v>
      </c>
      <c r="R62" s="319">
        <f t="shared" ca="1" si="15"/>
        <v>7</v>
      </c>
      <c r="S62" s="321">
        <f t="shared" si="15"/>
        <v>0</v>
      </c>
      <c r="T62" s="320">
        <f t="shared" ca="1" si="15"/>
        <v>24</v>
      </c>
      <c r="U62" s="319">
        <f t="shared" ca="1" si="15"/>
        <v>0</v>
      </c>
      <c r="V62" s="319">
        <f t="shared" ca="1" si="15"/>
        <v>0</v>
      </c>
      <c r="W62" s="319">
        <f t="shared" ca="1" si="15"/>
        <v>0</v>
      </c>
      <c r="X62" s="321">
        <f t="shared" si="15"/>
        <v>0</v>
      </c>
      <c r="Y62" s="319">
        <f t="shared" ca="1" si="15"/>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31</v>
      </c>
      <c r="K65" s="325">
        <f ca="1">J65</f>
        <v>31</v>
      </c>
      <c r="L65" s="325">
        <f ca="1">K65</f>
        <v>31</v>
      </c>
      <c r="M65" s="327">
        <f ca="1">L65</f>
        <v>31</v>
      </c>
      <c r="N65" s="327">
        <f ca="1">M65</f>
        <v>31</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20</v>
      </c>
      <c r="L66" s="312">
        <f ca="1">K66</f>
        <v>20</v>
      </c>
      <c r="M66" s="313">
        <f ca="1">L66</f>
        <v>20</v>
      </c>
      <c r="N66" s="311">
        <f ca="1">M66</f>
        <v>20</v>
      </c>
      <c r="O66" s="310">
        <f ca="1">N66</f>
        <v>20</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-20</v>
      </c>
      <c r="M67" s="313">
        <f ca="1">L67</f>
        <v>-20</v>
      </c>
      <c r="N67" s="311">
        <f ca="1">M67</f>
        <v>-20</v>
      </c>
      <c r="O67" s="310">
        <f ca="1">N67</f>
        <v>-20</v>
      </c>
      <c r="P67" s="308">
        <f ca="1">O67</f>
        <v>-20</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-4</v>
      </c>
      <c r="N68" s="311">
        <f ca="1">M68</f>
        <v>-4</v>
      </c>
      <c r="O68" s="310">
        <f ca="1">N68</f>
        <v>-4</v>
      </c>
      <c r="P68" s="308">
        <f ca="1">O68</f>
        <v>-4</v>
      </c>
      <c r="Q68" s="308">
        <f ca="1">P68</f>
        <v>-4</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M$62</f>
        <v>0</v>
      </c>
      <c r="O69" s="310">
        <f>N69</f>
        <v>0</v>
      </c>
      <c r="P69" s="308">
        <f>O69</f>
        <v>0</v>
      </c>
      <c r="Q69" s="308">
        <f>P69</f>
        <v>0</v>
      </c>
      <c r="R69" s="308">
        <f>Q69</f>
        <v>0</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-17</v>
      </c>
      <c r="Q71" s="312">
        <f ca="1">P71</f>
        <v>-17</v>
      </c>
      <c r="R71" s="312">
        <f ca="1">Q71</f>
        <v>-17</v>
      </c>
      <c r="S71" s="313">
        <f ca="1">R71</f>
        <v>-17</v>
      </c>
      <c r="T71" s="322">
        <f ca="1">S71</f>
        <v>-17</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14</v>
      </c>
      <c r="R72" s="312">
        <f ca="1">Q72</f>
        <v>14</v>
      </c>
      <c r="S72" s="313">
        <f ca="1">R72</f>
        <v>14</v>
      </c>
      <c r="T72" s="322">
        <f ca="1">S72</f>
        <v>14</v>
      </c>
      <c r="U72" s="312">
        <f ca="1">T72</f>
        <v>14</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-2</v>
      </c>
      <c r="S73" s="313">
        <f ca="1">R73</f>
        <v>-2</v>
      </c>
      <c r="T73" s="322">
        <f ca="1">S73</f>
        <v>-2</v>
      </c>
      <c r="U73" s="312">
        <f ca="1">T73</f>
        <v>-2</v>
      </c>
      <c r="V73" s="312">
        <f ca="1">U73</f>
        <v>-2</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7</v>
      </c>
      <c r="T74" s="322">
        <f ca="1">S74</f>
        <v>7</v>
      </c>
      <c r="U74" s="312">
        <f ca="1">T74</f>
        <v>7</v>
      </c>
      <c r="V74" s="312">
        <f ca="1">U74</f>
        <v>7</v>
      </c>
      <c r="W74" s="312">
        <f ca="1">V74</f>
        <v>7</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24</v>
      </c>
      <c r="V76" s="312">
        <f ca="1">U76</f>
        <v>24</v>
      </c>
      <c r="W76" s="312">
        <f ca="1">V76</f>
        <v>24</v>
      </c>
      <c r="X76" s="313">
        <f ca="1">W76</f>
        <v>24</v>
      </c>
      <c r="Y76" s="312">
        <f ca="1">X76</f>
        <v>24</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27</v>
      </c>
      <c r="O78" s="320">
        <f ca="1">SUM(O65:O70)</f>
        <v>-4</v>
      </c>
      <c r="P78" s="319">
        <f t="shared" ref="P78:S78" ca="1" si="16">SUM(P65:P70)</f>
        <v>-24</v>
      </c>
      <c r="Q78" s="319">
        <f t="shared" ca="1" si="16"/>
        <v>-4</v>
      </c>
      <c r="R78" s="319">
        <f t="shared" si="16"/>
        <v>0</v>
      </c>
      <c r="S78" s="321">
        <f t="shared" si="16"/>
        <v>0</v>
      </c>
      <c r="T78" s="320">
        <f ca="1">SUM(T65:T75)</f>
        <v>2</v>
      </c>
      <c r="U78" s="319">
        <f t="shared" ref="U78:X78" ca="1" si="17">SUM(U65:U75)</f>
        <v>19</v>
      </c>
      <c r="V78" s="319">
        <f t="shared" ca="1" si="17"/>
        <v>5</v>
      </c>
      <c r="W78" s="319">
        <f t="shared" ca="1" si="17"/>
        <v>7</v>
      </c>
      <c r="X78" s="321">
        <f t="shared" si="17"/>
        <v>0</v>
      </c>
      <c r="Y78" s="319">
        <f ca="1">SUM(Y65:Y77)</f>
        <v>24</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2"/>
      <c r="J81" s="312"/>
      <c r="K81" s="312"/>
      <c r="L81" s="312"/>
      <c r="M81" s="313"/>
      <c r="N81" s="311"/>
      <c r="O81" s="310"/>
      <c r="P81" s="308">
        <f ca="1">-((SUM(N38:N40)-N41)-(SUM(M38:M40)-M41))/(1+$I$15)^4</f>
        <v>19.695012658714514</v>
      </c>
      <c r="Q81" s="308"/>
      <c r="R81" s="308"/>
      <c r="S81" s="311"/>
      <c r="T81" s="310"/>
      <c r="U81" s="308">
        <f ca="1">-((SUM(S38:S40)-S41)-(SUM(R38:R40)-R41))/(1+$I$15)^4</f>
        <v>-28.785018501198135</v>
      </c>
      <c r="V81" s="308"/>
      <c r="W81" s="308"/>
      <c r="X81" s="311"/>
      <c r="Y81" s="308"/>
    </row>
    <row r="82" spans="1:25" s="268" customFormat="1" ht="12.95" customHeight="1">
      <c r="A82" s="294"/>
      <c r="B82" s="306" t="s">
        <v>362</v>
      </c>
      <c r="C82" s="307"/>
      <c r="D82" s="307"/>
      <c r="E82" s="267"/>
      <c r="F82" s="267"/>
      <c r="G82" s="267"/>
      <c r="H82" s="307"/>
      <c r="I82" s="312"/>
      <c r="J82" s="312"/>
      <c r="K82" s="312"/>
      <c r="L82" s="312"/>
      <c r="M82" s="313"/>
      <c r="N82" s="311"/>
      <c r="O82" s="310"/>
      <c r="P82" s="308">
        <f ca="1">-M14*((1-(1+$I$15)^-6)/$I$15)*(1+I15)^2</f>
        <v>-92.558763465204535</v>
      </c>
      <c r="Q82" s="308"/>
      <c r="R82" s="308"/>
      <c r="S82" s="311"/>
      <c r="T82" s="370"/>
      <c r="U82" s="308"/>
      <c r="V82" s="308"/>
      <c r="W82" s="308"/>
      <c r="X82" s="311"/>
      <c r="Y82" s="308"/>
    </row>
    <row r="83" spans="1:25" s="268" customFormat="1" ht="12.95" customHeight="1">
      <c r="A83" s="294"/>
      <c r="B83" s="306" t="s">
        <v>374</v>
      </c>
      <c r="C83" s="267"/>
      <c r="D83" s="267"/>
      <c r="E83" s="267"/>
      <c r="F83" s="267"/>
      <c r="G83" s="267"/>
      <c r="H83" s="330"/>
      <c r="M83" s="300"/>
      <c r="N83" s="300"/>
      <c r="O83" s="299"/>
      <c r="S83" s="300"/>
      <c r="T83" s="299"/>
      <c r="X83" s="300"/>
    </row>
    <row r="84" spans="1:25" s="268" customFormat="1" ht="12.95" customHeight="1">
      <c r="A84" s="294"/>
      <c r="B84" s="306" t="s">
        <v>373</v>
      </c>
      <c r="C84" s="330"/>
      <c r="D84" s="330"/>
      <c r="E84" s="267"/>
      <c r="F84" s="267"/>
      <c r="G84" s="267"/>
      <c r="H84" s="267"/>
      <c r="M84" s="300"/>
      <c r="N84" s="300"/>
      <c r="O84" s="299"/>
      <c r="P84" s="268">
        <f ca="1">(L41-SUM(N38:N40))*(1+$I$15)^2</f>
        <v>0</v>
      </c>
      <c r="S84" s="300"/>
      <c r="T84" s="299"/>
      <c r="X84" s="300"/>
    </row>
    <row r="85" spans="1:25" s="268" customFormat="1" ht="12.95" customHeight="1">
      <c r="A85" s="294"/>
      <c r="B85" s="306" t="s">
        <v>365</v>
      </c>
      <c r="C85" s="330"/>
      <c r="D85" s="330"/>
      <c r="E85" s="267"/>
      <c r="F85" s="267"/>
      <c r="G85" s="267"/>
      <c r="H85" s="330"/>
      <c r="M85" s="300"/>
      <c r="N85" s="300"/>
      <c r="O85" s="299"/>
      <c r="S85" s="300"/>
      <c r="T85" s="299"/>
      <c r="X85" s="300"/>
    </row>
    <row r="86" spans="1:25" s="268" customFormat="1" ht="12.95" customHeight="1">
      <c r="A86" s="294"/>
      <c r="B86" s="306" t="s">
        <v>366</v>
      </c>
      <c r="C86" s="330"/>
      <c r="D86" s="330"/>
      <c r="E86" s="267"/>
      <c r="F86" s="267"/>
      <c r="G86" s="267"/>
      <c r="H86" s="330"/>
      <c r="M86" s="300"/>
      <c r="N86" s="300"/>
      <c r="O86" s="299"/>
      <c r="S86" s="300"/>
      <c r="T86" s="299"/>
      <c r="X86" s="300"/>
    </row>
    <row r="87" spans="1:25" s="268" customFormat="1" ht="12.95" customHeight="1">
      <c r="A87" s="294"/>
      <c r="B87" s="306" t="s">
        <v>363</v>
      </c>
      <c r="C87" s="330"/>
      <c r="D87" s="330"/>
      <c r="E87" s="267"/>
      <c r="F87" s="267"/>
      <c r="G87" s="267"/>
      <c r="H87" s="330"/>
      <c r="M87" s="300"/>
      <c r="N87" s="300"/>
      <c r="O87" s="299"/>
      <c r="P87" s="308">
        <f ca="1">((SUM(M38:M40)-M41)-(SUM(L38:L40)-L41))*((1-(1+$I$15)^-4)/$I$15)*(1+$I$15)^2</f>
        <v>143.38121179156613</v>
      </c>
      <c r="S87" s="300"/>
      <c r="T87" s="400"/>
      <c r="U87" s="266"/>
      <c r="V87" s="266"/>
      <c r="X87" s="300"/>
      <c r="Y87" s="294"/>
    </row>
    <row r="88" spans="1:25" s="268" customFormat="1" ht="12.95" customHeight="1">
      <c r="A88" s="294"/>
      <c r="B88" s="306" t="s">
        <v>364</v>
      </c>
      <c r="C88" s="330"/>
      <c r="D88" s="330"/>
      <c r="E88" s="267"/>
      <c r="F88" s="267"/>
      <c r="G88" s="267"/>
      <c r="H88" s="330"/>
      <c r="I88" s="330"/>
      <c r="J88" s="330"/>
      <c r="M88" s="300"/>
      <c r="N88" s="300"/>
      <c r="O88" s="299"/>
      <c r="P88" s="268">
        <f ca="1">(SUM(N38:N40)-SUM(L38:L40))/(1+$I$15)^4</f>
        <v>-20.452513145588149</v>
      </c>
      <c r="S88" s="300"/>
      <c r="T88" s="299"/>
      <c r="X88" s="300"/>
    </row>
    <row r="89" spans="1:25" s="268" customFormat="1" ht="12.95" customHeight="1">
      <c r="A89" s="294"/>
      <c r="B89" s="306" t="s">
        <v>367</v>
      </c>
      <c r="C89" s="330"/>
      <c r="D89" s="330"/>
      <c r="E89" s="267"/>
      <c r="F89" s="267"/>
      <c r="G89" s="267"/>
      <c r="H89" s="330"/>
      <c r="I89" s="330"/>
      <c r="J89" s="330"/>
      <c r="M89" s="300"/>
      <c r="N89" s="300"/>
      <c r="O89" s="299"/>
      <c r="S89" s="300"/>
      <c r="T89" s="299"/>
      <c r="X89" s="300"/>
    </row>
    <row r="90" spans="1:25" s="268" customFormat="1" ht="12.95" customHeight="1">
      <c r="A90" s="294"/>
      <c r="B90" s="306" t="s">
        <v>368</v>
      </c>
      <c r="C90" s="330"/>
      <c r="D90" s="330"/>
      <c r="E90" s="267"/>
      <c r="F90" s="267"/>
      <c r="G90" s="267"/>
      <c r="H90" s="330"/>
      <c r="I90" s="330"/>
      <c r="J90" s="330"/>
      <c r="M90" s="300"/>
      <c r="N90" s="300"/>
      <c r="O90" s="299"/>
      <c r="S90" s="300"/>
      <c r="T90" s="299"/>
      <c r="X90" s="300"/>
    </row>
    <row r="91" spans="1:25" s="268" customFormat="1" ht="12.95" customHeight="1">
      <c r="A91" s="294"/>
      <c r="B91" s="306" t="s">
        <v>369</v>
      </c>
      <c r="C91" s="330"/>
      <c r="D91" s="330"/>
      <c r="E91" s="267"/>
      <c r="F91" s="267"/>
      <c r="G91" s="267"/>
      <c r="H91" s="330"/>
      <c r="I91" s="330"/>
      <c r="J91" s="330"/>
      <c r="M91" s="300"/>
      <c r="N91" s="300"/>
      <c r="O91" s="299"/>
      <c r="S91" s="300"/>
      <c r="T91" s="299"/>
      <c r="X91" s="300"/>
    </row>
    <row r="92" spans="1:25" s="268" customFormat="1" ht="12.95" customHeight="1">
      <c r="A92" s="294"/>
      <c r="B92" s="306" t="s">
        <v>370</v>
      </c>
      <c r="C92" s="330"/>
      <c r="D92" s="330"/>
      <c r="E92" s="267"/>
      <c r="F92" s="267"/>
      <c r="G92" s="267"/>
      <c r="H92" s="330"/>
      <c r="I92" s="330"/>
      <c r="J92" s="330"/>
      <c r="M92" s="300"/>
      <c r="N92" s="300"/>
      <c r="O92" s="299"/>
      <c r="S92" s="300"/>
      <c r="T92" s="299"/>
      <c r="X92" s="300"/>
    </row>
    <row r="93" spans="1:25" s="268" customFormat="1" ht="12.95" customHeight="1">
      <c r="A93" s="294"/>
      <c r="B93" s="330"/>
      <c r="C93" s="330"/>
      <c r="D93" s="330"/>
      <c r="E93" s="267"/>
      <c r="F93" s="267"/>
      <c r="G93" s="267"/>
      <c r="H93" s="330"/>
      <c r="M93" s="300"/>
      <c r="N93" s="300"/>
      <c r="O93" s="299"/>
      <c r="S93" s="300"/>
      <c r="T93" s="400"/>
      <c r="U93" s="266"/>
      <c r="V93" s="266"/>
      <c r="X93" s="300"/>
      <c r="Y93" s="294"/>
    </row>
    <row r="94" spans="1:25" s="268" customFormat="1" ht="12.95" customHeight="1">
      <c r="A94" s="294"/>
      <c r="B94" s="266" t="s">
        <v>282</v>
      </c>
      <c r="C94" s="330"/>
      <c r="D94" s="330"/>
      <c r="E94" s="267"/>
      <c r="F94" s="267"/>
      <c r="G94" s="267"/>
      <c r="H94" s="330"/>
      <c r="I94" s="331"/>
      <c r="J94" s="331"/>
      <c r="K94" s="331"/>
      <c r="L94" s="331"/>
      <c r="M94" s="333"/>
      <c r="N94" s="333"/>
      <c r="O94" s="332"/>
      <c r="P94" s="331"/>
      <c r="Q94" s="331"/>
      <c r="R94" s="331"/>
      <c r="S94" s="333"/>
      <c r="T94" s="399"/>
      <c r="U94" s="385"/>
      <c r="V94" s="385"/>
      <c r="W94" s="331"/>
      <c r="X94" s="333"/>
      <c r="Y94" s="355"/>
    </row>
    <row r="95" spans="1:25" s="268" customFormat="1" ht="12.95" customHeight="1">
      <c r="A95" s="294"/>
      <c r="B95" s="306" t="s">
        <v>375</v>
      </c>
      <c r="C95" s="330"/>
      <c r="D95" s="330"/>
      <c r="E95" s="267"/>
      <c r="F95" s="267"/>
      <c r="G95" s="267"/>
      <c r="H95" s="330"/>
      <c r="I95" s="331"/>
      <c r="J95" s="331"/>
      <c r="K95" s="331"/>
      <c r="L95" s="331"/>
      <c r="M95" s="333"/>
      <c r="N95" s="333"/>
      <c r="O95" s="332"/>
      <c r="P95" s="331"/>
      <c r="Q95" s="331"/>
      <c r="R95" s="331"/>
      <c r="S95" s="333"/>
      <c r="T95" s="399"/>
      <c r="U95" s="385"/>
      <c r="V95" s="385"/>
      <c r="W95" s="331"/>
      <c r="X95" s="333"/>
      <c r="Y95" s="355"/>
    </row>
    <row r="96" spans="1:25" s="268" customFormat="1" ht="12.95" customHeight="1">
      <c r="A96" s="294"/>
      <c r="B96" s="306" t="s">
        <v>285</v>
      </c>
      <c r="C96" s="330"/>
      <c r="D96" s="330"/>
      <c r="E96" s="267"/>
      <c r="F96" s="267"/>
      <c r="G96" s="267"/>
      <c r="H96" s="330"/>
      <c r="I96" s="331"/>
      <c r="J96" s="331"/>
      <c r="K96" s="331"/>
      <c r="L96" s="331"/>
      <c r="M96" s="333"/>
      <c r="N96" s="333"/>
      <c r="O96" s="332"/>
      <c r="P96" s="331"/>
      <c r="Q96" s="331"/>
      <c r="R96" s="331"/>
      <c r="S96" s="333"/>
      <c r="T96" s="399"/>
      <c r="U96" s="385"/>
      <c r="V96" s="385"/>
      <c r="W96" s="331"/>
      <c r="X96" s="333"/>
      <c r="Y96" s="355"/>
    </row>
    <row r="97" spans="1:25" s="268" customFormat="1" ht="12.95" customHeight="1">
      <c r="A97" s="294"/>
      <c r="B97" s="306" t="s">
        <v>312</v>
      </c>
      <c r="C97" s="330"/>
      <c r="D97" s="330"/>
      <c r="E97" s="267"/>
      <c r="F97" s="267"/>
      <c r="G97" s="267"/>
      <c r="H97" s="330"/>
      <c r="I97" s="331"/>
      <c r="J97" s="331"/>
      <c r="K97" s="331"/>
      <c r="L97" s="331"/>
      <c r="M97" s="333"/>
      <c r="N97" s="333"/>
      <c r="O97" s="332"/>
      <c r="P97" s="331"/>
      <c r="Q97" s="331"/>
      <c r="R97" s="331"/>
      <c r="S97" s="333"/>
      <c r="T97" s="399"/>
      <c r="U97" s="385"/>
      <c r="V97" s="385"/>
      <c r="W97" s="331"/>
      <c r="X97" s="333"/>
      <c r="Y97" s="355"/>
    </row>
    <row r="98" spans="1:25" s="268" customFormat="1" ht="12.95" customHeight="1">
      <c r="A98" s="294"/>
      <c r="B98" s="306" t="s">
        <v>313</v>
      </c>
      <c r="C98" s="330"/>
      <c r="D98" s="330"/>
      <c r="E98" s="267"/>
      <c r="F98" s="267"/>
      <c r="G98" s="267"/>
      <c r="H98" s="330"/>
      <c r="I98" s="331"/>
      <c r="J98" s="331"/>
      <c r="K98" s="331"/>
      <c r="L98" s="331"/>
      <c r="M98" s="333"/>
      <c r="N98" s="333"/>
      <c r="O98" s="332"/>
      <c r="P98" s="331"/>
      <c r="Q98" s="331"/>
      <c r="R98" s="331"/>
      <c r="S98" s="333"/>
      <c r="T98" s="399"/>
      <c r="U98" s="385"/>
      <c r="V98" s="385"/>
      <c r="W98" s="331"/>
      <c r="X98" s="333"/>
      <c r="Y98" s="355"/>
    </row>
    <row r="99" spans="1:25" s="268" customFormat="1" ht="12.95" customHeight="1">
      <c r="A99" s="294"/>
      <c r="B99" s="306" t="s">
        <v>287</v>
      </c>
      <c r="C99" s="330"/>
      <c r="D99" s="330"/>
      <c r="E99" s="267"/>
      <c r="F99" s="267"/>
      <c r="G99" s="267"/>
      <c r="H99" s="330"/>
      <c r="I99" s="331"/>
      <c r="J99" s="331"/>
      <c r="K99" s="331"/>
      <c r="L99" s="331"/>
      <c r="M99" s="333"/>
      <c r="N99" s="333"/>
      <c r="O99" s="332"/>
      <c r="P99" s="331"/>
      <c r="Q99" s="331"/>
      <c r="R99" s="331"/>
      <c r="S99" s="333"/>
      <c r="T99" s="399"/>
      <c r="U99" s="385"/>
      <c r="V99" s="385"/>
      <c r="W99" s="331"/>
      <c r="X99" s="333"/>
      <c r="Y99" s="355"/>
    </row>
    <row r="100" spans="1:25" s="268" customFormat="1" ht="12.95" customHeight="1">
      <c r="A100" s="294"/>
      <c r="B100" s="306" t="s">
        <v>314</v>
      </c>
      <c r="C100" s="330"/>
      <c r="D100" s="330"/>
      <c r="E100" s="267"/>
      <c r="F100" s="267"/>
      <c r="G100" s="267"/>
      <c r="H100" s="330"/>
      <c r="I100" s="331"/>
      <c r="J100" s="331"/>
      <c r="K100" s="331"/>
      <c r="L100" s="331"/>
      <c r="M100" s="333"/>
      <c r="N100" s="333"/>
      <c r="O100" s="332"/>
      <c r="P100" s="331"/>
      <c r="Q100" s="331"/>
      <c r="R100" s="331"/>
      <c r="S100" s="333"/>
      <c r="T100" s="399"/>
      <c r="U100" s="385"/>
      <c r="V100" s="385"/>
      <c r="W100" s="331"/>
      <c r="X100" s="333"/>
      <c r="Y100" s="355"/>
    </row>
    <row r="101" spans="1:25" s="268" customFormat="1" ht="12.95" customHeight="1">
      <c r="A101" s="294"/>
      <c r="B101" s="306" t="s">
        <v>315</v>
      </c>
      <c r="C101" s="330"/>
      <c r="D101" s="330"/>
      <c r="E101" s="267"/>
      <c r="F101" s="267"/>
      <c r="G101" s="267"/>
      <c r="H101" s="330"/>
      <c r="I101" s="331"/>
      <c r="J101" s="331"/>
      <c r="K101" s="331"/>
      <c r="L101" s="331"/>
      <c r="M101" s="333"/>
      <c r="N101" s="333"/>
      <c r="O101" s="332"/>
      <c r="P101" s="331"/>
      <c r="Q101" s="331"/>
      <c r="R101" s="331"/>
      <c r="S101" s="333"/>
      <c r="T101" s="399"/>
      <c r="U101" s="385"/>
      <c r="V101" s="385"/>
      <c r="W101" s="331"/>
      <c r="X101" s="333"/>
      <c r="Y101" s="355"/>
    </row>
    <row r="102" spans="1:25" s="268" customFormat="1" ht="12.95" customHeight="1">
      <c r="A102" s="294"/>
      <c r="B102" s="306" t="s">
        <v>316</v>
      </c>
      <c r="C102" s="330"/>
      <c r="D102" s="330"/>
      <c r="E102" s="267"/>
      <c r="F102" s="267"/>
      <c r="G102" s="267"/>
      <c r="H102" s="330"/>
      <c r="I102" s="331"/>
      <c r="J102" s="331"/>
      <c r="K102" s="331"/>
      <c r="L102" s="331"/>
      <c r="M102" s="333"/>
      <c r="N102" s="333"/>
      <c r="O102" s="332"/>
      <c r="P102" s="331"/>
      <c r="Q102" s="331"/>
      <c r="R102" s="331"/>
      <c r="S102" s="333"/>
      <c r="T102" s="399"/>
      <c r="U102" s="385"/>
      <c r="V102" s="385"/>
      <c r="W102" s="331"/>
      <c r="X102" s="333"/>
      <c r="Y102" s="355"/>
    </row>
    <row r="103" spans="1:25" s="268" customFormat="1" ht="12.95" customHeight="1">
      <c r="A103" s="294"/>
      <c r="B103" s="306" t="s">
        <v>317</v>
      </c>
      <c r="C103" s="330"/>
      <c r="D103" s="330"/>
      <c r="E103" s="267"/>
      <c r="F103" s="267"/>
      <c r="G103" s="267"/>
      <c r="H103" s="330"/>
      <c r="I103" s="331"/>
      <c r="J103" s="331"/>
      <c r="K103" s="331"/>
      <c r="L103" s="331"/>
      <c r="M103" s="333"/>
      <c r="N103" s="333"/>
      <c r="O103" s="332"/>
      <c r="P103" s="331"/>
      <c r="Q103" s="331"/>
      <c r="R103" s="331"/>
      <c r="S103" s="333"/>
      <c r="T103" s="399"/>
      <c r="U103" s="385"/>
      <c r="V103" s="385"/>
      <c r="W103" s="331"/>
      <c r="X103" s="333"/>
      <c r="Y103" s="355"/>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18">SUM(I78:I104)</f>
        <v>0</v>
      </c>
      <c r="J105" s="429">
        <f t="shared" si="18"/>
        <v>0</v>
      </c>
      <c r="K105" s="429">
        <f t="shared" si="18"/>
        <v>0</v>
      </c>
      <c r="L105" s="429">
        <f t="shared" si="18"/>
        <v>0</v>
      </c>
      <c r="M105" s="430">
        <f t="shared" si="18"/>
        <v>0</v>
      </c>
      <c r="N105" s="430">
        <f t="shared" ca="1" si="18"/>
        <v>27</v>
      </c>
      <c r="O105" s="396">
        <f t="shared" ca="1" si="18"/>
        <v>-4</v>
      </c>
      <c r="P105" s="364">
        <f t="shared" ca="1" si="18"/>
        <v>26.064947839487964</v>
      </c>
      <c r="Q105" s="364">
        <f t="shared" ca="1" si="18"/>
        <v>-4</v>
      </c>
      <c r="R105" s="364">
        <f t="shared" si="18"/>
        <v>0</v>
      </c>
      <c r="S105" s="389">
        <f t="shared" si="18"/>
        <v>0</v>
      </c>
      <c r="T105" s="396">
        <f t="shared" ca="1" si="18"/>
        <v>2</v>
      </c>
      <c r="U105" s="364">
        <f t="shared" ca="1" si="18"/>
        <v>-9.7850185011981345</v>
      </c>
      <c r="V105" s="364">
        <f t="shared" ca="1" si="18"/>
        <v>5</v>
      </c>
      <c r="W105" s="364">
        <f t="shared" ca="1" si="18"/>
        <v>7</v>
      </c>
      <c r="X105" s="389">
        <f t="shared" si="18"/>
        <v>0</v>
      </c>
      <c r="Y105" s="364">
        <f t="shared" ca="1" si="18"/>
        <v>24</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19">I13+I13/$I$15</f>
        <v>283.25591098748259</v>
      </c>
      <c r="J108" s="338">
        <f t="shared" ca="1" si="19"/>
        <v>178.89847009735743</v>
      </c>
      <c r="K108" s="338">
        <f t="shared" ca="1" si="19"/>
        <v>44.724617524339358</v>
      </c>
      <c r="L108" s="338">
        <f t="shared" ca="1" si="19"/>
        <v>149.08205841446451</v>
      </c>
      <c r="M108" s="379">
        <f t="shared" ca="1" si="19"/>
        <v>44.724617524339358</v>
      </c>
      <c r="N108" s="341">
        <f t="shared" ca="1" si="19"/>
        <v>14.908205841446453</v>
      </c>
      <c r="O108" s="339">
        <f t="shared" ca="1" si="19"/>
        <v>-298.16411682892902</v>
      </c>
      <c r="P108" s="340">
        <f t="shared" ca="1" si="19"/>
        <v>283.25591098748259</v>
      </c>
      <c r="Q108" s="340">
        <f t="shared" ca="1" si="19"/>
        <v>-14.908205841446453</v>
      </c>
      <c r="R108" s="338">
        <f t="shared" ca="1" si="19"/>
        <v>149.08205841446451</v>
      </c>
      <c r="S108" s="341">
        <f t="shared" ca="1" si="19"/>
        <v>253.4394993045897</v>
      </c>
      <c r="T108" s="339">
        <f t="shared" si="19"/>
        <v>0</v>
      </c>
      <c r="U108" s="340">
        <f t="shared" si="19"/>
        <v>0</v>
      </c>
      <c r="V108" s="340">
        <f t="shared" si="19"/>
        <v>0</v>
      </c>
      <c r="W108" s="340">
        <f t="shared" si="19"/>
        <v>0</v>
      </c>
      <c r="X108" s="341">
        <f t="shared" si="19"/>
        <v>0</v>
      </c>
      <c r="Y108" s="340">
        <f t="shared" si="19"/>
        <v>0</v>
      </c>
    </row>
    <row r="109" spans="1:25" s="283" customFormat="1" ht="12.95" customHeight="1">
      <c r="A109" s="337"/>
      <c r="B109" s="306" t="s">
        <v>273</v>
      </c>
      <c r="C109" s="282"/>
      <c r="D109" s="282"/>
      <c r="E109" s="282"/>
      <c r="F109" s="282"/>
      <c r="G109" s="282"/>
      <c r="H109" s="282"/>
      <c r="I109" s="342">
        <f t="shared" ref="I109:Y109" ca="1" si="20">I14</f>
        <v>12</v>
      </c>
      <c r="J109" s="342">
        <f t="shared" ca="1" si="20"/>
        <v>20</v>
      </c>
      <c r="K109" s="342">
        <f t="shared" ca="1" si="20"/>
        <v>-3</v>
      </c>
      <c r="L109" s="342">
        <f t="shared" ca="1" si="20"/>
        <v>-17</v>
      </c>
      <c r="M109" s="380">
        <f t="shared" ca="1" si="20"/>
        <v>17</v>
      </c>
      <c r="N109" s="345">
        <f t="shared" ca="1" si="20"/>
        <v>17</v>
      </c>
      <c r="O109" s="343">
        <f t="shared" ca="1" si="20"/>
        <v>2</v>
      </c>
      <c r="P109" s="344">
        <f t="shared" ca="1" si="20"/>
        <v>-3</v>
      </c>
      <c r="Q109" s="344">
        <f t="shared" ca="1" si="20"/>
        <v>-4</v>
      </c>
      <c r="R109" s="342">
        <f t="shared" ca="1" si="20"/>
        <v>-7</v>
      </c>
      <c r="S109" s="345">
        <f t="shared" ca="1" si="20"/>
        <v>14</v>
      </c>
      <c r="T109" s="343">
        <f t="shared" si="20"/>
        <v>0</v>
      </c>
      <c r="U109" s="344">
        <f t="shared" si="20"/>
        <v>0</v>
      </c>
      <c r="V109" s="344">
        <f t="shared" si="20"/>
        <v>0</v>
      </c>
      <c r="W109" s="344">
        <f t="shared" si="20"/>
        <v>0</v>
      </c>
      <c r="X109" s="345">
        <f t="shared" si="20"/>
        <v>0</v>
      </c>
      <c r="Y109" s="344">
        <f t="shared" si="20"/>
        <v>0</v>
      </c>
    </row>
    <row r="110" spans="1:25" s="283" customFormat="1" ht="12.95" customHeight="1">
      <c r="A110" s="337"/>
      <c r="B110" s="306" t="s">
        <v>255</v>
      </c>
      <c r="C110" s="282"/>
      <c r="D110" s="282"/>
      <c r="E110" s="282"/>
      <c r="F110" s="282"/>
      <c r="G110" s="282"/>
      <c r="H110" s="282"/>
      <c r="I110" s="338">
        <f ca="1">SUM(I108:I109)</f>
        <v>295.25591098748259</v>
      </c>
      <c r="J110" s="338">
        <f t="shared" ref="J110:Y110" ca="1" si="21">SUM(J108:J109)</f>
        <v>198.89847009735743</v>
      </c>
      <c r="K110" s="338">
        <f t="shared" ca="1" si="21"/>
        <v>41.724617524339358</v>
      </c>
      <c r="L110" s="338">
        <f t="shared" ca="1" si="21"/>
        <v>132.08205841446451</v>
      </c>
      <c r="M110" s="379">
        <f t="shared" ca="1" si="21"/>
        <v>61.724617524339358</v>
      </c>
      <c r="N110" s="341">
        <f t="shared" ca="1" si="21"/>
        <v>31.908205841446453</v>
      </c>
      <c r="O110" s="339">
        <f t="shared" ca="1" si="21"/>
        <v>-296.16411682892902</v>
      </c>
      <c r="P110" s="340">
        <f t="shared" ca="1" si="21"/>
        <v>280.25591098748259</v>
      </c>
      <c r="Q110" s="340">
        <f t="shared" ca="1" si="21"/>
        <v>-18.908205841446453</v>
      </c>
      <c r="R110" s="338">
        <f t="shared" ca="1" si="21"/>
        <v>142.08205841446451</v>
      </c>
      <c r="S110" s="341">
        <f t="shared" ca="1" si="21"/>
        <v>267.43949930458973</v>
      </c>
      <c r="T110" s="339">
        <f t="shared" si="21"/>
        <v>0</v>
      </c>
      <c r="U110" s="340">
        <f t="shared" si="21"/>
        <v>0</v>
      </c>
      <c r="V110" s="340">
        <f t="shared" si="21"/>
        <v>0</v>
      </c>
      <c r="W110" s="340">
        <f t="shared" si="21"/>
        <v>0</v>
      </c>
      <c r="X110" s="341">
        <f t="shared" si="21"/>
        <v>0</v>
      </c>
      <c r="Y110" s="340">
        <f t="shared" si="21"/>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2">I32-I41</f>
        <v>31</v>
      </c>
      <c r="J113" s="283">
        <f t="shared" ca="1" si="22"/>
        <v>51</v>
      </c>
      <c r="K113" s="283">
        <f t="shared" ca="1" si="22"/>
        <v>31</v>
      </c>
      <c r="L113" s="283">
        <f t="shared" ca="1" si="22"/>
        <v>27</v>
      </c>
      <c r="M113" s="285">
        <f t="shared" ca="1" si="22"/>
        <v>64</v>
      </c>
      <c r="N113" s="347">
        <f t="shared" ca="1" si="22"/>
        <v>65</v>
      </c>
      <c r="O113" s="334">
        <f t="shared" ca="1" si="22"/>
        <v>-17</v>
      </c>
      <c r="P113" s="335">
        <f t="shared" ca="1" si="22"/>
        <v>-3</v>
      </c>
      <c r="Q113" s="335">
        <f t="shared" ca="1" si="22"/>
        <v>-5</v>
      </c>
      <c r="R113" s="335">
        <f t="shared" ca="1" si="22"/>
        <v>2</v>
      </c>
      <c r="S113" s="347">
        <f t="shared" ca="1" si="22"/>
        <v>40</v>
      </c>
      <c r="T113" s="334">
        <f t="shared" ca="1" si="22"/>
        <v>26</v>
      </c>
      <c r="U113" s="335">
        <f t="shared" ca="1" si="22"/>
        <v>34</v>
      </c>
      <c r="V113" s="335">
        <f t="shared" ca="1" si="22"/>
        <v>34</v>
      </c>
      <c r="W113" s="335">
        <f t="shared" ca="1" si="22"/>
        <v>34</v>
      </c>
      <c r="X113" s="347">
        <f t="shared" ca="1" si="22"/>
        <v>34</v>
      </c>
      <c r="Y113" s="335">
        <f t="shared" ca="1" si="22"/>
        <v>34</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3">I36-I45-I105</f>
        <v>0</v>
      </c>
      <c r="J114" s="283">
        <f t="shared" ca="1" si="23"/>
        <v>0</v>
      </c>
      <c r="K114" s="283">
        <f t="shared" ca="1" si="23"/>
        <v>0</v>
      </c>
      <c r="L114" s="283">
        <f t="shared" ca="1" si="23"/>
        <v>0</v>
      </c>
      <c r="M114" s="285">
        <f t="shared" ca="1" si="23"/>
        <v>0</v>
      </c>
      <c r="N114" s="347">
        <f t="shared" ca="1" si="23"/>
        <v>0</v>
      </c>
      <c r="O114" s="334">
        <f t="shared" ca="1" si="23"/>
        <v>4</v>
      </c>
      <c r="P114" s="283">
        <f t="shared" ca="1" si="23"/>
        <v>-26.064947839487964</v>
      </c>
      <c r="Q114" s="283">
        <f t="shared" ca="1" si="23"/>
        <v>4</v>
      </c>
      <c r="R114" s="283">
        <f t="shared" ca="1" si="23"/>
        <v>0</v>
      </c>
      <c r="S114" s="347">
        <f t="shared" ca="1" si="23"/>
        <v>0</v>
      </c>
      <c r="T114" s="334">
        <f t="shared" ca="1" si="23"/>
        <v>0</v>
      </c>
      <c r="U114" s="283">
        <f t="shared" ca="1" si="23"/>
        <v>19.785018501198135</v>
      </c>
      <c r="V114" s="335">
        <f t="shared" ca="1" si="23"/>
        <v>5</v>
      </c>
      <c r="W114" s="335">
        <f t="shared" ca="1" si="23"/>
        <v>3</v>
      </c>
      <c r="X114" s="347">
        <f t="shared" ca="1" si="23"/>
        <v>10</v>
      </c>
      <c r="Y114" s="335">
        <f t="shared" ca="1" si="23"/>
        <v>10</v>
      </c>
    </row>
    <row r="115" spans="1:40" s="283" customFormat="1" ht="12.95" customHeight="1">
      <c r="A115" s="337"/>
      <c r="B115" s="282" t="s">
        <v>24</v>
      </c>
      <c r="C115" s="282"/>
      <c r="D115" s="282"/>
      <c r="E115" s="282"/>
      <c r="F115" s="282"/>
      <c r="G115" s="282"/>
      <c r="H115" s="282"/>
      <c r="I115" s="283">
        <f t="shared" ref="I115:Y115" ca="1" si="24">I113-I114</f>
        <v>31</v>
      </c>
      <c r="J115" s="283">
        <f t="shared" ca="1" si="24"/>
        <v>51</v>
      </c>
      <c r="K115" s="283">
        <f t="shared" ca="1" si="24"/>
        <v>31</v>
      </c>
      <c r="L115" s="283">
        <f t="shared" ca="1" si="24"/>
        <v>27</v>
      </c>
      <c r="M115" s="285">
        <f t="shared" ca="1" si="24"/>
        <v>64</v>
      </c>
      <c r="N115" s="347">
        <f t="shared" ca="1" si="24"/>
        <v>65</v>
      </c>
      <c r="O115" s="334">
        <f t="shared" ca="1" si="24"/>
        <v>-21</v>
      </c>
      <c r="P115" s="335">
        <f t="shared" ca="1" si="24"/>
        <v>23.064947839487964</v>
      </c>
      <c r="Q115" s="335">
        <f t="shared" ca="1" si="24"/>
        <v>-9</v>
      </c>
      <c r="R115" s="335">
        <f t="shared" ca="1" si="24"/>
        <v>2</v>
      </c>
      <c r="S115" s="285">
        <f t="shared" ca="1" si="24"/>
        <v>40</v>
      </c>
      <c r="T115" s="284">
        <f ca="1">T113-T114</f>
        <v>26</v>
      </c>
      <c r="U115" s="283">
        <f t="shared" ca="1" si="24"/>
        <v>14.214981498801865</v>
      </c>
      <c r="V115" s="283">
        <f t="shared" ca="1" si="24"/>
        <v>29</v>
      </c>
      <c r="W115" s="283">
        <f t="shared" ca="1" si="24"/>
        <v>31</v>
      </c>
      <c r="X115" s="285">
        <f t="shared" ca="1" si="24"/>
        <v>24</v>
      </c>
      <c r="Y115" s="335">
        <f t="shared" ca="1" si="24"/>
        <v>24</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830.01083076221062</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39.557922541402306</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869.56875330361288</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296.27356058081597</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0.34071320922610365</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294</v>
      </c>
      <c r="R4" s="376"/>
      <c r="S4" s="222" t="s">
        <v>92</v>
      </c>
    </row>
    <row r="5" spans="1:25" ht="12.95" customHeight="1">
      <c r="A5" s="222" t="s">
        <v>296</v>
      </c>
      <c r="R5" s="386"/>
      <c r="S5" s="222" t="s">
        <v>358</v>
      </c>
    </row>
    <row r="6" spans="1:25" s="221" customFormat="1" ht="12.95" customHeight="1">
      <c r="A6" s="222" t="s">
        <v>295</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96</v>
      </c>
      <c r="J12" s="232">
        <f t="shared" ref="J12:S12" ca="1" si="0">RANDBETWEEN(80,120)</f>
        <v>100</v>
      </c>
      <c r="K12" s="232">
        <f t="shared" ca="1" si="0"/>
        <v>114</v>
      </c>
      <c r="L12" s="232">
        <f t="shared" ca="1" si="0"/>
        <v>109</v>
      </c>
      <c r="M12" s="232">
        <f t="shared" ca="1" si="0"/>
        <v>108</v>
      </c>
      <c r="N12" s="230"/>
      <c r="O12" s="232">
        <f t="shared" ca="1" si="0"/>
        <v>96</v>
      </c>
      <c r="P12" s="232">
        <f t="shared" ca="1" si="0"/>
        <v>96</v>
      </c>
      <c r="Q12" s="232">
        <f t="shared" ca="1" si="0"/>
        <v>83</v>
      </c>
      <c r="R12" s="232">
        <f t="shared" ca="1" si="0"/>
        <v>118</v>
      </c>
      <c r="S12" s="232">
        <f t="shared" ca="1" si="0"/>
        <v>88</v>
      </c>
    </row>
    <row r="13" spans="1:25" ht="12.95" customHeight="1">
      <c r="A13" s="231" t="s">
        <v>280</v>
      </c>
      <c r="B13" s="231"/>
      <c r="C13" s="231"/>
      <c r="D13" s="231"/>
      <c r="E13" s="231"/>
      <c r="F13" s="231"/>
      <c r="I13" s="232">
        <f ca="1">RANDBETWEEN(-20,20)</f>
        <v>-8</v>
      </c>
      <c r="J13" s="232">
        <f t="shared" ref="J13:S14" ca="1" si="1">RANDBETWEEN(-20,20)</f>
        <v>-18</v>
      </c>
      <c r="K13" s="232">
        <f t="shared" ca="1" si="1"/>
        <v>14</v>
      </c>
      <c r="L13" s="232">
        <f t="shared" ca="1" si="1"/>
        <v>-8</v>
      </c>
      <c r="M13" s="232">
        <f t="shared" ca="1" si="1"/>
        <v>14</v>
      </c>
      <c r="N13" s="232">
        <f t="shared" ca="1" si="1"/>
        <v>1</v>
      </c>
      <c r="O13" s="232">
        <f t="shared" ca="1" si="1"/>
        <v>7</v>
      </c>
      <c r="P13" s="232">
        <f t="shared" ca="1" si="1"/>
        <v>-4</v>
      </c>
      <c r="Q13" s="232">
        <f t="shared" ca="1" si="1"/>
        <v>1</v>
      </c>
      <c r="R13" s="232">
        <f t="shared" ca="1" si="1"/>
        <v>-20</v>
      </c>
      <c r="S13" s="232">
        <f t="shared" ca="1" si="1"/>
        <v>12</v>
      </c>
    </row>
    <row r="14" spans="1:25" ht="12.95" customHeight="1">
      <c r="A14" s="231" t="s">
        <v>277</v>
      </c>
      <c r="B14" s="231"/>
      <c r="C14" s="231"/>
      <c r="D14" s="231"/>
      <c r="E14" s="231"/>
      <c r="F14" s="231"/>
      <c r="I14" s="232">
        <f ca="1">RANDBETWEEN(-20,20)</f>
        <v>-17</v>
      </c>
      <c r="J14" s="232">
        <f t="shared" ca="1" si="1"/>
        <v>-13</v>
      </c>
      <c r="K14" s="232">
        <f t="shared" ca="1" si="1"/>
        <v>9</v>
      </c>
      <c r="L14" s="232">
        <f t="shared" ca="1" si="1"/>
        <v>3</v>
      </c>
      <c r="M14" s="232">
        <f t="shared" ca="1" si="1"/>
        <v>-15</v>
      </c>
      <c r="N14" s="232">
        <f t="shared" ca="1" si="1"/>
        <v>-14</v>
      </c>
      <c r="O14" s="232">
        <f t="shared" ca="1" si="1"/>
        <v>-11</v>
      </c>
      <c r="P14" s="232">
        <f t="shared" ca="1" si="1"/>
        <v>20</v>
      </c>
      <c r="Q14" s="232">
        <f t="shared" ca="1" si="1"/>
        <v>2</v>
      </c>
      <c r="R14" s="232">
        <f t="shared" ca="1" si="1"/>
        <v>6</v>
      </c>
      <c r="S14" s="232">
        <f t="shared" ca="1" si="1"/>
        <v>12</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0.34071320922610371</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28</v>
      </c>
      <c r="M21" s="223"/>
      <c r="N21" s="242" t="s">
        <v>284</v>
      </c>
      <c r="P21" s="242"/>
      <c r="Q21" s="242" t="s">
        <v>292</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96</v>
      </c>
      <c r="J26" s="268">
        <f t="shared" ref="J26:M26" ca="1" si="5">J12</f>
        <v>100</v>
      </c>
      <c r="K26" s="268">
        <f t="shared" ca="1" si="5"/>
        <v>114</v>
      </c>
      <c r="L26" s="268">
        <f t="shared" ca="1" si="5"/>
        <v>109</v>
      </c>
      <c r="M26" s="300">
        <f t="shared" ca="1" si="5"/>
        <v>108</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96</v>
      </c>
      <c r="J27" s="276">
        <f ca="1">J26</f>
        <v>100</v>
      </c>
      <c r="K27" s="276">
        <f ca="1">K26</f>
        <v>114</v>
      </c>
      <c r="L27" s="276">
        <f ca="1">L26</f>
        <v>109</v>
      </c>
      <c r="M27" s="277">
        <f ca="1">M26</f>
        <v>108</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96</v>
      </c>
      <c r="J29" s="283">
        <f t="shared" ref="J29:M29" ca="1" si="6">J12</f>
        <v>100</v>
      </c>
      <c r="K29" s="283">
        <f t="shared" ca="1" si="6"/>
        <v>114</v>
      </c>
      <c r="L29" s="283">
        <f t="shared" ca="1" si="6"/>
        <v>109</v>
      </c>
      <c r="M29" s="285">
        <f t="shared" ca="1" si="6"/>
        <v>108</v>
      </c>
      <c r="N29" s="285"/>
      <c r="O29" s="284"/>
      <c r="S29" s="285"/>
      <c r="T29" s="284"/>
      <c r="X29" s="285"/>
    </row>
    <row r="30" spans="1:118" s="283" customFormat="1" ht="12.95" customHeight="1" outlineLevel="1">
      <c r="A30" s="287"/>
      <c r="B30" s="281" t="s">
        <v>199</v>
      </c>
      <c r="C30" s="282"/>
      <c r="D30" s="282"/>
      <c r="E30" s="282"/>
      <c r="F30" s="282"/>
      <c r="G30" s="282"/>
      <c r="H30" s="267"/>
      <c r="M30" s="285"/>
      <c r="N30" s="391">
        <f ca="1">L32</f>
        <v>109</v>
      </c>
      <c r="O30" s="393"/>
      <c r="S30" s="285"/>
      <c r="T30" s="284"/>
      <c r="X30" s="285"/>
    </row>
    <row r="31" spans="1:118" s="283" customFormat="1" ht="12.95" customHeight="1" outlineLevel="1">
      <c r="A31" s="287"/>
      <c r="B31" s="281" t="s">
        <v>200</v>
      </c>
      <c r="C31" s="282"/>
      <c r="D31" s="282"/>
      <c r="E31" s="282"/>
      <c r="F31" s="282"/>
      <c r="G31" s="282"/>
      <c r="H31" s="282"/>
      <c r="M31" s="285"/>
      <c r="N31" s="285"/>
      <c r="O31" s="348">
        <f ca="1">O12</f>
        <v>96</v>
      </c>
      <c r="P31" s="349">
        <f ca="1">P12</f>
        <v>96</v>
      </c>
      <c r="Q31" s="349">
        <f ca="1">Q12</f>
        <v>83</v>
      </c>
      <c r="R31" s="349">
        <f ca="1">R12</f>
        <v>118</v>
      </c>
      <c r="S31" s="382">
        <f ca="1">S12</f>
        <v>88</v>
      </c>
      <c r="T31" s="298">
        <f ca="1">R32</f>
        <v>118</v>
      </c>
      <c r="U31" s="283">
        <f ca="1">$S$31</f>
        <v>88</v>
      </c>
      <c r="V31" s="283">
        <f ca="1">$S$31</f>
        <v>88</v>
      </c>
      <c r="W31" s="283">
        <f ca="1">$S$31</f>
        <v>88</v>
      </c>
      <c r="X31" s="285">
        <f ca="1">V32</f>
        <v>88</v>
      </c>
      <c r="Y31" s="359">
        <f ca="1">W32</f>
        <v>88</v>
      </c>
    </row>
    <row r="32" spans="1:118" s="283" customFormat="1" ht="12.95" customHeight="1" outlineLevel="1">
      <c r="A32" s="287"/>
      <c r="B32" s="281" t="s">
        <v>195</v>
      </c>
      <c r="C32" s="282"/>
      <c r="D32" s="282"/>
      <c r="E32" s="282"/>
      <c r="F32" s="282"/>
      <c r="G32" s="282"/>
      <c r="H32" s="282"/>
      <c r="I32" s="283">
        <f ca="1">SUM(I29:I31)</f>
        <v>96</v>
      </c>
      <c r="J32" s="283">
        <f t="shared" ref="J32:Y32" ca="1" si="7">SUM(J29:J31)</f>
        <v>100</v>
      </c>
      <c r="K32" s="283">
        <f t="shared" ca="1" si="7"/>
        <v>114</v>
      </c>
      <c r="L32" s="283">
        <f t="shared" ca="1" si="7"/>
        <v>109</v>
      </c>
      <c r="M32" s="285">
        <f t="shared" ca="1" si="7"/>
        <v>108</v>
      </c>
      <c r="N32" s="285">
        <f t="shared" ca="1" si="7"/>
        <v>109</v>
      </c>
      <c r="O32" s="284">
        <f t="shared" ca="1" si="7"/>
        <v>96</v>
      </c>
      <c r="P32" s="283">
        <f t="shared" ca="1" si="7"/>
        <v>96</v>
      </c>
      <c r="Q32" s="283">
        <f t="shared" ca="1" si="7"/>
        <v>83</v>
      </c>
      <c r="R32" s="283">
        <f t="shared" ca="1" si="7"/>
        <v>118</v>
      </c>
      <c r="S32" s="285">
        <f ca="1">SUM(S29:S31)</f>
        <v>88</v>
      </c>
      <c r="T32" s="284">
        <f t="shared" ca="1" si="7"/>
        <v>118</v>
      </c>
      <c r="U32" s="283">
        <f t="shared" ca="1" si="7"/>
        <v>88</v>
      </c>
      <c r="V32" s="283">
        <f t="shared" ca="1" si="7"/>
        <v>88</v>
      </c>
      <c r="W32" s="283">
        <f t="shared" ca="1" si="7"/>
        <v>88</v>
      </c>
      <c r="X32" s="285">
        <f t="shared" ca="1" si="7"/>
        <v>88</v>
      </c>
      <c r="Y32" s="283">
        <f t="shared" ca="1" si="7"/>
        <v>88</v>
      </c>
    </row>
    <row r="33" spans="1:25" s="283" customFormat="1" ht="12.95" customHeight="1" outlineLevel="1">
      <c r="A33" s="281"/>
      <c r="B33" s="289" t="s">
        <v>13</v>
      </c>
      <c r="C33" s="290"/>
      <c r="D33" s="290"/>
      <c r="E33" s="290"/>
      <c r="F33" s="290"/>
      <c r="G33" s="290"/>
      <c r="H33" s="290"/>
      <c r="I33" s="291">
        <f ca="1">I$27</f>
        <v>96</v>
      </c>
      <c r="J33" s="291">
        <f ca="1">J$27</f>
        <v>100</v>
      </c>
      <c r="K33" s="291">
        <f ca="1">K$27</f>
        <v>114</v>
      </c>
      <c r="L33" s="291">
        <f ca="1">L$27</f>
        <v>109</v>
      </c>
      <c r="M33" s="293">
        <f ca="1">M$27</f>
        <v>108</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109</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8">O$31</f>
        <v>96</v>
      </c>
      <c r="P35" s="291">
        <f t="shared" ca="1" si="8"/>
        <v>96</v>
      </c>
      <c r="Q35" s="291">
        <f t="shared" ca="1" si="8"/>
        <v>83</v>
      </c>
      <c r="R35" s="291">
        <f t="shared" ca="1" si="8"/>
        <v>118</v>
      </c>
      <c r="S35" s="293">
        <f t="shared" ca="1" si="8"/>
        <v>88</v>
      </c>
      <c r="T35" s="292">
        <f t="shared" ca="1" si="8"/>
        <v>118</v>
      </c>
      <c r="U35" s="291">
        <f t="shared" ca="1" si="8"/>
        <v>88</v>
      </c>
      <c r="V35" s="291">
        <f t="shared" ca="1" si="8"/>
        <v>88</v>
      </c>
      <c r="W35" s="291">
        <f t="shared" ca="1" si="8"/>
        <v>88</v>
      </c>
      <c r="X35" s="293">
        <f t="shared" ca="1" si="8"/>
        <v>88</v>
      </c>
      <c r="Y35" s="291">
        <f t="shared" ca="1" si="8"/>
        <v>88</v>
      </c>
    </row>
    <row r="36" spans="1:25" s="283" customFormat="1" ht="12.75" customHeight="1" outlineLevel="1">
      <c r="A36" s="281"/>
      <c r="B36" s="289" t="s">
        <v>262</v>
      </c>
      <c r="C36" s="290"/>
      <c r="D36" s="290"/>
      <c r="E36" s="290"/>
      <c r="F36" s="290"/>
      <c r="G36" s="290"/>
      <c r="H36" s="290"/>
      <c r="I36" s="291">
        <f t="shared" ref="I36:Y36" ca="1" si="9">SUM(I33:I35)</f>
        <v>96</v>
      </c>
      <c r="J36" s="291">
        <f t="shared" ca="1" si="9"/>
        <v>100</v>
      </c>
      <c r="K36" s="291">
        <f t="shared" ca="1" si="9"/>
        <v>114</v>
      </c>
      <c r="L36" s="291">
        <f t="shared" ca="1" si="9"/>
        <v>109</v>
      </c>
      <c r="M36" s="293">
        <f t="shared" ca="1" si="9"/>
        <v>108</v>
      </c>
      <c r="N36" s="293">
        <f t="shared" ca="1" si="9"/>
        <v>109</v>
      </c>
      <c r="O36" s="292">
        <f t="shared" ca="1" si="9"/>
        <v>96</v>
      </c>
      <c r="P36" s="291">
        <f t="shared" ca="1" si="9"/>
        <v>96</v>
      </c>
      <c r="Q36" s="291">
        <f t="shared" ca="1" si="9"/>
        <v>83</v>
      </c>
      <c r="R36" s="291">
        <f t="shared" ca="1" si="9"/>
        <v>118</v>
      </c>
      <c r="S36" s="293">
        <f t="shared" ca="1" si="9"/>
        <v>88</v>
      </c>
      <c r="T36" s="292">
        <f t="shared" ca="1" si="9"/>
        <v>118</v>
      </c>
      <c r="U36" s="291">
        <f t="shared" ca="1" si="9"/>
        <v>88</v>
      </c>
      <c r="V36" s="291">
        <f t="shared" ca="1" si="9"/>
        <v>88</v>
      </c>
      <c r="W36" s="291">
        <f t="shared" ca="1" si="9"/>
        <v>88</v>
      </c>
      <c r="X36" s="293">
        <f t="shared" ca="1" si="9"/>
        <v>88</v>
      </c>
      <c r="Y36" s="291">
        <f t="shared" ca="1" si="9"/>
        <v>88</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96</v>
      </c>
      <c r="J38" s="268">
        <f t="shared" ref="J38:M38" ca="1" si="10">J12</f>
        <v>100</v>
      </c>
      <c r="K38" s="268">
        <f t="shared" ca="1" si="10"/>
        <v>114</v>
      </c>
      <c r="L38" s="268">
        <f t="shared" ca="1" si="10"/>
        <v>109</v>
      </c>
      <c r="M38" s="300">
        <f t="shared" ca="1" si="10"/>
        <v>108</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1">
        <f ca="1">L41</f>
        <v>126</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48">
        <f ca="1">O12</f>
        <v>96</v>
      </c>
      <c r="P40" s="349">
        <f ca="1">P12</f>
        <v>96</v>
      </c>
      <c r="Q40" s="349">
        <f ca="1">Q12</f>
        <v>83</v>
      </c>
      <c r="R40" s="349">
        <f ca="1">R12</f>
        <v>118</v>
      </c>
      <c r="S40" s="382">
        <f ca="1">S12</f>
        <v>88</v>
      </c>
      <c r="T40" s="298">
        <f ca="1">R41</f>
        <v>127</v>
      </c>
      <c r="U40" s="283">
        <f ca="1">T40</f>
        <v>127</v>
      </c>
      <c r="V40" s="283">
        <f ca="1">U40</f>
        <v>127</v>
      </c>
      <c r="W40" s="283">
        <f ca="1">V40</f>
        <v>127</v>
      </c>
      <c r="X40" s="285">
        <f ca="1">W40</f>
        <v>127</v>
      </c>
      <c r="Y40" s="359">
        <f ca="1">W41</f>
        <v>121</v>
      </c>
    </row>
    <row r="41" spans="1:25" s="268" customFormat="1" ht="12.95" customHeight="1">
      <c r="A41" s="294"/>
      <c r="B41" s="266" t="s">
        <v>196</v>
      </c>
      <c r="C41" s="267"/>
      <c r="D41" s="267"/>
      <c r="E41" s="267"/>
      <c r="F41" s="267"/>
      <c r="G41" s="267"/>
      <c r="H41" s="267"/>
      <c r="I41" s="268">
        <f ca="1">I12-SUM($I13:I13)-I14</f>
        <v>121</v>
      </c>
      <c r="J41" s="268">
        <f ca="1">J12-SUM($I13:J13)-J14</f>
        <v>139</v>
      </c>
      <c r="K41" s="268">
        <f ca="1">K12-SUM($I13:K13)-K14</f>
        <v>117</v>
      </c>
      <c r="L41" s="268">
        <f ca="1">L12-SUM($I13:L13)-L14</f>
        <v>126</v>
      </c>
      <c r="M41" s="300">
        <f ca="1">M12-SUM($I13:M13)-M14</f>
        <v>129</v>
      </c>
      <c r="N41" s="303">
        <f ca="1">L41+L14-N14-SUM($M13:N13)</f>
        <v>128</v>
      </c>
      <c r="O41" s="284">
        <f ca="1">O12-O14-SUM($N13:O13)</f>
        <v>99</v>
      </c>
      <c r="P41" s="283">
        <f ca="1">P12-P14-SUM($N13:P13)</f>
        <v>72</v>
      </c>
      <c r="Q41" s="283">
        <f ca="1">Q12-Q14-SUM($N13:Q13)</f>
        <v>76</v>
      </c>
      <c r="R41" s="283">
        <f ca="1">R12-R14-SUM($N13:R13)</f>
        <v>127</v>
      </c>
      <c r="S41" s="285">
        <f ca="1">S12-S14-SUM($N13:S13)</f>
        <v>79</v>
      </c>
      <c r="T41" s="284">
        <f ca="1">$R$41+$R$14-T14-SUM($S13:T13)</f>
        <v>121</v>
      </c>
      <c r="U41" s="283">
        <f ca="1">$R$41+$R$14-U14-SUM($S13:U13)</f>
        <v>121</v>
      </c>
      <c r="V41" s="283">
        <f ca="1">$R$41+$R$14-V14-SUM($S13:V13)</f>
        <v>121</v>
      </c>
      <c r="W41" s="283">
        <f ca="1">$R$41+$R$14-W14-SUM($S13:W13)</f>
        <v>121</v>
      </c>
      <c r="X41" s="285">
        <f ca="1">$R$41+$R$14-X14-SUM($S13:X13)</f>
        <v>121</v>
      </c>
      <c r="Y41" s="283">
        <f ca="1">$W$41+$W$14-Y14-SUM($X13:Y13)</f>
        <v>121</v>
      </c>
    </row>
    <row r="42" spans="1:25" s="268" customFormat="1" ht="12.95" customHeight="1" outlineLevel="1">
      <c r="A42" s="266"/>
      <c r="B42" s="274" t="s">
        <v>17</v>
      </c>
      <c r="C42" s="275"/>
      <c r="D42" s="275"/>
      <c r="E42" s="275"/>
      <c r="F42" s="275"/>
      <c r="G42" s="275"/>
      <c r="H42" s="275"/>
      <c r="I42" s="276">
        <f ca="1">I$27</f>
        <v>96</v>
      </c>
      <c r="J42" s="276">
        <f ca="1">J$27</f>
        <v>100</v>
      </c>
      <c r="K42" s="276">
        <f ca="1">K$27</f>
        <v>114</v>
      </c>
      <c r="L42" s="276">
        <f ca="1">L$27</f>
        <v>109</v>
      </c>
      <c r="M42" s="277">
        <f ca="1">M$27</f>
        <v>108</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126</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96</v>
      </c>
      <c r="P44" s="276">
        <f ca="1">P40</f>
        <v>96</v>
      </c>
      <c r="Q44" s="276">
        <f ca="1">Q40</f>
        <v>83</v>
      </c>
      <c r="R44" s="276">
        <f ca="1">R40</f>
        <v>118</v>
      </c>
      <c r="S44" s="277">
        <f t="shared" ref="S44:Y44" ca="1" si="11">S40</f>
        <v>88</v>
      </c>
      <c r="T44" s="304">
        <f t="shared" ca="1" si="11"/>
        <v>127</v>
      </c>
      <c r="U44" s="276">
        <f t="shared" ca="1" si="11"/>
        <v>127</v>
      </c>
      <c r="V44" s="276">
        <f t="shared" ca="1" si="11"/>
        <v>127</v>
      </c>
      <c r="W44" s="276">
        <f t="shared" ca="1" si="11"/>
        <v>127</v>
      </c>
      <c r="X44" s="277">
        <f t="shared" ca="1" si="11"/>
        <v>127</v>
      </c>
      <c r="Y44" s="276">
        <f t="shared" ca="1" si="11"/>
        <v>121</v>
      </c>
    </row>
    <row r="45" spans="1:25" s="268" customFormat="1" ht="12.75" customHeight="1">
      <c r="A45" s="266"/>
      <c r="B45" s="274" t="s">
        <v>263</v>
      </c>
      <c r="C45" s="275"/>
      <c r="D45" s="275"/>
      <c r="E45" s="275"/>
      <c r="F45" s="275"/>
      <c r="G45" s="275"/>
      <c r="H45" s="275"/>
      <c r="I45" s="276">
        <f t="shared" ref="I45:Y45" ca="1" si="12">SUM(I42:I44)</f>
        <v>96</v>
      </c>
      <c r="J45" s="276">
        <f t="shared" ca="1" si="12"/>
        <v>100</v>
      </c>
      <c r="K45" s="276">
        <f t="shared" ca="1" si="12"/>
        <v>114</v>
      </c>
      <c r="L45" s="276">
        <f t="shared" ca="1" si="12"/>
        <v>109</v>
      </c>
      <c r="M45" s="277">
        <f t="shared" ca="1" si="12"/>
        <v>108</v>
      </c>
      <c r="N45" s="277">
        <f t="shared" ca="1" si="12"/>
        <v>126</v>
      </c>
      <c r="O45" s="304">
        <f t="shared" ca="1" si="12"/>
        <v>96</v>
      </c>
      <c r="P45" s="276">
        <f t="shared" ca="1" si="12"/>
        <v>96</v>
      </c>
      <c r="Q45" s="276">
        <f t="shared" ca="1" si="12"/>
        <v>83</v>
      </c>
      <c r="R45" s="276">
        <f t="shared" ca="1" si="12"/>
        <v>118</v>
      </c>
      <c r="S45" s="277">
        <f t="shared" ca="1" si="12"/>
        <v>88</v>
      </c>
      <c r="T45" s="304">
        <f t="shared" ca="1" si="12"/>
        <v>127</v>
      </c>
      <c r="U45" s="276">
        <f t="shared" ca="1" si="12"/>
        <v>127</v>
      </c>
      <c r="V45" s="276">
        <f t="shared" ca="1" si="12"/>
        <v>127</v>
      </c>
      <c r="W45" s="276">
        <f t="shared" ca="1" si="12"/>
        <v>127</v>
      </c>
      <c r="X45" s="277">
        <f t="shared" ca="1" si="12"/>
        <v>127</v>
      </c>
      <c r="Y45" s="276">
        <f t="shared" ca="1" si="12"/>
        <v>121</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3">(SUM(I38:I40)-I41)-(SUM(H38:H40)-H41)</f>
        <v>-25</v>
      </c>
      <c r="J47" s="268">
        <f t="shared" ca="1" si="13"/>
        <v>-14</v>
      </c>
      <c r="K47" s="268">
        <f t="shared" ca="1" si="13"/>
        <v>36</v>
      </c>
      <c r="L47" s="268">
        <f t="shared" ca="1" si="13"/>
        <v>-14</v>
      </c>
      <c r="M47" s="300">
        <f t="shared" ca="1" si="13"/>
        <v>-4</v>
      </c>
      <c r="N47" s="297">
        <f ca="1">(SUM(N38:N40)-N41)-(SUM(M38:M40)-M41)</f>
        <v>19</v>
      </c>
      <c r="O47" s="295">
        <f t="shared" ca="1" si="13"/>
        <v>-1</v>
      </c>
      <c r="P47" s="268">
        <f t="shared" ca="1" si="13"/>
        <v>27</v>
      </c>
      <c r="Q47" s="268">
        <f t="shared" ca="1" si="13"/>
        <v>-17</v>
      </c>
      <c r="R47" s="268">
        <f t="shared" ca="1" si="13"/>
        <v>-16</v>
      </c>
      <c r="S47" s="297">
        <f t="shared" ca="1" si="13"/>
        <v>18</v>
      </c>
      <c r="T47" s="295">
        <f t="shared" ca="1" si="13"/>
        <v>-3</v>
      </c>
      <c r="U47" s="268">
        <f t="shared" ca="1" si="13"/>
        <v>0</v>
      </c>
      <c r="V47" s="268">
        <f t="shared" ca="1" si="13"/>
        <v>0</v>
      </c>
      <c r="W47" s="268">
        <f t="shared" ca="1" si="13"/>
        <v>0</v>
      </c>
      <c r="X47" s="297">
        <f t="shared" ca="1" si="13"/>
        <v>0</v>
      </c>
      <c r="Y47" s="296">
        <f t="shared" ca="1" si="13"/>
        <v>-6</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-25</v>
      </c>
      <c r="J50" s="308"/>
      <c r="K50" s="308"/>
      <c r="L50" s="308"/>
      <c r="M50" s="311"/>
      <c r="N50" s="311"/>
      <c r="O50" s="310">
        <f ca="1">SUM(O38:O40)-O41</f>
        <v>-3</v>
      </c>
      <c r="P50" s="308"/>
      <c r="Q50" s="308"/>
      <c r="R50" s="308"/>
      <c r="S50" s="311"/>
      <c r="T50" s="310">
        <f ca="1">SUM(T38:T40)-T41</f>
        <v>6</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-14</v>
      </c>
      <c r="K51" s="312">
        <f ca="1">(SUM(K38:K40)-K41)-(SUM(J38:J40)-J41)</f>
        <v>36</v>
      </c>
      <c r="L51" s="312">
        <f ca="1">(SUM(L38:L40)-L41)-(SUM(K38:K40)-K41)</f>
        <v>-14</v>
      </c>
      <c r="M51" s="311"/>
      <c r="N51" s="311"/>
      <c r="O51" s="310"/>
      <c r="P51" s="312">
        <f ca="1">(SUM(P38:P40)-P41)-(SUM(O38:O40)-O41)</f>
        <v>27</v>
      </c>
      <c r="Q51" s="312">
        <f ca="1">(SUM(Q38:Q40)-Q41)-(SUM(P38:P40)-P41)</f>
        <v>-17</v>
      </c>
      <c r="R51" s="312">
        <f ca="1">(SUM(R38:R40)-R41)-(SUM(Q38:Q40)-Q41)</f>
        <v>-16</v>
      </c>
      <c r="S51" s="311"/>
      <c r="T51" s="322"/>
      <c r="U51" s="312">
        <f ca="1">(SUM(U38:U40)-U41)-(SUM(T38:T40)-T41)</f>
        <v>0</v>
      </c>
      <c r="V51" s="312">
        <f t="shared" ref="V51:W51" ca="1" si="14">(SUM(V38:V40)-V41)-(SUM(U38:U40)-U41)</f>
        <v>0</v>
      </c>
      <c r="W51" s="312">
        <f t="shared" ca="1" si="14"/>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2"/>
      <c r="J54" s="312"/>
      <c r="K54" s="312"/>
      <c r="L54" s="312"/>
      <c r="M54" s="313"/>
      <c r="N54" s="311"/>
      <c r="O54" s="310">
        <f ca="1">-((SUM(N38:N40)-N41)-(SUM(M38:M40)-M41))</f>
        <v>-19</v>
      </c>
      <c r="P54" s="308"/>
      <c r="Q54" s="308"/>
      <c r="R54" s="308"/>
      <c r="S54" s="311"/>
      <c r="T54" s="310">
        <f ca="1">-((SUM(S38:S40)-S41)-(SUM(R38:R40)-R41))</f>
        <v>-18</v>
      </c>
      <c r="U54" s="308"/>
      <c r="V54" s="308"/>
      <c r="W54" s="312"/>
      <c r="X54" s="311"/>
      <c r="Y54" s="308"/>
    </row>
    <row r="55" spans="1:25" s="268" customFormat="1" ht="12.95" customHeight="1">
      <c r="A55" s="294"/>
      <c r="B55" s="306" t="s">
        <v>281</v>
      </c>
      <c r="C55" s="307"/>
      <c r="D55" s="307"/>
      <c r="E55" s="307"/>
      <c r="F55" s="307"/>
      <c r="G55" s="307"/>
      <c r="H55" s="307"/>
      <c r="I55" s="312"/>
      <c r="J55" s="312"/>
      <c r="K55" s="312"/>
      <c r="L55" s="312"/>
      <c r="M55" s="313"/>
      <c r="N55" s="311">
        <f ca="1">-M14</f>
        <v>15</v>
      </c>
      <c r="O55" s="310">
        <f ca="1">-M14</f>
        <v>15</v>
      </c>
      <c r="P55" s="308"/>
      <c r="Q55" s="308"/>
      <c r="R55" s="308"/>
      <c r="S55" s="311"/>
      <c r="T55" s="310"/>
      <c r="U55" s="308"/>
      <c r="V55" s="308"/>
      <c r="W55" s="312"/>
      <c r="X55" s="311"/>
      <c r="Y55" s="308"/>
    </row>
    <row r="56" spans="1:25" s="268" customFormat="1" ht="12.95" customHeight="1">
      <c r="A56" s="294"/>
      <c r="B56" s="306" t="s">
        <v>323</v>
      </c>
      <c r="C56" s="307"/>
      <c r="D56" s="307"/>
      <c r="E56" s="307"/>
      <c r="F56" s="307"/>
      <c r="G56" s="307"/>
      <c r="H56" s="307"/>
      <c r="I56" s="312"/>
      <c r="J56" s="312"/>
      <c r="K56" s="312"/>
      <c r="L56" s="312"/>
      <c r="M56" s="313">
        <f ca="1">((SUM(M38:M40)-M41)-(SUM(L38:L40)-L41))</f>
        <v>-4</v>
      </c>
      <c r="N56" s="311"/>
      <c r="O56" s="310"/>
      <c r="P56" s="312"/>
      <c r="Q56" s="312"/>
      <c r="R56" s="312"/>
      <c r="S56" s="311"/>
      <c r="T56" s="322"/>
      <c r="U56" s="312"/>
      <c r="V56" s="312"/>
      <c r="W56" s="312"/>
      <c r="X56" s="311"/>
      <c r="Y56" s="308"/>
    </row>
    <row r="57" spans="1:25" s="268" customFormat="1" ht="12.95" customHeight="1">
      <c r="A57" s="294"/>
      <c r="B57" s="306" t="s">
        <v>286</v>
      </c>
      <c r="C57" s="307"/>
      <c r="D57" s="307"/>
      <c r="E57" s="307"/>
      <c r="F57" s="307"/>
      <c r="G57" s="307"/>
      <c r="H57" s="307"/>
      <c r="I57" s="312"/>
      <c r="J57" s="312"/>
      <c r="K57" s="312"/>
      <c r="L57" s="312"/>
      <c r="M57" s="313"/>
      <c r="N57" s="311"/>
      <c r="O57" s="310">
        <f ca="1">SUM(N38:N40)-SUM(L38:L40)</f>
        <v>17</v>
      </c>
      <c r="P57" s="312"/>
      <c r="Q57" s="312"/>
      <c r="R57" s="312"/>
      <c r="S57" s="311"/>
      <c r="T57" s="322"/>
      <c r="U57" s="312"/>
      <c r="V57" s="312"/>
      <c r="W57" s="312"/>
      <c r="X57" s="311"/>
      <c r="Y57" s="308"/>
    </row>
    <row r="58" spans="1:25" s="268" customFormat="1" ht="12.95" customHeight="1">
      <c r="A58" s="294"/>
      <c r="B58" s="306" t="s">
        <v>308</v>
      </c>
      <c r="C58" s="307"/>
      <c r="D58" s="307"/>
      <c r="E58" s="307"/>
      <c r="F58" s="307"/>
      <c r="G58" s="307"/>
      <c r="H58" s="307"/>
      <c r="I58" s="312"/>
      <c r="J58" s="312"/>
      <c r="K58" s="312"/>
      <c r="L58" s="312"/>
      <c r="M58" s="313"/>
      <c r="N58" s="311"/>
      <c r="O58" s="310"/>
      <c r="P58" s="312"/>
      <c r="Q58" s="312"/>
      <c r="R58" s="312"/>
      <c r="S58" s="311"/>
      <c r="T58" s="322"/>
      <c r="U58" s="312"/>
      <c r="V58" s="312"/>
      <c r="W58" s="312"/>
      <c r="X58" s="311"/>
      <c r="Y58" s="308"/>
    </row>
    <row r="59" spans="1:25" s="268" customFormat="1" ht="12.95" customHeight="1">
      <c r="A59" s="294"/>
      <c r="B59" s="306" t="s">
        <v>309</v>
      </c>
      <c r="C59" s="307"/>
      <c r="D59" s="307"/>
      <c r="E59" s="307"/>
      <c r="F59" s="307"/>
      <c r="G59" s="307"/>
      <c r="H59" s="307"/>
      <c r="I59" s="312"/>
      <c r="J59" s="312"/>
      <c r="K59" s="312"/>
      <c r="L59" s="312"/>
      <c r="M59" s="313"/>
      <c r="N59" s="311"/>
      <c r="O59" s="310"/>
      <c r="P59" s="312"/>
      <c r="Q59" s="312"/>
      <c r="R59" s="312"/>
      <c r="S59" s="311"/>
      <c r="T59" s="322"/>
      <c r="U59" s="312"/>
      <c r="V59" s="312"/>
      <c r="W59" s="312"/>
      <c r="X59" s="311"/>
      <c r="Y59" s="308"/>
    </row>
    <row r="60" spans="1:25" s="268" customFormat="1" ht="12.95" customHeight="1">
      <c r="A60" s="294"/>
      <c r="B60" s="306" t="s">
        <v>310</v>
      </c>
      <c r="C60" s="307"/>
      <c r="D60" s="307"/>
      <c r="E60" s="307"/>
      <c r="F60" s="307"/>
      <c r="G60" s="307"/>
      <c r="H60" s="307"/>
      <c r="I60" s="312"/>
      <c r="J60" s="312"/>
      <c r="K60" s="312"/>
      <c r="L60" s="312"/>
      <c r="M60" s="313"/>
      <c r="N60" s="311"/>
      <c r="O60" s="310"/>
      <c r="P60" s="312"/>
      <c r="Q60" s="312"/>
      <c r="R60" s="312"/>
      <c r="S60" s="311"/>
      <c r="T60" s="322"/>
      <c r="U60" s="312"/>
      <c r="V60" s="312"/>
      <c r="W60" s="312"/>
      <c r="X60" s="311"/>
      <c r="Y60" s="308"/>
    </row>
    <row r="61" spans="1:25" s="268" customFormat="1" ht="12.95" customHeight="1">
      <c r="A61" s="294"/>
      <c r="B61" s="306" t="s">
        <v>311</v>
      </c>
      <c r="C61" s="307"/>
      <c r="D61" s="307"/>
      <c r="E61" s="307"/>
      <c r="F61" s="307"/>
      <c r="G61" s="307"/>
      <c r="H61" s="307"/>
      <c r="I61" s="312"/>
      <c r="J61" s="312"/>
      <c r="K61" s="312"/>
      <c r="L61" s="312"/>
      <c r="M61" s="313"/>
      <c r="N61" s="311"/>
      <c r="O61" s="310"/>
      <c r="P61" s="312"/>
      <c r="Q61" s="312"/>
      <c r="R61" s="312"/>
      <c r="S61" s="311"/>
      <c r="T61" s="322"/>
      <c r="U61" s="312"/>
      <c r="V61" s="312"/>
      <c r="W61" s="312"/>
      <c r="X61" s="311"/>
      <c r="Y61" s="308"/>
    </row>
    <row r="62" spans="1:25" s="268" customFormat="1" ht="12.95" customHeight="1">
      <c r="A62" s="294"/>
      <c r="B62" s="306" t="s">
        <v>22</v>
      </c>
      <c r="C62" s="307"/>
      <c r="D62" s="307"/>
      <c r="E62" s="307"/>
      <c r="F62" s="307"/>
      <c r="G62" s="307"/>
      <c r="H62" s="307"/>
      <c r="I62" s="319">
        <f ca="1">SUM(I50:I61)</f>
        <v>-25</v>
      </c>
      <c r="J62" s="319">
        <f t="shared" ref="J62:Y62" ca="1" si="15">SUM(J50:J61)</f>
        <v>-14</v>
      </c>
      <c r="K62" s="319">
        <f t="shared" ca="1" si="15"/>
        <v>36</v>
      </c>
      <c r="L62" s="319">
        <f t="shared" ca="1" si="15"/>
        <v>-14</v>
      </c>
      <c r="M62" s="321">
        <f t="shared" ca="1" si="15"/>
        <v>-4</v>
      </c>
      <c r="N62" s="321">
        <f t="shared" ca="1" si="15"/>
        <v>15</v>
      </c>
      <c r="O62" s="320">
        <f t="shared" ca="1" si="15"/>
        <v>10</v>
      </c>
      <c r="P62" s="319">
        <f t="shared" ca="1" si="15"/>
        <v>27</v>
      </c>
      <c r="Q62" s="319">
        <f t="shared" ca="1" si="15"/>
        <v>-17</v>
      </c>
      <c r="R62" s="319">
        <f t="shared" ca="1" si="15"/>
        <v>-16</v>
      </c>
      <c r="S62" s="321">
        <f t="shared" si="15"/>
        <v>0</v>
      </c>
      <c r="T62" s="320">
        <f t="shared" ca="1" si="15"/>
        <v>-12</v>
      </c>
      <c r="U62" s="319">
        <f t="shared" ca="1" si="15"/>
        <v>0</v>
      </c>
      <c r="V62" s="319">
        <f t="shared" ca="1" si="15"/>
        <v>0</v>
      </c>
      <c r="W62" s="319">
        <f t="shared" ca="1" si="15"/>
        <v>0</v>
      </c>
      <c r="X62" s="321">
        <f t="shared" si="15"/>
        <v>0</v>
      </c>
      <c r="Y62" s="319">
        <f t="shared" ca="1" si="15"/>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-25</v>
      </c>
      <c r="K65" s="325">
        <f ca="1">J65</f>
        <v>-25</v>
      </c>
      <c r="L65" s="325">
        <f ca="1">K65</f>
        <v>-25</v>
      </c>
      <c r="M65" s="327">
        <f ca="1">L65</f>
        <v>-25</v>
      </c>
      <c r="N65" s="327">
        <f ca="1">M65</f>
        <v>-25</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-14</v>
      </c>
      <c r="L66" s="312">
        <f ca="1">K66</f>
        <v>-14</v>
      </c>
      <c r="M66" s="313">
        <f ca="1">L66</f>
        <v>-14</v>
      </c>
      <c r="N66" s="311">
        <f ca="1">M66</f>
        <v>-14</v>
      </c>
      <c r="O66" s="310">
        <f ca="1">N66</f>
        <v>-14</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36</v>
      </c>
      <c r="M67" s="313">
        <f ca="1">L67</f>
        <v>36</v>
      </c>
      <c r="N67" s="311">
        <f ca="1">M67</f>
        <v>36</v>
      </c>
      <c r="O67" s="310">
        <f ca="1">N67</f>
        <v>36</v>
      </c>
      <c r="P67" s="308">
        <f ca="1">O67</f>
        <v>36</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-14</v>
      </c>
      <c r="N68" s="311">
        <f ca="1">M68</f>
        <v>-14</v>
      </c>
      <c r="O68" s="310">
        <f ca="1">N68</f>
        <v>-14</v>
      </c>
      <c r="P68" s="308">
        <f ca="1">O68</f>
        <v>-14</v>
      </c>
      <c r="Q68" s="308">
        <f ca="1">P68</f>
        <v>-14</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 ca="1">M$62</f>
        <v>-4</v>
      </c>
      <c r="O69" s="310">
        <f ca="1">N69</f>
        <v>-4</v>
      </c>
      <c r="P69" s="308">
        <f ca="1">O69</f>
        <v>-4</v>
      </c>
      <c r="Q69" s="308">
        <f ca="1">P69</f>
        <v>-4</v>
      </c>
      <c r="R69" s="308">
        <f ca="1">Q69</f>
        <v>-4</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 ca="1">N$62</f>
        <v>15</v>
      </c>
      <c r="P70" s="361">
        <f ca="1">O70</f>
        <v>15</v>
      </c>
      <c r="Q70" s="361">
        <f ca="1">P70</f>
        <v>15</v>
      </c>
      <c r="R70" s="361">
        <f ca="1">Q70</f>
        <v>15</v>
      </c>
      <c r="S70" s="387">
        <f ca="1">R70</f>
        <v>15</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10</v>
      </c>
      <c r="Q71" s="312">
        <f ca="1">P71</f>
        <v>10</v>
      </c>
      <c r="R71" s="312">
        <f ca="1">Q71</f>
        <v>10</v>
      </c>
      <c r="S71" s="313">
        <f ca="1">R71</f>
        <v>10</v>
      </c>
      <c r="T71" s="322">
        <f ca="1">S71</f>
        <v>10</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27</v>
      </c>
      <c r="R72" s="312">
        <f ca="1">Q72</f>
        <v>27</v>
      </c>
      <c r="S72" s="313">
        <f ca="1">R72</f>
        <v>27</v>
      </c>
      <c r="T72" s="322">
        <f ca="1">S72</f>
        <v>27</v>
      </c>
      <c r="U72" s="312">
        <f ca="1">T72</f>
        <v>27</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-17</v>
      </c>
      <c r="S73" s="313">
        <f ca="1">R73</f>
        <v>-17</v>
      </c>
      <c r="T73" s="322">
        <f ca="1">S73</f>
        <v>-17</v>
      </c>
      <c r="U73" s="312">
        <f ca="1">T73</f>
        <v>-17</v>
      </c>
      <c r="V73" s="312">
        <f ca="1">U73</f>
        <v>-17</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-16</v>
      </c>
      <c r="T74" s="322">
        <f ca="1">S74</f>
        <v>-16</v>
      </c>
      <c r="U74" s="312">
        <f ca="1">T74</f>
        <v>-16</v>
      </c>
      <c r="V74" s="312">
        <f ca="1">U74</f>
        <v>-16</v>
      </c>
      <c r="W74" s="312">
        <f ca="1">V74</f>
        <v>-16</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f>X75</f>
        <v>0</v>
      </c>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62">
        <f ca="1">T$62</f>
        <v>-12</v>
      </c>
      <c r="V76" s="312">
        <f ca="1">U76</f>
        <v>-12</v>
      </c>
      <c r="W76" s="312">
        <f ca="1">V76</f>
        <v>-12</v>
      </c>
      <c r="X76" s="313">
        <f ca="1">W76</f>
        <v>-12</v>
      </c>
      <c r="Y76" s="312">
        <f ca="1">X76</f>
        <v>-12</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-21</v>
      </c>
      <c r="O78" s="320">
        <f ca="1">SUM(O65:O70)</f>
        <v>19</v>
      </c>
      <c r="P78" s="319">
        <f t="shared" ref="P78:S78" ca="1" si="16">SUM(P65:P70)</f>
        <v>33</v>
      </c>
      <c r="Q78" s="319">
        <f t="shared" ca="1" si="16"/>
        <v>-3</v>
      </c>
      <c r="R78" s="319">
        <f t="shared" ca="1" si="16"/>
        <v>11</v>
      </c>
      <c r="S78" s="321">
        <f t="shared" ca="1" si="16"/>
        <v>15</v>
      </c>
      <c r="T78" s="320">
        <f ca="1">SUM(T65:T75)</f>
        <v>4</v>
      </c>
      <c r="U78" s="319">
        <f t="shared" ref="U78:X78" ca="1" si="17">SUM(U65:U75)</f>
        <v>-6</v>
      </c>
      <c r="V78" s="319">
        <f t="shared" ca="1" si="17"/>
        <v>-33</v>
      </c>
      <c r="W78" s="319">
        <f t="shared" ca="1" si="17"/>
        <v>-16</v>
      </c>
      <c r="X78" s="321">
        <f t="shared" si="17"/>
        <v>0</v>
      </c>
      <c r="Y78" s="319">
        <f ca="1">SUM(Y65:Y77)</f>
        <v>-12</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4"/>
      <c r="J81" s="314"/>
      <c r="K81" s="314"/>
      <c r="L81" s="314"/>
      <c r="M81" s="318"/>
      <c r="N81" s="354"/>
      <c r="O81" s="315"/>
      <c r="P81" s="316"/>
      <c r="Q81" s="316"/>
      <c r="R81" s="316"/>
      <c r="S81" s="354"/>
      <c r="T81" s="315"/>
      <c r="U81" s="316"/>
      <c r="V81" s="316"/>
      <c r="W81" s="316"/>
      <c r="X81" s="354"/>
      <c r="Y81" s="316"/>
    </row>
    <row r="82" spans="1:25" s="268" customFormat="1" ht="12.95" customHeight="1">
      <c r="A82" s="294"/>
      <c r="B82" s="306" t="s">
        <v>362</v>
      </c>
      <c r="C82" s="307"/>
      <c r="D82" s="307"/>
      <c r="E82" s="267"/>
      <c r="F82" s="267"/>
      <c r="G82" s="267"/>
      <c r="H82" s="307"/>
      <c r="I82" s="314"/>
      <c r="J82" s="314"/>
      <c r="K82" s="314"/>
      <c r="L82" s="314"/>
      <c r="M82" s="318"/>
      <c r="N82" s="354"/>
      <c r="O82" s="315"/>
      <c r="P82" s="316"/>
      <c r="Q82" s="316"/>
      <c r="R82" s="316"/>
      <c r="S82" s="354"/>
      <c r="T82" s="398"/>
      <c r="U82" s="316"/>
      <c r="V82" s="316"/>
      <c r="W82" s="316"/>
      <c r="X82" s="354"/>
      <c r="Y82" s="316"/>
    </row>
    <row r="83" spans="1:25" s="268" customFormat="1" ht="12.95" customHeight="1">
      <c r="A83" s="294"/>
      <c r="B83" s="306" t="s">
        <v>374</v>
      </c>
      <c r="C83" s="267"/>
      <c r="D83" s="267"/>
      <c r="E83" s="267"/>
      <c r="F83" s="267"/>
      <c r="G83" s="267"/>
      <c r="H83" s="267"/>
      <c r="I83" s="331"/>
      <c r="J83" s="331"/>
      <c r="K83" s="331"/>
      <c r="L83" s="331"/>
      <c r="M83" s="333"/>
      <c r="N83" s="333"/>
      <c r="O83" s="332"/>
      <c r="P83" s="331"/>
      <c r="Q83" s="331"/>
      <c r="R83" s="331"/>
      <c r="S83" s="333"/>
      <c r="T83" s="332"/>
      <c r="U83" s="331"/>
      <c r="V83" s="331"/>
      <c r="W83" s="331"/>
      <c r="X83" s="333"/>
      <c r="Y83" s="331"/>
    </row>
    <row r="84" spans="1:25" s="268" customFormat="1" ht="12.95" customHeight="1">
      <c r="A84" s="294"/>
      <c r="B84" s="306" t="s">
        <v>373</v>
      </c>
      <c r="C84" s="330"/>
      <c r="D84" s="330"/>
      <c r="E84" s="267"/>
      <c r="F84" s="267"/>
      <c r="G84" s="267"/>
      <c r="H84" s="330"/>
      <c r="I84" s="331"/>
      <c r="J84" s="331"/>
      <c r="K84" s="331"/>
      <c r="L84" s="331"/>
      <c r="M84" s="333"/>
      <c r="N84" s="333"/>
      <c r="O84" s="332"/>
      <c r="P84" s="331"/>
      <c r="Q84" s="331"/>
      <c r="R84" s="331"/>
      <c r="S84" s="333"/>
      <c r="T84" s="332"/>
      <c r="U84" s="331"/>
      <c r="V84" s="331"/>
      <c r="W84" s="331"/>
      <c r="X84" s="333"/>
      <c r="Y84" s="331"/>
    </row>
    <row r="85" spans="1:25" s="268" customFormat="1" ht="12.95" customHeight="1">
      <c r="A85" s="294"/>
      <c r="B85" s="306" t="s">
        <v>365</v>
      </c>
      <c r="C85" s="330"/>
      <c r="D85" s="330"/>
      <c r="E85" s="267"/>
      <c r="F85" s="267"/>
      <c r="G85" s="267"/>
      <c r="H85" s="330"/>
      <c r="I85" s="331"/>
      <c r="J85" s="331"/>
      <c r="K85" s="331"/>
      <c r="L85" s="331"/>
      <c r="M85" s="333"/>
      <c r="N85" s="333"/>
      <c r="O85" s="332"/>
      <c r="P85" s="331"/>
      <c r="Q85" s="331"/>
      <c r="R85" s="331"/>
      <c r="S85" s="333"/>
      <c r="T85" s="332"/>
      <c r="U85" s="331"/>
      <c r="V85" s="331"/>
      <c r="W85" s="331"/>
      <c r="X85" s="333"/>
      <c r="Y85" s="331"/>
    </row>
    <row r="86" spans="1:25" s="268" customFormat="1" ht="12.95" customHeight="1">
      <c r="A86" s="294"/>
      <c r="B86" s="306" t="s">
        <v>366</v>
      </c>
      <c r="C86" s="330"/>
      <c r="D86" s="330"/>
      <c r="E86" s="267"/>
      <c r="F86" s="267"/>
      <c r="G86" s="267"/>
      <c r="H86" s="330"/>
      <c r="I86" s="331"/>
      <c r="J86" s="331"/>
      <c r="K86" s="331"/>
      <c r="L86" s="331"/>
      <c r="M86" s="333"/>
      <c r="N86" s="333"/>
      <c r="O86" s="332"/>
      <c r="P86" s="331"/>
      <c r="Q86" s="331"/>
      <c r="R86" s="331"/>
      <c r="S86" s="333"/>
      <c r="T86" s="332"/>
      <c r="U86" s="331"/>
      <c r="V86" s="331"/>
      <c r="W86" s="331"/>
      <c r="X86" s="333"/>
      <c r="Y86" s="331"/>
    </row>
    <row r="87" spans="1:25" s="268" customFormat="1" ht="12.95" customHeight="1">
      <c r="A87" s="294"/>
      <c r="B87" s="306" t="s">
        <v>363</v>
      </c>
      <c r="C87" s="330"/>
      <c r="D87" s="330"/>
      <c r="E87" s="267"/>
      <c r="F87" s="267"/>
      <c r="G87" s="267"/>
      <c r="H87" s="330"/>
      <c r="I87" s="331"/>
      <c r="J87" s="331"/>
      <c r="K87" s="331"/>
      <c r="L87" s="331"/>
      <c r="M87" s="333"/>
      <c r="N87" s="333"/>
      <c r="O87" s="332"/>
      <c r="P87" s="316"/>
      <c r="Q87" s="331"/>
      <c r="R87" s="331"/>
      <c r="S87" s="333"/>
      <c r="T87" s="399"/>
      <c r="U87" s="385"/>
      <c r="V87" s="385"/>
      <c r="W87" s="331"/>
      <c r="X87" s="333"/>
      <c r="Y87" s="355"/>
    </row>
    <row r="88" spans="1:25" s="268" customFormat="1" ht="12.95" customHeight="1">
      <c r="A88" s="294"/>
      <c r="B88" s="306" t="s">
        <v>364</v>
      </c>
      <c r="C88" s="330"/>
      <c r="D88" s="330"/>
      <c r="E88" s="267"/>
      <c r="F88" s="267"/>
      <c r="G88" s="267"/>
      <c r="H88" s="330"/>
      <c r="I88" s="356"/>
      <c r="J88" s="356"/>
      <c r="K88" s="331"/>
      <c r="L88" s="331"/>
      <c r="M88" s="333"/>
      <c r="N88" s="333"/>
      <c r="O88" s="332"/>
      <c r="P88" s="331"/>
      <c r="Q88" s="331"/>
      <c r="R88" s="331"/>
      <c r="S88" s="333"/>
      <c r="T88" s="332"/>
      <c r="U88" s="331"/>
      <c r="V88" s="331"/>
      <c r="W88" s="331"/>
      <c r="X88" s="333"/>
      <c r="Y88" s="331"/>
    </row>
    <row r="89" spans="1:25" s="268" customFormat="1" ht="12.95" customHeight="1">
      <c r="A89" s="294"/>
      <c r="B89" s="306" t="s">
        <v>367</v>
      </c>
      <c r="C89" s="330"/>
      <c r="D89" s="330"/>
      <c r="E89" s="267"/>
      <c r="F89" s="267"/>
      <c r="G89" s="267"/>
      <c r="H89" s="330"/>
      <c r="I89" s="356"/>
      <c r="J89" s="356"/>
      <c r="K89" s="331"/>
      <c r="L89" s="331"/>
      <c r="M89" s="333"/>
      <c r="N89" s="333"/>
      <c r="O89" s="332"/>
      <c r="P89" s="331"/>
      <c r="Q89" s="331"/>
      <c r="R89" s="331"/>
      <c r="S89" s="333"/>
      <c r="T89" s="332"/>
      <c r="U89" s="331"/>
      <c r="V89" s="331"/>
      <c r="W89" s="331"/>
      <c r="X89" s="333"/>
      <c r="Y89" s="331"/>
    </row>
    <row r="90" spans="1:25" s="268" customFormat="1" ht="12.95" customHeight="1">
      <c r="A90" s="294"/>
      <c r="B90" s="306" t="s">
        <v>368</v>
      </c>
      <c r="C90" s="330"/>
      <c r="D90" s="330"/>
      <c r="E90" s="267"/>
      <c r="F90" s="267"/>
      <c r="G90" s="267"/>
      <c r="H90" s="330"/>
      <c r="I90" s="356"/>
      <c r="J90" s="356"/>
      <c r="K90" s="331"/>
      <c r="L90" s="331"/>
      <c r="M90" s="333"/>
      <c r="N90" s="333"/>
      <c r="O90" s="332"/>
      <c r="P90" s="331"/>
      <c r="Q90" s="331"/>
      <c r="R90" s="331"/>
      <c r="S90" s="333"/>
      <c r="T90" s="332"/>
      <c r="U90" s="331"/>
      <c r="V90" s="331"/>
      <c r="W90" s="331"/>
      <c r="X90" s="333"/>
      <c r="Y90" s="331"/>
    </row>
    <row r="91" spans="1:25" s="268" customFormat="1" ht="12.95" customHeight="1">
      <c r="A91" s="294"/>
      <c r="B91" s="306" t="s">
        <v>369</v>
      </c>
      <c r="C91" s="330"/>
      <c r="D91" s="330"/>
      <c r="E91" s="267"/>
      <c r="F91" s="267"/>
      <c r="G91" s="267"/>
      <c r="H91" s="330"/>
      <c r="I91" s="356"/>
      <c r="J91" s="356"/>
      <c r="K91" s="331"/>
      <c r="L91" s="331"/>
      <c r="M91" s="333"/>
      <c r="N91" s="333"/>
      <c r="O91" s="332"/>
      <c r="P91" s="331"/>
      <c r="Q91" s="331"/>
      <c r="R91" s="331"/>
      <c r="S91" s="333"/>
      <c r="T91" s="332"/>
      <c r="U91" s="331"/>
      <c r="V91" s="331"/>
      <c r="W91" s="331"/>
      <c r="X91" s="333"/>
      <c r="Y91" s="331"/>
    </row>
    <row r="92" spans="1:25" s="268" customFormat="1" ht="12.95" customHeight="1">
      <c r="A92" s="294"/>
      <c r="B92" s="306" t="s">
        <v>370</v>
      </c>
      <c r="C92" s="330"/>
      <c r="D92" s="330"/>
      <c r="E92" s="267"/>
      <c r="F92" s="267"/>
      <c r="G92" s="267"/>
      <c r="H92" s="330"/>
      <c r="I92" s="356"/>
      <c r="J92" s="356"/>
      <c r="K92" s="331"/>
      <c r="L92" s="331"/>
      <c r="M92" s="333"/>
      <c r="N92" s="333"/>
      <c r="O92" s="332"/>
      <c r="P92" s="331"/>
      <c r="Q92" s="331"/>
      <c r="R92" s="331"/>
      <c r="S92" s="333"/>
      <c r="T92" s="332"/>
      <c r="U92" s="331"/>
      <c r="V92" s="331"/>
      <c r="W92" s="331"/>
      <c r="X92" s="333"/>
      <c r="Y92" s="331"/>
    </row>
    <row r="93" spans="1:25" s="268" customFormat="1" ht="12.95" customHeight="1">
      <c r="A93" s="294"/>
      <c r="B93" s="330"/>
      <c r="C93" s="330"/>
      <c r="D93" s="330"/>
      <c r="E93" s="267"/>
      <c r="F93" s="267"/>
      <c r="G93" s="267"/>
      <c r="H93" s="330"/>
      <c r="I93" s="356"/>
      <c r="J93" s="356"/>
      <c r="K93" s="331"/>
      <c r="L93" s="331"/>
      <c r="M93" s="333"/>
      <c r="N93" s="333"/>
      <c r="O93" s="332"/>
      <c r="P93" s="331"/>
      <c r="Q93" s="331"/>
      <c r="R93" s="331"/>
      <c r="S93" s="333"/>
      <c r="T93" s="332"/>
      <c r="U93" s="331"/>
      <c r="V93" s="331"/>
      <c r="W93" s="331"/>
      <c r="X93" s="333"/>
      <c r="Y93" s="331"/>
    </row>
    <row r="94" spans="1:25" s="268" customFormat="1" ht="12.95" customHeight="1">
      <c r="A94" s="294"/>
      <c r="B94" s="266" t="s">
        <v>282</v>
      </c>
      <c r="C94" s="330"/>
      <c r="D94" s="330"/>
      <c r="E94" s="267"/>
      <c r="F94" s="267"/>
      <c r="G94" s="267"/>
      <c r="H94" s="330"/>
      <c r="I94" s="330"/>
      <c r="J94" s="330"/>
      <c r="M94" s="300"/>
      <c r="N94" s="300"/>
      <c r="O94" s="299"/>
      <c r="S94" s="300"/>
      <c r="T94" s="299"/>
      <c r="X94" s="300"/>
    </row>
    <row r="95" spans="1:25" s="268" customFormat="1" ht="12.95" customHeight="1">
      <c r="A95" s="294"/>
      <c r="B95" s="306" t="s">
        <v>375</v>
      </c>
      <c r="C95" s="330"/>
      <c r="D95" s="330"/>
      <c r="E95" s="267"/>
      <c r="F95" s="267"/>
      <c r="G95" s="267"/>
      <c r="H95" s="330"/>
      <c r="M95" s="300"/>
      <c r="N95" s="300"/>
      <c r="O95" s="299"/>
      <c r="S95" s="300"/>
      <c r="T95" s="299"/>
      <c r="U95" s="266"/>
      <c r="V95" s="266"/>
      <c r="X95" s="300"/>
      <c r="Y95" s="294"/>
    </row>
    <row r="96" spans="1:25" s="268" customFormat="1" ht="12.95" customHeight="1">
      <c r="A96" s="294"/>
      <c r="B96" s="306" t="s">
        <v>285</v>
      </c>
      <c r="C96" s="330"/>
      <c r="D96" s="330"/>
      <c r="E96" s="267"/>
      <c r="F96" s="267"/>
      <c r="G96" s="267"/>
      <c r="H96" s="330"/>
      <c r="M96" s="300"/>
      <c r="N96" s="300">
        <f ca="1">L41-SUM(N38:N40)</f>
        <v>0</v>
      </c>
      <c r="O96" s="299"/>
      <c r="S96" s="300"/>
      <c r="T96" s="400"/>
      <c r="U96" s="266"/>
      <c r="V96" s="266"/>
      <c r="X96" s="300"/>
      <c r="Y96" s="294"/>
    </row>
    <row r="97" spans="1:25" s="268" customFormat="1" ht="12.95" customHeight="1">
      <c r="A97" s="294"/>
      <c r="B97" s="306" t="s">
        <v>312</v>
      </c>
      <c r="C97" s="330"/>
      <c r="D97" s="330"/>
      <c r="E97" s="267"/>
      <c r="F97" s="267"/>
      <c r="G97" s="267"/>
      <c r="H97" s="330"/>
      <c r="M97" s="300"/>
      <c r="N97" s="300"/>
      <c r="O97" s="299"/>
      <c r="S97" s="300"/>
      <c r="T97" s="299"/>
      <c r="U97" s="266"/>
      <c r="V97" s="266"/>
      <c r="X97" s="300"/>
      <c r="Y97" s="294"/>
    </row>
    <row r="98" spans="1:25" s="268" customFormat="1" ht="12.95" customHeight="1">
      <c r="A98" s="294"/>
      <c r="B98" s="306" t="s">
        <v>313</v>
      </c>
      <c r="C98" s="330"/>
      <c r="D98" s="330"/>
      <c r="E98" s="267"/>
      <c r="F98" s="267"/>
      <c r="G98" s="267"/>
      <c r="H98" s="330"/>
      <c r="M98" s="300"/>
      <c r="N98" s="300"/>
      <c r="O98" s="299"/>
      <c r="S98" s="300"/>
      <c r="T98" s="299"/>
      <c r="U98" s="266"/>
      <c r="V98" s="266"/>
      <c r="X98" s="300"/>
      <c r="Y98" s="294"/>
    </row>
    <row r="99" spans="1:25" s="268" customFormat="1" ht="12.95" customHeight="1">
      <c r="A99" s="294"/>
      <c r="B99" s="306" t="s">
        <v>287</v>
      </c>
      <c r="C99" s="330"/>
      <c r="D99" s="330"/>
      <c r="E99" s="267"/>
      <c r="F99" s="267"/>
      <c r="G99" s="267"/>
      <c r="H99" s="330"/>
      <c r="M99" s="300"/>
      <c r="N99" s="300">
        <f ca="1">-M56</f>
        <v>4</v>
      </c>
      <c r="O99" s="299"/>
      <c r="S99" s="300"/>
      <c r="T99" s="400"/>
      <c r="U99" s="266"/>
      <c r="V99" s="266"/>
      <c r="X99" s="300"/>
      <c r="Y99" s="294"/>
    </row>
    <row r="100" spans="1:25" s="268" customFormat="1" ht="12.95" customHeight="1">
      <c r="A100" s="294"/>
      <c r="B100" s="306" t="s">
        <v>314</v>
      </c>
      <c r="C100" s="330"/>
      <c r="D100" s="330"/>
      <c r="E100" s="267"/>
      <c r="F100" s="267"/>
      <c r="G100" s="267"/>
      <c r="H100" s="330"/>
      <c r="M100" s="300"/>
      <c r="N100" s="300"/>
      <c r="O100" s="299"/>
      <c r="S100" s="300"/>
      <c r="T100" s="400"/>
      <c r="U100" s="266"/>
      <c r="V100" s="266"/>
      <c r="X100" s="300"/>
      <c r="Y100" s="294"/>
    </row>
    <row r="101" spans="1:25" s="268" customFormat="1" ht="12.95" customHeight="1">
      <c r="A101" s="294"/>
      <c r="B101" s="306" t="s">
        <v>315</v>
      </c>
      <c r="C101" s="330"/>
      <c r="D101" s="330"/>
      <c r="E101" s="267"/>
      <c r="F101" s="267"/>
      <c r="G101" s="267"/>
      <c r="H101" s="330"/>
      <c r="M101" s="300"/>
      <c r="N101" s="300"/>
      <c r="O101" s="299"/>
      <c r="S101" s="300"/>
      <c r="T101" s="400"/>
      <c r="U101" s="266"/>
      <c r="V101" s="266"/>
      <c r="X101" s="300"/>
      <c r="Y101" s="294"/>
    </row>
    <row r="102" spans="1:25" s="268" customFormat="1" ht="12.95" customHeight="1">
      <c r="A102" s="294"/>
      <c r="B102" s="306" t="s">
        <v>316</v>
      </c>
      <c r="C102" s="330"/>
      <c r="D102" s="330"/>
      <c r="E102" s="267"/>
      <c r="F102" s="267"/>
      <c r="G102" s="267"/>
      <c r="H102" s="330"/>
      <c r="M102" s="300"/>
      <c r="N102" s="300"/>
      <c r="O102" s="299"/>
      <c r="S102" s="300"/>
      <c r="T102" s="400"/>
      <c r="U102" s="266"/>
      <c r="V102" s="266"/>
      <c r="X102" s="300"/>
      <c r="Y102" s="294"/>
    </row>
    <row r="103" spans="1:25" s="268" customFormat="1" ht="12.95" customHeight="1">
      <c r="A103" s="294"/>
      <c r="B103" s="306" t="s">
        <v>317</v>
      </c>
      <c r="C103" s="330"/>
      <c r="D103" s="330"/>
      <c r="E103" s="267"/>
      <c r="F103" s="267"/>
      <c r="G103" s="267"/>
      <c r="H103" s="330"/>
      <c r="M103" s="300"/>
      <c r="N103" s="300"/>
      <c r="O103" s="299"/>
      <c r="S103" s="300"/>
      <c r="T103" s="400"/>
      <c r="U103" s="266"/>
      <c r="V103" s="266"/>
      <c r="X103" s="300"/>
      <c r="Y103" s="294"/>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18">SUM(I78:I104)</f>
        <v>0</v>
      </c>
      <c r="J105" s="429">
        <f t="shared" si="18"/>
        <v>0</v>
      </c>
      <c r="K105" s="429">
        <f t="shared" si="18"/>
        <v>0</v>
      </c>
      <c r="L105" s="429">
        <f t="shared" si="18"/>
        <v>0</v>
      </c>
      <c r="M105" s="430">
        <f t="shared" si="18"/>
        <v>0</v>
      </c>
      <c r="N105" s="430">
        <f t="shared" ca="1" si="18"/>
        <v>-17</v>
      </c>
      <c r="O105" s="396">
        <f t="shared" ca="1" si="18"/>
        <v>19</v>
      </c>
      <c r="P105" s="364">
        <f t="shared" ca="1" si="18"/>
        <v>33</v>
      </c>
      <c r="Q105" s="364">
        <f t="shared" ca="1" si="18"/>
        <v>-3</v>
      </c>
      <c r="R105" s="364">
        <f t="shared" ca="1" si="18"/>
        <v>11</v>
      </c>
      <c r="S105" s="389">
        <f t="shared" ca="1" si="18"/>
        <v>15</v>
      </c>
      <c r="T105" s="396">
        <f t="shared" ca="1" si="18"/>
        <v>4</v>
      </c>
      <c r="U105" s="364">
        <f t="shared" ca="1" si="18"/>
        <v>-6</v>
      </c>
      <c r="V105" s="364">
        <f t="shared" ca="1" si="18"/>
        <v>-33</v>
      </c>
      <c r="W105" s="364">
        <f t="shared" ca="1" si="18"/>
        <v>-16</v>
      </c>
      <c r="X105" s="389">
        <f t="shared" si="18"/>
        <v>0</v>
      </c>
      <c r="Y105" s="364">
        <f t="shared" ca="1" si="18"/>
        <v>-12</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19">I13+I13/$I$15</f>
        <v>-119.26564673157162</v>
      </c>
      <c r="J108" s="338">
        <f t="shared" ca="1" si="19"/>
        <v>-268.34770514603611</v>
      </c>
      <c r="K108" s="338">
        <f t="shared" ca="1" si="19"/>
        <v>208.71488178025032</v>
      </c>
      <c r="L108" s="338">
        <f t="shared" ca="1" si="19"/>
        <v>-119.26564673157162</v>
      </c>
      <c r="M108" s="379">
        <f t="shared" ca="1" si="19"/>
        <v>208.71488178025032</v>
      </c>
      <c r="N108" s="341">
        <f t="shared" ca="1" si="19"/>
        <v>14.908205841446453</v>
      </c>
      <c r="O108" s="339">
        <f t="shared" ca="1" si="19"/>
        <v>104.35744089012516</v>
      </c>
      <c r="P108" s="340">
        <f t="shared" ca="1" si="19"/>
        <v>-59.632823365785811</v>
      </c>
      <c r="Q108" s="340">
        <f t="shared" ca="1" si="19"/>
        <v>14.908205841446453</v>
      </c>
      <c r="R108" s="338">
        <f t="shared" ca="1" si="19"/>
        <v>-298.16411682892902</v>
      </c>
      <c r="S108" s="341">
        <f t="shared" ca="1" si="19"/>
        <v>178.89847009735743</v>
      </c>
      <c r="T108" s="339">
        <f t="shared" si="19"/>
        <v>0</v>
      </c>
      <c r="U108" s="340">
        <f t="shared" si="19"/>
        <v>0</v>
      </c>
      <c r="V108" s="340">
        <f t="shared" si="19"/>
        <v>0</v>
      </c>
      <c r="W108" s="340">
        <f t="shared" si="19"/>
        <v>0</v>
      </c>
      <c r="X108" s="341">
        <f t="shared" si="19"/>
        <v>0</v>
      </c>
      <c r="Y108" s="340">
        <f t="shared" si="19"/>
        <v>0</v>
      </c>
    </row>
    <row r="109" spans="1:25" s="283" customFormat="1" ht="12.95" customHeight="1">
      <c r="A109" s="337"/>
      <c r="B109" s="306" t="s">
        <v>273</v>
      </c>
      <c r="C109" s="282"/>
      <c r="D109" s="282"/>
      <c r="E109" s="282"/>
      <c r="F109" s="282"/>
      <c r="G109" s="282"/>
      <c r="H109" s="282"/>
      <c r="I109" s="342">
        <f t="shared" ref="I109:Y109" ca="1" si="20">I14</f>
        <v>-17</v>
      </c>
      <c r="J109" s="342">
        <f t="shared" ca="1" si="20"/>
        <v>-13</v>
      </c>
      <c r="K109" s="342">
        <f t="shared" ca="1" si="20"/>
        <v>9</v>
      </c>
      <c r="L109" s="342">
        <f t="shared" ca="1" si="20"/>
        <v>3</v>
      </c>
      <c r="M109" s="380">
        <f t="shared" ca="1" si="20"/>
        <v>-15</v>
      </c>
      <c r="N109" s="345">
        <f t="shared" ca="1" si="20"/>
        <v>-14</v>
      </c>
      <c r="O109" s="343">
        <f t="shared" ca="1" si="20"/>
        <v>-11</v>
      </c>
      <c r="P109" s="344">
        <f t="shared" ca="1" si="20"/>
        <v>20</v>
      </c>
      <c r="Q109" s="344">
        <f t="shared" ca="1" si="20"/>
        <v>2</v>
      </c>
      <c r="R109" s="342">
        <f t="shared" ca="1" si="20"/>
        <v>6</v>
      </c>
      <c r="S109" s="345">
        <f t="shared" ca="1" si="20"/>
        <v>12</v>
      </c>
      <c r="T109" s="343">
        <f t="shared" si="20"/>
        <v>0</v>
      </c>
      <c r="U109" s="344">
        <f t="shared" si="20"/>
        <v>0</v>
      </c>
      <c r="V109" s="344">
        <f t="shared" si="20"/>
        <v>0</v>
      </c>
      <c r="W109" s="344">
        <f t="shared" si="20"/>
        <v>0</v>
      </c>
      <c r="X109" s="345">
        <f t="shared" si="20"/>
        <v>0</v>
      </c>
      <c r="Y109" s="344">
        <f t="shared" si="20"/>
        <v>0</v>
      </c>
    </row>
    <row r="110" spans="1:25" s="283" customFormat="1" ht="12.95" customHeight="1">
      <c r="A110" s="337"/>
      <c r="B110" s="306" t="s">
        <v>255</v>
      </c>
      <c r="C110" s="282"/>
      <c r="D110" s="282"/>
      <c r="E110" s="282"/>
      <c r="F110" s="282"/>
      <c r="G110" s="282"/>
      <c r="H110" s="282"/>
      <c r="I110" s="338">
        <f ca="1">SUM(I108:I109)</f>
        <v>-136.26564673157162</v>
      </c>
      <c r="J110" s="338">
        <f t="shared" ref="J110:Y110" ca="1" si="21">SUM(J108:J109)</f>
        <v>-281.34770514603611</v>
      </c>
      <c r="K110" s="338">
        <f t="shared" ca="1" si="21"/>
        <v>217.71488178025032</v>
      </c>
      <c r="L110" s="338">
        <f t="shared" ca="1" si="21"/>
        <v>-116.26564673157162</v>
      </c>
      <c r="M110" s="379">
        <f t="shared" ca="1" si="21"/>
        <v>193.71488178025032</v>
      </c>
      <c r="N110" s="341">
        <f t="shared" ca="1" si="21"/>
        <v>0.90820584144645267</v>
      </c>
      <c r="O110" s="339">
        <f t="shared" ca="1" si="21"/>
        <v>93.357440890125162</v>
      </c>
      <c r="P110" s="340">
        <f t="shared" ca="1" si="21"/>
        <v>-39.632823365785811</v>
      </c>
      <c r="Q110" s="340">
        <f t="shared" ca="1" si="21"/>
        <v>16.908205841446453</v>
      </c>
      <c r="R110" s="338">
        <f t="shared" ca="1" si="21"/>
        <v>-292.16411682892902</v>
      </c>
      <c r="S110" s="341">
        <f t="shared" ca="1" si="21"/>
        <v>190.89847009735743</v>
      </c>
      <c r="T110" s="339">
        <f t="shared" si="21"/>
        <v>0</v>
      </c>
      <c r="U110" s="340">
        <f t="shared" si="21"/>
        <v>0</v>
      </c>
      <c r="V110" s="340">
        <f t="shared" si="21"/>
        <v>0</v>
      </c>
      <c r="W110" s="340">
        <f t="shared" si="21"/>
        <v>0</v>
      </c>
      <c r="X110" s="341">
        <f t="shared" si="21"/>
        <v>0</v>
      </c>
      <c r="Y110" s="340">
        <f t="shared" si="21"/>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2">I32-I41</f>
        <v>-25</v>
      </c>
      <c r="J113" s="283">
        <f t="shared" ca="1" si="22"/>
        <v>-39</v>
      </c>
      <c r="K113" s="283">
        <f t="shared" ca="1" si="22"/>
        <v>-3</v>
      </c>
      <c r="L113" s="283">
        <f t="shared" ca="1" si="22"/>
        <v>-17</v>
      </c>
      <c r="M113" s="285">
        <f t="shared" ca="1" si="22"/>
        <v>-21</v>
      </c>
      <c r="N113" s="347">
        <f t="shared" ca="1" si="22"/>
        <v>-19</v>
      </c>
      <c r="O113" s="334">
        <f t="shared" ca="1" si="22"/>
        <v>-3</v>
      </c>
      <c r="P113" s="335">
        <f t="shared" ca="1" si="22"/>
        <v>24</v>
      </c>
      <c r="Q113" s="335">
        <f t="shared" ca="1" si="22"/>
        <v>7</v>
      </c>
      <c r="R113" s="335">
        <f t="shared" ca="1" si="22"/>
        <v>-9</v>
      </c>
      <c r="S113" s="347">
        <f t="shared" ca="1" si="22"/>
        <v>9</v>
      </c>
      <c r="T113" s="334">
        <f t="shared" ca="1" si="22"/>
        <v>-3</v>
      </c>
      <c r="U113" s="335">
        <f t="shared" ca="1" si="22"/>
        <v>-33</v>
      </c>
      <c r="V113" s="335">
        <f t="shared" ca="1" si="22"/>
        <v>-33</v>
      </c>
      <c r="W113" s="335">
        <f t="shared" ca="1" si="22"/>
        <v>-33</v>
      </c>
      <c r="X113" s="347">
        <f t="shared" ca="1" si="22"/>
        <v>-33</v>
      </c>
      <c r="Y113" s="335">
        <f t="shared" ca="1" si="22"/>
        <v>-33</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3">I36-I45-I105</f>
        <v>0</v>
      </c>
      <c r="J114" s="283">
        <f t="shared" ca="1" si="23"/>
        <v>0</v>
      </c>
      <c r="K114" s="283">
        <f t="shared" ca="1" si="23"/>
        <v>0</v>
      </c>
      <c r="L114" s="283">
        <f t="shared" ca="1" si="23"/>
        <v>0</v>
      </c>
      <c r="M114" s="285">
        <f t="shared" ca="1" si="23"/>
        <v>0</v>
      </c>
      <c r="N114" s="347">
        <f t="shared" ca="1" si="23"/>
        <v>0</v>
      </c>
      <c r="O114" s="334">
        <f t="shared" ca="1" si="23"/>
        <v>-19</v>
      </c>
      <c r="P114" s="283">
        <f t="shared" ca="1" si="23"/>
        <v>-33</v>
      </c>
      <c r="Q114" s="283">
        <f t="shared" ca="1" si="23"/>
        <v>3</v>
      </c>
      <c r="R114" s="283">
        <f t="shared" ca="1" si="23"/>
        <v>-11</v>
      </c>
      <c r="S114" s="347">
        <f t="shared" ca="1" si="23"/>
        <v>-15</v>
      </c>
      <c r="T114" s="334">
        <f t="shared" ca="1" si="23"/>
        <v>-13</v>
      </c>
      <c r="U114" s="335">
        <f t="shared" ca="1" si="23"/>
        <v>-33</v>
      </c>
      <c r="V114" s="335">
        <f t="shared" ca="1" si="23"/>
        <v>-6</v>
      </c>
      <c r="W114" s="335">
        <f t="shared" ca="1" si="23"/>
        <v>-23</v>
      </c>
      <c r="X114" s="347">
        <f t="shared" ca="1" si="23"/>
        <v>-39</v>
      </c>
      <c r="Y114" s="335">
        <f t="shared" ca="1" si="23"/>
        <v>-21</v>
      </c>
    </row>
    <row r="115" spans="1:40" s="283" customFormat="1" ht="12.95" customHeight="1">
      <c r="A115" s="337"/>
      <c r="B115" s="282" t="s">
        <v>24</v>
      </c>
      <c r="C115" s="282"/>
      <c r="D115" s="282"/>
      <c r="E115" s="282"/>
      <c r="F115" s="282"/>
      <c r="G115" s="282"/>
      <c r="H115" s="282"/>
      <c r="I115" s="283">
        <f t="shared" ref="I115:Y115" ca="1" si="24">I113-I114</f>
        <v>-25</v>
      </c>
      <c r="J115" s="283">
        <f t="shared" ca="1" si="24"/>
        <v>-39</v>
      </c>
      <c r="K115" s="283">
        <f t="shared" ca="1" si="24"/>
        <v>-3</v>
      </c>
      <c r="L115" s="283">
        <f t="shared" ca="1" si="24"/>
        <v>-17</v>
      </c>
      <c r="M115" s="285">
        <f t="shared" ca="1" si="24"/>
        <v>-21</v>
      </c>
      <c r="N115" s="347">
        <f t="shared" ca="1" si="24"/>
        <v>-19</v>
      </c>
      <c r="O115" s="334">
        <f t="shared" ca="1" si="24"/>
        <v>16</v>
      </c>
      <c r="P115" s="335">
        <f t="shared" ca="1" si="24"/>
        <v>57</v>
      </c>
      <c r="Q115" s="335">
        <f t="shared" ca="1" si="24"/>
        <v>4</v>
      </c>
      <c r="R115" s="335">
        <f t="shared" ca="1" si="24"/>
        <v>2</v>
      </c>
      <c r="S115" s="285">
        <f t="shared" ca="1" si="24"/>
        <v>24</v>
      </c>
      <c r="T115" s="284">
        <f ca="1">T113-T114</f>
        <v>10</v>
      </c>
      <c r="U115" s="283">
        <f t="shared" ca="1" si="24"/>
        <v>0</v>
      </c>
      <c r="V115" s="283">
        <f t="shared" ca="1" si="24"/>
        <v>-27</v>
      </c>
      <c r="W115" s="283">
        <f t="shared" ca="1" si="24"/>
        <v>-10</v>
      </c>
      <c r="X115" s="285">
        <f t="shared" ca="1" si="24"/>
        <v>6</v>
      </c>
      <c r="Y115" s="335">
        <f t="shared" ca="1" si="24"/>
        <v>-12</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-145.75268429416008</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-24.71359765650633</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-170.46628195066643</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-58.080113988253395</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0.34071320922610371</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299</v>
      </c>
      <c r="R4" s="376"/>
      <c r="S4" s="222" t="s">
        <v>92</v>
      </c>
    </row>
    <row r="5" spans="1:25" ht="12.95" customHeight="1">
      <c r="A5" s="222" t="s">
        <v>296</v>
      </c>
      <c r="R5" s="386"/>
      <c r="S5" s="222" t="s">
        <v>358</v>
      </c>
    </row>
    <row r="6" spans="1:25" s="221" customFormat="1" ht="12.95" customHeight="1">
      <c r="A6" s="222" t="s">
        <v>295</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100</v>
      </c>
      <c r="J12" s="232">
        <f t="shared" ref="J12:S12" ca="1" si="0">RANDBETWEEN(80,120)</f>
        <v>97</v>
      </c>
      <c r="K12" s="232">
        <f t="shared" ca="1" si="0"/>
        <v>97</v>
      </c>
      <c r="L12" s="232">
        <f t="shared" ca="1" si="0"/>
        <v>101</v>
      </c>
      <c r="M12" s="232">
        <f t="shared" ca="1" si="0"/>
        <v>94</v>
      </c>
      <c r="N12" s="230"/>
      <c r="O12" s="232">
        <f t="shared" ca="1" si="0"/>
        <v>98</v>
      </c>
      <c r="P12" s="232">
        <f t="shared" ca="1" si="0"/>
        <v>117</v>
      </c>
      <c r="Q12" s="232">
        <f t="shared" ca="1" si="0"/>
        <v>120</v>
      </c>
      <c r="R12" s="232">
        <f t="shared" ca="1" si="0"/>
        <v>113</v>
      </c>
      <c r="S12" s="232">
        <f t="shared" ca="1" si="0"/>
        <v>98</v>
      </c>
    </row>
    <row r="13" spans="1:25" ht="12.95" customHeight="1">
      <c r="A13" s="231" t="s">
        <v>280</v>
      </c>
      <c r="B13" s="231"/>
      <c r="C13" s="231"/>
      <c r="D13" s="231"/>
      <c r="E13" s="231"/>
      <c r="F13" s="231"/>
      <c r="I13" s="232">
        <f ca="1">RANDBETWEEN(-20,20)</f>
        <v>-2</v>
      </c>
      <c r="J13" s="232">
        <f t="shared" ref="J13:S14" ca="1" si="1">RANDBETWEEN(-20,20)</f>
        <v>-13</v>
      </c>
      <c r="K13" s="232">
        <f t="shared" ca="1" si="1"/>
        <v>-10</v>
      </c>
      <c r="L13" s="232">
        <f t="shared" ca="1" si="1"/>
        <v>1</v>
      </c>
      <c r="M13" s="232">
        <f t="shared" ca="1" si="1"/>
        <v>-3</v>
      </c>
      <c r="N13" s="232">
        <f t="shared" ca="1" si="1"/>
        <v>0</v>
      </c>
      <c r="O13" s="232">
        <f t="shared" ca="1" si="1"/>
        <v>18</v>
      </c>
      <c r="P13" s="232">
        <f t="shared" ca="1" si="1"/>
        <v>10</v>
      </c>
      <c r="Q13" s="232">
        <f t="shared" ca="1" si="1"/>
        <v>-18</v>
      </c>
      <c r="R13" s="232">
        <f t="shared" ca="1" si="1"/>
        <v>7</v>
      </c>
      <c r="S13" s="232">
        <f t="shared" ca="1" si="1"/>
        <v>6</v>
      </c>
    </row>
    <row r="14" spans="1:25" ht="12.95" customHeight="1">
      <c r="A14" s="231" t="s">
        <v>277</v>
      </c>
      <c r="B14" s="231"/>
      <c r="C14" s="231"/>
      <c r="D14" s="231"/>
      <c r="E14" s="231"/>
      <c r="F14" s="231"/>
      <c r="I14" s="232">
        <f ca="1">RANDBETWEEN(-20,20)</f>
        <v>12</v>
      </c>
      <c r="J14" s="232">
        <f t="shared" ca="1" si="1"/>
        <v>10</v>
      </c>
      <c r="K14" s="232">
        <f t="shared" ca="1" si="1"/>
        <v>-17</v>
      </c>
      <c r="L14" s="232">
        <f t="shared" ca="1" si="1"/>
        <v>-3</v>
      </c>
      <c r="M14" s="232">
        <f t="shared" ca="1" si="1"/>
        <v>-1</v>
      </c>
      <c r="N14" s="232">
        <f t="shared" ca="1" si="1"/>
        <v>-4</v>
      </c>
      <c r="O14" s="232">
        <f t="shared" ca="1" si="1"/>
        <v>-4</v>
      </c>
      <c r="P14" s="232">
        <f t="shared" ca="1" si="1"/>
        <v>-19</v>
      </c>
      <c r="Q14" s="232">
        <f t="shared" ca="1" si="1"/>
        <v>8</v>
      </c>
      <c r="R14" s="232">
        <f t="shared" ca="1" si="1"/>
        <v>9</v>
      </c>
      <c r="S14" s="232">
        <f t="shared" ca="1" si="1"/>
        <v>-17</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0.34071320922610382</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292</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100</v>
      </c>
      <c r="J26" s="268">
        <f t="shared" ref="J26:M26" ca="1" si="5">J12</f>
        <v>97</v>
      </c>
      <c r="K26" s="268">
        <f t="shared" ca="1" si="5"/>
        <v>97</v>
      </c>
      <c r="L26" s="268">
        <f t="shared" ca="1" si="5"/>
        <v>101</v>
      </c>
      <c r="M26" s="300">
        <f t="shared" ca="1" si="5"/>
        <v>94</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100</v>
      </c>
      <c r="J27" s="276">
        <f ca="1">J26</f>
        <v>97</v>
      </c>
      <c r="K27" s="276">
        <f ca="1">K26</f>
        <v>97</v>
      </c>
      <c r="L27" s="276">
        <f ca="1">L26</f>
        <v>101</v>
      </c>
      <c r="M27" s="277">
        <f ca="1">M26</f>
        <v>94</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100</v>
      </c>
      <c r="J29" s="283">
        <f t="shared" ref="J29:M29" ca="1" si="6">J12</f>
        <v>97</v>
      </c>
      <c r="K29" s="283">
        <f t="shared" ca="1" si="6"/>
        <v>97</v>
      </c>
      <c r="L29" s="283">
        <f t="shared" ca="1" si="6"/>
        <v>101</v>
      </c>
      <c r="M29" s="285">
        <f t="shared" ca="1" si="6"/>
        <v>94</v>
      </c>
      <c r="N29" s="285"/>
      <c r="O29" s="284"/>
      <c r="S29" s="285"/>
      <c r="T29" s="284"/>
      <c r="X29" s="285"/>
    </row>
    <row r="30" spans="1:118" s="283" customFormat="1" ht="12.95" customHeight="1" outlineLevel="1">
      <c r="A30" s="287"/>
      <c r="B30" s="281" t="s">
        <v>199</v>
      </c>
      <c r="C30" s="282"/>
      <c r="D30" s="282"/>
      <c r="E30" s="282"/>
      <c r="F30" s="282"/>
      <c r="G30" s="282"/>
      <c r="H30" s="267"/>
      <c r="M30" s="285"/>
      <c r="N30" s="390">
        <f ca="1">M29</f>
        <v>94</v>
      </c>
      <c r="O30" s="393"/>
      <c r="S30" s="285"/>
      <c r="T30" s="284"/>
      <c r="X30" s="285"/>
    </row>
    <row r="31" spans="1:118" s="283" customFormat="1" ht="12.95" customHeight="1" outlineLevel="1">
      <c r="A31" s="287"/>
      <c r="B31" s="281" t="s">
        <v>200</v>
      </c>
      <c r="C31" s="282"/>
      <c r="D31" s="282"/>
      <c r="E31" s="282"/>
      <c r="F31" s="282"/>
      <c r="G31" s="282"/>
      <c r="H31" s="282"/>
      <c r="M31" s="285"/>
      <c r="N31" s="285"/>
      <c r="O31" s="348">
        <f ca="1">O12</f>
        <v>98</v>
      </c>
      <c r="P31" s="349">
        <f ca="1">P12</f>
        <v>117</v>
      </c>
      <c r="Q31" s="349">
        <f ca="1">Q12</f>
        <v>120</v>
      </c>
      <c r="R31" s="349">
        <f ca="1">R12</f>
        <v>113</v>
      </c>
      <c r="S31" s="382">
        <f ca="1">S12</f>
        <v>98</v>
      </c>
      <c r="T31" s="298">
        <f ca="1">R32</f>
        <v>113</v>
      </c>
      <c r="U31" s="283">
        <f ca="1">$S$31</f>
        <v>98</v>
      </c>
      <c r="V31" s="283">
        <f ca="1">$S$31</f>
        <v>98</v>
      </c>
      <c r="W31" s="283">
        <f ca="1">$S$31</f>
        <v>98</v>
      </c>
      <c r="X31" s="285">
        <f ca="1">V32</f>
        <v>98</v>
      </c>
      <c r="Y31" s="359">
        <f ca="1">W32</f>
        <v>98</v>
      </c>
    </row>
    <row r="32" spans="1:118" s="283" customFormat="1" ht="12.95" customHeight="1" outlineLevel="1">
      <c r="A32" s="287"/>
      <c r="B32" s="281" t="s">
        <v>195</v>
      </c>
      <c r="C32" s="282"/>
      <c r="D32" s="282"/>
      <c r="E32" s="282"/>
      <c r="F32" s="282"/>
      <c r="G32" s="282"/>
      <c r="H32" s="282"/>
      <c r="I32" s="283">
        <f ca="1">SUM(I29:I31)</f>
        <v>100</v>
      </c>
      <c r="J32" s="283">
        <f t="shared" ref="J32:Y32" ca="1" si="7">SUM(J29:J31)</f>
        <v>97</v>
      </c>
      <c r="K32" s="283">
        <f t="shared" ca="1" si="7"/>
        <v>97</v>
      </c>
      <c r="L32" s="283">
        <f t="shared" ca="1" si="7"/>
        <v>101</v>
      </c>
      <c r="M32" s="285">
        <f t="shared" ca="1" si="7"/>
        <v>94</v>
      </c>
      <c r="N32" s="285">
        <f t="shared" ca="1" si="7"/>
        <v>94</v>
      </c>
      <c r="O32" s="284">
        <f t="shared" ca="1" si="7"/>
        <v>98</v>
      </c>
      <c r="P32" s="283">
        <f t="shared" ca="1" si="7"/>
        <v>117</v>
      </c>
      <c r="Q32" s="283">
        <f t="shared" ca="1" si="7"/>
        <v>120</v>
      </c>
      <c r="R32" s="283">
        <f t="shared" ca="1" si="7"/>
        <v>113</v>
      </c>
      <c r="S32" s="285">
        <f ca="1">SUM(S29:S31)</f>
        <v>98</v>
      </c>
      <c r="T32" s="284">
        <f t="shared" ca="1" si="7"/>
        <v>113</v>
      </c>
      <c r="U32" s="283">
        <f t="shared" ca="1" si="7"/>
        <v>98</v>
      </c>
      <c r="V32" s="283">
        <f t="shared" ca="1" si="7"/>
        <v>98</v>
      </c>
      <c r="W32" s="283">
        <f t="shared" ca="1" si="7"/>
        <v>98</v>
      </c>
      <c r="X32" s="285">
        <f t="shared" ca="1" si="7"/>
        <v>98</v>
      </c>
      <c r="Y32" s="283">
        <f t="shared" ca="1" si="7"/>
        <v>98</v>
      </c>
    </row>
    <row r="33" spans="1:25" s="283" customFormat="1" ht="12.95" customHeight="1" outlineLevel="1">
      <c r="A33" s="281"/>
      <c r="B33" s="289" t="s">
        <v>13</v>
      </c>
      <c r="C33" s="290"/>
      <c r="D33" s="290"/>
      <c r="E33" s="290"/>
      <c r="F33" s="290"/>
      <c r="G33" s="290"/>
      <c r="H33" s="290"/>
      <c r="I33" s="291">
        <f ca="1">I$27</f>
        <v>100</v>
      </c>
      <c r="J33" s="291">
        <f ca="1">J$27</f>
        <v>97</v>
      </c>
      <c r="K33" s="291">
        <f ca="1">K$27</f>
        <v>97</v>
      </c>
      <c r="L33" s="291">
        <f ca="1">L$27</f>
        <v>101</v>
      </c>
      <c r="M33" s="293">
        <f ca="1">M$27</f>
        <v>94</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94</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8">O$31</f>
        <v>98</v>
      </c>
      <c r="P35" s="291">
        <f t="shared" ca="1" si="8"/>
        <v>117</v>
      </c>
      <c r="Q35" s="291">
        <f t="shared" ca="1" si="8"/>
        <v>120</v>
      </c>
      <c r="R35" s="291">
        <f t="shared" ca="1" si="8"/>
        <v>113</v>
      </c>
      <c r="S35" s="293">
        <f t="shared" ca="1" si="8"/>
        <v>98</v>
      </c>
      <c r="T35" s="292">
        <f t="shared" ca="1" si="8"/>
        <v>113</v>
      </c>
      <c r="U35" s="291">
        <f t="shared" ca="1" si="8"/>
        <v>98</v>
      </c>
      <c r="V35" s="291">
        <f t="shared" ca="1" si="8"/>
        <v>98</v>
      </c>
      <c r="W35" s="291">
        <f t="shared" ca="1" si="8"/>
        <v>98</v>
      </c>
      <c r="X35" s="293">
        <f t="shared" ca="1" si="8"/>
        <v>98</v>
      </c>
      <c r="Y35" s="291">
        <f t="shared" ca="1" si="8"/>
        <v>98</v>
      </c>
    </row>
    <row r="36" spans="1:25" s="283" customFormat="1" ht="12.75" customHeight="1" outlineLevel="1">
      <c r="A36" s="281"/>
      <c r="B36" s="289" t="s">
        <v>262</v>
      </c>
      <c r="C36" s="290"/>
      <c r="D36" s="290"/>
      <c r="E36" s="290"/>
      <c r="F36" s="290"/>
      <c r="G36" s="290"/>
      <c r="H36" s="290"/>
      <c r="I36" s="291">
        <f t="shared" ref="I36:Y36" ca="1" si="9">SUM(I33:I35)</f>
        <v>100</v>
      </c>
      <c r="J36" s="291">
        <f t="shared" ca="1" si="9"/>
        <v>97</v>
      </c>
      <c r="K36" s="291">
        <f t="shared" ca="1" si="9"/>
        <v>97</v>
      </c>
      <c r="L36" s="291">
        <f t="shared" ca="1" si="9"/>
        <v>101</v>
      </c>
      <c r="M36" s="293">
        <f t="shared" ca="1" si="9"/>
        <v>94</v>
      </c>
      <c r="N36" s="293">
        <f t="shared" ca="1" si="9"/>
        <v>94</v>
      </c>
      <c r="O36" s="292">
        <f t="shared" ca="1" si="9"/>
        <v>98</v>
      </c>
      <c r="P36" s="291">
        <f t="shared" ca="1" si="9"/>
        <v>117</v>
      </c>
      <c r="Q36" s="291">
        <f t="shared" ca="1" si="9"/>
        <v>120</v>
      </c>
      <c r="R36" s="291">
        <f t="shared" ca="1" si="9"/>
        <v>113</v>
      </c>
      <c r="S36" s="293">
        <f t="shared" ca="1" si="9"/>
        <v>98</v>
      </c>
      <c r="T36" s="292">
        <f t="shared" ca="1" si="9"/>
        <v>113</v>
      </c>
      <c r="U36" s="291">
        <f t="shared" ca="1" si="9"/>
        <v>98</v>
      </c>
      <c r="V36" s="291">
        <f t="shared" ca="1" si="9"/>
        <v>98</v>
      </c>
      <c r="W36" s="291">
        <f t="shared" ca="1" si="9"/>
        <v>98</v>
      </c>
      <c r="X36" s="293">
        <f t="shared" ca="1" si="9"/>
        <v>98</v>
      </c>
      <c r="Y36" s="291">
        <f t="shared" ca="1" si="9"/>
        <v>98</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100</v>
      </c>
      <c r="J38" s="268">
        <f t="shared" ref="J38:M38" ca="1" si="10">J12</f>
        <v>97</v>
      </c>
      <c r="K38" s="268">
        <f t="shared" ca="1" si="10"/>
        <v>97</v>
      </c>
      <c r="L38" s="268">
        <f t="shared" ca="1" si="10"/>
        <v>101</v>
      </c>
      <c r="M38" s="300">
        <f t="shared" ca="1" si="10"/>
        <v>94</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0">
        <f ca="1">M38</f>
        <v>94</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48">
        <f ca="1">O12</f>
        <v>98</v>
      </c>
      <c r="P40" s="349">
        <f ca="1">P12</f>
        <v>117</v>
      </c>
      <c r="Q40" s="349">
        <f ca="1">Q12</f>
        <v>120</v>
      </c>
      <c r="R40" s="349">
        <f ca="1">R12</f>
        <v>113</v>
      </c>
      <c r="S40" s="382">
        <f ca="1">S12</f>
        <v>98</v>
      </c>
      <c r="T40" s="298">
        <f ca="1">R41</f>
        <v>87</v>
      </c>
      <c r="U40" s="283">
        <f ca="1">T40</f>
        <v>87</v>
      </c>
      <c r="V40" s="283">
        <f ca="1">U40</f>
        <v>87</v>
      </c>
      <c r="W40" s="283">
        <f ca="1">V40</f>
        <v>87</v>
      </c>
      <c r="X40" s="285">
        <f ca="1">W40</f>
        <v>87</v>
      </c>
      <c r="Y40" s="359">
        <f ca="1">W41</f>
        <v>90</v>
      </c>
    </row>
    <row r="41" spans="1:25" s="268" customFormat="1" ht="12.95" customHeight="1">
      <c r="A41" s="294"/>
      <c r="B41" s="266" t="s">
        <v>196</v>
      </c>
      <c r="C41" s="267"/>
      <c r="D41" s="267"/>
      <c r="E41" s="267"/>
      <c r="F41" s="267"/>
      <c r="G41" s="267"/>
      <c r="H41" s="267"/>
      <c r="I41" s="268">
        <f ca="1">I12-SUM($I13:I13)-I14</f>
        <v>90</v>
      </c>
      <c r="J41" s="268">
        <f ca="1">J12-SUM($I13:J13)-J14</f>
        <v>102</v>
      </c>
      <c r="K41" s="268">
        <f ca="1">K12-SUM($I13:K13)-K14</f>
        <v>139</v>
      </c>
      <c r="L41" s="268">
        <f ca="1">L12-SUM($I13:L13)-L14</f>
        <v>128</v>
      </c>
      <c r="M41" s="300">
        <f ca="1">M12-SUM($I13:M13)-M14</f>
        <v>122</v>
      </c>
      <c r="N41" s="303">
        <f ca="1">L41+L14-N14-SUM($M13:N13)</f>
        <v>132</v>
      </c>
      <c r="O41" s="284">
        <f ca="1">O12-O14-SUM($N13:O13)</f>
        <v>84</v>
      </c>
      <c r="P41" s="283">
        <f ca="1">P12-P14-SUM($N13:P13)</f>
        <v>108</v>
      </c>
      <c r="Q41" s="283">
        <f ca="1">Q12-Q14-SUM($N13:Q13)</f>
        <v>102</v>
      </c>
      <c r="R41" s="283">
        <f ca="1">R12-R14-SUM($N13:R13)</f>
        <v>87</v>
      </c>
      <c r="S41" s="285">
        <f ca="1">S12-S14-SUM($N13:S13)</f>
        <v>92</v>
      </c>
      <c r="T41" s="284">
        <f ca="1">$R$41+$R$14-T14-SUM($S13:T13)</f>
        <v>90</v>
      </c>
      <c r="U41" s="283">
        <f ca="1">$R$41+$R$14-U14-SUM($S13:U13)</f>
        <v>90</v>
      </c>
      <c r="V41" s="283">
        <f ca="1">$R$41+$R$14-V14-SUM($S13:V13)</f>
        <v>90</v>
      </c>
      <c r="W41" s="283">
        <f ca="1">$R$41+$R$14-W14-SUM($S13:W13)</f>
        <v>90</v>
      </c>
      <c r="X41" s="285">
        <f ca="1">$R$41+$R$14-X14-SUM($S13:X13)</f>
        <v>90</v>
      </c>
      <c r="Y41" s="283">
        <f ca="1">$W$41+$W$14-Y14-SUM($X13:Y13)</f>
        <v>90</v>
      </c>
    </row>
    <row r="42" spans="1:25" s="268" customFormat="1" ht="12.95" customHeight="1" outlineLevel="1">
      <c r="A42" s="266"/>
      <c r="B42" s="274" t="s">
        <v>17</v>
      </c>
      <c r="C42" s="275"/>
      <c r="D42" s="275"/>
      <c r="E42" s="275"/>
      <c r="F42" s="275"/>
      <c r="G42" s="275"/>
      <c r="H42" s="275"/>
      <c r="I42" s="276">
        <f ca="1">I$27</f>
        <v>100</v>
      </c>
      <c r="J42" s="276">
        <f ca="1">J$27</f>
        <v>97</v>
      </c>
      <c r="K42" s="276">
        <f ca="1">K$27</f>
        <v>97</v>
      </c>
      <c r="L42" s="276">
        <f ca="1">L$27</f>
        <v>101</v>
      </c>
      <c r="M42" s="277">
        <f ca="1">M$27</f>
        <v>94</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94</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98</v>
      </c>
      <c r="P44" s="276">
        <f ca="1">P40</f>
        <v>117</v>
      </c>
      <c r="Q44" s="276">
        <f ca="1">Q40</f>
        <v>120</v>
      </c>
      <c r="R44" s="276">
        <f ca="1">R40</f>
        <v>113</v>
      </c>
      <c r="S44" s="277">
        <f t="shared" ref="S44:Y44" ca="1" si="11">S40</f>
        <v>98</v>
      </c>
      <c r="T44" s="304">
        <f t="shared" ca="1" si="11"/>
        <v>87</v>
      </c>
      <c r="U44" s="276">
        <f t="shared" ca="1" si="11"/>
        <v>87</v>
      </c>
      <c r="V44" s="276">
        <f t="shared" ca="1" si="11"/>
        <v>87</v>
      </c>
      <c r="W44" s="276">
        <f ca="1">W40</f>
        <v>87</v>
      </c>
      <c r="X44" s="277">
        <f t="shared" ca="1" si="11"/>
        <v>87</v>
      </c>
      <c r="Y44" s="276">
        <f t="shared" ca="1" si="11"/>
        <v>90</v>
      </c>
    </row>
    <row r="45" spans="1:25" s="268" customFormat="1" ht="12.75" customHeight="1">
      <c r="A45" s="266"/>
      <c r="B45" s="274" t="s">
        <v>263</v>
      </c>
      <c r="C45" s="275"/>
      <c r="D45" s="275"/>
      <c r="E45" s="275"/>
      <c r="F45" s="275"/>
      <c r="G45" s="275"/>
      <c r="H45" s="275"/>
      <c r="I45" s="276">
        <f t="shared" ref="I45:Y45" ca="1" si="12">SUM(I42:I44)</f>
        <v>100</v>
      </c>
      <c r="J45" s="276">
        <f t="shared" ca="1" si="12"/>
        <v>97</v>
      </c>
      <c r="K45" s="276">
        <f t="shared" ca="1" si="12"/>
        <v>97</v>
      </c>
      <c r="L45" s="276">
        <f t="shared" ca="1" si="12"/>
        <v>101</v>
      </c>
      <c r="M45" s="277">
        <f t="shared" ca="1" si="12"/>
        <v>94</v>
      </c>
      <c r="N45" s="277">
        <f t="shared" ca="1" si="12"/>
        <v>94</v>
      </c>
      <c r="O45" s="304">
        <f t="shared" ca="1" si="12"/>
        <v>98</v>
      </c>
      <c r="P45" s="276">
        <f t="shared" ca="1" si="12"/>
        <v>117</v>
      </c>
      <c r="Q45" s="276">
        <f t="shared" ca="1" si="12"/>
        <v>120</v>
      </c>
      <c r="R45" s="276">
        <f t="shared" ca="1" si="12"/>
        <v>113</v>
      </c>
      <c r="S45" s="277">
        <f t="shared" ca="1" si="12"/>
        <v>98</v>
      </c>
      <c r="T45" s="304">
        <f t="shared" ca="1" si="12"/>
        <v>87</v>
      </c>
      <c r="U45" s="276">
        <f t="shared" ca="1" si="12"/>
        <v>87</v>
      </c>
      <c r="V45" s="276">
        <f t="shared" ca="1" si="12"/>
        <v>87</v>
      </c>
      <c r="W45" s="276">
        <f t="shared" ca="1" si="12"/>
        <v>87</v>
      </c>
      <c r="X45" s="277">
        <f t="shared" ca="1" si="12"/>
        <v>87</v>
      </c>
      <c r="Y45" s="276">
        <f t="shared" ca="1" si="12"/>
        <v>90</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3">(SUM(I38:I40)-I41)-(SUM(H38:H40)-H41)</f>
        <v>10</v>
      </c>
      <c r="J47" s="268">
        <f t="shared" ca="1" si="13"/>
        <v>-15</v>
      </c>
      <c r="K47" s="268">
        <f t="shared" ca="1" si="13"/>
        <v>-37</v>
      </c>
      <c r="L47" s="268">
        <f t="shared" ca="1" si="13"/>
        <v>15</v>
      </c>
      <c r="M47" s="300">
        <f t="shared" ca="1" si="13"/>
        <v>-1</v>
      </c>
      <c r="N47" s="297">
        <f ca="1">(SUM(N38:N40)-N41)-(SUM(M38:M40)-M41)</f>
        <v>-10</v>
      </c>
      <c r="O47" s="295">
        <f t="shared" ca="1" si="13"/>
        <v>52</v>
      </c>
      <c r="P47" s="268">
        <f t="shared" ca="1" si="13"/>
        <v>-5</v>
      </c>
      <c r="Q47" s="268">
        <f t="shared" ca="1" si="13"/>
        <v>9</v>
      </c>
      <c r="R47" s="268">
        <f t="shared" ca="1" si="13"/>
        <v>8</v>
      </c>
      <c r="S47" s="297">
        <f t="shared" ca="1" si="13"/>
        <v>-20</v>
      </c>
      <c r="T47" s="295">
        <f t="shared" ca="1" si="13"/>
        <v>-9</v>
      </c>
      <c r="U47" s="268">
        <f t="shared" ca="1" si="13"/>
        <v>0</v>
      </c>
      <c r="V47" s="268">
        <f t="shared" ca="1" si="13"/>
        <v>0</v>
      </c>
      <c r="W47" s="268">
        <f t="shared" ca="1" si="13"/>
        <v>0</v>
      </c>
      <c r="X47" s="297">
        <f t="shared" ca="1" si="13"/>
        <v>0</v>
      </c>
      <c r="Y47" s="296">
        <f t="shared" ca="1" si="13"/>
        <v>3</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10</v>
      </c>
      <c r="J50" s="308"/>
      <c r="K50" s="308"/>
      <c r="L50" s="308"/>
      <c r="M50" s="311"/>
      <c r="N50" s="311"/>
      <c r="O50" s="310">
        <f ca="1">SUM(O38:O40)-O41</f>
        <v>14</v>
      </c>
      <c r="P50" s="308"/>
      <c r="Q50" s="308"/>
      <c r="R50" s="308"/>
      <c r="S50" s="311"/>
      <c r="T50" s="310">
        <f ca="1">SUM(T38:T40)-T41</f>
        <v>-3</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-15</v>
      </c>
      <c r="K51" s="312">
        <f ca="1">(SUM(K38:K40)-K41)-(SUM(J38:J40)-J41)</f>
        <v>-37</v>
      </c>
      <c r="L51" s="312">
        <f ca="1">(SUM(L38:L40)-L41)-(SUM(K38:K40)-K41)</f>
        <v>15</v>
      </c>
      <c r="M51" s="311"/>
      <c r="N51" s="311"/>
      <c r="O51" s="310"/>
      <c r="P51" s="312">
        <f ca="1">(SUM(P38:P40)-P41)-(SUM(O38:O40)-O41)</f>
        <v>-5</v>
      </c>
      <c r="Q51" s="312">
        <f ca="1">(SUM(Q38:Q40)-Q41)-(SUM(P38:P40)-P41)</f>
        <v>9</v>
      </c>
      <c r="R51" s="312">
        <f ca="1">(SUM(R38:R40)-R41)-(SUM(Q38:Q40)-Q41)</f>
        <v>8</v>
      </c>
      <c r="S51" s="311"/>
      <c r="T51" s="322"/>
      <c r="U51" s="312">
        <f ca="1">(SUM(U38:U40)-U41)-(SUM(T38:T40)-T41)</f>
        <v>0</v>
      </c>
      <c r="V51" s="312">
        <f t="shared" ref="V51:W51" ca="1" si="14">(SUM(V38:V40)-V41)-(SUM(U38:U40)-U41)</f>
        <v>0</v>
      </c>
      <c r="W51" s="312">
        <f t="shared" ca="1" si="14"/>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4"/>
      <c r="J54" s="314"/>
      <c r="K54" s="314"/>
      <c r="L54" s="314"/>
      <c r="M54" s="318"/>
      <c r="N54" s="354"/>
      <c r="O54" s="315"/>
      <c r="P54" s="316"/>
      <c r="Q54" s="316"/>
      <c r="R54" s="316"/>
      <c r="S54" s="354"/>
      <c r="T54" s="315"/>
      <c r="U54" s="316"/>
      <c r="V54" s="316"/>
      <c r="W54" s="314"/>
      <c r="X54" s="354"/>
      <c r="Y54" s="316"/>
    </row>
    <row r="55" spans="1:25" s="268" customFormat="1" ht="12.95" customHeight="1">
      <c r="A55" s="294"/>
      <c r="B55" s="306" t="s">
        <v>281</v>
      </c>
      <c r="C55" s="307"/>
      <c r="D55" s="307"/>
      <c r="E55" s="307"/>
      <c r="F55" s="307"/>
      <c r="G55" s="307"/>
      <c r="H55" s="307"/>
      <c r="I55" s="314"/>
      <c r="J55" s="314"/>
      <c r="K55" s="314"/>
      <c r="L55" s="314"/>
      <c r="M55" s="318"/>
      <c r="N55" s="354"/>
      <c r="O55" s="315"/>
      <c r="P55" s="316"/>
      <c r="Q55" s="316"/>
      <c r="R55" s="316"/>
      <c r="S55" s="354"/>
      <c r="T55" s="315"/>
      <c r="U55" s="316"/>
      <c r="V55" s="316"/>
      <c r="W55" s="314"/>
      <c r="X55" s="354"/>
      <c r="Y55" s="316"/>
    </row>
    <row r="56" spans="1:25" s="268" customFormat="1" ht="12.95" customHeight="1">
      <c r="A56" s="294"/>
      <c r="B56" s="306" t="s">
        <v>323</v>
      </c>
      <c r="C56" s="307"/>
      <c r="D56" s="307"/>
      <c r="E56" s="307"/>
      <c r="F56" s="307"/>
      <c r="G56" s="307"/>
      <c r="H56" s="307"/>
      <c r="I56" s="314"/>
      <c r="J56" s="314"/>
      <c r="K56" s="314"/>
      <c r="L56" s="314"/>
      <c r="M56" s="318"/>
      <c r="N56" s="354"/>
      <c r="O56" s="315"/>
      <c r="P56" s="314"/>
      <c r="Q56" s="314"/>
      <c r="R56" s="314"/>
      <c r="S56" s="354"/>
      <c r="T56" s="371"/>
      <c r="U56" s="314"/>
      <c r="V56" s="314"/>
      <c r="W56" s="314"/>
      <c r="X56" s="354"/>
      <c r="Y56" s="316"/>
    </row>
    <row r="57" spans="1:25" s="268" customFormat="1" ht="12.95" customHeight="1">
      <c r="A57" s="294"/>
      <c r="B57" s="306" t="s">
        <v>286</v>
      </c>
      <c r="C57" s="307"/>
      <c r="D57" s="307"/>
      <c r="E57" s="307"/>
      <c r="F57" s="307"/>
      <c r="G57" s="307"/>
      <c r="H57" s="307"/>
      <c r="I57" s="314"/>
      <c r="J57" s="314"/>
      <c r="K57" s="314"/>
      <c r="L57" s="314"/>
      <c r="M57" s="318"/>
      <c r="N57" s="354"/>
      <c r="O57" s="315"/>
      <c r="P57" s="314"/>
      <c r="Q57" s="314"/>
      <c r="R57" s="314"/>
      <c r="S57" s="354"/>
      <c r="T57" s="371"/>
      <c r="U57" s="314"/>
      <c r="V57" s="314"/>
      <c r="W57" s="314"/>
      <c r="X57" s="354"/>
      <c r="Y57" s="316"/>
    </row>
    <row r="58" spans="1:25" s="268" customFormat="1" ht="12.95" customHeight="1">
      <c r="A58" s="294"/>
      <c r="B58" s="306" t="s">
        <v>308</v>
      </c>
      <c r="C58" s="307"/>
      <c r="D58" s="307"/>
      <c r="E58" s="307"/>
      <c r="F58" s="307"/>
      <c r="G58" s="307"/>
      <c r="H58" s="307"/>
      <c r="I58" s="314"/>
      <c r="J58" s="314"/>
      <c r="K58" s="314"/>
      <c r="L58" s="314"/>
      <c r="M58" s="318"/>
      <c r="N58" s="354"/>
      <c r="O58" s="315"/>
      <c r="P58" s="314"/>
      <c r="Q58" s="314"/>
      <c r="R58" s="314"/>
      <c r="S58" s="354"/>
      <c r="T58" s="371"/>
      <c r="U58" s="314"/>
      <c r="V58" s="314"/>
      <c r="W58" s="314"/>
      <c r="X58" s="354"/>
      <c r="Y58" s="316"/>
    </row>
    <row r="59" spans="1:25" s="268" customFormat="1" ht="12.95" customHeight="1">
      <c r="A59" s="294"/>
      <c r="B59" s="306" t="s">
        <v>309</v>
      </c>
      <c r="C59" s="307"/>
      <c r="D59" s="307"/>
      <c r="E59" s="307"/>
      <c r="F59" s="307"/>
      <c r="G59" s="307"/>
      <c r="H59" s="307"/>
      <c r="I59" s="314"/>
      <c r="J59" s="314"/>
      <c r="K59" s="314"/>
      <c r="L59" s="314"/>
      <c r="M59" s="318"/>
      <c r="N59" s="354"/>
      <c r="O59" s="315"/>
      <c r="P59" s="314"/>
      <c r="Q59" s="314"/>
      <c r="R59" s="314"/>
      <c r="S59" s="354"/>
      <c r="T59" s="371"/>
      <c r="U59" s="314"/>
      <c r="V59" s="314"/>
      <c r="W59" s="314"/>
      <c r="X59" s="354"/>
      <c r="Y59" s="316"/>
    </row>
    <row r="60" spans="1:25" s="268" customFormat="1" ht="12.95" customHeight="1">
      <c r="A60" s="294"/>
      <c r="B60" s="306" t="s">
        <v>310</v>
      </c>
      <c r="C60" s="307"/>
      <c r="D60" s="307"/>
      <c r="E60" s="307"/>
      <c r="F60" s="307"/>
      <c r="G60" s="307"/>
      <c r="H60" s="307"/>
      <c r="I60" s="314"/>
      <c r="J60" s="314"/>
      <c r="K60" s="314"/>
      <c r="L60" s="314"/>
      <c r="M60" s="318"/>
      <c r="N60" s="354"/>
      <c r="O60" s="315"/>
      <c r="P60" s="314"/>
      <c r="Q60" s="314"/>
      <c r="R60" s="314"/>
      <c r="S60" s="354"/>
      <c r="T60" s="371"/>
      <c r="U60" s="314"/>
      <c r="V60" s="314"/>
      <c r="W60" s="314"/>
      <c r="X60" s="354"/>
      <c r="Y60" s="316"/>
    </row>
    <row r="61" spans="1:25" s="268" customFormat="1" ht="12.95" customHeight="1">
      <c r="A61" s="294"/>
      <c r="B61" s="306" t="s">
        <v>311</v>
      </c>
      <c r="C61" s="307"/>
      <c r="D61" s="307"/>
      <c r="E61" s="307"/>
      <c r="F61" s="307"/>
      <c r="G61" s="307"/>
      <c r="H61" s="307"/>
      <c r="I61" s="314"/>
      <c r="J61" s="314"/>
      <c r="K61" s="314"/>
      <c r="L61" s="314"/>
      <c r="M61" s="318"/>
      <c r="N61" s="354"/>
      <c r="O61" s="315"/>
      <c r="P61" s="314"/>
      <c r="Q61" s="314"/>
      <c r="R61" s="314"/>
      <c r="S61" s="354"/>
      <c r="T61" s="371"/>
      <c r="U61" s="314"/>
      <c r="V61" s="314"/>
      <c r="W61" s="314"/>
      <c r="X61" s="354"/>
      <c r="Y61" s="316"/>
    </row>
    <row r="62" spans="1:25" s="268" customFormat="1" ht="12.95" customHeight="1">
      <c r="A62" s="294"/>
      <c r="B62" s="306" t="s">
        <v>22</v>
      </c>
      <c r="C62" s="307"/>
      <c r="D62" s="307"/>
      <c r="E62" s="307"/>
      <c r="F62" s="307"/>
      <c r="G62" s="307"/>
      <c r="H62" s="307"/>
      <c r="I62" s="319">
        <f ca="1">SUM(I50:I61)</f>
        <v>10</v>
      </c>
      <c r="J62" s="319">
        <f t="shared" ref="J62:Y62" ca="1" si="15">SUM(J50:J61)</f>
        <v>-15</v>
      </c>
      <c r="K62" s="319">
        <f t="shared" ca="1" si="15"/>
        <v>-37</v>
      </c>
      <c r="L62" s="319">
        <f t="shared" ca="1" si="15"/>
        <v>15</v>
      </c>
      <c r="M62" s="321">
        <f t="shared" si="15"/>
        <v>0</v>
      </c>
      <c r="N62" s="321">
        <f t="shared" si="15"/>
        <v>0</v>
      </c>
      <c r="O62" s="320">
        <f t="shared" ca="1" si="15"/>
        <v>14</v>
      </c>
      <c r="P62" s="319">
        <f t="shared" ca="1" si="15"/>
        <v>-5</v>
      </c>
      <c r="Q62" s="319">
        <f t="shared" ca="1" si="15"/>
        <v>9</v>
      </c>
      <c r="R62" s="319">
        <f t="shared" ca="1" si="15"/>
        <v>8</v>
      </c>
      <c r="S62" s="321">
        <f t="shared" si="15"/>
        <v>0</v>
      </c>
      <c r="T62" s="320">
        <f t="shared" ca="1" si="15"/>
        <v>-3</v>
      </c>
      <c r="U62" s="319">
        <f t="shared" ca="1" si="15"/>
        <v>0</v>
      </c>
      <c r="V62" s="319">
        <f t="shared" ca="1" si="15"/>
        <v>0</v>
      </c>
      <c r="W62" s="319">
        <f t="shared" ca="1" si="15"/>
        <v>0</v>
      </c>
      <c r="X62" s="321">
        <f t="shared" si="15"/>
        <v>0</v>
      </c>
      <c r="Y62" s="319">
        <f t="shared" ca="1" si="15"/>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10</v>
      </c>
      <c r="K65" s="325">
        <f ca="1">J65</f>
        <v>10</v>
      </c>
      <c r="L65" s="325">
        <f ca="1">K65</f>
        <v>10</v>
      </c>
      <c r="M65" s="327">
        <f ca="1">L65</f>
        <v>10</v>
      </c>
      <c r="N65" s="327">
        <f ca="1">M65</f>
        <v>10</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-15</v>
      </c>
      <c r="L66" s="312">
        <f ca="1">K66</f>
        <v>-15</v>
      </c>
      <c r="M66" s="313">
        <f ca="1">L66</f>
        <v>-15</v>
      </c>
      <c r="N66" s="311">
        <f ca="1">M66</f>
        <v>-15</v>
      </c>
      <c r="O66" s="310">
        <f ca="1">N66</f>
        <v>-15</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-37</v>
      </c>
      <c r="M67" s="313">
        <f ca="1">L67</f>
        <v>-37</v>
      </c>
      <c r="N67" s="311">
        <f ca="1">M67</f>
        <v>-37</v>
      </c>
      <c r="O67" s="310">
        <f ca="1">N67</f>
        <v>-37</v>
      </c>
      <c r="P67" s="308">
        <f ca="1">O67</f>
        <v>-37</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15</v>
      </c>
      <c r="N68" s="311">
        <f ca="1">M68</f>
        <v>15</v>
      </c>
      <c r="O68" s="310">
        <f ca="1">N68</f>
        <v>15</v>
      </c>
      <c r="P68" s="308">
        <f ca="1">O68</f>
        <v>15</v>
      </c>
      <c r="Q68" s="308">
        <f ca="1">P68</f>
        <v>15</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M$62</f>
        <v>0</v>
      </c>
      <c r="O69" s="310">
        <f>N69</f>
        <v>0</v>
      </c>
      <c r="P69" s="308">
        <f>O69</f>
        <v>0</v>
      </c>
      <c r="Q69" s="308">
        <f>P69</f>
        <v>0</v>
      </c>
      <c r="R69" s="308">
        <f>Q69</f>
        <v>0</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14</v>
      </c>
      <c r="Q71" s="312">
        <f ca="1">P71</f>
        <v>14</v>
      </c>
      <c r="R71" s="312">
        <f ca="1">Q71</f>
        <v>14</v>
      </c>
      <c r="S71" s="313">
        <f ca="1">R71</f>
        <v>14</v>
      </c>
      <c r="T71" s="322">
        <f ca="1">S71</f>
        <v>14</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-5</v>
      </c>
      <c r="R72" s="312">
        <f ca="1">Q72</f>
        <v>-5</v>
      </c>
      <c r="S72" s="313">
        <f ca="1">R72</f>
        <v>-5</v>
      </c>
      <c r="T72" s="322">
        <f ca="1">S72</f>
        <v>-5</v>
      </c>
      <c r="U72" s="312">
        <f ca="1">T72</f>
        <v>-5</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9</v>
      </c>
      <c r="S73" s="313">
        <f ca="1">R73</f>
        <v>9</v>
      </c>
      <c r="T73" s="322">
        <f ca="1">S73</f>
        <v>9</v>
      </c>
      <c r="U73" s="312">
        <f ca="1">T73</f>
        <v>9</v>
      </c>
      <c r="V73" s="312">
        <f ca="1">U73</f>
        <v>9</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8</v>
      </c>
      <c r="T74" s="322">
        <f ca="1">S74</f>
        <v>8</v>
      </c>
      <c r="U74" s="312">
        <f ca="1">T74</f>
        <v>8</v>
      </c>
      <c r="V74" s="312">
        <f ca="1">U74</f>
        <v>8</v>
      </c>
      <c r="W74" s="312">
        <f ca="1">V74</f>
        <v>8</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-3</v>
      </c>
      <c r="V76" s="312">
        <f ca="1">U76</f>
        <v>-3</v>
      </c>
      <c r="W76" s="312">
        <f ca="1">V76</f>
        <v>-3</v>
      </c>
      <c r="X76" s="313">
        <f ca="1">W76</f>
        <v>-3</v>
      </c>
      <c r="Y76" s="312">
        <f ca="1">X76</f>
        <v>-3</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-27</v>
      </c>
      <c r="O78" s="320">
        <f ca="1">SUM(O65:O70)</f>
        <v>-37</v>
      </c>
      <c r="P78" s="319">
        <f t="shared" ref="P78:S78" ca="1" si="16">SUM(P65:P70)</f>
        <v>-22</v>
      </c>
      <c r="Q78" s="319">
        <f t="shared" ca="1" si="16"/>
        <v>15</v>
      </c>
      <c r="R78" s="319">
        <f t="shared" si="16"/>
        <v>0</v>
      </c>
      <c r="S78" s="321">
        <f t="shared" si="16"/>
        <v>0</v>
      </c>
      <c r="T78" s="320">
        <f ca="1">SUM(T65:T75)</f>
        <v>26</v>
      </c>
      <c r="U78" s="319">
        <f t="shared" ref="U78:X78" ca="1" si="17">SUM(U65:U75)</f>
        <v>12</v>
      </c>
      <c r="V78" s="319">
        <f t="shared" ca="1" si="17"/>
        <v>17</v>
      </c>
      <c r="W78" s="319">
        <f t="shared" ca="1" si="17"/>
        <v>8</v>
      </c>
      <c r="X78" s="321">
        <f t="shared" si="17"/>
        <v>0</v>
      </c>
      <c r="Y78" s="319">
        <f ca="1">SUM(Y65:Y77)</f>
        <v>-3</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2"/>
      <c r="J81" s="312"/>
      <c r="K81" s="312"/>
      <c r="L81" s="312"/>
      <c r="M81" s="313"/>
      <c r="N81" s="311"/>
      <c r="O81" s="310"/>
      <c r="P81" s="308">
        <f ca="1">-((SUM(N38:N40)-N41)-(SUM(M38:M40)-M41))/(1+$I$15)^4</f>
        <v>7.5750048687363511</v>
      </c>
      <c r="Q81" s="308"/>
      <c r="R81" s="308"/>
      <c r="S81" s="311"/>
      <c r="T81" s="310"/>
      <c r="U81" s="308">
        <f ca="1">-((SUM(S38:S40)-S41)-(SUM(R38:R40)-R41))/(1+$I$15)^4</f>
        <v>15.150009737472702</v>
      </c>
      <c r="V81" s="308"/>
      <c r="W81" s="308"/>
      <c r="X81" s="311"/>
      <c r="Y81" s="308"/>
    </row>
    <row r="82" spans="1:25" s="268" customFormat="1" ht="12.95" customHeight="1">
      <c r="A82" s="294"/>
      <c r="B82" s="306" t="s">
        <v>362</v>
      </c>
      <c r="C82" s="307"/>
      <c r="D82" s="307"/>
      <c r="E82" s="267"/>
      <c r="F82" s="267"/>
      <c r="G82" s="267"/>
      <c r="H82" s="307"/>
      <c r="I82" s="312"/>
      <c r="J82" s="312"/>
      <c r="K82" s="312"/>
      <c r="L82" s="312"/>
      <c r="M82" s="313"/>
      <c r="N82" s="311"/>
      <c r="O82" s="310"/>
      <c r="P82" s="308">
        <f ca="1">-M14*((1-(1+$I$15)^-6)/$I$15)*(1+I15)^2</f>
        <v>5.4446331450120313</v>
      </c>
      <c r="Q82" s="308"/>
      <c r="R82" s="308"/>
      <c r="S82" s="311"/>
      <c r="T82" s="370"/>
      <c r="U82" s="308"/>
      <c r="V82" s="308"/>
      <c r="W82" s="308"/>
      <c r="X82" s="311"/>
      <c r="Y82" s="308"/>
    </row>
    <row r="83" spans="1:25" s="268" customFormat="1" ht="12.95" customHeight="1">
      <c r="A83" s="294"/>
      <c r="B83" s="306" t="s">
        <v>374</v>
      </c>
      <c r="C83" s="267"/>
      <c r="D83" s="267"/>
      <c r="E83" s="267"/>
      <c r="F83" s="267"/>
      <c r="G83" s="267"/>
      <c r="H83" s="330"/>
      <c r="M83" s="300"/>
      <c r="N83" s="300"/>
      <c r="O83" s="299"/>
      <c r="S83" s="300"/>
      <c r="T83" s="299"/>
      <c r="X83" s="300"/>
    </row>
    <row r="84" spans="1:25" s="268" customFormat="1" ht="12.95" customHeight="1">
      <c r="A84" s="294"/>
      <c r="B84" s="306" t="s">
        <v>373</v>
      </c>
      <c r="C84" s="330"/>
      <c r="D84" s="330"/>
      <c r="E84" s="267"/>
      <c r="F84" s="267"/>
      <c r="G84" s="267"/>
      <c r="H84" s="267"/>
      <c r="M84" s="300"/>
      <c r="N84" s="300"/>
      <c r="O84" s="299"/>
      <c r="P84" s="268">
        <f ca="1">(L41-SUM(N38:N40))*(1+$I$15)^2</f>
        <v>39.06496674000001</v>
      </c>
      <c r="S84" s="300"/>
      <c r="T84" s="299"/>
      <c r="X84" s="300"/>
    </row>
    <row r="85" spans="1:25" s="268" customFormat="1" ht="12.95" customHeight="1">
      <c r="A85" s="294"/>
      <c r="B85" s="306" t="s">
        <v>365</v>
      </c>
      <c r="C85" s="330"/>
      <c r="D85" s="330"/>
      <c r="E85" s="267"/>
      <c r="F85" s="267"/>
      <c r="G85" s="267"/>
      <c r="H85" s="330"/>
      <c r="M85" s="300"/>
      <c r="N85" s="300"/>
      <c r="O85" s="299"/>
      <c r="S85" s="300"/>
      <c r="T85" s="299"/>
      <c r="X85" s="300"/>
    </row>
    <row r="86" spans="1:25" s="268" customFormat="1" ht="12.95" customHeight="1">
      <c r="A86" s="294"/>
      <c r="B86" s="306" t="s">
        <v>366</v>
      </c>
      <c r="C86" s="330"/>
      <c r="D86" s="330"/>
      <c r="E86" s="267"/>
      <c r="F86" s="267"/>
      <c r="G86" s="267"/>
      <c r="H86" s="330"/>
      <c r="M86" s="300"/>
      <c r="N86" s="300"/>
      <c r="O86" s="299"/>
      <c r="S86" s="300"/>
      <c r="T86" s="299"/>
      <c r="X86" s="300"/>
    </row>
    <row r="87" spans="1:25" s="268" customFormat="1" ht="12.95" customHeight="1">
      <c r="A87" s="294"/>
      <c r="B87" s="306" t="s">
        <v>363</v>
      </c>
      <c r="C87" s="330"/>
      <c r="D87" s="330"/>
      <c r="E87" s="267"/>
      <c r="F87" s="267"/>
      <c r="G87" s="267"/>
      <c r="H87" s="330"/>
      <c r="M87" s="300"/>
      <c r="N87" s="300"/>
      <c r="O87" s="299"/>
      <c r="P87" s="308">
        <f ca="1">((SUM(M38:M40)-M41)-(SUM(L38:L40)-L41))*((1-(1+$I$15)^-4)/$I$15)*(1+$I$15)^2</f>
        <v>-3.8751678862585441</v>
      </c>
      <c r="S87" s="300"/>
      <c r="T87" s="400"/>
      <c r="U87" s="266"/>
      <c r="V87" s="266"/>
      <c r="X87" s="300"/>
      <c r="Y87" s="294"/>
    </row>
    <row r="88" spans="1:25" s="268" customFormat="1" ht="12.95" customHeight="1">
      <c r="A88" s="294"/>
      <c r="B88" s="306" t="s">
        <v>364</v>
      </c>
      <c r="C88" s="330"/>
      <c r="D88" s="330"/>
      <c r="E88" s="267"/>
      <c r="F88" s="267"/>
      <c r="G88" s="267"/>
      <c r="H88" s="330"/>
      <c r="I88" s="330"/>
      <c r="J88" s="330"/>
      <c r="M88" s="300"/>
      <c r="N88" s="300"/>
      <c r="O88" s="299"/>
      <c r="P88" s="268">
        <f ca="1">(SUM(N38:N40)-SUM(L38:L40))/(1+$I$15)^4</f>
        <v>-5.3025034081154461</v>
      </c>
      <c r="S88" s="300"/>
      <c r="T88" s="299"/>
      <c r="X88" s="300"/>
    </row>
    <row r="89" spans="1:25" s="268" customFormat="1" ht="12.95" customHeight="1">
      <c r="A89" s="294"/>
      <c r="B89" s="306" t="s">
        <v>367</v>
      </c>
      <c r="C89" s="330"/>
      <c r="D89" s="330"/>
      <c r="E89" s="267"/>
      <c r="F89" s="267"/>
      <c r="G89" s="267"/>
      <c r="H89" s="330"/>
      <c r="I89" s="330"/>
      <c r="J89" s="330"/>
      <c r="M89" s="300"/>
      <c r="N89" s="300"/>
      <c r="O89" s="299"/>
      <c r="S89" s="300"/>
      <c r="T89" s="299"/>
      <c r="X89" s="300"/>
    </row>
    <row r="90" spans="1:25" s="268" customFormat="1" ht="12.95" customHeight="1">
      <c r="A90" s="294"/>
      <c r="B90" s="306" t="s">
        <v>368</v>
      </c>
      <c r="C90" s="330"/>
      <c r="D90" s="330"/>
      <c r="E90" s="267"/>
      <c r="F90" s="267"/>
      <c r="G90" s="267"/>
      <c r="H90" s="330"/>
      <c r="I90" s="330"/>
      <c r="J90" s="330"/>
      <c r="M90" s="300"/>
      <c r="N90" s="300"/>
      <c r="O90" s="299"/>
      <c r="S90" s="300"/>
      <c r="T90" s="299"/>
      <c r="X90" s="300"/>
    </row>
    <row r="91" spans="1:25" s="268" customFormat="1" ht="12.95" customHeight="1">
      <c r="A91" s="294"/>
      <c r="B91" s="306" t="s">
        <v>369</v>
      </c>
      <c r="C91" s="330"/>
      <c r="D91" s="330"/>
      <c r="E91" s="267"/>
      <c r="F91" s="267"/>
      <c r="G91" s="267"/>
      <c r="H91" s="330"/>
      <c r="I91" s="330"/>
      <c r="J91" s="330"/>
      <c r="M91" s="300"/>
      <c r="N91" s="300"/>
      <c r="O91" s="299"/>
      <c r="S91" s="300"/>
      <c r="T91" s="299"/>
      <c r="X91" s="300"/>
    </row>
    <row r="92" spans="1:25" s="268" customFormat="1" ht="12.95" customHeight="1">
      <c r="A92" s="294"/>
      <c r="B92" s="306" t="s">
        <v>370</v>
      </c>
      <c r="C92" s="330"/>
      <c r="D92" s="330"/>
      <c r="E92" s="267"/>
      <c r="F92" s="267"/>
      <c r="G92" s="267"/>
      <c r="H92" s="330"/>
      <c r="I92" s="330"/>
      <c r="J92" s="330"/>
      <c r="M92" s="300"/>
      <c r="N92" s="300"/>
      <c r="O92" s="299"/>
      <c r="S92" s="300"/>
      <c r="T92" s="299"/>
      <c r="X92" s="300"/>
    </row>
    <row r="93" spans="1:25" s="268" customFormat="1" ht="12.95" customHeight="1">
      <c r="A93" s="294"/>
      <c r="B93" s="330"/>
      <c r="C93" s="330"/>
      <c r="D93" s="330"/>
      <c r="E93" s="267"/>
      <c r="F93" s="267"/>
      <c r="G93" s="267"/>
      <c r="H93" s="330"/>
      <c r="M93" s="300"/>
      <c r="N93" s="300"/>
      <c r="O93" s="299"/>
      <c r="S93" s="300"/>
      <c r="T93" s="400"/>
      <c r="U93" s="266"/>
      <c r="V93" s="266"/>
      <c r="X93" s="300"/>
      <c r="Y93" s="294"/>
    </row>
    <row r="94" spans="1:25" s="268" customFormat="1" ht="12.95" customHeight="1">
      <c r="A94" s="294"/>
      <c r="B94" s="266" t="s">
        <v>282</v>
      </c>
      <c r="C94" s="330"/>
      <c r="D94" s="330"/>
      <c r="E94" s="267"/>
      <c r="F94" s="267"/>
      <c r="G94" s="267"/>
      <c r="H94" s="330"/>
      <c r="I94" s="331"/>
      <c r="J94" s="331"/>
      <c r="K94" s="331"/>
      <c r="L94" s="331"/>
      <c r="M94" s="333"/>
      <c r="N94" s="333"/>
      <c r="O94" s="332"/>
      <c r="P94" s="331"/>
      <c r="Q94" s="331"/>
      <c r="R94" s="331"/>
      <c r="S94" s="333"/>
      <c r="T94" s="399"/>
      <c r="U94" s="385"/>
      <c r="V94" s="385"/>
      <c r="W94" s="331"/>
      <c r="X94" s="333"/>
      <c r="Y94" s="355"/>
    </row>
    <row r="95" spans="1:25" s="268" customFormat="1" ht="12.95" customHeight="1">
      <c r="A95" s="294"/>
      <c r="B95" s="306" t="s">
        <v>375</v>
      </c>
      <c r="C95" s="330"/>
      <c r="D95" s="330"/>
      <c r="E95" s="267"/>
      <c r="F95" s="267"/>
      <c r="G95" s="267"/>
      <c r="H95" s="330"/>
      <c r="I95" s="331"/>
      <c r="J95" s="331"/>
      <c r="K95" s="331"/>
      <c r="L95" s="331"/>
      <c r="M95" s="333"/>
      <c r="N95" s="333"/>
      <c r="O95" s="332"/>
      <c r="P95" s="331"/>
      <c r="Q95" s="331"/>
      <c r="R95" s="331"/>
      <c r="S95" s="333"/>
      <c r="T95" s="399"/>
      <c r="U95" s="385"/>
      <c r="V95" s="385"/>
      <c r="W95" s="331"/>
      <c r="X95" s="333"/>
      <c r="Y95" s="355"/>
    </row>
    <row r="96" spans="1:25" s="268" customFormat="1" ht="12.95" customHeight="1">
      <c r="A96" s="294"/>
      <c r="B96" s="306" t="s">
        <v>285</v>
      </c>
      <c r="C96" s="330"/>
      <c r="D96" s="330"/>
      <c r="E96" s="267"/>
      <c r="F96" s="267"/>
      <c r="G96" s="267"/>
      <c r="H96" s="330"/>
      <c r="I96" s="331"/>
      <c r="J96" s="331"/>
      <c r="K96" s="331"/>
      <c r="L96" s="331"/>
      <c r="M96" s="333"/>
      <c r="N96" s="333"/>
      <c r="O96" s="332"/>
      <c r="P96" s="331"/>
      <c r="Q96" s="331"/>
      <c r="R96" s="331"/>
      <c r="S96" s="333"/>
      <c r="T96" s="399"/>
      <c r="U96" s="385"/>
      <c r="V96" s="385"/>
      <c r="W96" s="331"/>
      <c r="X96" s="333"/>
      <c r="Y96" s="355"/>
    </row>
    <row r="97" spans="1:25" s="268" customFormat="1" ht="12.95" customHeight="1">
      <c r="A97" s="294"/>
      <c r="B97" s="306" t="s">
        <v>312</v>
      </c>
      <c r="C97" s="330"/>
      <c r="D97" s="330"/>
      <c r="E97" s="267"/>
      <c r="F97" s="267"/>
      <c r="G97" s="267"/>
      <c r="H97" s="330"/>
      <c r="I97" s="331"/>
      <c r="J97" s="331"/>
      <c r="K97" s="331"/>
      <c r="L97" s="331"/>
      <c r="M97" s="333"/>
      <c r="N97" s="333"/>
      <c r="O97" s="332"/>
      <c r="P97" s="331"/>
      <c r="Q97" s="331"/>
      <c r="R97" s="331"/>
      <c r="S97" s="333"/>
      <c r="T97" s="399"/>
      <c r="U97" s="385"/>
      <c r="V97" s="385"/>
      <c r="W97" s="331"/>
      <c r="X97" s="333"/>
      <c r="Y97" s="355"/>
    </row>
    <row r="98" spans="1:25" s="268" customFormat="1" ht="12.95" customHeight="1">
      <c r="A98" s="294"/>
      <c r="B98" s="306" t="s">
        <v>313</v>
      </c>
      <c r="C98" s="330"/>
      <c r="D98" s="330"/>
      <c r="E98" s="267"/>
      <c r="F98" s="267"/>
      <c r="G98" s="267"/>
      <c r="H98" s="330"/>
      <c r="I98" s="331"/>
      <c r="J98" s="331"/>
      <c r="K98" s="331"/>
      <c r="L98" s="331"/>
      <c r="M98" s="333"/>
      <c r="N98" s="333"/>
      <c r="O98" s="332"/>
      <c r="P98" s="331"/>
      <c r="Q98" s="331"/>
      <c r="R98" s="331"/>
      <c r="S98" s="333"/>
      <c r="T98" s="399"/>
      <c r="U98" s="385"/>
      <c r="V98" s="385"/>
      <c r="W98" s="331"/>
      <c r="X98" s="333"/>
      <c r="Y98" s="355"/>
    </row>
    <row r="99" spans="1:25" s="268" customFormat="1" ht="12.95" customHeight="1">
      <c r="A99" s="294"/>
      <c r="B99" s="306" t="s">
        <v>287</v>
      </c>
      <c r="C99" s="330"/>
      <c r="D99" s="330"/>
      <c r="E99" s="267"/>
      <c r="F99" s="267"/>
      <c r="G99" s="267"/>
      <c r="H99" s="330"/>
      <c r="I99" s="331"/>
      <c r="J99" s="331"/>
      <c r="K99" s="331"/>
      <c r="L99" s="331"/>
      <c r="M99" s="333"/>
      <c r="N99" s="333"/>
      <c r="O99" s="332"/>
      <c r="P99" s="331"/>
      <c r="Q99" s="331"/>
      <c r="R99" s="331"/>
      <c r="S99" s="333"/>
      <c r="T99" s="399"/>
      <c r="U99" s="385"/>
      <c r="V99" s="385"/>
      <c r="W99" s="331"/>
      <c r="X99" s="333"/>
      <c r="Y99" s="355"/>
    </row>
    <row r="100" spans="1:25" s="268" customFormat="1" ht="12.95" customHeight="1">
      <c r="A100" s="294"/>
      <c r="B100" s="306" t="s">
        <v>314</v>
      </c>
      <c r="C100" s="330"/>
      <c r="D100" s="330"/>
      <c r="E100" s="267"/>
      <c r="F100" s="267"/>
      <c r="G100" s="267"/>
      <c r="H100" s="330"/>
      <c r="I100" s="331"/>
      <c r="J100" s="331"/>
      <c r="K100" s="331"/>
      <c r="L100" s="331"/>
      <c r="M100" s="333"/>
      <c r="N100" s="333"/>
      <c r="O100" s="332"/>
      <c r="P100" s="331"/>
      <c r="Q100" s="331"/>
      <c r="R100" s="331"/>
      <c r="S100" s="333"/>
      <c r="T100" s="399"/>
      <c r="U100" s="385"/>
      <c r="V100" s="385"/>
      <c r="W100" s="331"/>
      <c r="X100" s="333"/>
      <c r="Y100" s="355"/>
    </row>
    <row r="101" spans="1:25" s="268" customFormat="1" ht="12.95" customHeight="1">
      <c r="A101" s="294"/>
      <c r="B101" s="306" t="s">
        <v>315</v>
      </c>
      <c r="C101" s="330"/>
      <c r="D101" s="330"/>
      <c r="E101" s="267"/>
      <c r="F101" s="267"/>
      <c r="G101" s="267"/>
      <c r="H101" s="330"/>
      <c r="I101" s="331"/>
      <c r="J101" s="331"/>
      <c r="K101" s="331"/>
      <c r="L101" s="331"/>
      <c r="M101" s="333"/>
      <c r="N101" s="333"/>
      <c r="O101" s="332"/>
      <c r="P101" s="331"/>
      <c r="Q101" s="331"/>
      <c r="R101" s="331"/>
      <c r="S101" s="333"/>
      <c r="T101" s="399"/>
      <c r="U101" s="385"/>
      <c r="V101" s="385"/>
      <c r="W101" s="331"/>
      <c r="X101" s="333"/>
      <c r="Y101" s="355"/>
    </row>
    <row r="102" spans="1:25" s="268" customFormat="1" ht="12.95" customHeight="1">
      <c r="A102" s="294"/>
      <c r="B102" s="306" t="s">
        <v>316</v>
      </c>
      <c r="C102" s="330"/>
      <c r="D102" s="330"/>
      <c r="E102" s="267"/>
      <c r="F102" s="267"/>
      <c r="G102" s="267"/>
      <c r="H102" s="330"/>
      <c r="I102" s="331"/>
      <c r="J102" s="331"/>
      <c r="K102" s="331"/>
      <c r="L102" s="331"/>
      <c r="M102" s="333"/>
      <c r="N102" s="333"/>
      <c r="O102" s="332"/>
      <c r="P102" s="331"/>
      <c r="Q102" s="331"/>
      <c r="R102" s="331"/>
      <c r="S102" s="333"/>
      <c r="T102" s="399"/>
      <c r="U102" s="385"/>
      <c r="V102" s="385"/>
      <c r="W102" s="331"/>
      <c r="X102" s="333"/>
      <c r="Y102" s="355"/>
    </row>
    <row r="103" spans="1:25" s="268" customFormat="1" ht="12.95" customHeight="1">
      <c r="A103" s="294"/>
      <c r="B103" s="306" t="s">
        <v>317</v>
      </c>
      <c r="C103" s="330"/>
      <c r="D103" s="330"/>
      <c r="E103" s="267"/>
      <c r="F103" s="267"/>
      <c r="G103" s="267"/>
      <c r="H103" s="330"/>
      <c r="I103" s="331"/>
      <c r="J103" s="331"/>
      <c r="K103" s="331"/>
      <c r="L103" s="331"/>
      <c r="M103" s="333"/>
      <c r="N103" s="333"/>
      <c r="O103" s="332"/>
      <c r="P103" s="331"/>
      <c r="Q103" s="331"/>
      <c r="R103" s="331"/>
      <c r="S103" s="333"/>
      <c r="T103" s="399"/>
      <c r="U103" s="385"/>
      <c r="V103" s="385"/>
      <c r="W103" s="331"/>
      <c r="X103" s="333"/>
      <c r="Y103" s="355"/>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18">SUM(I78:I100)</f>
        <v>0</v>
      </c>
      <c r="J105" s="429">
        <f t="shared" si="18"/>
        <v>0</v>
      </c>
      <c r="K105" s="429">
        <f t="shared" si="18"/>
        <v>0</v>
      </c>
      <c r="L105" s="429">
        <f t="shared" si="18"/>
        <v>0</v>
      </c>
      <c r="M105" s="430">
        <f t="shared" si="18"/>
        <v>0</v>
      </c>
      <c r="N105" s="430">
        <f t="shared" ca="1" si="18"/>
        <v>-27</v>
      </c>
      <c r="O105" s="396">
        <f t="shared" ca="1" si="18"/>
        <v>-37</v>
      </c>
      <c r="P105" s="364">
        <f t="shared" ca="1" si="18"/>
        <v>20.9069334593744</v>
      </c>
      <c r="Q105" s="364">
        <f t="shared" ca="1" si="18"/>
        <v>15</v>
      </c>
      <c r="R105" s="364">
        <f t="shared" si="18"/>
        <v>0</v>
      </c>
      <c r="S105" s="389">
        <f t="shared" si="18"/>
        <v>0</v>
      </c>
      <c r="T105" s="396">
        <f t="shared" ca="1" si="18"/>
        <v>26</v>
      </c>
      <c r="U105" s="364">
        <f t="shared" ca="1" si="18"/>
        <v>27.150009737472701</v>
      </c>
      <c r="V105" s="364">
        <f t="shared" ca="1" si="18"/>
        <v>17</v>
      </c>
      <c r="W105" s="364">
        <f t="shared" ca="1" si="18"/>
        <v>8</v>
      </c>
      <c r="X105" s="389">
        <f t="shared" si="18"/>
        <v>0</v>
      </c>
      <c r="Y105" s="364">
        <f t="shared" ca="1" si="18"/>
        <v>-3</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19">I13+I13/$I$15</f>
        <v>-29.816411682892905</v>
      </c>
      <c r="J108" s="338">
        <f t="shared" ca="1" si="19"/>
        <v>-193.80667593880389</v>
      </c>
      <c r="K108" s="338">
        <f t="shared" ca="1" si="19"/>
        <v>-149.08205841446451</v>
      </c>
      <c r="L108" s="338">
        <f t="shared" ca="1" si="19"/>
        <v>14.908205841446453</v>
      </c>
      <c r="M108" s="379">
        <f t="shared" ca="1" si="19"/>
        <v>-44.724617524339358</v>
      </c>
      <c r="N108" s="341">
        <f t="shared" ca="1" si="19"/>
        <v>0</v>
      </c>
      <c r="O108" s="339">
        <f t="shared" ca="1" si="19"/>
        <v>268.34770514603611</v>
      </c>
      <c r="P108" s="340">
        <f t="shared" ca="1" si="19"/>
        <v>149.08205841446451</v>
      </c>
      <c r="Q108" s="340">
        <f t="shared" ca="1" si="19"/>
        <v>-268.34770514603611</v>
      </c>
      <c r="R108" s="338">
        <f t="shared" ca="1" si="19"/>
        <v>104.35744089012516</v>
      </c>
      <c r="S108" s="341">
        <f t="shared" ca="1" si="19"/>
        <v>89.449235048678716</v>
      </c>
      <c r="T108" s="339">
        <f t="shared" si="19"/>
        <v>0</v>
      </c>
      <c r="U108" s="340">
        <f t="shared" si="19"/>
        <v>0</v>
      </c>
      <c r="V108" s="340">
        <f t="shared" si="19"/>
        <v>0</v>
      </c>
      <c r="W108" s="340">
        <f t="shared" si="19"/>
        <v>0</v>
      </c>
      <c r="X108" s="341">
        <f t="shared" si="19"/>
        <v>0</v>
      </c>
      <c r="Y108" s="340">
        <f t="shared" si="19"/>
        <v>0</v>
      </c>
    </row>
    <row r="109" spans="1:25" s="283" customFormat="1" ht="12.95" customHeight="1">
      <c r="A109" s="337"/>
      <c r="B109" s="306" t="s">
        <v>273</v>
      </c>
      <c r="C109" s="282"/>
      <c r="D109" s="282"/>
      <c r="E109" s="282"/>
      <c r="F109" s="282"/>
      <c r="G109" s="282"/>
      <c r="H109" s="282"/>
      <c r="I109" s="342">
        <f t="shared" ref="I109:Y109" ca="1" si="20">I14</f>
        <v>12</v>
      </c>
      <c r="J109" s="342">
        <f t="shared" ca="1" si="20"/>
        <v>10</v>
      </c>
      <c r="K109" s="342">
        <f t="shared" ca="1" si="20"/>
        <v>-17</v>
      </c>
      <c r="L109" s="342">
        <f t="shared" ca="1" si="20"/>
        <v>-3</v>
      </c>
      <c r="M109" s="380">
        <f t="shared" ca="1" si="20"/>
        <v>-1</v>
      </c>
      <c r="N109" s="345">
        <f t="shared" ca="1" si="20"/>
        <v>-4</v>
      </c>
      <c r="O109" s="343">
        <f t="shared" ca="1" si="20"/>
        <v>-4</v>
      </c>
      <c r="P109" s="344">
        <f t="shared" ca="1" si="20"/>
        <v>-19</v>
      </c>
      <c r="Q109" s="344">
        <f t="shared" ca="1" si="20"/>
        <v>8</v>
      </c>
      <c r="R109" s="342">
        <f t="shared" ca="1" si="20"/>
        <v>9</v>
      </c>
      <c r="S109" s="345">
        <f t="shared" ca="1" si="20"/>
        <v>-17</v>
      </c>
      <c r="T109" s="343">
        <f t="shared" si="20"/>
        <v>0</v>
      </c>
      <c r="U109" s="344">
        <f t="shared" si="20"/>
        <v>0</v>
      </c>
      <c r="V109" s="344">
        <f t="shared" si="20"/>
        <v>0</v>
      </c>
      <c r="W109" s="344">
        <f t="shared" si="20"/>
        <v>0</v>
      </c>
      <c r="X109" s="345">
        <f t="shared" si="20"/>
        <v>0</v>
      </c>
      <c r="Y109" s="344">
        <f t="shared" si="20"/>
        <v>0</v>
      </c>
    </row>
    <row r="110" spans="1:25" s="283" customFormat="1" ht="12.95" customHeight="1">
      <c r="A110" s="337"/>
      <c r="B110" s="306" t="s">
        <v>255</v>
      </c>
      <c r="C110" s="282"/>
      <c r="D110" s="282"/>
      <c r="E110" s="282"/>
      <c r="F110" s="282"/>
      <c r="G110" s="282"/>
      <c r="H110" s="282"/>
      <c r="I110" s="338">
        <f ca="1">SUM(I108:I109)</f>
        <v>-17.816411682892905</v>
      </c>
      <c r="J110" s="338">
        <f t="shared" ref="J110:Y110" ca="1" si="21">SUM(J108:J109)</f>
        <v>-183.80667593880389</v>
      </c>
      <c r="K110" s="338">
        <f t="shared" ca="1" si="21"/>
        <v>-166.08205841446451</v>
      </c>
      <c r="L110" s="338">
        <f t="shared" ca="1" si="21"/>
        <v>11.908205841446453</v>
      </c>
      <c r="M110" s="379">
        <f t="shared" ca="1" si="21"/>
        <v>-45.724617524339358</v>
      </c>
      <c r="N110" s="341">
        <f t="shared" ca="1" si="21"/>
        <v>-4</v>
      </c>
      <c r="O110" s="339">
        <f t="shared" ca="1" si="21"/>
        <v>264.34770514603611</v>
      </c>
      <c r="P110" s="340">
        <f t="shared" ca="1" si="21"/>
        <v>130.08205841446451</v>
      </c>
      <c r="Q110" s="340">
        <f t="shared" ca="1" si="21"/>
        <v>-260.34770514603611</v>
      </c>
      <c r="R110" s="338">
        <f t="shared" ca="1" si="21"/>
        <v>113.35744089012516</v>
      </c>
      <c r="S110" s="341">
        <f t="shared" ca="1" si="21"/>
        <v>72.449235048678716</v>
      </c>
      <c r="T110" s="339">
        <f t="shared" si="21"/>
        <v>0</v>
      </c>
      <c r="U110" s="340">
        <f t="shared" si="21"/>
        <v>0</v>
      </c>
      <c r="V110" s="340">
        <f t="shared" si="21"/>
        <v>0</v>
      </c>
      <c r="W110" s="340">
        <f t="shared" si="21"/>
        <v>0</v>
      </c>
      <c r="X110" s="341">
        <f t="shared" si="21"/>
        <v>0</v>
      </c>
      <c r="Y110" s="340">
        <f t="shared" si="21"/>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2">I32-I41</f>
        <v>10</v>
      </c>
      <c r="J113" s="283">
        <f t="shared" ca="1" si="22"/>
        <v>-5</v>
      </c>
      <c r="K113" s="283">
        <f t="shared" ca="1" si="22"/>
        <v>-42</v>
      </c>
      <c r="L113" s="283">
        <f t="shared" ca="1" si="22"/>
        <v>-27</v>
      </c>
      <c r="M113" s="285">
        <f t="shared" ca="1" si="22"/>
        <v>-28</v>
      </c>
      <c r="N113" s="347">
        <f t="shared" ca="1" si="22"/>
        <v>-38</v>
      </c>
      <c r="O113" s="334">
        <f t="shared" ca="1" si="22"/>
        <v>14</v>
      </c>
      <c r="P113" s="335">
        <f t="shared" ca="1" si="22"/>
        <v>9</v>
      </c>
      <c r="Q113" s="335">
        <f t="shared" ca="1" si="22"/>
        <v>18</v>
      </c>
      <c r="R113" s="335">
        <f t="shared" ca="1" si="22"/>
        <v>26</v>
      </c>
      <c r="S113" s="347">
        <f t="shared" ca="1" si="22"/>
        <v>6</v>
      </c>
      <c r="T113" s="334">
        <f t="shared" ca="1" si="22"/>
        <v>23</v>
      </c>
      <c r="U113" s="335">
        <f t="shared" ca="1" si="22"/>
        <v>8</v>
      </c>
      <c r="V113" s="335">
        <f t="shared" ca="1" si="22"/>
        <v>8</v>
      </c>
      <c r="W113" s="335">
        <f t="shared" ca="1" si="22"/>
        <v>8</v>
      </c>
      <c r="X113" s="347">
        <f t="shared" ca="1" si="22"/>
        <v>8</v>
      </c>
      <c r="Y113" s="335">
        <f t="shared" ca="1" si="22"/>
        <v>8</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3">I36-I45-I105</f>
        <v>0</v>
      </c>
      <c r="J114" s="283">
        <f t="shared" ca="1" si="23"/>
        <v>0</v>
      </c>
      <c r="K114" s="283">
        <f t="shared" ca="1" si="23"/>
        <v>0</v>
      </c>
      <c r="L114" s="283">
        <f t="shared" ca="1" si="23"/>
        <v>0</v>
      </c>
      <c r="M114" s="285">
        <f t="shared" ca="1" si="23"/>
        <v>0</v>
      </c>
      <c r="N114" s="347">
        <f t="shared" ca="1" si="23"/>
        <v>27</v>
      </c>
      <c r="O114" s="334">
        <f t="shared" ca="1" si="23"/>
        <v>37</v>
      </c>
      <c r="P114" s="283">
        <f t="shared" ca="1" si="23"/>
        <v>-20.9069334593744</v>
      </c>
      <c r="Q114" s="283">
        <f t="shared" ca="1" si="23"/>
        <v>-15</v>
      </c>
      <c r="R114" s="283">
        <f t="shared" ca="1" si="23"/>
        <v>0</v>
      </c>
      <c r="S114" s="347">
        <f t="shared" ca="1" si="23"/>
        <v>0</v>
      </c>
      <c r="T114" s="334">
        <f t="shared" ca="1" si="23"/>
        <v>0</v>
      </c>
      <c r="U114" s="283">
        <f t="shared" ca="1" si="23"/>
        <v>-16.150009737472701</v>
      </c>
      <c r="V114" s="335">
        <f t="shared" ca="1" si="23"/>
        <v>-6</v>
      </c>
      <c r="W114" s="335">
        <f t="shared" ca="1" si="23"/>
        <v>3</v>
      </c>
      <c r="X114" s="347">
        <f t="shared" ca="1" si="23"/>
        <v>11</v>
      </c>
      <c r="Y114" s="335">
        <f t="shared" ca="1" si="23"/>
        <v>11</v>
      </c>
    </row>
    <row r="115" spans="1:40" s="283" customFormat="1" ht="12.95" customHeight="1">
      <c r="A115" s="337"/>
      <c r="B115" s="282" t="s">
        <v>24</v>
      </c>
      <c r="C115" s="282"/>
      <c r="D115" s="282"/>
      <c r="E115" s="282"/>
      <c r="F115" s="282"/>
      <c r="G115" s="282"/>
      <c r="H115" s="282"/>
      <c r="I115" s="283">
        <f t="shared" ref="I115:Y115" ca="1" si="24">I113-I114</f>
        <v>10</v>
      </c>
      <c r="J115" s="283">
        <f t="shared" ca="1" si="24"/>
        <v>-5</v>
      </c>
      <c r="K115" s="283">
        <f t="shared" ca="1" si="24"/>
        <v>-42</v>
      </c>
      <c r="L115" s="283">
        <f t="shared" ca="1" si="24"/>
        <v>-27</v>
      </c>
      <c r="M115" s="285">
        <f t="shared" ca="1" si="24"/>
        <v>-28</v>
      </c>
      <c r="N115" s="347">
        <f t="shared" ca="1" si="24"/>
        <v>-65</v>
      </c>
      <c r="O115" s="334">
        <f t="shared" ca="1" si="24"/>
        <v>-23</v>
      </c>
      <c r="P115" s="335">
        <f t="shared" ca="1" si="24"/>
        <v>29.9069334593744</v>
      </c>
      <c r="Q115" s="335">
        <f t="shared" ca="1" si="24"/>
        <v>33</v>
      </c>
      <c r="R115" s="335">
        <f t="shared" ca="1" si="24"/>
        <v>26</v>
      </c>
      <c r="S115" s="285">
        <f t="shared" ca="1" si="24"/>
        <v>6</v>
      </c>
      <c r="T115" s="284">
        <f ca="1">T113-T114</f>
        <v>23</v>
      </c>
      <c r="U115" s="283">
        <f t="shared" ca="1" si="24"/>
        <v>24.150009737472701</v>
      </c>
      <c r="V115" s="283">
        <f t="shared" ca="1" si="24"/>
        <v>14</v>
      </c>
      <c r="W115" s="283">
        <f t="shared" ca="1" si="24"/>
        <v>5</v>
      </c>
      <c r="X115" s="285">
        <f t="shared" ca="1" si="24"/>
        <v>-3</v>
      </c>
      <c r="Y115" s="335">
        <f t="shared" ca="1" si="24"/>
        <v>-3</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-146.9803980285804</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-12.891804056025533</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-159.87220208460585</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-54.470571038290259</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0.34071320922610382</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299</v>
      </c>
      <c r="R4" s="376"/>
      <c r="S4" s="222" t="s">
        <v>92</v>
      </c>
    </row>
    <row r="5" spans="1:25" ht="12.95" customHeight="1">
      <c r="A5" s="222" t="s">
        <v>296</v>
      </c>
      <c r="R5" s="386"/>
      <c r="S5" s="222" t="s">
        <v>358</v>
      </c>
    </row>
    <row r="6" spans="1:25" s="221" customFormat="1" ht="12.95" customHeight="1">
      <c r="A6" s="222" t="s">
        <v>295</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118</v>
      </c>
      <c r="J12" s="232">
        <f t="shared" ref="J12:S12" ca="1" si="0">RANDBETWEEN(80,120)</f>
        <v>82</v>
      </c>
      <c r="K12" s="232">
        <f t="shared" ca="1" si="0"/>
        <v>115</v>
      </c>
      <c r="L12" s="232">
        <f t="shared" ca="1" si="0"/>
        <v>81</v>
      </c>
      <c r="M12" s="232">
        <f t="shared" ca="1" si="0"/>
        <v>80</v>
      </c>
      <c r="N12" s="230"/>
      <c r="O12" s="232">
        <f t="shared" ca="1" si="0"/>
        <v>82</v>
      </c>
      <c r="P12" s="232">
        <f t="shared" ca="1" si="0"/>
        <v>112</v>
      </c>
      <c r="Q12" s="232">
        <f t="shared" ca="1" si="0"/>
        <v>116</v>
      </c>
      <c r="R12" s="232">
        <f t="shared" ca="1" si="0"/>
        <v>113</v>
      </c>
      <c r="S12" s="232">
        <f t="shared" ca="1" si="0"/>
        <v>92</v>
      </c>
    </row>
    <row r="13" spans="1:25" ht="12.95" customHeight="1">
      <c r="A13" s="231" t="s">
        <v>280</v>
      </c>
      <c r="B13" s="231"/>
      <c r="C13" s="231"/>
      <c r="D13" s="231"/>
      <c r="E13" s="231"/>
      <c r="F13" s="231"/>
      <c r="I13" s="232">
        <f ca="1">RANDBETWEEN(-20,20)</f>
        <v>18</v>
      </c>
      <c r="J13" s="232">
        <f t="shared" ref="J13:S14" ca="1" si="1">RANDBETWEEN(-20,20)</f>
        <v>-19</v>
      </c>
      <c r="K13" s="232">
        <f t="shared" ca="1" si="1"/>
        <v>-3</v>
      </c>
      <c r="L13" s="232">
        <f t="shared" ca="1" si="1"/>
        <v>0</v>
      </c>
      <c r="M13" s="232">
        <f t="shared" ca="1" si="1"/>
        <v>19</v>
      </c>
      <c r="N13" s="232">
        <f t="shared" ca="1" si="1"/>
        <v>10</v>
      </c>
      <c r="O13" s="232">
        <f t="shared" ca="1" si="1"/>
        <v>-20</v>
      </c>
      <c r="P13" s="232">
        <f t="shared" ca="1" si="1"/>
        <v>10</v>
      </c>
      <c r="Q13" s="232">
        <f t="shared" ca="1" si="1"/>
        <v>1</v>
      </c>
      <c r="R13" s="232">
        <f t="shared" ca="1" si="1"/>
        <v>-5</v>
      </c>
      <c r="S13" s="232">
        <f t="shared" ca="1" si="1"/>
        <v>-7</v>
      </c>
    </row>
    <row r="14" spans="1:25" ht="12.95" customHeight="1">
      <c r="A14" s="231" t="s">
        <v>277</v>
      </c>
      <c r="B14" s="231"/>
      <c r="C14" s="231"/>
      <c r="D14" s="231"/>
      <c r="E14" s="231"/>
      <c r="F14" s="231"/>
      <c r="I14" s="232">
        <f ca="1">RANDBETWEEN(-20,20)</f>
        <v>-9</v>
      </c>
      <c r="J14" s="232">
        <f t="shared" ca="1" si="1"/>
        <v>-8</v>
      </c>
      <c r="K14" s="232">
        <f t="shared" ca="1" si="1"/>
        <v>-10</v>
      </c>
      <c r="L14" s="232">
        <f t="shared" ca="1" si="1"/>
        <v>-1</v>
      </c>
      <c r="M14" s="232">
        <f t="shared" ca="1" si="1"/>
        <v>8</v>
      </c>
      <c r="N14" s="232">
        <f t="shared" ca="1" si="1"/>
        <v>6</v>
      </c>
      <c r="O14" s="232">
        <f t="shared" ca="1" si="1"/>
        <v>2</v>
      </c>
      <c r="P14" s="232">
        <f t="shared" ca="1" si="1"/>
        <v>-13</v>
      </c>
      <c r="Q14" s="232">
        <f t="shared" ca="1" si="1"/>
        <v>8</v>
      </c>
      <c r="R14" s="232">
        <f t="shared" ca="1" si="1"/>
        <v>-8</v>
      </c>
      <c r="S14" s="232">
        <f t="shared" ca="1" si="1"/>
        <v>-17</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0.34071320922610354</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28</v>
      </c>
      <c r="M21" s="223"/>
      <c r="N21" s="242" t="s">
        <v>284</v>
      </c>
      <c r="P21" s="242"/>
      <c r="Q21" s="242" t="s">
        <v>292</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118</v>
      </c>
      <c r="J26" s="268">
        <f t="shared" ref="J26:M26" ca="1" si="5">J12</f>
        <v>82</v>
      </c>
      <c r="K26" s="268">
        <f t="shared" ca="1" si="5"/>
        <v>115</v>
      </c>
      <c r="L26" s="268">
        <f t="shared" ca="1" si="5"/>
        <v>81</v>
      </c>
      <c r="M26" s="300">
        <f t="shared" ca="1" si="5"/>
        <v>80</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118</v>
      </c>
      <c r="J27" s="276">
        <f ca="1">J26</f>
        <v>82</v>
      </c>
      <c r="K27" s="276">
        <f ca="1">K26</f>
        <v>115</v>
      </c>
      <c r="L27" s="276">
        <f ca="1">L26</f>
        <v>81</v>
      </c>
      <c r="M27" s="277">
        <f ca="1">M26</f>
        <v>80</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118</v>
      </c>
      <c r="J29" s="283">
        <f t="shared" ref="J29:M29" ca="1" si="6">J12</f>
        <v>82</v>
      </c>
      <c r="K29" s="283">
        <f t="shared" ca="1" si="6"/>
        <v>115</v>
      </c>
      <c r="L29" s="283">
        <f t="shared" ca="1" si="6"/>
        <v>81</v>
      </c>
      <c r="M29" s="285">
        <f t="shared" ca="1" si="6"/>
        <v>80</v>
      </c>
      <c r="N29" s="285"/>
      <c r="O29" s="284"/>
      <c r="S29" s="285"/>
      <c r="T29" s="284"/>
      <c r="X29" s="285"/>
    </row>
    <row r="30" spans="1:118" s="283" customFormat="1" ht="12.95" customHeight="1" outlineLevel="1">
      <c r="A30" s="287"/>
      <c r="B30" s="281" t="s">
        <v>199</v>
      </c>
      <c r="C30" s="282"/>
      <c r="D30" s="282"/>
      <c r="E30" s="282"/>
      <c r="F30" s="282"/>
      <c r="G30" s="282"/>
      <c r="H30" s="267"/>
      <c r="M30" s="285"/>
      <c r="N30" s="390">
        <f ca="1">M29</f>
        <v>80</v>
      </c>
      <c r="O30" s="393"/>
      <c r="S30" s="285"/>
      <c r="T30" s="284"/>
      <c r="X30" s="285"/>
    </row>
    <row r="31" spans="1:118" s="283" customFormat="1" ht="12.95" customHeight="1" outlineLevel="1">
      <c r="A31" s="287"/>
      <c r="B31" s="281" t="s">
        <v>200</v>
      </c>
      <c r="C31" s="282"/>
      <c r="D31" s="282"/>
      <c r="E31" s="282"/>
      <c r="F31" s="282"/>
      <c r="G31" s="282"/>
      <c r="H31" s="282"/>
      <c r="M31" s="285"/>
      <c r="N31" s="285"/>
      <c r="O31" s="348">
        <f ca="1">O12</f>
        <v>82</v>
      </c>
      <c r="P31" s="349">
        <f ca="1">P12</f>
        <v>112</v>
      </c>
      <c r="Q31" s="349">
        <f ca="1">Q12</f>
        <v>116</v>
      </c>
      <c r="R31" s="349">
        <f ca="1">R12</f>
        <v>113</v>
      </c>
      <c r="S31" s="382">
        <f ca="1">S12</f>
        <v>92</v>
      </c>
      <c r="T31" s="298">
        <f ca="1">R32</f>
        <v>113</v>
      </c>
      <c r="U31" s="283">
        <f ca="1">$S$31</f>
        <v>92</v>
      </c>
      <c r="V31" s="283">
        <f ca="1">$S$31</f>
        <v>92</v>
      </c>
      <c r="W31" s="283">
        <f ca="1">$S$31</f>
        <v>92</v>
      </c>
      <c r="X31" s="285">
        <f ca="1">V32</f>
        <v>92</v>
      </c>
      <c r="Y31" s="359">
        <f ca="1">W32</f>
        <v>92</v>
      </c>
    </row>
    <row r="32" spans="1:118" s="283" customFormat="1" ht="12.95" customHeight="1" outlineLevel="1">
      <c r="A32" s="287"/>
      <c r="B32" s="281" t="s">
        <v>195</v>
      </c>
      <c r="C32" s="282"/>
      <c r="D32" s="282"/>
      <c r="E32" s="282"/>
      <c r="F32" s="282"/>
      <c r="G32" s="282"/>
      <c r="H32" s="282"/>
      <c r="I32" s="283">
        <f ca="1">SUM(I29:I31)</f>
        <v>118</v>
      </c>
      <c r="J32" s="283">
        <f t="shared" ref="J32:Y32" ca="1" si="7">SUM(J29:J31)</f>
        <v>82</v>
      </c>
      <c r="K32" s="283">
        <f t="shared" ca="1" si="7"/>
        <v>115</v>
      </c>
      <c r="L32" s="283">
        <f t="shared" ca="1" si="7"/>
        <v>81</v>
      </c>
      <c r="M32" s="285">
        <f t="shared" ca="1" si="7"/>
        <v>80</v>
      </c>
      <c r="N32" s="285">
        <f t="shared" ca="1" si="7"/>
        <v>80</v>
      </c>
      <c r="O32" s="284">
        <f t="shared" ca="1" si="7"/>
        <v>82</v>
      </c>
      <c r="P32" s="283">
        <f t="shared" ca="1" si="7"/>
        <v>112</v>
      </c>
      <c r="Q32" s="283">
        <f t="shared" ca="1" si="7"/>
        <v>116</v>
      </c>
      <c r="R32" s="283">
        <f t="shared" ca="1" si="7"/>
        <v>113</v>
      </c>
      <c r="S32" s="285">
        <f ca="1">SUM(S29:S31)</f>
        <v>92</v>
      </c>
      <c r="T32" s="284">
        <f t="shared" ca="1" si="7"/>
        <v>113</v>
      </c>
      <c r="U32" s="283">
        <f t="shared" ca="1" si="7"/>
        <v>92</v>
      </c>
      <c r="V32" s="283">
        <f t="shared" ca="1" si="7"/>
        <v>92</v>
      </c>
      <c r="W32" s="283">
        <f t="shared" ca="1" si="7"/>
        <v>92</v>
      </c>
      <c r="X32" s="285">
        <f t="shared" ca="1" si="7"/>
        <v>92</v>
      </c>
      <c r="Y32" s="283">
        <f t="shared" ca="1" si="7"/>
        <v>92</v>
      </c>
    </row>
    <row r="33" spans="1:25" s="283" customFormat="1" ht="12.95" customHeight="1" outlineLevel="1">
      <c r="A33" s="281"/>
      <c r="B33" s="289" t="s">
        <v>13</v>
      </c>
      <c r="C33" s="290"/>
      <c r="D33" s="290"/>
      <c r="E33" s="290"/>
      <c r="F33" s="290"/>
      <c r="G33" s="290"/>
      <c r="H33" s="290"/>
      <c r="I33" s="291">
        <f ca="1">I$27</f>
        <v>118</v>
      </c>
      <c r="J33" s="291">
        <f ca="1">J$27</f>
        <v>82</v>
      </c>
      <c r="K33" s="291">
        <f ca="1">K$27</f>
        <v>115</v>
      </c>
      <c r="L33" s="291">
        <f ca="1">L$27</f>
        <v>81</v>
      </c>
      <c r="M33" s="293">
        <f ca="1">M$27</f>
        <v>80</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80</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8">O$31</f>
        <v>82</v>
      </c>
      <c r="P35" s="291">
        <f t="shared" ca="1" si="8"/>
        <v>112</v>
      </c>
      <c r="Q35" s="291">
        <f t="shared" ca="1" si="8"/>
        <v>116</v>
      </c>
      <c r="R35" s="291">
        <f t="shared" ca="1" si="8"/>
        <v>113</v>
      </c>
      <c r="S35" s="293">
        <f t="shared" ca="1" si="8"/>
        <v>92</v>
      </c>
      <c r="T35" s="292">
        <f t="shared" ca="1" si="8"/>
        <v>113</v>
      </c>
      <c r="U35" s="291">
        <f t="shared" ca="1" si="8"/>
        <v>92</v>
      </c>
      <c r="V35" s="291">
        <f t="shared" ca="1" si="8"/>
        <v>92</v>
      </c>
      <c r="W35" s="291">
        <f t="shared" ca="1" si="8"/>
        <v>92</v>
      </c>
      <c r="X35" s="293">
        <f t="shared" ca="1" si="8"/>
        <v>92</v>
      </c>
      <c r="Y35" s="291">
        <f t="shared" ca="1" si="8"/>
        <v>92</v>
      </c>
    </row>
    <row r="36" spans="1:25" s="283" customFormat="1" ht="12.75" customHeight="1" outlineLevel="1">
      <c r="A36" s="281"/>
      <c r="B36" s="289" t="s">
        <v>262</v>
      </c>
      <c r="C36" s="290"/>
      <c r="D36" s="290"/>
      <c r="E36" s="290"/>
      <c r="F36" s="290"/>
      <c r="G36" s="290"/>
      <c r="H36" s="290"/>
      <c r="I36" s="291">
        <f t="shared" ref="I36:Y36" ca="1" si="9">SUM(I33:I35)</f>
        <v>118</v>
      </c>
      <c r="J36" s="291">
        <f t="shared" ca="1" si="9"/>
        <v>82</v>
      </c>
      <c r="K36" s="291">
        <f t="shared" ca="1" si="9"/>
        <v>115</v>
      </c>
      <c r="L36" s="291">
        <f t="shared" ca="1" si="9"/>
        <v>81</v>
      </c>
      <c r="M36" s="293">
        <f t="shared" ca="1" si="9"/>
        <v>80</v>
      </c>
      <c r="N36" s="293">
        <f t="shared" ca="1" si="9"/>
        <v>80</v>
      </c>
      <c r="O36" s="292">
        <f t="shared" ca="1" si="9"/>
        <v>82</v>
      </c>
      <c r="P36" s="291">
        <f t="shared" ca="1" si="9"/>
        <v>112</v>
      </c>
      <c r="Q36" s="291">
        <f t="shared" ca="1" si="9"/>
        <v>116</v>
      </c>
      <c r="R36" s="291">
        <f t="shared" ca="1" si="9"/>
        <v>113</v>
      </c>
      <c r="S36" s="293">
        <f t="shared" ca="1" si="9"/>
        <v>92</v>
      </c>
      <c r="T36" s="292">
        <f t="shared" ca="1" si="9"/>
        <v>113</v>
      </c>
      <c r="U36" s="291">
        <f t="shared" ca="1" si="9"/>
        <v>92</v>
      </c>
      <c r="V36" s="291">
        <f t="shared" ca="1" si="9"/>
        <v>92</v>
      </c>
      <c r="W36" s="291">
        <f t="shared" ca="1" si="9"/>
        <v>92</v>
      </c>
      <c r="X36" s="293">
        <f t="shared" ca="1" si="9"/>
        <v>92</v>
      </c>
      <c r="Y36" s="291">
        <f t="shared" ca="1" si="9"/>
        <v>92</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118</v>
      </c>
      <c r="J38" s="268">
        <f t="shared" ref="J38:M38" ca="1" si="10">J12</f>
        <v>82</v>
      </c>
      <c r="K38" s="268">
        <f t="shared" ca="1" si="10"/>
        <v>115</v>
      </c>
      <c r="L38" s="268">
        <f t="shared" ca="1" si="10"/>
        <v>81</v>
      </c>
      <c r="M38" s="300">
        <f t="shared" ca="1" si="10"/>
        <v>80</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0">
        <f ca="1">M38</f>
        <v>80</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348">
        <f ca="1">O12</f>
        <v>82</v>
      </c>
      <c r="P40" s="349">
        <f ca="1">P12</f>
        <v>112</v>
      </c>
      <c r="Q40" s="349">
        <f ca="1">Q12</f>
        <v>116</v>
      </c>
      <c r="R40" s="349">
        <f ca="1">R12</f>
        <v>113</v>
      </c>
      <c r="S40" s="382">
        <f ca="1">S12</f>
        <v>92</v>
      </c>
      <c r="T40" s="298">
        <f ca="1">R41</f>
        <v>125</v>
      </c>
      <c r="U40" s="283">
        <f ca="1">T40</f>
        <v>125</v>
      </c>
      <c r="V40" s="283">
        <f ca="1">U40</f>
        <v>125</v>
      </c>
      <c r="W40" s="283">
        <f ca="1">V40</f>
        <v>125</v>
      </c>
      <c r="X40" s="285">
        <f ca="1">W40</f>
        <v>125</v>
      </c>
      <c r="Y40" s="359">
        <f ca="1">W41</f>
        <v>124</v>
      </c>
    </row>
    <row r="41" spans="1:25" s="268" customFormat="1" ht="12.95" customHeight="1">
      <c r="A41" s="294"/>
      <c r="B41" s="266" t="s">
        <v>196</v>
      </c>
      <c r="C41" s="267"/>
      <c r="D41" s="267"/>
      <c r="E41" s="267"/>
      <c r="F41" s="267"/>
      <c r="G41" s="267"/>
      <c r="H41" s="267"/>
      <c r="I41" s="268">
        <f ca="1">I12-SUM($I13:I13)-I14</f>
        <v>109</v>
      </c>
      <c r="J41" s="268">
        <f ca="1">J12-SUM($I13:J13)-J14</f>
        <v>91</v>
      </c>
      <c r="K41" s="268">
        <f ca="1">K12-SUM($I13:K13)-K14</f>
        <v>129</v>
      </c>
      <c r="L41" s="268">
        <f ca="1">L12-SUM($I13:L13)-L14</f>
        <v>86</v>
      </c>
      <c r="M41" s="300">
        <f ca="1">M12-SUM($I13:M13)-M14</f>
        <v>57</v>
      </c>
      <c r="N41" s="303">
        <f ca="1">L41+L14-N14-SUM($M13:N13)</f>
        <v>50</v>
      </c>
      <c r="O41" s="284">
        <f ca="1">O12-O14-SUM($N13:O13)</f>
        <v>90</v>
      </c>
      <c r="P41" s="283">
        <f ca="1">P12-P14-SUM($N13:P13)</f>
        <v>125</v>
      </c>
      <c r="Q41" s="283">
        <f ca="1">Q12-Q14-SUM($N13:Q13)</f>
        <v>107</v>
      </c>
      <c r="R41" s="283">
        <f ca="1">R12-R14-SUM($N13:R13)</f>
        <v>125</v>
      </c>
      <c r="S41" s="285">
        <f ca="1">S12-S14-SUM($N13:S13)</f>
        <v>120</v>
      </c>
      <c r="T41" s="284">
        <f ca="1">$R$41+$R$14-T14-SUM($S13:T13)</f>
        <v>124</v>
      </c>
      <c r="U41" s="283">
        <f ca="1">$R$41+$R$14-U14-SUM($S13:U13)</f>
        <v>124</v>
      </c>
      <c r="V41" s="283">
        <f ca="1">$R$41+$R$14-V14-SUM($S13:V13)</f>
        <v>124</v>
      </c>
      <c r="W41" s="283">
        <f ca="1">$R$41+$R$14-W14-SUM($S13:W13)</f>
        <v>124</v>
      </c>
      <c r="X41" s="285">
        <f ca="1">$R$41+$R$14-X14-SUM($S13:X13)</f>
        <v>124</v>
      </c>
      <c r="Y41" s="283">
        <f ca="1">$W$41+$W$14-Y14-SUM($X13:Y13)</f>
        <v>124</v>
      </c>
    </row>
    <row r="42" spans="1:25" s="268" customFormat="1" ht="12.95" customHeight="1" outlineLevel="1">
      <c r="A42" s="266"/>
      <c r="B42" s="274" t="s">
        <v>17</v>
      </c>
      <c r="C42" s="275"/>
      <c r="D42" s="275"/>
      <c r="E42" s="275"/>
      <c r="F42" s="275"/>
      <c r="G42" s="275"/>
      <c r="H42" s="275"/>
      <c r="I42" s="276">
        <f ca="1">I$27</f>
        <v>118</v>
      </c>
      <c r="J42" s="276">
        <f ca="1">J$27</f>
        <v>82</v>
      </c>
      <c r="K42" s="276">
        <f ca="1">K$27</f>
        <v>115</v>
      </c>
      <c r="L42" s="276">
        <f ca="1">L$27</f>
        <v>81</v>
      </c>
      <c r="M42" s="277">
        <f ca="1">M$27</f>
        <v>80</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80</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82</v>
      </c>
      <c r="P44" s="276">
        <f ca="1">P40</f>
        <v>112</v>
      </c>
      <c r="Q44" s="276">
        <f ca="1">Q40</f>
        <v>116</v>
      </c>
      <c r="R44" s="276">
        <f ca="1">R40</f>
        <v>113</v>
      </c>
      <c r="S44" s="277">
        <f t="shared" ref="S44:Y44" ca="1" si="11">S40</f>
        <v>92</v>
      </c>
      <c r="T44" s="304">
        <f t="shared" ca="1" si="11"/>
        <v>125</v>
      </c>
      <c r="U44" s="276">
        <f t="shared" ca="1" si="11"/>
        <v>125</v>
      </c>
      <c r="V44" s="276">
        <f t="shared" ca="1" si="11"/>
        <v>125</v>
      </c>
      <c r="W44" s="276">
        <f t="shared" ca="1" si="11"/>
        <v>125</v>
      </c>
      <c r="X44" s="277">
        <f t="shared" ca="1" si="11"/>
        <v>125</v>
      </c>
      <c r="Y44" s="276">
        <f t="shared" ca="1" si="11"/>
        <v>124</v>
      </c>
    </row>
    <row r="45" spans="1:25" s="268" customFormat="1" ht="12.75" customHeight="1">
      <c r="A45" s="266"/>
      <c r="B45" s="274" t="s">
        <v>263</v>
      </c>
      <c r="C45" s="275"/>
      <c r="D45" s="275"/>
      <c r="E45" s="275"/>
      <c r="F45" s="275"/>
      <c r="G45" s="275"/>
      <c r="H45" s="275"/>
      <c r="I45" s="276">
        <f t="shared" ref="I45:Y45" ca="1" si="12">SUM(I42:I44)</f>
        <v>118</v>
      </c>
      <c r="J45" s="276">
        <f t="shared" ca="1" si="12"/>
        <v>82</v>
      </c>
      <c r="K45" s="276">
        <f t="shared" ca="1" si="12"/>
        <v>115</v>
      </c>
      <c r="L45" s="276">
        <f t="shared" ca="1" si="12"/>
        <v>81</v>
      </c>
      <c r="M45" s="277">
        <f t="shared" ca="1" si="12"/>
        <v>80</v>
      </c>
      <c r="N45" s="277">
        <f t="shared" ca="1" si="12"/>
        <v>80</v>
      </c>
      <c r="O45" s="304">
        <f t="shared" ca="1" si="12"/>
        <v>82</v>
      </c>
      <c r="P45" s="276">
        <f t="shared" ca="1" si="12"/>
        <v>112</v>
      </c>
      <c r="Q45" s="276">
        <f t="shared" ca="1" si="12"/>
        <v>116</v>
      </c>
      <c r="R45" s="276">
        <f t="shared" ca="1" si="12"/>
        <v>113</v>
      </c>
      <c r="S45" s="277">
        <f t="shared" ca="1" si="12"/>
        <v>92</v>
      </c>
      <c r="T45" s="304">
        <f t="shared" ca="1" si="12"/>
        <v>125</v>
      </c>
      <c r="U45" s="276">
        <f t="shared" ca="1" si="12"/>
        <v>125</v>
      </c>
      <c r="V45" s="276">
        <f t="shared" ca="1" si="12"/>
        <v>125</v>
      </c>
      <c r="W45" s="276">
        <f t="shared" ca="1" si="12"/>
        <v>125</v>
      </c>
      <c r="X45" s="277">
        <f t="shared" ca="1" si="12"/>
        <v>125</v>
      </c>
      <c r="Y45" s="276">
        <f t="shared" ca="1" si="12"/>
        <v>124</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3">(SUM(I38:I40)-I41)-(SUM(H38:H40)-H41)</f>
        <v>9</v>
      </c>
      <c r="J47" s="268">
        <f t="shared" ca="1" si="13"/>
        <v>-18</v>
      </c>
      <c r="K47" s="268">
        <f t="shared" ca="1" si="13"/>
        <v>-5</v>
      </c>
      <c r="L47" s="268">
        <f t="shared" ca="1" si="13"/>
        <v>9</v>
      </c>
      <c r="M47" s="300">
        <f t="shared" ca="1" si="13"/>
        <v>28</v>
      </c>
      <c r="N47" s="297">
        <f ca="1">(SUM(N38:N40)-N41)-(SUM(M38:M40)-M41)</f>
        <v>7</v>
      </c>
      <c r="O47" s="295">
        <f t="shared" ca="1" si="13"/>
        <v>-38</v>
      </c>
      <c r="P47" s="268">
        <f t="shared" ca="1" si="13"/>
        <v>-5</v>
      </c>
      <c r="Q47" s="268">
        <f t="shared" ca="1" si="13"/>
        <v>22</v>
      </c>
      <c r="R47" s="268">
        <f t="shared" ca="1" si="13"/>
        <v>-21</v>
      </c>
      <c r="S47" s="297">
        <f t="shared" ca="1" si="13"/>
        <v>-16</v>
      </c>
      <c r="T47" s="295">
        <f t="shared" ca="1" si="13"/>
        <v>29</v>
      </c>
      <c r="U47" s="268">
        <f t="shared" ca="1" si="13"/>
        <v>0</v>
      </c>
      <c r="V47" s="268">
        <f t="shared" ca="1" si="13"/>
        <v>0</v>
      </c>
      <c r="W47" s="268">
        <f t="shared" ca="1" si="13"/>
        <v>0</v>
      </c>
      <c r="X47" s="297">
        <f t="shared" ca="1" si="13"/>
        <v>0</v>
      </c>
      <c r="Y47" s="296">
        <f t="shared" ca="1" si="13"/>
        <v>-1</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9</v>
      </c>
      <c r="J50" s="308"/>
      <c r="K50" s="308"/>
      <c r="L50" s="308"/>
      <c r="M50" s="311"/>
      <c r="N50" s="311"/>
      <c r="O50" s="310">
        <f ca="1">SUM(O38:O40)-O41</f>
        <v>-8</v>
      </c>
      <c r="P50" s="308"/>
      <c r="Q50" s="308"/>
      <c r="R50" s="308"/>
      <c r="S50" s="311"/>
      <c r="T50" s="310">
        <f ca="1">SUM(T38:T40)-T41</f>
        <v>1</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-18</v>
      </c>
      <c r="K51" s="312">
        <f ca="1">(SUM(K38:K40)-K41)-(SUM(J38:J40)-J41)</f>
        <v>-5</v>
      </c>
      <c r="L51" s="312">
        <f ca="1">(SUM(L38:L40)-L41)-(SUM(K38:K40)-K41)</f>
        <v>9</v>
      </c>
      <c r="M51" s="311"/>
      <c r="N51" s="311"/>
      <c r="O51" s="310"/>
      <c r="P51" s="312">
        <f ca="1">(SUM(P38:P40)-P41)-(SUM(O38:O40)-O41)</f>
        <v>-5</v>
      </c>
      <c r="Q51" s="312">
        <f ca="1">(SUM(Q38:Q40)-Q41)-(SUM(P38:P40)-P41)</f>
        <v>22</v>
      </c>
      <c r="R51" s="312">
        <f ca="1">(SUM(R38:R40)-R41)-(SUM(Q38:Q40)-Q41)</f>
        <v>-21</v>
      </c>
      <c r="S51" s="311"/>
      <c r="T51" s="322"/>
      <c r="U51" s="312">
        <f ca="1">(SUM(U38:U40)-U41)-(SUM(T38:T40)-T41)</f>
        <v>0</v>
      </c>
      <c r="V51" s="312">
        <f t="shared" ref="V51:W51" ca="1" si="14">(SUM(V38:V40)-V41)-(SUM(U38:U40)-U41)</f>
        <v>0</v>
      </c>
      <c r="W51" s="312">
        <f t="shared" ca="1" si="14"/>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2"/>
      <c r="J54" s="312"/>
      <c r="K54" s="312"/>
      <c r="L54" s="312"/>
      <c r="M54" s="313"/>
      <c r="N54" s="311"/>
      <c r="O54" s="310">
        <f ca="1">-((SUM(N38:N40)-N41)-(SUM(M38:M40)-M41))</f>
        <v>-7</v>
      </c>
      <c r="P54" s="308"/>
      <c r="Q54" s="308"/>
      <c r="R54" s="308"/>
      <c r="S54" s="311"/>
      <c r="T54" s="310">
        <f ca="1">-((SUM(S38:S40)-S41)-(SUM(R38:R40)-R41))</f>
        <v>16</v>
      </c>
      <c r="U54" s="308"/>
      <c r="V54" s="308"/>
      <c r="W54" s="312"/>
      <c r="X54" s="311"/>
      <c r="Y54" s="308"/>
    </row>
    <row r="55" spans="1:25" s="268" customFormat="1" ht="12.95" customHeight="1">
      <c r="A55" s="294"/>
      <c r="B55" s="306" t="s">
        <v>281</v>
      </c>
      <c r="C55" s="307"/>
      <c r="D55" s="307"/>
      <c r="E55" s="307"/>
      <c r="F55" s="307"/>
      <c r="G55" s="307"/>
      <c r="H55" s="307"/>
      <c r="I55" s="312"/>
      <c r="J55" s="312"/>
      <c r="K55" s="312"/>
      <c r="L55" s="312"/>
      <c r="M55" s="313"/>
      <c r="N55" s="311">
        <f ca="1">-M14</f>
        <v>-8</v>
      </c>
      <c r="O55" s="310">
        <f ca="1">-M14</f>
        <v>-8</v>
      </c>
      <c r="P55" s="308"/>
      <c r="Q55" s="308"/>
      <c r="R55" s="308"/>
      <c r="S55" s="311"/>
      <c r="T55" s="310"/>
      <c r="U55" s="308"/>
      <c r="V55" s="308"/>
      <c r="W55" s="312"/>
      <c r="X55" s="311"/>
      <c r="Y55" s="308"/>
    </row>
    <row r="56" spans="1:25" s="268" customFormat="1" ht="12.95" customHeight="1">
      <c r="A56" s="294"/>
      <c r="B56" s="306" t="s">
        <v>323</v>
      </c>
      <c r="C56" s="307"/>
      <c r="D56" s="307"/>
      <c r="E56" s="307"/>
      <c r="F56" s="307"/>
      <c r="G56" s="307"/>
      <c r="H56" s="307"/>
      <c r="I56" s="312"/>
      <c r="J56" s="312"/>
      <c r="K56" s="312"/>
      <c r="L56" s="312"/>
      <c r="M56" s="313">
        <f ca="1">((SUM(M38:M40)-M41)-(SUM(L38:L40)-L41))</f>
        <v>28</v>
      </c>
      <c r="N56" s="311"/>
      <c r="O56" s="310"/>
      <c r="P56" s="312"/>
      <c r="Q56" s="312"/>
      <c r="R56" s="312"/>
      <c r="S56" s="311"/>
      <c r="T56" s="322"/>
      <c r="U56" s="312"/>
      <c r="V56" s="312"/>
      <c r="W56" s="312"/>
      <c r="X56" s="311"/>
      <c r="Y56" s="308"/>
    </row>
    <row r="57" spans="1:25" s="268" customFormat="1" ht="12.95" customHeight="1">
      <c r="A57" s="294"/>
      <c r="B57" s="306" t="s">
        <v>286</v>
      </c>
      <c r="C57" s="307"/>
      <c r="D57" s="307"/>
      <c r="E57" s="307"/>
      <c r="F57" s="307"/>
      <c r="G57" s="307"/>
      <c r="H57" s="307"/>
      <c r="I57" s="312"/>
      <c r="J57" s="312"/>
      <c r="K57" s="312"/>
      <c r="L57" s="312"/>
      <c r="M57" s="313"/>
      <c r="N57" s="311"/>
      <c r="O57" s="310">
        <f ca="1">SUM(N38:N40)-SUM(L38:L40)</f>
        <v>-1</v>
      </c>
      <c r="P57" s="312"/>
      <c r="Q57" s="312"/>
      <c r="R57" s="312"/>
      <c r="S57" s="311"/>
      <c r="T57" s="322"/>
      <c r="U57" s="312"/>
      <c r="V57" s="312"/>
      <c r="W57" s="312"/>
      <c r="X57" s="311"/>
      <c r="Y57" s="308"/>
    </row>
    <row r="58" spans="1:25" s="268" customFormat="1" ht="12.95" customHeight="1">
      <c r="A58" s="294"/>
      <c r="B58" s="306" t="s">
        <v>308</v>
      </c>
      <c r="C58" s="307"/>
      <c r="D58" s="307"/>
      <c r="E58" s="307"/>
      <c r="F58" s="307"/>
      <c r="G58" s="307"/>
      <c r="H58" s="307"/>
      <c r="I58" s="312"/>
      <c r="J58" s="312"/>
      <c r="K58" s="312"/>
      <c r="L58" s="312"/>
      <c r="M58" s="313"/>
      <c r="N58" s="311"/>
      <c r="O58" s="310"/>
      <c r="P58" s="312"/>
      <c r="Q58" s="312"/>
      <c r="R58" s="312"/>
      <c r="S58" s="311"/>
      <c r="T58" s="322"/>
      <c r="U58" s="312"/>
      <c r="V58" s="312"/>
      <c r="W58" s="312"/>
      <c r="X58" s="311"/>
      <c r="Y58" s="308"/>
    </row>
    <row r="59" spans="1:25" s="268" customFormat="1" ht="12.95" customHeight="1">
      <c r="A59" s="294"/>
      <c r="B59" s="306" t="s">
        <v>309</v>
      </c>
      <c r="C59" s="307"/>
      <c r="D59" s="307"/>
      <c r="E59" s="307"/>
      <c r="F59" s="307"/>
      <c r="G59" s="307"/>
      <c r="H59" s="307"/>
      <c r="I59" s="312"/>
      <c r="J59" s="312"/>
      <c r="K59" s="312"/>
      <c r="L59" s="312"/>
      <c r="M59" s="313"/>
      <c r="N59" s="311"/>
      <c r="O59" s="310"/>
      <c r="P59" s="312"/>
      <c r="Q59" s="312"/>
      <c r="R59" s="312"/>
      <c r="S59" s="311"/>
      <c r="T59" s="322"/>
      <c r="U59" s="312"/>
      <c r="V59" s="312"/>
      <c r="W59" s="312"/>
      <c r="X59" s="311"/>
      <c r="Y59" s="308"/>
    </row>
    <row r="60" spans="1:25" s="268" customFormat="1" ht="12.95" customHeight="1">
      <c r="A60" s="294"/>
      <c r="B60" s="306" t="s">
        <v>310</v>
      </c>
      <c r="C60" s="307"/>
      <c r="D60" s="307"/>
      <c r="E60" s="307"/>
      <c r="F60" s="307"/>
      <c r="G60" s="307"/>
      <c r="H60" s="307"/>
      <c r="I60" s="312"/>
      <c r="J60" s="312"/>
      <c r="K60" s="312"/>
      <c r="L60" s="312"/>
      <c r="M60" s="313"/>
      <c r="N60" s="311"/>
      <c r="O60" s="310"/>
      <c r="P60" s="312"/>
      <c r="Q60" s="312"/>
      <c r="R60" s="312"/>
      <c r="S60" s="311"/>
      <c r="T60" s="322"/>
      <c r="U60" s="312"/>
      <c r="V60" s="312"/>
      <c r="W60" s="312"/>
      <c r="X60" s="311"/>
      <c r="Y60" s="308"/>
    </row>
    <row r="61" spans="1:25" s="268" customFormat="1" ht="12.95" customHeight="1">
      <c r="A61" s="294"/>
      <c r="B61" s="306" t="s">
        <v>311</v>
      </c>
      <c r="C61" s="307"/>
      <c r="D61" s="307"/>
      <c r="E61" s="307"/>
      <c r="F61" s="307"/>
      <c r="G61" s="307"/>
      <c r="H61" s="307"/>
      <c r="I61" s="312"/>
      <c r="J61" s="312"/>
      <c r="K61" s="312"/>
      <c r="L61" s="312"/>
      <c r="M61" s="313"/>
      <c r="N61" s="311"/>
      <c r="O61" s="310"/>
      <c r="P61" s="312"/>
      <c r="Q61" s="312"/>
      <c r="R61" s="312"/>
      <c r="S61" s="311"/>
      <c r="T61" s="322"/>
      <c r="U61" s="312"/>
      <c r="V61" s="312"/>
      <c r="W61" s="312"/>
      <c r="X61" s="311"/>
      <c r="Y61" s="308"/>
    </row>
    <row r="62" spans="1:25" s="268" customFormat="1" ht="12.95" customHeight="1">
      <c r="A62" s="294"/>
      <c r="B62" s="306" t="s">
        <v>22</v>
      </c>
      <c r="C62" s="307"/>
      <c r="D62" s="307"/>
      <c r="E62" s="307"/>
      <c r="F62" s="307"/>
      <c r="G62" s="307"/>
      <c r="H62" s="307"/>
      <c r="I62" s="319">
        <f ca="1">SUM(I50:I61)</f>
        <v>9</v>
      </c>
      <c r="J62" s="319">
        <f t="shared" ref="J62:Y62" ca="1" si="15">SUM(J50:J61)</f>
        <v>-18</v>
      </c>
      <c r="K62" s="319">
        <f t="shared" ca="1" si="15"/>
        <v>-5</v>
      </c>
      <c r="L62" s="319">
        <f t="shared" ca="1" si="15"/>
        <v>9</v>
      </c>
      <c r="M62" s="321">
        <f t="shared" ca="1" si="15"/>
        <v>28</v>
      </c>
      <c r="N62" s="321">
        <f t="shared" ca="1" si="15"/>
        <v>-8</v>
      </c>
      <c r="O62" s="320">
        <f t="shared" ca="1" si="15"/>
        <v>-24</v>
      </c>
      <c r="P62" s="319">
        <f t="shared" ca="1" si="15"/>
        <v>-5</v>
      </c>
      <c r="Q62" s="319">
        <f t="shared" ca="1" si="15"/>
        <v>22</v>
      </c>
      <c r="R62" s="319">
        <f t="shared" ca="1" si="15"/>
        <v>-21</v>
      </c>
      <c r="S62" s="321">
        <f t="shared" si="15"/>
        <v>0</v>
      </c>
      <c r="T62" s="320">
        <f t="shared" ca="1" si="15"/>
        <v>17</v>
      </c>
      <c r="U62" s="319">
        <f t="shared" ca="1" si="15"/>
        <v>0</v>
      </c>
      <c r="V62" s="319">
        <f t="shared" ca="1" si="15"/>
        <v>0</v>
      </c>
      <c r="W62" s="319">
        <f t="shared" ca="1" si="15"/>
        <v>0</v>
      </c>
      <c r="X62" s="321">
        <f t="shared" si="15"/>
        <v>0</v>
      </c>
      <c r="Y62" s="319">
        <f t="shared" ca="1" si="15"/>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9</v>
      </c>
      <c r="K65" s="325">
        <f ca="1">J65</f>
        <v>9</v>
      </c>
      <c r="L65" s="325">
        <f ca="1">K65</f>
        <v>9</v>
      </c>
      <c r="M65" s="327">
        <f ca="1">L65</f>
        <v>9</v>
      </c>
      <c r="N65" s="327">
        <f ca="1">M65</f>
        <v>9</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-18</v>
      </c>
      <c r="L66" s="312">
        <f ca="1">K66</f>
        <v>-18</v>
      </c>
      <c r="M66" s="313">
        <f ca="1">L66</f>
        <v>-18</v>
      </c>
      <c r="N66" s="311">
        <f ca="1">M66</f>
        <v>-18</v>
      </c>
      <c r="O66" s="310">
        <f ca="1">N66</f>
        <v>-18</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-5</v>
      </c>
      <c r="M67" s="313">
        <f ca="1">L67</f>
        <v>-5</v>
      </c>
      <c r="N67" s="311">
        <f ca="1">M67</f>
        <v>-5</v>
      </c>
      <c r="O67" s="310">
        <f ca="1">N67</f>
        <v>-5</v>
      </c>
      <c r="P67" s="308">
        <f ca="1">O67</f>
        <v>-5</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9</v>
      </c>
      <c r="N68" s="311">
        <f ca="1">M68</f>
        <v>9</v>
      </c>
      <c r="O68" s="310">
        <f ca="1">N68</f>
        <v>9</v>
      </c>
      <c r="P68" s="308">
        <f ca="1">O68</f>
        <v>9</v>
      </c>
      <c r="Q68" s="308">
        <f ca="1">P68</f>
        <v>9</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 ca="1">M$62</f>
        <v>28</v>
      </c>
      <c r="O69" s="310">
        <f ca="1">N69</f>
        <v>28</v>
      </c>
      <c r="P69" s="308">
        <f ca="1">O69</f>
        <v>28</v>
      </c>
      <c r="Q69" s="308">
        <f ca="1">P69</f>
        <v>28</v>
      </c>
      <c r="R69" s="308">
        <f ca="1">Q69</f>
        <v>28</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 ca="1">N$62</f>
        <v>-8</v>
      </c>
      <c r="P70" s="361">
        <f ca="1">O70</f>
        <v>-8</v>
      </c>
      <c r="Q70" s="361">
        <f ca="1">P70</f>
        <v>-8</v>
      </c>
      <c r="R70" s="361">
        <f ca="1">Q70</f>
        <v>-8</v>
      </c>
      <c r="S70" s="387">
        <f ca="1">R70</f>
        <v>-8</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-24</v>
      </c>
      <c r="Q71" s="312">
        <f ca="1">P71</f>
        <v>-24</v>
      </c>
      <c r="R71" s="312">
        <f ca="1">Q71</f>
        <v>-24</v>
      </c>
      <c r="S71" s="313">
        <f ca="1">R71</f>
        <v>-24</v>
      </c>
      <c r="T71" s="322">
        <f ca="1">S71</f>
        <v>-24</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-5</v>
      </c>
      <c r="R72" s="312">
        <f ca="1">Q72</f>
        <v>-5</v>
      </c>
      <c r="S72" s="313">
        <f ca="1">R72</f>
        <v>-5</v>
      </c>
      <c r="T72" s="322">
        <f ca="1">S72</f>
        <v>-5</v>
      </c>
      <c r="U72" s="312">
        <f ca="1">T72</f>
        <v>-5</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22</v>
      </c>
      <c r="S73" s="313">
        <f ca="1">R73</f>
        <v>22</v>
      </c>
      <c r="T73" s="322">
        <f ca="1">S73</f>
        <v>22</v>
      </c>
      <c r="U73" s="312">
        <f ca="1">T73</f>
        <v>22</v>
      </c>
      <c r="V73" s="312">
        <f ca="1">U73</f>
        <v>22</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-21</v>
      </c>
      <c r="T74" s="322">
        <f ca="1">S74</f>
        <v>-21</v>
      </c>
      <c r="U74" s="312">
        <f ca="1">T74</f>
        <v>-21</v>
      </c>
      <c r="V74" s="312">
        <f ca="1">U74</f>
        <v>-21</v>
      </c>
      <c r="W74" s="312">
        <f ca="1">V74</f>
        <v>-21</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f>X75</f>
        <v>0</v>
      </c>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17</v>
      </c>
      <c r="V76" s="312">
        <f ca="1">U76</f>
        <v>17</v>
      </c>
      <c r="W76" s="312">
        <f ca="1">V76</f>
        <v>17</v>
      </c>
      <c r="X76" s="313">
        <f ca="1">W76</f>
        <v>17</v>
      </c>
      <c r="Y76" s="312">
        <f ca="1">X76</f>
        <v>17</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65"/>
      <c r="V77" s="312">
        <f ca="1">U$62</f>
        <v>0</v>
      </c>
      <c r="W77" s="312">
        <f ca="1">V77</f>
        <v>0</v>
      </c>
      <c r="X77" s="313">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23</v>
      </c>
      <c r="O78" s="320">
        <f ca="1">SUM(O65:O70)</f>
        <v>6</v>
      </c>
      <c r="P78" s="319">
        <f t="shared" ref="P78:S78" ca="1" si="16">SUM(P65:P70)</f>
        <v>24</v>
      </c>
      <c r="Q78" s="319">
        <f t="shared" ca="1" si="16"/>
        <v>29</v>
      </c>
      <c r="R78" s="319">
        <f t="shared" ca="1" si="16"/>
        <v>20</v>
      </c>
      <c r="S78" s="321">
        <f t="shared" ca="1" si="16"/>
        <v>-8</v>
      </c>
      <c r="T78" s="320">
        <f ca="1">SUM(T65:T75)</f>
        <v>-28</v>
      </c>
      <c r="U78" s="319">
        <f t="shared" ref="U78:X78" ca="1" si="17">SUM(U65:U75)</f>
        <v>-4</v>
      </c>
      <c r="V78" s="319">
        <f t="shared" ca="1" si="17"/>
        <v>1</v>
      </c>
      <c r="W78" s="319">
        <f t="shared" ca="1" si="17"/>
        <v>-21</v>
      </c>
      <c r="X78" s="321">
        <f t="shared" si="17"/>
        <v>0</v>
      </c>
      <c r="Y78" s="319">
        <f ca="1">SUM(Y65:Y77)</f>
        <v>17</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4"/>
      <c r="J81" s="314"/>
      <c r="K81" s="314"/>
      <c r="L81" s="314"/>
      <c r="M81" s="318"/>
      <c r="N81" s="354"/>
      <c r="O81" s="315"/>
      <c r="P81" s="316"/>
      <c r="Q81" s="316"/>
      <c r="R81" s="316"/>
      <c r="S81" s="354"/>
      <c r="T81" s="315"/>
      <c r="U81" s="316"/>
      <c r="V81" s="316"/>
      <c r="W81" s="316"/>
      <c r="X81" s="354"/>
      <c r="Y81" s="316"/>
    </row>
    <row r="82" spans="1:25" s="268" customFormat="1" ht="12.95" customHeight="1">
      <c r="A82" s="294"/>
      <c r="B82" s="306" t="s">
        <v>362</v>
      </c>
      <c r="C82" s="307"/>
      <c r="D82" s="307"/>
      <c r="E82" s="267"/>
      <c r="F82" s="267"/>
      <c r="G82" s="267"/>
      <c r="H82" s="307"/>
      <c r="I82" s="314"/>
      <c r="J82" s="314"/>
      <c r="K82" s="314"/>
      <c r="L82" s="314"/>
      <c r="M82" s="318"/>
      <c r="N82" s="354"/>
      <c r="O82" s="315"/>
      <c r="P82" s="316"/>
      <c r="Q82" s="316"/>
      <c r="R82" s="316"/>
      <c r="S82" s="354"/>
      <c r="T82" s="398"/>
      <c r="U82" s="316"/>
      <c r="V82" s="316"/>
      <c r="W82" s="316"/>
      <c r="X82" s="354"/>
      <c r="Y82" s="316"/>
    </row>
    <row r="83" spans="1:25" s="268" customFormat="1" ht="12.95" customHeight="1">
      <c r="A83" s="294"/>
      <c r="B83" s="306" t="s">
        <v>374</v>
      </c>
      <c r="C83" s="267"/>
      <c r="D83" s="267"/>
      <c r="E83" s="267"/>
      <c r="F83" s="267"/>
      <c r="G83" s="267"/>
      <c r="H83" s="267"/>
      <c r="I83" s="331"/>
      <c r="J83" s="331"/>
      <c r="K83" s="331"/>
      <c r="L83" s="331"/>
      <c r="M83" s="333"/>
      <c r="N83" s="333"/>
      <c r="O83" s="332"/>
      <c r="P83" s="331"/>
      <c r="Q83" s="331"/>
      <c r="R83" s="331"/>
      <c r="S83" s="333"/>
      <c r="T83" s="332"/>
      <c r="U83" s="331"/>
      <c r="V83" s="331"/>
      <c r="W83" s="331"/>
      <c r="X83" s="333"/>
      <c r="Y83" s="331"/>
    </row>
    <row r="84" spans="1:25" s="268" customFormat="1" ht="12.95" customHeight="1">
      <c r="A84" s="294"/>
      <c r="B84" s="306" t="s">
        <v>373</v>
      </c>
      <c r="C84" s="330"/>
      <c r="D84" s="330"/>
      <c r="E84" s="267"/>
      <c r="F84" s="267"/>
      <c r="G84" s="267"/>
      <c r="H84" s="330"/>
      <c r="I84" s="331"/>
      <c r="J84" s="331"/>
      <c r="K84" s="331"/>
      <c r="L84" s="331"/>
      <c r="M84" s="333"/>
      <c r="N84" s="333"/>
      <c r="O84" s="332"/>
      <c r="P84" s="331"/>
      <c r="Q84" s="331"/>
      <c r="R84" s="331"/>
      <c r="S84" s="333"/>
      <c r="T84" s="332"/>
      <c r="U84" s="331"/>
      <c r="V84" s="331"/>
      <c r="W84" s="331"/>
      <c r="X84" s="333"/>
      <c r="Y84" s="331"/>
    </row>
    <row r="85" spans="1:25" s="268" customFormat="1" ht="12.95" customHeight="1">
      <c r="A85" s="294"/>
      <c r="B85" s="306" t="s">
        <v>365</v>
      </c>
      <c r="C85" s="330"/>
      <c r="D85" s="330"/>
      <c r="E85" s="267"/>
      <c r="F85" s="267"/>
      <c r="G85" s="267"/>
      <c r="H85" s="330"/>
      <c r="I85" s="331"/>
      <c r="J85" s="331"/>
      <c r="K85" s="331"/>
      <c r="L85" s="331"/>
      <c r="M85" s="333"/>
      <c r="N85" s="333"/>
      <c r="O85" s="332"/>
      <c r="P85" s="331"/>
      <c r="Q85" s="331"/>
      <c r="R85" s="331"/>
      <c r="S85" s="333"/>
      <c r="T85" s="332"/>
      <c r="U85" s="331"/>
      <c r="V85" s="331"/>
      <c r="W85" s="331"/>
      <c r="X85" s="333"/>
      <c r="Y85" s="331"/>
    </row>
    <row r="86" spans="1:25" s="268" customFormat="1" ht="12.95" customHeight="1">
      <c r="A86" s="294"/>
      <c r="B86" s="306" t="s">
        <v>366</v>
      </c>
      <c r="C86" s="330"/>
      <c r="D86" s="330"/>
      <c r="E86" s="267"/>
      <c r="F86" s="267"/>
      <c r="G86" s="267"/>
      <c r="H86" s="330"/>
      <c r="I86" s="331"/>
      <c r="J86" s="331"/>
      <c r="K86" s="331"/>
      <c r="L86" s="331"/>
      <c r="M86" s="333"/>
      <c r="N86" s="333"/>
      <c r="O86" s="332"/>
      <c r="P86" s="331"/>
      <c r="Q86" s="331"/>
      <c r="R86" s="331"/>
      <c r="S86" s="333"/>
      <c r="T86" s="332"/>
      <c r="U86" s="331"/>
      <c r="V86" s="331"/>
      <c r="W86" s="331"/>
      <c r="X86" s="333"/>
      <c r="Y86" s="331"/>
    </row>
    <row r="87" spans="1:25" s="268" customFormat="1" ht="12.95" customHeight="1">
      <c r="A87" s="294"/>
      <c r="B87" s="306" t="s">
        <v>363</v>
      </c>
      <c r="C87" s="330"/>
      <c r="D87" s="330"/>
      <c r="E87" s="267"/>
      <c r="F87" s="267"/>
      <c r="G87" s="267"/>
      <c r="H87" s="330"/>
      <c r="I87" s="331"/>
      <c r="J87" s="331"/>
      <c r="K87" s="331"/>
      <c r="L87" s="331"/>
      <c r="M87" s="333"/>
      <c r="N87" s="333"/>
      <c r="O87" s="332"/>
      <c r="P87" s="316"/>
      <c r="Q87" s="331"/>
      <c r="R87" s="331"/>
      <c r="S87" s="333"/>
      <c r="T87" s="399"/>
      <c r="U87" s="385"/>
      <c r="V87" s="385"/>
      <c r="W87" s="331"/>
      <c r="X87" s="333"/>
      <c r="Y87" s="355"/>
    </row>
    <row r="88" spans="1:25" s="268" customFormat="1" ht="12.95" customHeight="1">
      <c r="A88" s="294"/>
      <c r="B88" s="306" t="s">
        <v>364</v>
      </c>
      <c r="C88" s="330"/>
      <c r="D88" s="330"/>
      <c r="E88" s="267"/>
      <c r="F88" s="267"/>
      <c r="G88" s="267"/>
      <c r="H88" s="330"/>
      <c r="I88" s="356"/>
      <c r="J88" s="356"/>
      <c r="K88" s="331"/>
      <c r="L88" s="331"/>
      <c r="M88" s="333"/>
      <c r="N88" s="333"/>
      <c r="O88" s="332"/>
      <c r="P88" s="331"/>
      <c r="Q88" s="331"/>
      <c r="R88" s="331"/>
      <c r="S88" s="333"/>
      <c r="T88" s="332"/>
      <c r="U88" s="331"/>
      <c r="V88" s="331"/>
      <c r="W88" s="331"/>
      <c r="X88" s="333"/>
      <c r="Y88" s="331"/>
    </row>
    <row r="89" spans="1:25" s="268" customFormat="1" ht="12.95" customHeight="1">
      <c r="A89" s="294"/>
      <c r="B89" s="306" t="s">
        <v>367</v>
      </c>
      <c r="C89" s="330"/>
      <c r="D89" s="330"/>
      <c r="E89" s="267"/>
      <c r="F89" s="267"/>
      <c r="G89" s="267"/>
      <c r="H89" s="330"/>
      <c r="I89" s="356"/>
      <c r="J89" s="356"/>
      <c r="K89" s="331"/>
      <c r="L89" s="331"/>
      <c r="M89" s="333"/>
      <c r="N89" s="333"/>
      <c r="O89" s="332"/>
      <c r="P89" s="331"/>
      <c r="Q89" s="331"/>
      <c r="R89" s="331"/>
      <c r="S89" s="333"/>
      <c r="T89" s="332"/>
      <c r="U89" s="331"/>
      <c r="V89" s="331"/>
      <c r="W89" s="331"/>
      <c r="X89" s="333"/>
      <c r="Y89" s="331"/>
    </row>
    <row r="90" spans="1:25" s="268" customFormat="1" ht="12.95" customHeight="1">
      <c r="A90" s="294"/>
      <c r="B90" s="306" t="s">
        <v>368</v>
      </c>
      <c r="C90" s="330"/>
      <c r="D90" s="330"/>
      <c r="E90" s="267"/>
      <c r="F90" s="267"/>
      <c r="G90" s="267"/>
      <c r="H90" s="330"/>
      <c r="I90" s="356"/>
      <c r="J90" s="356"/>
      <c r="K90" s="331"/>
      <c r="L90" s="331"/>
      <c r="M90" s="333"/>
      <c r="N90" s="333"/>
      <c r="O90" s="332"/>
      <c r="P90" s="331"/>
      <c r="Q90" s="331"/>
      <c r="R90" s="331"/>
      <c r="S90" s="333"/>
      <c r="T90" s="332"/>
      <c r="U90" s="331"/>
      <c r="V90" s="331"/>
      <c r="W90" s="331"/>
      <c r="X90" s="333"/>
      <c r="Y90" s="331"/>
    </row>
    <row r="91" spans="1:25" s="268" customFormat="1" ht="12.95" customHeight="1">
      <c r="A91" s="294"/>
      <c r="B91" s="306" t="s">
        <v>369</v>
      </c>
      <c r="C91" s="330"/>
      <c r="D91" s="330"/>
      <c r="E91" s="267"/>
      <c r="F91" s="267"/>
      <c r="G91" s="267"/>
      <c r="H91" s="330"/>
      <c r="I91" s="356"/>
      <c r="J91" s="356"/>
      <c r="K91" s="331"/>
      <c r="L91" s="331"/>
      <c r="M91" s="333"/>
      <c r="N91" s="333"/>
      <c r="O91" s="332"/>
      <c r="P91" s="331"/>
      <c r="Q91" s="331"/>
      <c r="R91" s="331"/>
      <c r="S91" s="333"/>
      <c r="T91" s="332"/>
      <c r="U91" s="331"/>
      <c r="V91" s="331"/>
      <c r="W91" s="331"/>
      <c r="X91" s="333"/>
      <c r="Y91" s="331"/>
    </row>
    <row r="92" spans="1:25" s="268" customFormat="1" ht="12.95" customHeight="1">
      <c r="A92" s="294"/>
      <c r="B92" s="306" t="s">
        <v>370</v>
      </c>
      <c r="C92" s="330"/>
      <c r="D92" s="330"/>
      <c r="E92" s="267"/>
      <c r="F92" s="267"/>
      <c r="G92" s="267"/>
      <c r="H92" s="330"/>
      <c r="I92" s="356"/>
      <c r="J92" s="356"/>
      <c r="K92" s="331"/>
      <c r="L92" s="331"/>
      <c r="M92" s="333"/>
      <c r="N92" s="333"/>
      <c r="O92" s="332"/>
      <c r="P92" s="331"/>
      <c r="Q92" s="331"/>
      <c r="R92" s="331"/>
      <c r="S92" s="333"/>
      <c r="T92" s="332"/>
      <c r="U92" s="331"/>
      <c r="V92" s="331"/>
      <c r="W92" s="331"/>
      <c r="X92" s="333"/>
      <c r="Y92" s="331"/>
    </row>
    <row r="93" spans="1:25" s="268" customFormat="1" ht="12.95" customHeight="1">
      <c r="A93" s="294"/>
      <c r="B93" s="330"/>
      <c r="C93" s="330"/>
      <c r="D93" s="330"/>
      <c r="E93" s="267"/>
      <c r="F93" s="267"/>
      <c r="G93" s="267"/>
      <c r="H93" s="330"/>
      <c r="I93" s="356"/>
      <c r="J93" s="356"/>
      <c r="K93" s="331"/>
      <c r="L93" s="331"/>
      <c r="M93" s="333"/>
      <c r="N93" s="333"/>
      <c r="O93" s="332"/>
      <c r="P93" s="331"/>
      <c r="Q93" s="331"/>
      <c r="R93" s="331"/>
      <c r="S93" s="333"/>
      <c r="T93" s="332"/>
      <c r="U93" s="331"/>
      <c r="V93" s="331"/>
      <c r="W93" s="331"/>
      <c r="X93" s="333"/>
      <c r="Y93" s="331"/>
    </row>
    <row r="94" spans="1:25" s="268" customFormat="1" ht="12.95" customHeight="1">
      <c r="A94" s="294"/>
      <c r="B94" s="266" t="s">
        <v>282</v>
      </c>
      <c r="C94" s="330"/>
      <c r="D94" s="330"/>
      <c r="E94" s="267"/>
      <c r="F94" s="267"/>
      <c r="G94" s="267"/>
      <c r="H94" s="330"/>
      <c r="I94" s="330"/>
      <c r="J94" s="330"/>
      <c r="M94" s="300"/>
      <c r="N94" s="300"/>
      <c r="O94" s="299"/>
      <c r="S94" s="300"/>
      <c r="T94" s="299"/>
      <c r="X94" s="300"/>
    </row>
    <row r="95" spans="1:25" s="268" customFormat="1" ht="12.95" customHeight="1">
      <c r="A95" s="294"/>
      <c r="B95" s="306" t="s">
        <v>375</v>
      </c>
      <c r="C95" s="330"/>
      <c r="D95" s="330"/>
      <c r="E95" s="267"/>
      <c r="F95" s="267"/>
      <c r="G95" s="267"/>
      <c r="H95" s="330"/>
      <c r="M95" s="300"/>
      <c r="N95" s="300"/>
      <c r="O95" s="299"/>
      <c r="S95" s="300"/>
      <c r="T95" s="299"/>
      <c r="U95" s="266"/>
      <c r="V95" s="266"/>
      <c r="X95" s="300"/>
      <c r="Y95" s="294"/>
    </row>
    <row r="96" spans="1:25" s="268" customFormat="1" ht="12.95" customHeight="1">
      <c r="A96" s="294"/>
      <c r="B96" s="306" t="s">
        <v>285</v>
      </c>
      <c r="C96" s="330"/>
      <c r="D96" s="330"/>
      <c r="E96" s="267"/>
      <c r="F96" s="267"/>
      <c r="G96" s="267"/>
      <c r="H96" s="330"/>
      <c r="M96" s="300"/>
      <c r="N96" s="300">
        <f ca="1">L41-SUM(N38:N40)</f>
        <v>6</v>
      </c>
      <c r="O96" s="299"/>
      <c r="S96" s="300"/>
      <c r="T96" s="400"/>
      <c r="U96" s="266"/>
      <c r="V96" s="266"/>
      <c r="X96" s="300"/>
      <c r="Y96" s="294"/>
    </row>
    <row r="97" spans="1:25" s="268" customFormat="1" ht="12.95" customHeight="1">
      <c r="A97" s="294"/>
      <c r="B97" s="306" t="s">
        <v>312</v>
      </c>
      <c r="C97" s="330"/>
      <c r="D97" s="330"/>
      <c r="E97" s="267"/>
      <c r="F97" s="267"/>
      <c r="G97" s="267"/>
      <c r="H97" s="330"/>
      <c r="M97" s="300"/>
      <c r="N97" s="300"/>
      <c r="O97" s="299"/>
      <c r="S97" s="300"/>
      <c r="T97" s="299"/>
      <c r="U97" s="266"/>
      <c r="V97" s="266"/>
      <c r="X97" s="300"/>
      <c r="Y97" s="294"/>
    </row>
    <row r="98" spans="1:25" s="268" customFormat="1" ht="12.95" customHeight="1">
      <c r="A98" s="294"/>
      <c r="B98" s="306" t="s">
        <v>313</v>
      </c>
      <c r="C98" s="330"/>
      <c r="D98" s="330"/>
      <c r="E98" s="267"/>
      <c r="F98" s="267"/>
      <c r="G98" s="267"/>
      <c r="H98" s="330"/>
      <c r="M98" s="300"/>
      <c r="N98" s="300"/>
      <c r="O98" s="299"/>
      <c r="S98" s="300"/>
      <c r="T98" s="299"/>
      <c r="U98" s="266"/>
      <c r="V98" s="266"/>
      <c r="X98" s="300"/>
      <c r="Y98" s="294"/>
    </row>
    <row r="99" spans="1:25" s="268" customFormat="1" ht="12.95" customHeight="1">
      <c r="A99" s="294"/>
      <c r="B99" s="306" t="s">
        <v>287</v>
      </c>
      <c r="C99" s="330"/>
      <c r="D99" s="330"/>
      <c r="E99" s="267"/>
      <c r="F99" s="267"/>
      <c r="G99" s="267"/>
      <c r="H99" s="330"/>
      <c r="M99" s="300"/>
      <c r="N99" s="300">
        <f ca="1">-M56</f>
        <v>-28</v>
      </c>
      <c r="O99" s="299"/>
      <c r="S99" s="300"/>
      <c r="T99" s="400"/>
      <c r="U99" s="266"/>
      <c r="V99" s="266"/>
      <c r="X99" s="300"/>
      <c r="Y99" s="294"/>
    </row>
    <row r="100" spans="1:25" s="268" customFormat="1" ht="12.95" customHeight="1">
      <c r="A100" s="294"/>
      <c r="B100" s="306" t="s">
        <v>314</v>
      </c>
      <c r="C100" s="330"/>
      <c r="D100" s="330"/>
      <c r="E100" s="267"/>
      <c r="F100" s="267"/>
      <c r="G100" s="267"/>
      <c r="H100" s="330"/>
      <c r="M100" s="300"/>
      <c r="N100" s="300"/>
      <c r="O100" s="299"/>
      <c r="S100" s="300"/>
      <c r="T100" s="400"/>
      <c r="U100" s="266"/>
      <c r="V100" s="266"/>
      <c r="X100" s="300"/>
      <c r="Y100" s="294"/>
    </row>
    <row r="101" spans="1:25" s="268" customFormat="1" ht="12.95" customHeight="1">
      <c r="A101" s="294"/>
      <c r="B101" s="306" t="s">
        <v>315</v>
      </c>
      <c r="C101" s="330"/>
      <c r="D101" s="330"/>
      <c r="E101" s="267"/>
      <c r="F101" s="267"/>
      <c r="G101" s="267"/>
      <c r="H101" s="330"/>
      <c r="M101" s="300"/>
      <c r="N101" s="300"/>
      <c r="O101" s="299"/>
      <c r="S101" s="300"/>
      <c r="T101" s="400"/>
      <c r="U101" s="266"/>
      <c r="V101" s="266"/>
      <c r="X101" s="300"/>
      <c r="Y101" s="294"/>
    </row>
    <row r="102" spans="1:25" s="268" customFormat="1" ht="12.95" customHeight="1">
      <c r="A102" s="294"/>
      <c r="B102" s="306" t="s">
        <v>316</v>
      </c>
      <c r="C102" s="330"/>
      <c r="D102" s="330"/>
      <c r="E102" s="267"/>
      <c r="F102" s="267"/>
      <c r="G102" s="267"/>
      <c r="H102" s="330"/>
      <c r="M102" s="300"/>
      <c r="N102" s="300"/>
      <c r="O102" s="299"/>
      <c r="S102" s="300"/>
      <c r="T102" s="400"/>
      <c r="U102" s="266"/>
      <c r="V102" s="266"/>
      <c r="X102" s="300"/>
      <c r="Y102" s="294"/>
    </row>
    <row r="103" spans="1:25" s="268" customFormat="1" ht="12.95" customHeight="1">
      <c r="A103" s="294"/>
      <c r="B103" s="306" t="s">
        <v>317</v>
      </c>
      <c r="C103" s="330"/>
      <c r="D103" s="330"/>
      <c r="E103" s="267"/>
      <c r="F103" s="267"/>
      <c r="G103" s="267"/>
      <c r="H103" s="330"/>
      <c r="M103" s="300"/>
      <c r="N103" s="300"/>
      <c r="O103" s="299"/>
      <c r="S103" s="300"/>
      <c r="T103" s="400"/>
      <c r="U103" s="266"/>
      <c r="V103" s="266"/>
      <c r="X103" s="300"/>
      <c r="Y103" s="294"/>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18">SUM(I78:I104)</f>
        <v>0</v>
      </c>
      <c r="J105" s="429">
        <f t="shared" si="18"/>
        <v>0</v>
      </c>
      <c r="K105" s="429">
        <f t="shared" si="18"/>
        <v>0</v>
      </c>
      <c r="L105" s="429">
        <f t="shared" si="18"/>
        <v>0</v>
      </c>
      <c r="M105" s="430">
        <f t="shared" si="18"/>
        <v>0</v>
      </c>
      <c r="N105" s="430">
        <f t="shared" ca="1" si="18"/>
        <v>1</v>
      </c>
      <c r="O105" s="396">
        <f t="shared" ca="1" si="18"/>
        <v>6</v>
      </c>
      <c r="P105" s="364">
        <f t="shared" ca="1" si="18"/>
        <v>24</v>
      </c>
      <c r="Q105" s="364">
        <f t="shared" ca="1" si="18"/>
        <v>29</v>
      </c>
      <c r="R105" s="364">
        <f t="shared" ca="1" si="18"/>
        <v>20</v>
      </c>
      <c r="S105" s="389">
        <f t="shared" ca="1" si="18"/>
        <v>-8</v>
      </c>
      <c r="T105" s="396">
        <f t="shared" ca="1" si="18"/>
        <v>-28</v>
      </c>
      <c r="U105" s="364">
        <f t="shared" ca="1" si="18"/>
        <v>-4</v>
      </c>
      <c r="V105" s="364">
        <f t="shared" ca="1" si="18"/>
        <v>1</v>
      </c>
      <c r="W105" s="364">
        <f t="shared" ca="1" si="18"/>
        <v>-21</v>
      </c>
      <c r="X105" s="389">
        <f t="shared" si="18"/>
        <v>0</v>
      </c>
      <c r="Y105" s="364">
        <f t="shared" ca="1" si="18"/>
        <v>17</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19">I13+I13/$I$15</f>
        <v>268.34770514603611</v>
      </c>
      <c r="J108" s="338">
        <f t="shared" ca="1" si="19"/>
        <v>-283.25591098748259</v>
      </c>
      <c r="K108" s="338">
        <f t="shared" ca="1" si="19"/>
        <v>-44.724617524339358</v>
      </c>
      <c r="L108" s="338">
        <f t="shared" ca="1" si="19"/>
        <v>0</v>
      </c>
      <c r="M108" s="379">
        <f t="shared" ca="1" si="19"/>
        <v>283.25591098748259</v>
      </c>
      <c r="N108" s="341">
        <f t="shared" ca="1" si="19"/>
        <v>149.08205841446451</v>
      </c>
      <c r="O108" s="339">
        <f t="shared" ca="1" si="19"/>
        <v>-298.16411682892902</v>
      </c>
      <c r="P108" s="340">
        <f t="shared" ca="1" si="19"/>
        <v>149.08205841446451</v>
      </c>
      <c r="Q108" s="340">
        <f t="shared" ca="1" si="19"/>
        <v>14.908205841446453</v>
      </c>
      <c r="R108" s="338">
        <f t="shared" ca="1" si="19"/>
        <v>-74.541029207232256</v>
      </c>
      <c r="S108" s="341">
        <f t="shared" ca="1" si="19"/>
        <v>-104.35744089012516</v>
      </c>
      <c r="T108" s="339">
        <f t="shared" si="19"/>
        <v>0</v>
      </c>
      <c r="U108" s="340">
        <f t="shared" si="19"/>
        <v>0</v>
      </c>
      <c r="V108" s="340">
        <f t="shared" si="19"/>
        <v>0</v>
      </c>
      <c r="W108" s="340">
        <f t="shared" si="19"/>
        <v>0</v>
      </c>
      <c r="X108" s="341">
        <f t="shared" si="19"/>
        <v>0</v>
      </c>
      <c r="Y108" s="340">
        <f t="shared" si="19"/>
        <v>0</v>
      </c>
    </row>
    <row r="109" spans="1:25" s="283" customFormat="1" ht="12.95" customHeight="1">
      <c r="A109" s="337"/>
      <c r="B109" s="306" t="s">
        <v>273</v>
      </c>
      <c r="C109" s="282"/>
      <c r="D109" s="282"/>
      <c r="E109" s="282"/>
      <c r="F109" s="282"/>
      <c r="G109" s="282"/>
      <c r="H109" s="282"/>
      <c r="I109" s="342">
        <f t="shared" ref="I109:Y109" ca="1" si="20">I14</f>
        <v>-9</v>
      </c>
      <c r="J109" s="342">
        <f t="shared" ca="1" si="20"/>
        <v>-8</v>
      </c>
      <c r="K109" s="342">
        <f t="shared" ca="1" si="20"/>
        <v>-10</v>
      </c>
      <c r="L109" s="342">
        <f t="shared" ca="1" si="20"/>
        <v>-1</v>
      </c>
      <c r="M109" s="380">
        <f t="shared" ca="1" si="20"/>
        <v>8</v>
      </c>
      <c r="N109" s="345">
        <f t="shared" ca="1" si="20"/>
        <v>6</v>
      </c>
      <c r="O109" s="343">
        <f t="shared" ca="1" si="20"/>
        <v>2</v>
      </c>
      <c r="P109" s="344">
        <f t="shared" ca="1" si="20"/>
        <v>-13</v>
      </c>
      <c r="Q109" s="344">
        <f t="shared" ca="1" si="20"/>
        <v>8</v>
      </c>
      <c r="R109" s="342">
        <f t="shared" ca="1" si="20"/>
        <v>-8</v>
      </c>
      <c r="S109" s="345">
        <f t="shared" ca="1" si="20"/>
        <v>-17</v>
      </c>
      <c r="T109" s="343">
        <f t="shared" si="20"/>
        <v>0</v>
      </c>
      <c r="U109" s="344">
        <f t="shared" si="20"/>
        <v>0</v>
      </c>
      <c r="V109" s="344">
        <f t="shared" si="20"/>
        <v>0</v>
      </c>
      <c r="W109" s="344">
        <f t="shared" si="20"/>
        <v>0</v>
      </c>
      <c r="X109" s="345">
        <f t="shared" si="20"/>
        <v>0</v>
      </c>
      <c r="Y109" s="344">
        <f t="shared" si="20"/>
        <v>0</v>
      </c>
    </row>
    <row r="110" spans="1:25" s="283" customFormat="1" ht="12.95" customHeight="1">
      <c r="A110" s="337"/>
      <c r="B110" s="306" t="s">
        <v>255</v>
      </c>
      <c r="C110" s="282"/>
      <c r="D110" s="282"/>
      <c r="E110" s="282"/>
      <c r="F110" s="282"/>
      <c r="G110" s="282"/>
      <c r="H110" s="282"/>
      <c r="I110" s="338">
        <f ca="1">SUM(I108:I109)</f>
        <v>259.34770514603611</v>
      </c>
      <c r="J110" s="338">
        <f t="shared" ref="J110:Y110" ca="1" si="21">SUM(J108:J109)</f>
        <v>-291.25591098748259</v>
      </c>
      <c r="K110" s="338">
        <f t="shared" ca="1" si="21"/>
        <v>-54.724617524339358</v>
      </c>
      <c r="L110" s="338">
        <f t="shared" ca="1" si="21"/>
        <v>-1</v>
      </c>
      <c r="M110" s="379">
        <f t="shared" ca="1" si="21"/>
        <v>291.25591098748259</v>
      </c>
      <c r="N110" s="341">
        <f t="shared" ca="1" si="21"/>
        <v>155.08205841446451</v>
      </c>
      <c r="O110" s="339">
        <f t="shared" ca="1" si="21"/>
        <v>-296.16411682892902</v>
      </c>
      <c r="P110" s="340">
        <f t="shared" ca="1" si="21"/>
        <v>136.08205841446451</v>
      </c>
      <c r="Q110" s="340">
        <f t="shared" ca="1" si="21"/>
        <v>22.908205841446453</v>
      </c>
      <c r="R110" s="338">
        <f t="shared" ca="1" si="21"/>
        <v>-82.541029207232256</v>
      </c>
      <c r="S110" s="341">
        <f t="shared" ca="1" si="21"/>
        <v>-121.35744089012516</v>
      </c>
      <c r="T110" s="339">
        <f t="shared" si="21"/>
        <v>0</v>
      </c>
      <c r="U110" s="340">
        <f t="shared" si="21"/>
        <v>0</v>
      </c>
      <c r="V110" s="340">
        <f t="shared" si="21"/>
        <v>0</v>
      </c>
      <c r="W110" s="340">
        <f t="shared" si="21"/>
        <v>0</v>
      </c>
      <c r="X110" s="341">
        <f t="shared" si="21"/>
        <v>0</v>
      </c>
      <c r="Y110" s="340">
        <f t="shared" si="21"/>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2">I32-I41</f>
        <v>9</v>
      </c>
      <c r="J113" s="283">
        <f t="shared" ca="1" si="22"/>
        <v>-9</v>
      </c>
      <c r="K113" s="283">
        <f t="shared" ca="1" si="22"/>
        <v>-14</v>
      </c>
      <c r="L113" s="283">
        <f t="shared" ca="1" si="22"/>
        <v>-5</v>
      </c>
      <c r="M113" s="285">
        <f t="shared" ca="1" si="22"/>
        <v>23</v>
      </c>
      <c r="N113" s="347">
        <f t="shared" ca="1" si="22"/>
        <v>30</v>
      </c>
      <c r="O113" s="334">
        <f t="shared" ca="1" si="22"/>
        <v>-8</v>
      </c>
      <c r="P113" s="335">
        <f t="shared" ca="1" si="22"/>
        <v>-13</v>
      </c>
      <c r="Q113" s="335">
        <f t="shared" ca="1" si="22"/>
        <v>9</v>
      </c>
      <c r="R113" s="335">
        <f t="shared" ca="1" si="22"/>
        <v>-12</v>
      </c>
      <c r="S113" s="347">
        <f t="shared" ca="1" si="22"/>
        <v>-28</v>
      </c>
      <c r="T113" s="334">
        <f t="shared" ca="1" si="22"/>
        <v>-11</v>
      </c>
      <c r="U113" s="335">
        <f t="shared" ca="1" si="22"/>
        <v>-32</v>
      </c>
      <c r="V113" s="335">
        <f t="shared" ca="1" si="22"/>
        <v>-32</v>
      </c>
      <c r="W113" s="335">
        <f t="shared" ca="1" si="22"/>
        <v>-32</v>
      </c>
      <c r="X113" s="347">
        <f t="shared" ca="1" si="22"/>
        <v>-32</v>
      </c>
      <c r="Y113" s="335">
        <f t="shared" ca="1" si="22"/>
        <v>-32</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3">I36-I45-I105</f>
        <v>0</v>
      </c>
      <c r="J114" s="283">
        <f t="shared" ca="1" si="23"/>
        <v>0</v>
      </c>
      <c r="K114" s="283">
        <f t="shared" ca="1" si="23"/>
        <v>0</v>
      </c>
      <c r="L114" s="283">
        <f t="shared" ca="1" si="23"/>
        <v>0</v>
      </c>
      <c r="M114" s="285">
        <f t="shared" ca="1" si="23"/>
        <v>0</v>
      </c>
      <c r="N114" s="347">
        <f t="shared" ca="1" si="23"/>
        <v>-1</v>
      </c>
      <c r="O114" s="334">
        <f t="shared" ca="1" si="23"/>
        <v>-6</v>
      </c>
      <c r="P114" s="283">
        <f t="shared" ca="1" si="23"/>
        <v>-24</v>
      </c>
      <c r="Q114" s="283">
        <f t="shared" ca="1" si="23"/>
        <v>-29</v>
      </c>
      <c r="R114" s="283">
        <f t="shared" ca="1" si="23"/>
        <v>-20</v>
      </c>
      <c r="S114" s="347">
        <f t="shared" ca="1" si="23"/>
        <v>8</v>
      </c>
      <c r="T114" s="334">
        <f t="shared" ca="1" si="23"/>
        <v>16</v>
      </c>
      <c r="U114" s="335">
        <f t="shared" ca="1" si="23"/>
        <v>-29</v>
      </c>
      <c r="V114" s="335">
        <f t="shared" ca="1" si="23"/>
        <v>-34</v>
      </c>
      <c r="W114" s="335">
        <f t="shared" ca="1" si="23"/>
        <v>-12</v>
      </c>
      <c r="X114" s="347">
        <f t="shared" ca="1" si="23"/>
        <v>-33</v>
      </c>
      <c r="Y114" s="335">
        <f t="shared" ca="1" si="23"/>
        <v>-49</v>
      </c>
    </row>
    <row r="115" spans="1:40" s="283" customFormat="1" ht="12.95" customHeight="1">
      <c r="A115" s="337"/>
      <c r="B115" s="282" t="s">
        <v>24</v>
      </c>
      <c r="C115" s="282"/>
      <c r="D115" s="282"/>
      <c r="E115" s="282"/>
      <c r="F115" s="282"/>
      <c r="G115" s="282"/>
      <c r="H115" s="282"/>
      <c r="I115" s="283">
        <f t="shared" ref="I115:Y115" ca="1" si="24">I113-I114</f>
        <v>9</v>
      </c>
      <c r="J115" s="283">
        <f t="shared" ca="1" si="24"/>
        <v>-9</v>
      </c>
      <c r="K115" s="283">
        <f t="shared" ca="1" si="24"/>
        <v>-14</v>
      </c>
      <c r="L115" s="283">
        <f t="shared" ca="1" si="24"/>
        <v>-5</v>
      </c>
      <c r="M115" s="285">
        <f t="shared" ca="1" si="24"/>
        <v>23</v>
      </c>
      <c r="N115" s="347">
        <f t="shared" ca="1" si="24"/>
        <v>31</v>
      </c>
      <c r="O115" s="334">
        <f t="shared" ca="1" si="24"/>
        <v>-2</v>
      </c>
      <c r="P115" s="335">
        <f t="shared" ca="1" si="24"/>
        <v>11</v>
      </c>
      <c r="Q115" s="335">
        <f t="shared" ca="1" si="24"/>
        <v>38</v>
      </c>
      <c r="R115" s="335">
        <f t="shared" ca="1" si="24"/>
        <v>8</v>
      </c>
      <c r="S115" s="285">
        <f t="shared" ca="1" si="24"/>
        <v>-36</v>
      </c>
      <c r="T115" s="284">
        <f ca="1">T113-T114</f>
        <v>-27</v>
      </c>
      <c r="U115" s="283">
        <f t="shared" ca="1" si="24"/>
        <v>-3</v>
      </c>
      <c r="V115" s="283">
        <f t="shared" ca="1" si="24"/>
        <v>2</v>
      </c>
      <c r="W115" s="283">
        <f t="shared" ca="1" si="24"/>
        <v>-20</v>
      </c>
      <c r="X115" s="285">
        <f t="shared" ca="1" si="24"/>
        <v>1</v>
      </c>
      <c r="Y115" s="335">
        <f t="shared" ca="1" si="24"/>
        <v>17</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96.740610722885322</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-30.537968020978575</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66.202642701906825</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22.556114854215757</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0.34071320922610354</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249977111117893"/>
    <pageSetUpPr fitToPage="1"/>
  </sheetPr>
  <dimension ref="A1:DO146"/>
  <sheetViews>
    <sheetView zoomScaleNormal="100" workbookViewId="0"/>
  </sheetViews>
  <sheetFormatPr defaultRowHeight="12.75" outlineLevelRow="1"/>
  <cols>
    <col min="1" max="24" width="9.7109375" style="161" customWidth="1"/>
    <col min="25" max="103" width="9.7109375" style="162" customWidth="1"/>
    <col min="104" max="16384" width="9.140625" style="162"/>
  </cols>
  <sheetData>
    <row r="1" spans="1:24"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c r="A3" s="161" t="s">
        <v>29</v>
      </c>
      <c r="Q3" s="161" t="s">
        <v>329</v>
      </c>
    </row>
    <row r="4" spans="1:24" ht="12.95" customHeight="1">
      <c r="A4" s="161" t="s">
        <v>2</v>
      </c>
      <c r="R4" s="376"/>
      <c r="S4" s="161" t="s">
        <v>92</v>
      </c>
    </row>
    <row r="5" spans="1:24" ht="12.95" customHeight="1">
      <c r="A5" s="161" t="s">
        <v>266</v>
      </c>
      <c r="R5" s="386"/>
      <c r="S5" s="222" t="s">
        <v>358</v>
      </c>
    </row>
    <row r="6" spans="1:24" ht="12.95" customHeight="1">
      <c r="R6" s="349"/>
      <c r="S6" s="161" t="s">
        <v>83</v>
      </c>
    </row>
    <row r="7" spans="1:24" s="223" customFormat="1" ht="12.95" customHeight="1">
      <c r="A7" s="222" t="s">
        <v>293</v>
      </c>
      <c r="B7" s="222"/>
      <c r="C7" s="222"/>
      <c r="D7" s="222"/>
      <c r="E7" s="222"/>
      <c r="F7" s="222"/>
      <c r="G7" s="222"/>
      <c r="H7" s="222"/>
      <c r="I7" s="222"/>
      <c r="J7" s="222"/>
      <c r="K7" s="222"/>
      <c r="L7" s="222"/>
      <c r="M7" s="222"/>
      <c r="N7" s="222"/>
      <c r="O7" s="222"/>
      <c r="P7" s="222"/>
      <c r="Q7" s="222"/>
      <c r="R7" s="222"/>
      <c r="S7" s="222"/>
      <c r="T7" s="222"/>
      <c r="U7" s="222"/>
      <c r="V7" s="222"/>
      <c r="W7" s="222"/>
      <c r="X7" s="222"/>
    </row>
    <row r="8" spans="1:24" s="160" customFormat="1" ht="12.95" customHeight="1">
      <c r="A8" s="163"/>
      <c r="B8" s="163"/>
      <c r="C8" s="163"/>
      <c r="D8" s="163"/>
      <c r="E8" s="163"/>
      <c r="F8" s="163"/>
      <c r="G8" s="163"/>
      <c r="H8" s="163"/>
      <c r="I8" s="163"/>
      <c r="J8" s="163"/>
      <c r="K8" s="163"/>
      <c r="L8" s="163"/>
      <c r="M8" s="163"/>
      <c r="N8" s="163"/>
      <c r="O8" s="163"/>
      <c r="P8" s="163"/>
      <c r="Q8" s="163"/>
      <c r="R8" s="163"/>
      <c r="S8" s="224"/>
      <c r="T8" s="163"/>
      <c r="U8" s="163"/>
      <c r="V8" s="163"/>
      <c r="W8" s="163"/>
      <c r="X8" s="163"/>
    </row>
    <row r="9" spans="1:24" s="160" customFormat="1" ht="12.95" customHeight="1">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c r="A11" s="170"/>
      <c r="B11" s="171"/>
      <c r="C11" s="171"/>
      <c r="D11" s="171"/>
      <c r="E11" s="171"/>
      <c r="F11" s="171"/>
      <c r="G11" s="171"/>
      <c r="H11" s="171"/>
      <c r="I11" s="171"/>
      <c r="J11" s="171"/>
      <c r="K11" s="172"/>
      <c r="L11" s="172"/>
      <c r="M11" s="172"/>
      <c r="N11" s="172"/>
      <c r="O11" s="172"/>
    </row>
    <row r="12" spans="1:24" ht="12.95" customHeight="1">
      <c r="A12" s="231" t="s">
        <v>276</v>
      </c>
      <c r="B12" s="231"/>
      <c r="C12" s="231"/>
      <c r="D12" s="231"/>
      <c r="E12" s="231"/>
      <c r="F12" s="231"/>
      <c r="G12" s="222"/>
      <c r="H12" s="222"/>
      <c r="I12" s="232">
        <f ca="1">RANDBETWEEN(80,120)</f>
        <v>91</v>
      </c>
      <c r="J12" s="232">
        <f ca="1">RANDBETWEEN(80,120)</f>
        <v>81</v>
      </c>
      <c r="K12" s="232">
        <f ca="1">RANDBETWEEN(80,120)</f>
        <v>111</v>
      </c>
      <c r="L12" s="232">
        <f ca="1">RANDBETWEEN(80,120)</f>
        <v>106</v>
      </c>
      <c r="M12" s="232">
        <f ca="1">RANDBETWEEN(80,120)</f>
        <v>90</v>
      </c>
      <c r="N12" s="172"/>
      <c r="O12" s="162"/>
      <c r="P12" s="162"/>
      <c r="Q12" s="162"/>
      <c r="R12" s="162"/>
      <c r="S12" s="162"/>
      <c r="T12" s="162"/>
      <c r="U12" s="162"/>
      <c r="V12" s="162"/>
      <c r="W12" s="162"/>
      <c r="X12" s="162"/>
    </row>
    <row r="13" spans="1:24" ht="12.95" customHeight="1">
      <c r="A13" s="231" t="s">
        <v>280</v>
      </c>
      <c r="B13" s="231"/>
      <c r="C13" s="231"/>
      <c r="D13" s="231"/>
      <c r="E13" s="231"/>
      <c r="F13" s="231"/>
      <c r="G13" s="222"/>
      <c r="H13" s="222"/>
      <c r="I13" s="232">
        <f ca="1">RANDBETWEEN(-20,20)</f>
        <v>-11</v>
      </c>
      <c r="J13" s="232">
        <f t="shared" ref="J13:M14" ca="1" si="0">RANDBETWEEN(-20,20)</f>
        <v>8</v>
      </c>
      <c r="K13" s="232">
        <f t="shared" ca="1" si="0"/>
        <v>-9</v>
      </c>
      <c r="L13" s="232">
        <f t="shared" ca="1" si="0"/>
        <v>10</v>
      </c>
      <c r="M13" s="232">
        <f t="shared" ca="1" si="0"/>
        <v>16</v>
      </c>
      <c r="N13" s="230"/>
      <c r="O13" s="162"/>
      <c r="P13" s="162"/>
      <c r="Q13" s="162"/>
      <c r="R13" s="162"/>
      <c r="S13" s="162"/>
      <c r="T13" s="162"/>
      <c r="U13" s="162"/>
      <c r="V13" s="162"/>
      <c r="W13" s="162"/>
      <c r="X13" s="162"/>
    </row>
    <row r="14" spans="1:24" ht="12.95" customHeight="1">
      <c r="A14" s="231" t="s">
        <v>277</v>
      </c>
      <c r="B14" s="231"/>
      <c r="C14" s="231"/>
      <c r="D14" s="231"/>
      <c r="E14" s="231"/>
      <c r="F14" s="231"/>
      <c r="G14" s="222"/>
      <c r="H14" s="222"/>
      <c r="I14" s="232">
        <f ca="1">RANDBETWEEN(-20,20)</f>
        <v>-8</v>
      </c>
      <c r="J14" s="232">
        <f t="shared" ca="1" si="0"/>
        <v>-15</v>
      </c>
      <c r="K14" s="232">
        <f t="shared" ca="1" si="0"/>
        <v>7</v>
      </c>
      <c r="L14" s="232">
        <f t="shared" ca="1" si="0"/>
        <v>18</v>
      </c>
      <c r="M14" s="232">
        <f t="shared" ca="1" si="0"/>
        <v>10</v>
      </c>
      <c r="P14" s="162"/>
      <c r="Q14" s="162"/>
      <c r="R14" s="162"/>
      <c r="S14" s="162"/>
      <c r="T14" s="162"/>
      <c r="U14" s="162"/>
      <c r="V14" s="162"/>
      <c r="W14" s="162"/>
      <c r="X14" s="162"/>
    </row>
    <row r="15" spans="1:24" ht="12.95" customHeight="1">
      <c r="A15" s="173" t="s">
        <v>4</v>
      </c>
      <c r="B15" s="173"/>
      <c r="C15" s="173"/>
      <c r="D15" s="173"/>
      <c r="E15" s="173"/>
      <c r="F15" s="173"/>
      <c r="I15" s="177">
        <v>7.1900000000000006E-2</v>
      </c>
      <c r="J15" s="173"/>
      <c r="K15" s="173"/>
      <c r="L15" s="173"/>
      <c r="M15" s="176"/>
      <c r="N15" s="176"/>
      <c r="O15" s="176"/>
    </row>
    <row r="16" spans="1:24" ht="12.95" customHeight="1">
      <c r="A16" s="173"/>
      <c r="B16" s="173"/>
      <c r="C16" s="173"/>
      <c r="D16" s="173"/>
      <c r="E16" s="173"/>
      <c r="F16" s="173"/>
      <c r="J16" s="173"/>
      <c r="K16" s="173"/>
      <c r="L16" s="173"/>
      <c r="M16" s="176"/>
      <c r="N16" s="176"/>
      <c r="O16" s="176"/>
    </row>
    <row r="17" spans="1:118" ht="12.95" customHeight="1">
      <c r="A17" s="231" t="s">
        <v>359</v>
      </c>
      <c r="B17" s="173"/>
      <c r="C17" s="173"/>
      <c r="D17" s="173"/>
      <c r="E17" s="173"/>
      <c r="F17" s="173"/>
      <c r="I17" s="265">
        <f ca="1">I123</f>
        <v>0.3407132092261036</v>
      </c>
      <c r="J17" s="173"/>
      <c r="K17" s="173"/>
      <c r="L17" s="173"/>
      <c r="M17" s="176"/>
      <c r="N17" s="176"/>
      <c r="O17" s="176"/>
    </row>
    <row r="18" spans="1:118" ht="12.95" customHeight="1">
      <c r="A18" s="173"/>
      <c r="B18" s="173"/>
      <c r="C18" s="173"/>
      <c r="D18" s="173"/>
      <c r="E18" s="173"/>
      <c r="F18" s="173"/>
      <c r="J18" s="173"/>
      <c r="K18" s="173"/>
      <c r="L18" s="173"/>
      <c r="M18" s="176"/>
      <c r="N18" s="176"/>
      <c r="O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row>
    <row r="20" spans="1:118" ht="12.95" customHeight="1">
      <c r="A20" s="181"/>
      <c r="B20" s="181"/>
      <c r="C20" s="181"/>
      <c r="D20" s="181"/>
      <c r="E20" s="181"/>
      <c r="F20" s="181"/>
      <c r="G20" s="181"/>
      <c r="H20" s="181"/>
      <c r="I20" s="182"/>
      <c r="J20" s="175"/>
      <c r="K20" s="175"/>
      <c r="L20" s="175"/>
      <c r="M20" s="174"/>
      <c r="N20" s="174"/>
      <c r="O20" s="174"/>
    </row>
    <row r="21" spans="1:118" ht="12.95" customHeight="1">
      <c r="A21" s="162"/>
      <c r="B21" s="162"/>
      <c r="C21" s="162"/>
      <c r="D21" s="162"/>
      <c r="E21" s="162"/>
      <c r="F21" s="162"/>
      <c r="G21" s="162"/>
      <c r="H21" s="162"/>
      <c r="I21" s="162"/>
      <c r="K21" s="183" t="s">
        <v>28</v>
      </c>
      <c r="M21" s="162"/>
      <c r="P21" s="183" t="s">
        <v>6</v>
      </c>
      <c r="R21" s="162"/>
      <c r="S21" s="162"/>
      <c r="U21" s="183" t="s">
        <v>7</v>
      </c>
      <c r="X21" s="162"/>
    </row>
    <row r="22" spans="1:118" ht="12.95" customHeight="1">
      <c r="A22" s="162"/>
      <c r="B22" s="162"/>
      <c r="C22" s="162"/>
      <c r="D22" s="162"/>
      <c r="E22" s="162"/>
      <c r="F22" s="162"/>
      <c r="G22" s="162"/>
      <c r="H22" s="162"/>
      <c r="I22" s="184">
        <v>1</v>
      </c>
      <c r="J22" s="185">
        <v>2</v>
      </c>
      <c r="K22" s="185">
        <v>3</v>
      </c>
      <c r="L22" s="185">
        <v>4</v>
      </c>
      <c r="M22" s="186">
        <v>5</v>
      </c>
      <c r="N22" s="184">
        <v>6</v>
      </c>
      <c r="O22" s="185">
        <v>7</v>
      </c>
      <c r="P22" s="185">
        <v>8</v>
      </c>
      <c r="Q22" s="185">
        <v>9</v>
      </c>
      <c r="R22" s="186">
        <v>10</v>
      </c>
      <c r="S22" s="184">
        <v>11</v>
      </c>
      <c r="T22" s="185">
        <v>12</v>
      </c>
      <c r="U22" s="185">
        <v>13</v>
      </c>
      <c r="V22" s="185">
        <v>14</v>
      </c>
      <c r="W22" s="186">
        <v>15</v>
      </c>
      <c r="X22" s="184">
        <v>16</v>
      </c>
    </row>
    <row r="23" spans="1:118" s="189" customFormat="1" ht="12.95" customHeight="1">
      <c r="A23" s="187" t="s">
        <v>8</v>
      </c>
      <c r="B23" s="187"/>
      <c r="C23" s="187"/>
      <c r="D23" s="187"/>
      <c r="E23" s="187"/>
      <c r="F23" s="187"/>
      <c r="G23" s="187"/>
      <c r="H23" s="187"/>
      <c r="I23" s="248">
        <v>0</v>
      </c>
      <c r="J23" s="248">
        <f t="shared" ref="J23:X23" si="1">I23+1</f>
        <v>1</v>
      </c>
      <c r="K23" s="248">
        <f t="shared" si="1"/>
        <v>2</v>
      </c>
      <c r="L23" s="248">
        <f t="shared" si="1"/>
        <v>3</v>
      </c>
      <c r="M23" s="377">
        <f t="shared" si="1"/>
        <v>4</v>
      </c>
      <c r="N23" s="58">
        <f t="shared" si="1"/>
        <v>5</v>
      </c>
      <c r="O23" s="248">
        <f t="shared" si="1"/>
        <v>6</v>
      </c>
      <c r="P23" s="248">
        <f t="shared" si="1"/>
        <v>7</v>
      </c>
      <c r="Q23" s="248">
        <f t="shared" si="1"/>
        <v>8</v>
      </c>
      <c r="R23" s="377">
        <f t="shared" si="1"/>
        <v>9</v>
      </c>
      <c r="S23" s="58">
        <f t="shared" si="1"/>
        <v>10</v>
      </c>
      <c r="T23" s="248">
        <f t="shared" si="1"/>
        <v>11</v>
      </c>
      <c r="U23" s="248">
        <f t="shared" si="1"/>
        <v>12</v>
      </c>
      <c r="V23" s="248">
        <f t="shared" si="1"/>
        <v>13</v>
      </c>
      <c r="W23" s="377">
        <f t="shared" si="1"/>
        <v>14</v>
      </c>
      <c r="X23" s="248">
        <f t="shared" si="1"/>
        <v>15</v>
      </c>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187" t="s">
        <v>9</v>
      </c>
      <c r="B24" s="187"/>
      <c r="C24" s="187"/>
      <c r="D24" s="187"/>
      <c r="E24" s="187"/>
      <c r="F24" s="187"/>
      <c r="G24" s="187"/>
      <c r="H24" s="187"/>
      <c r="I24" s="251">
        <f t="shared" ref="I24:X24" si="2">1/(1+$I$15)^I23</f>
        <v>1</v>
      </c>
      <c r="J24" s="251">
        <f t="shared" si="2"/>
        <v>0.93292284728052988</v>
      </c>
      <c r="K24" s="251">
        <f t="shared" si="2"/>
        <v>0.87034503897801074</v>
      </c>
      <c r="L24" s="251">
        <f t="shared" si="2"/>
        <v>0.8119647718798495</v>
      </c>
      <c r="M24" s="378">
        <f t="shared" si="2"/>
        <v>0.75750048687363514</v>
      </c>
      <c r="N24" s="191">
        <f t="shared" si="2"/>
        <v>0.70668951103053923</v>
      </c>
      <c r="O24" s="251">
        <f t="shared" si="2"/>
        <v>0.65928679077389607</v>
      </c>
      <c r="P24" s="251">
        <f t="shared" si="2"/>
        <v>0.61506371002322602</v>
      </c>
      <c r="Q24" s="251">
        <f t="shared" si="2"/>
        <v>0.57380698761379423</v>
      </c>
      <c r="R24" s="378">
        <f t="shared" si="2"/>
        <v>0.53531764867412457</v>
      </c>
      <c r="S24" s="191">
        <f t="shared" si="2"/>
        <v>0.49941006500058266</v>
      </c>
      <c r="T24" s="251">
        <f t="shared" si="2"/>
        <v>0.46591105980089798</v>
      </c>
      <c r="U24" s="251">
        <f t="shared" si="2"/>
        <v>0.43465907248894298</v>
      </c>
      <c r="V24" s="251">
        <f t="shared" si="2"/>
        <v>0.40550337950269894</v>
      </c>
      <c r="W24" s="378">
        <f t="shared" si="2"/>
        <v>0.37830336738753512</v>
      </c>
      <c r="X24" s="251">
        <f t="shared" si="2"/>
        <v>0.35292785463899157</v>
      </c>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181"/>
      <c r="B25" s="181"/>
      <c r="C25" s="181"/>
      <c r="D25" s="181"/>
      <c r="E25" s="181"/>
      <c r="F25" s="181"/>
      <c r="G25" s="181"/>
      <c r="H25" s="181"/>
      <c r="I25" s="253"/>
      <c r="J25" s="253"/>
      <c r="K25" s="253"/>
      <c r="L25" s="253"/>
      <c r="M25" s="197"/>
      <c r="N25" s="196"/>
      <c r="O25" s="253"/>
      <c r="P25" s="223"/>
      <c r="Q25" s="381"/>
      <c r="R25" s="197"/>
      <c r="S25" s="196"/>
      <c r="T25" s="253"/>
      <c r="U25" s="223"/>
      <c r="V25" s="381"/>
      <c r="W25" s="197"/>
      <c r="X25" s="253"/>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91</v>
      </c>
      <c r="J26" s="268">
        <f t="shared" ref="J26:M26" ca="1" si="3">J12</f>
        <v>81</v>
      </c>
      <c r="K26" s="268">
        <f t="shared" ca="1" si="3"/>
        <v>111</v>
      </c>
      <c r="L26" s="268">
        <f t="shared" ca="1" si="3"/>
        <v>106</v>
      </c>
      <c r="M26" s="300">
        <f t="shared" ca="1" si="3"/>
        <v>90</v>
      </c>
      <c r="N26" s="269"/>
      <c r="O26" s="270"/>
      <c r="R26" s="273"/>
      <c r="S26" s="269"/>
      <c r="T26" s="270"/>
      <c r="W26" s="273"/>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91</v>
      </c>
      <c r="J27" s="276">
        <f ca="1">J26</f>
        <v>81</v>
      </c>
      <c r="K27" s="276">
        <f ca="1">K26</f>
        <v>111</v>
      </c>
      <c r="L27" s="276">
        <f ca="1">L26</f>
        <v>106</v>
      </c>
      <c r="M27" s="277">
        <f ca="1">M26</f>
        <v>90</v>
      </c>
      <c r="N27" s="278"/>
      <c r="O27" s="279"/>
      <c r="P27" s="276"/>
      <c r="Q27" s="276"/>
      <c r="R27" s="280"/>
      <c r="S27" s="278"/>
      <c r="T27" s="279"/>
      <c r="U27" s="276"/>
      <c r="V27" s="276"/>
      <c r="W27" s="280"/>
      <c r="X27" s="279"/>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4"/>
      <c r="R28" s="285"/>
      <c r="S28" s="284"/>
      <c r="W28" s="285"/>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91</v>
      </c>
      <c r="J29" s="283">
        <f t="shared" ref="J29:M29" ca="1" si="4">J12</f>
        <v>81</v>
      </c>
      <c r="K29" s="283">
        <f t="shared" ca="1" si="4"/>
        <v>111</v>
      </c>
      <c r="L29" s="283">
        <f t="shared" ca="1" si="4"/>
        <v>106</v>
      </c>
      <c r="M29" s="285">
        <f t="shared" ca="1" si="4"/>
        <v>90</v>
      </c>
      <c r="N29" s="284"/>
      <c r="R29" s="285"/>
      <c r="S29" s="284"/>
      <c r="W29" s="285"/>
    </row>
    <row r="30" spans="1:118" s="283" customFormat="1" ht="12.95" customHeight="1" outlineLevel="1">
      <c r="A30" s="287"/>
      <c r="B30" s="281" t="s">
        <v>199</v>
      </c>
      <c r="C30" s="282"/>
      <c r="D30" s="282"/>
      <c r="E30" s="282"/>
      <c r="F30" s="282"/>
      <c r="G30" s="282"/>
      <c r="H30" s="267"/>
      <c r="M30" s="285"/>
      <c r="N30" s="288">
        <f ca="1">L32</f>
        <v>106</v>
      </c>
      <c r="O30" s="283">
        <f ca="1">N30</f>
        <v>106</v>
      </c>
      <c r="P30" s="283">
        <f ca="1">O30</f>
        <v>106</v>
      </c>
      <c r="Q30" s="283">
        <f ca="1">P30</f>
        <v>106</v>
      </c>
      <c r="R30" s="285">
        <f ca="1">Q30</f>
        <v>106</v>
      </c>
      <c r="S30" s="284"/>
      <c r="W30" s="285"/>
    </row>
    <row r="31" spans="1:118" s="283" customFormat="1" ht="12.95" customHeight="1" outlineLevel="1">
      <c r="A31" s="287"/>
      <c r="B31" s="281" t="s">
        <v>200</v>
      </c>
      <c r="C31" s="282"/>
      <c r="D31" s="282"/>
      <c r="E31" s="282"/>
      <c r="F31" s="282"/>
      <c r="G31" s="282"/>
      <c r="H31" s="282"/>
      <c r="M31" s="285"/>
      <c r="N31" s="284"/>
      <c r="R31" s="285"/>
      <c r="S31" s="288">
        <f ca="1">Q32</f>
        <v>106</v>
      </c>
      <c r="T31" s="283">
        <f ca="1">$S$31</f>
        <v>106</v>
      </c>
      <c r="U31" s="283">
        <f ca="1">$S$31</f>
        <v>106</v>
      </c>
      <c r="V31" s="283">
        <f ca="1">$S$31</f>
        <v>106</v>
      </c>
      <c r="W31" s="285">
        <f ca="1">$S$31</f>
        <v>106</v>
      </c>
      <c r="X31" s="376">
        <f ca="1">V32</f>
        <v>106</v>
      </c>
    </row>
    <row r="32" spans="1:118" s="283" customFormat="1" ht="12.95" customHeight="1" outlineLevel="1">
      <c r="A32" s="287"/>
      <c r="B32" s="281" t="s">
        <v>195</v>
      </c>
      <c r="C32" s="282"/>
      <c r="D32" s="282"/>
      <c r="E32" s="282"/>
      <c r="F32" s="282"/>
      <c r="G32" s="282"/>
      <c r="H32" s="282"/>
      <c r="I32" s="283">
        <f t="shared" ref="I32:X32" ca="1" si="5">SUM(I29:I31)</f>
        <v>91</v>
      </c>
      <c r="J32" s="283">
        <f t="shared" ca="1" si="5"/>
        <v>81</v>
      </c>
      <c r="K32" s="283">
        <f t="shared" ca="1" si="5"/>
        <v>111</v>
      </c>
      <c r="L32" s="283">
        <f t="shared" ca="1" si="5"/>
        <v>106</v>
      </c>
      <c r="M32" s="285">
        <f t="shared" ca="1" si="5"/>
        <v>90</v>
      </c>
      <c r="N32" s="284">
        <f t="shared" ca="1" si="5"/>
        <v>106</v>
      </c>
      <c r="O32" s="283">
        <f t="shared" ca="1" si="5"/>
        <v>106</v>
      </c>
      <c r="P32" s="283">
        <f t="shared" ca="1" si="5"/>
        <v>106</v>
      </c>
      <c r="Q32" s="283">
        <f t="shared" ca="1" si="5"/>
        <v>106</v>
      </c>
      <c r="R32" s="285">
        <f t="shared" ca="1" si="5"/>
        <v>106</v>
      </c>
      <c r="S32" s="284">
        <f t="shared" ca="1" si="5"/>
        <v>106</v>
      </c>
      <c r="T32" s="283">
        <f t="shared" ca="1" si="5"/>
        <v>106</v>
      </c>
      <c r="U32" s="283">
        <f t="shared" ca="1" si="5"/>
        <v>106</v>
      </c>
      <c r="V32" s="283">
        <f t="shared" ca="1" si="5"/>
        <v>106</v>
      </c>
      <c r="W32" s="285">
        <f t="shared" ca="1" si="5"/>
        <v>106</v>
      </c>
      <c r="X32" s="283">
        <f t="shared" ca="1" si="5"/>
        <v>106</v>
      </c>
    </row>
    <row r="33" spans="1:24" s="283" customFormat="1" ht="12.95" customHeight="1" outlineLevel="1">
      <c r="A33" s="281"/>
      <c r="B33" s="289" t="s">
        <v>13</v>
      </c>
      <c r="C33" s="290"/>
      <c r="D33" s="290"/>
      <c r="E33" s="290"/>
      <c r="F33" s="290"/>
      <c r="G33" s="290"/>
      <c r="H33" s="290"/>
      <c r="I33" s="291">
        <f ca="1">I$27</f>
        <v>91</v>
      </c>
      <c r="J33" s="291">
        <f ca="1">J$27</f>
        <v>81</v>
      </c>
      <c r="K33" s="291">
        <f ca="1">K$27</f>
        <v>111</v>
      </c>
      <c r="L33" s="291">
        <f ca="1">L$27</f>
        <v>106</v>
      </c>
      <c r="M33" s="293">
        <f ca="1">M$27</f>
        <v>90</v>
      </c>
      <c r="N33" s="292"/>
      <c r="O33" s="291"/>
      <c r="P33" s="291"/>
      <c r="Q33" s="291"/>
      <c r="R33" s="293"/>
      <c r="S33" s="292"/>
      <c r="T33" s="291"/>
      <c r="U33" s="291"/>
      <c r="V33" s="291"/>
      <c r="W33" s="293"/>
      <c r="X33" s="291"/>
    </row>
    <row r="34" spans="1:24" s="283" customFormat="1" ht="12.95" customHeight="1" outlineLevel="1">
      <c r="A34" s="281"/>
      <c r="B34" s="289" t="s">
        <v>14</v>
      </c>
      <c r="C34" s="290"/>
      <c r="D34" s="290"/>
      <c r="E34" s="290"/>
      <c r="F34" s="290"/>
      <c r="G34" s="290"/>
      <c r="H34" s="290"/>
      <c r="I34" s="291"/>
      <c r="J34" s="291"/>
      <c r="K34" s="291"/>
      <c r="L34" s="291"/>
      <c r="M34" s="293"/>
      <c r="N34" s="292">
        <f ca="1">N30</f>
        <v>106</v>
      </c>
      <c r="O34" s="291">
        <f ca="1">O30</f>
        <v>106</v>
      </c>
      <c r="P34" s="291">
        <f ca="1">P30</f>
        <v>106</v>
      </c>
      <c r="Q34" s="291">
        <f ca="1">Q30</f>
        <v>106</v>
      </c>
      <c r="R34" s="293">
        <f ca="1">R30</f>
        <v>106</v>
      </c>
      <c r="S34" s="292"/>
      <c r="T34" s="291"/>
      <c r="U34" s="291"/>
      <c r="V34" s="291"/>
      <c r="W34" s="293"/>
      <c r="X34" s="291"/>
    </row>
    <row r="35" spans="1:24" s="283" customFormat="1" ht="12.95" customHeight="1" outlineLevel="1">
      <c r="A35" s="281"/>
      <c r="B35" s="289" t="s">
        <v>15</v>
      </c>
      <c r="C35" s="290"/>
      <c r="D35" s="290"/>
      <c r="E35" s="290"/>
      <c r="F35" s="290"/>
      <c r="G35" s="290"/>
      <c r="H35" s="290"/>
      <c r="I35" s="291"/>
      <c r="J35" s="291"/>
      <c r="K35" s="291"/>
      <c r="L35" s="291"/>
      <c r="M35" s="293"/>
      <c r="N35" s="292"/>
      <c r="O35" s="291"/>
      <c r="P35" s="291"/>
      <c r="Q35" s="291"/>
      <c r="R35" s="293"/>
      <c r="S35" s="292">
        <f t="shared" ref="S35:X35" ca="1" si="6">S$31</f>
        <v>106</v>
      </c>
      <c r="T35" s="291">
        <f t="shared" ca="1" si="6"/>
        <v>106</v>
      </c>
      <c r="U35" s="291">
        <f t="shared" ca="1" si="6"/>
        <v>106</v>
      </c>
      <c r="V35" s="291">
        <f t="shared" ca="1" si="6"/>
        <v>106</v>
      </c>
      <c r="W35" s="293">
        <f t="shared" ca="1" si="6"/>
        <v>106</v>
      </c>
      <c r="X35" s="291">
        <f t="shared" ca="1" si="6"/>
        <v>106</v>
      </c>
    </row>
    <row r="36" spans="1:24" s="283" customFormat="1" ht="12.75" customHeight="1" outlineLevel="1">
      <c r="A36" s="281"/>
      <c r="B36" s="289" t="s">
        <v>262</v>
      </c>
      <c r="C36" s="290"/>
      <c r="D36" s="290"/>
      <c r="E36" s="290"/>
      <c r="F36" s="290"/>
      <c r="G36" s="290"/>
      <c r="H36" s="290"/>
      <c r="I36" s="291">
        <f t="shared" ref="I36:X36" ca="1" si="7">SUM(I33:I35)</f>
        <v>91</v>
      </c>
      <c r="J36" s="291">
        <f t="shared" ca="1" si="7"/>
        <v>81</v>
      </c>
      <c r="K36" s="291">
        <f t="shared" ca="1" si="7"/>
        <v>111</v>
      </c>
      <c r="L36" s="291">
        <f t="shared" ca="1" si="7"/>
        <v>106</v>
      </c>
      <c r="M36" s="293">
        <f t="shared" ca="1" si="7"/>
        <v>90</v>
      </c>
      <c r="N36" s="292">
        <f t="shared" ca="1" si="7"/>
        <v>106</v>
      </c>
      <c r="O36" s="291">
        <f t="shared" ca="1" si="7"/>
        <v>106</v>
      </c>
      <c r="P36" s="291">
        <f t="shared" ca="1" si="7"/>
        <v>106</v>
      </c>
      <c r="Q36" s="291">
        <f t="shared" ca="1" si="7"/>
        <v>106</v>
      </c>
      <c r="R36" s="293">
        <f t="shared" ca="1" si="7"/>
        <v>106</v>
      </c>
      <c r="S36" s="292">
        <f t="shared" ca="1" si="7"/>
        <v>106</v>
      </c>
      <c r="T36" s="291">
        <f t="shared" ca="1" si="7"/>
        <v>106</v>
      </c>
      <c r="U36" s="291">
        <f t="shared" ca="1" si="7"/>
        <v>106</v>
      </c>
      <c r="V36" s="291">
        <f t="shared" ca="1" si="7"/>
        <v>106</v>
      </c>
      <c r="W36" s="293">
        <f t="shared" ca="1" si="7"/>
        <v>106</v>
      </c>
      <c r="X36" s="291">
        <f t="shared" ca="1" si="7"/>
        <v>106</v>
      </c>
    </row>
    <row r="37" spans="1:24" s="283" customFormat="1" ht="12.95" customHeight="1" outlineLevel="1">
      <c r="A37" s="287"/>
      <c r="B37" s="281"/>
      <c r="C37" s="282"/>
      <c r="D37" s="282"/>
      <c r="E37" s="282"/>
      <c r="F37" s="282"/>
      <c r="G37" s="282"/>
      <c r="H37" s="282"/>
      <c r="M37" s="285"/>
      <c r="N37" s="284"/>
      <c r="R37" s="285"/>
      <c r="S37" s="284"/>
      <c r="W37" s="285"/>
    </row>
    <row r="38" spans="1:24" s="268" customFormat="1" ht="12.95" customHeight="1" outlineLevel="1">
      <c r="A38" s="294" t="s">
        <v>16</v>
      </c>
      <c r="B38" s="266" t="s">
        <v>201</v>
      </c>
      <c r="C38" s="267"/>
      <c r="D38" s="267"/>
      <c r="E38" s="267"/>
      <c r="F38" s="267"/>
      <c r="G38" s="267"/>
      <c r="H38" s="267"/>
      <c r="I38" s="268">
        <f ca="1">I12</f>
        <v>91</v>
      </c>
      <c r="J38" s="268">
        <f t="shared" ref="J38:M38" ca="1" si="8">J12</f>
        <v>81</v>
      </c>
      <c r="K38" s="268">
        <f t="shared" ca="1" si="8"/>
        <v>111</v>
      </c>
      <c r="L38" s="268">
        <f t="shared" ca="1" si="8"/>
        <v>106</v>
      </c>
      <c r="M38" s="300">
        <f t="shared" ca="1" si="8"/>
        <v>90</v>
      </c>
      <c r="N38" s="295"/>
      <c r="O38" s="296"/>
      <c r="P38" s="296"/>
      <c r="Q38" s="296"/>
      <c r="R38" s="297"/>
      <c r="S38" s="295"/>
      <c r="T38" s="296"/>
      <c r="U38" s="296"/>
      <c r="V38" s="296"/>
      <c r="W38" s="297"/>
      <c r="X38" s="296"/>
    </row>
    <row r="39" spans="1:24" s="268" customFormat="1" ht="12.95" customHeight="1" outlineLevel="1">
      <c r="A39" s="294"/>
      <c r="B39" s="266" t="s">
        <v>202</v>
      </c>
      <c r="C39" s="267"/>
      <c r="D39" s="267"/>
      <c r="E39" s="267"/>
      <c r="F39" s="267"/>
      <c r="G39" s="267"/>
      <c r="H39" s="267"/>
      <c r="M39" s="300"/>
      <c r="N39" s="298">
        <f ca="1">L41</f>
        <v>90</v>
      </c>
      <c r="O39" s="268">
        <f ca="1">N39</f>
        <v>90</v>
      </c>
      <c r="P39" s="268">
        <f ca="1">O39</f>
        <v>90</v>
      </c>
      <c r="Q39" s="268">
        <f ca="1">P39</f>
        <v>90</v>
      </c>
      <c r="R39" s="300">
        <f ca="1">Q39</f>
        <v>90</v>
      </c>
      <c r="S39" s="299"/>
      <c r="W39" s="300"/>
    </row>
    <row r="40" spans="1:24" s="268" customFormat="1" ht="12.95" customHeight="1" outlineLevel="1">
      <c r="A40" s="294"/>
      <c r="B40" s="266" t="s">
        <v>203</v>
      </c>
      <c r="C40" s="267"/>
      <c r="D40" s="267"/>
      <c r="E40" s="267"/>
      <c r="F40" s="267"/>
      <c r="G40" s="267"/>
      <c r="H40" s="267"/>
      <c r="M40" s="300"/>
      <c r="N40" s="295"/>
      <c r="O40" s="296"/>
      <c r="P40" s="296"/>
      <c r="Q40" s="296"/>
      <c r="R40" s="297"/>
      <c r="S40" s="298">
        <f ca="1">Q41</f>
        <v>92</v>
      </c>
      <c r="T40" s="296">
        <f t="shared" ref="T40:W40" ca="1" si="9">S40</f>
        <v>92</v>
      </c>
      <c r="U40" s="296">
        <f t="shared" ca="1" si="9"/>
        <v>92</v>
      </c>
      <c r="V40" s="296">
        <f t="shared" ca="1" si="9"/>
        <v>92</v>
      </c>
      <c r="W40" s="297">
        <f t="shared" ca="1" si="9"/>
        <v>92</v>
      </c>
      <c r="X40" s="359">
        <f ca="1">V41</f>
        <v>92</v>
      </c>
    </row>
    <row r="41" spans="1:24" s="268" customFormat="1" ht="12.95" customHeight="1">
      <c r="A41" s="294"/>
      <c r="B41" s="266" t="s">
        <v>196</v>
      </c>
      <c r="C41" s="267"/>
      <c r="D41" s="267"/>
      <c r="E41" s="267"/>
      <c r="F41" s="267"/>
      <c r="G41" s="267"/>
      <c r="H41" s="267"/>
      <c r="I41" s="268">
        <f ca="1">I12-SUM($I13:I13)-I14</f>
        <v>110</v>
      </c>
      <c r="J41" s="268">
        <f ca="1">J12-SUM($I13:J13)-J14</f>
        <v>99</v>
      </c>
      <c r="K41" s="268">
        <f ca="1">K12-SUM($I13:K13)-K14</f>
        <v>116</v>
      </c>
      <c r="L41" s="268">
        <f ca="1">L12-SUM($I13:L13)-L14</f>
        <v>90</v>
      </c>
      <c r="M41" s="300">
        <f ca="1">M12-SUM($I13:M13)-M14</f>
        <v>66</v>
      </c>
      <c r="N41" s="301">
        <f ca="1">$L$41+$L$14-N14-SUM($M13:N13)</f>
        <v>92</v>
      </c>
      <c r="O41" s="302">
        <f ca="1">$L$41+$L$14-O14-SUM($M13:O13)</f>
        <v>92</v>
      </c>
      <c r="P41" s="302">
        <f ca="1">$L$41+$L$14-P14-SUM($M13:P13)</f>
        <v>92</v>
      </c>
      <c r="Q41" s="302">
        <f ca="1">$L$41+$L$14-Q14-SUM($M13:Q13)</f>
        <v>92</v>
      </c>
      <c r="R41" s="303">
        <f ca="1">$L$41+$L$14-R14-SUM($M13:R13)</f>
        <v>92</v>
      </c>
      <c r="S41" s="301">
        <f ca="1">$Q$41+$Q$14-S14-SUM($R13:S13)</f>
        <v>92</v>
      </c>
      <c r="T41" s="302">
        <f ca="1">$Q$41+$Q$14-T14-SUM($R13:T13)</f>
        <v>92</v>
      </c>
      <c r="U41" s="302">
        <f ca="1">$Q$41+$Q$14-U14-SUM($R13:U13)</f>
        <v>92</v>
      </c>
      <c r="V41" s="302">
        <f ca="1">$Q$41+$Q$14-V14-SUM($R13:V13)</f>
        <v>92</v>
      </c>
      <c r="W41" s="303">
        <f ca="1">$Q$41+$Q$14-W14-SUM($R13:W13)</f>
        <v>92</v>
      </c>
      <c r="X41" s="296">
        <f t="shared" ref="X41" ca="1" si="10">W41</f>
        <v>92</v>
      </c>
    </row>
    <row r="42" spans="1:24" s="268" customFormat="1" ht="12.95" customHeight="1" outlineLevel="1">
      <c r="A42" s="266"/>
      <c r="B42" s="274" t="s">
        <v>17</v>
      </c>
      <c r="C42" s="275"/>
      <c r="D42" s="275"/>
      <c r="E42" s="275"/>
      <c r="F42" s="275"/>
      <c r="G42" s="275"/>
      <c r="H42" s="275"/>
      <c r="I42" s="276">
        <f ca="1">I$27</f>
        <v>91</v>
      </c>
      <c r="J42" s="276">
        <f ca="1">J$27</f>
        <v>81</v>
      </c>
      <c r="K42" s="276">
        <f ca="1">K$27</f>
        <v>111</v>
      </c>
      <c r="L42" s="276">
        <f ca="1">L$27</f>
        <v>106</v>
      </c>
      <c r="M42" s="277">
        <f ca="1">M$27</f>
        <v>90</v>
      </c>
      <c r="N42" s="304"/>
      <c r="O42" s="276"/>
      <c r="P42" s="276"/>
      <c r="Q42" s="276"/>
      <c r="R42" s="277"/>
      <c r="S42" s="304"/>
      <c r="T42" s="276"/>
      <c r="U42" s="276"/>
      <c r="V42" s="276"/>
      <c r="W42" s="277"/>
      <c r="X42" s="276"/>
    </row>
    <row r="43" spans="1:24" s="268" customFormat="1" ht="12.95" customHeight="1" outlineLevel="1">
      <c r="A43" s="266"/>
      <c r="B43" s="274" t="s">
        <v>18</v>
      </c>
      <c r="C43" s="275"/>
      <c r="D43" s="275"/>
      <c r="E43" s="275"/>
      <c r="F43" s="275"/>
      <c r="G43" s="275"/>
      <c r="H43" s="275"/>
      <c r="I43" s="276"/>
      <c r="J43" s="276"/>
      <c r="K43" s="276"/>
      <c r="L43" s="276"/>
      <c r="M43" s="277"/>
      <c r="N43" s="304">
        <f ca="1">N39</f>
        <v>90</v>
      </c>
      <c r="O43" s="276">
        <f ca="1">O39</f>
        <v>90</v>
      </c>
      <c r="P43" s="276">
        <f ca="1">P39</f>
        <v>90</v>
      </c>
      <c r="Q43" s="276">
        <f ca="1">Q39</f>
        <v>90</v>
      </c>
      <c r="R43" s="277">
        <f ca="1">R39</f>
        <v>90</v>
      </c>
      <c r="S43" s="304"/>
      <c r="T43" s="276"/>
      <c r="U43" s="276"/>
      <c r="V43" s="276"/>
      <c r="W43" s="277"/>
      <c r="X43" s="276"/>
    </row>
    <row r="44" spans="1:24" s="268" customFormat="1" ht="12.95" customHeight="1" outlineLevel="1">
      <c r="A44" s="266"/>
      <c r="B44" s="274" t="s">
        <v>19</v>
      </c>
      <c r="C44" s="275"/>
      <c r="D44" s="275"/>
      <c r="E44" s="275"/>
      <c r="F44" s="275"/>
      <c r="G44" s="275"/>
      <c r="H44" s="275"/>
      <c r="I44" s="276"/>
      <c r="J44" s="276"/>
      <c r="K44" s="276"/>
      <c r="L44" s="276"/>
      <c r="M44" s="277"/>
      <c r="N44" s="304"/>
      <c r="O44" s="276"/>
      <c r="P44" s="276"/>
      <c r="Q44" s="276"/>
      <c r="R44" s="277"/>
      <c r="S44" s="304">
        <f t="shared" ref="S44:X44" ca="1" si="11">S40</f>
        <v>92</v>
      </c>
      <c r="T44" s="276">
        <f t="shared" ca="1" si="11"/>
        <v>92</v>
      </c>
      <c r="U44" s="276">
        <f t="shared" ca="1" si="11"/>
        <v>92</v>
      </c>
      <c r="V44" s="276">
        <f t="shared" ca="1" si="11"/>
        <v>92</v>
      </c>
      <c r="W44" s="277">
        <f t="shared" ca="1" si="11"/>
        <v>92</v>
      </c>
      <c r="X44" s="276">
        <f t="shared" ca="1" si="11"/>
        <v>92</v>
      </c>
    </row>
    <row r="45" spans="1:24" s="268" customFormat="1" ht="12.75" customHeight="1">
      <c r="A45" s="266"/>
      <c r="B45" s="274" t="s">
        <v>263</v>
      </c>
      <c r="C45" s="275"/>
      <c r="D45" s="275"/>
      <c r="E45" s="275"/>
      <c r="F45" s="275"/>
      <c r="G45" s="275"/>
      <c r="H45" s="275"/>
      <c r="I45" s="276">
        <f t="shared" ref="I45:X45" ca="1" si="12">SUM(I42:I44)</f>
        <v>91</v>
      </c>
      <c r="J45" s="276">
        <f t="shared" ca="1" si="12"/>
        <v>81</v>
      </c>
      <c r="K45" s="276">
        <f t="shared" ca="1" si="12"/>
        <v>111</v>
      </c>
      <c r="L45" s="276">
        <f t="shared" ca="1" si="12"/>
        <v>106</v>
      </c>
      <c r="M45" s="277">
        <f t="shared" ca="1" si="12"/>
        <v>90</v>
      </c>
      <c r="N45" s="304">
        <f t="shared" ca="1" si="12"/>
        <v>90</v>
      </c>
      <c r="O45" s="276">
        <f t="shared" ca="1" si="12"/>
        <v>90</v>
      </c>
      <c r="P45" s="276">
        <f t="shared" ca="1" si="12"/>
        <v>90</v>
      </c>
      <c r="Q45" s="276">
        <f t="shared" ca="1" si="12"/>
        <v>90</v>
      </c>
      <c r="R45" s="277">
        <f t="shared" ca="1" si="12"/>
        <v>90</v>
      </c>
      <c r="S45" s="304">
        <f t="shared" ca="1" si="12"/>
        <v>92</v>
      </c>
      <c r="T45" s="276">
        <f t="shared" ca="1" si="12"/>
        <v>92</v>
      </c>
      <c r="U45" s="276">
        <f t="shared" ca="1" si="12"/>
        <v>92</v>
      </c>
      <c r="V45" s="276">
        <f t="shared" ca="1" si="12"/>
        <v>92</v>
      </c>
      <c r="W45" s="277">
        <f t="shared" ca="1" si="12"/>
        <v>92</v>
      </c>
      <c r="X45" s="276">
        <f t="shared" ca="1" si="12"/>
        <v>92</v>
      </c>
    </row>
    <row r="46" spans="1:24" s="268" customFormat="1" ht="12.95" customHeight="1" outlineLevel="1">
      <c r="A46" s="294"/>
      <c r="B46" s="266"/>
      <c r="C46" s="267"/>
      <c r="D46" s="267"/>
      <c r="E46" s="267"/>
      <c r="F46" s="267"/>
      <c r="G46" s="267"/>
      <c r="H46" s="267"/>
      <c r="M46" s="300"/>
      <c r="N46" s="295"/>
      <c r="O46" s="296"/>
      <c r="P46" s="296"/>
      <c r="Q46" s="296"/>
      <c r="R46" s="297"/>
      <c r="S46" s="295"/>
      <c r="T46" s="296"/>
      <c r="U46" s="296"/>
      <c r="V46" s="296"/>
      <c r="W46" s="297"/>
      <c r="X46" s="296"/>
    </row>
    <row r="47" spans="1:24" s="268" customFormat="1" ht="12.95" customHeight="1" outlineLevel="1">
      <c r="A47" s="294"/>
      <c r="B47" s="266" t="s">
        <v>20</v>
      </c>
      <c r="C47" s="267"/>
      <c r="D47" s="267"/>
      <c r="E47" s="267"/>
      <c r="F47" s="267"/>
      <c r="G47" s="267"/>
      <c r="H47" s="267"/>
      <c r="I47" s="268">
        <f t="shared" ref="I47:X47" ca="1" si="13">(SUM(I38:I40)-I41)-(SUM(H38:H40)-H41)</f>
        <v>-19</v>
      </c>
      <c r="J47" s="268">
        <f t="shared" ca="1" si="13"/>
        <v>1</v>
      </c>
      <c r="K47" s="268">
        <f t="shared" ca="1" si="13"/>
        <v>13</v>
      </c>
      <c r="L47" s="268">
        <f t="shared" ca="1" si="13"/>
        <v>21</v>
      </c>
      <c r="M47" s="300">
        <f t="shared" ca="1" si="13"/>
        <v>8</v>
      </c>
      <c r="N47" s="295">
        <f t="shared" ca="1" si="13"/>
        <v>-26</v>
      </c>
      <c r="O47" s="296">
        <f t="shared" ca="1" si="13"/>
        <v>0</v>
      </c>
      <c r="P47" s="268">
        <f t="shared" ca="1" si="13"/>
        <v>0</v>
      </c>
      <c r="Q47" s="268">
        <f t="shared" ca="1" si="13"/>
        <v>0</v>
      </c>
      <c r="R47" s="300">
        <f t="shared" ca="1" si="13"/>
        <v>0</v>
      </c>
      <c r="S47" s="295">
        <f t="shared" ca="1" si="13"/>
        <v>2</v>
      </c>
      <c r="T47" s="296">
        <f t="shared" ca="1" si="13"/>
        <v>0</v>
      </c>
      <c r="U47" s="268">
        <f t="shared" ca="1" si="13"/>
        <v>0</v>
      </c>
      <c r="V47" s="268">
        <f t="shared" ca="1" si="13"/>
        <v>0</v>
      </c>
      <c r="W47" s="300">
        <f t="shared" ca="1" si="13"/>
        <v>0</v>
      </c>
      <c r="X47" s="296">
        <f t="shared" ca="1" si="13"/>
        <v>0</v>
      </c>
    </row>
    <row r="48" spans="1:24" s="268" customFormat="1" ht="12.95" customHeight="1">
      <c r="A48" s="294"/>
      <c r="B48" s="281"/>
      <c r="C48" s="267"/>
      <c r="D48" s="267"/>
      <c r="E48" s="267"/>
      <c r="F48" s="267"/>
      <c r="G48" s="267"/>
      <c r="H48" s="267"/>
      <c r="M48" s="300"/>
      <c r="N48" s="295"/>
      <c r="O48" s="296"/>
      <c r="R48" s="300"/>
      <c r="S48" s="295"/>
      <c r="T48" s="296"/>
      <c r="W48" s="300"/>
      <c r="X48" s="296"/>
    </row>
    <row r="49" spans="1:24" s="268" customFormat="1" ht="12.95" customHeight="1">
      <c r="A49" s="294"/>
      <c r="B49" s="266" t="s">
        <v>204</v>
      </c>
      <c r="C49" s="267"/>
      <c r="D49" s="267"/>
      <c r="E49" s="267"/>
      <c r="F49" s="267"/>
      <c r="G49" s="267"/>
      <c r="H49" s="267"/>
      <c r="M49" s="300"/>
      <c r="N49" s="295"/>
      <c r="O49" s="296"/>
      <c r="P49" s="296"/>
      <c r="Q49" s="296"/>
      <c r="R49" s="297"/>
      <c r="S49" s="295"/>
      <c r="T49" s="296"/>
      <c r="U49" s="296"/>
      <c r="V49" s="296"/>
      <c r="W49" s="297"/>
      <c r="X49" s="296"/>
    </row>
    <row r="50" spans="1:24" s="268" customFormat="1" ht="12.95" customHeight="1">
      <c r="A50" s="294"/>
      <c r="B50" s="306" t="s">
        <v>256</v>
      </c>
      <c r="C50" s="307"/>
      <c r="D50" s="307"/>
      <c r="E50" s="307"/>
      <c r="F50" s="307"/>
      <c r="G50" s="307"/>
      <c r="H50" s="307"/>
      <c r="I50" s="308">
        <f ca="1">SUM(I38:I40)-I41</f>
        <v>-19</v>
      </c>
      <c r="J50" s="308"/>
      <c r="K50" s="308"/>
      <c r="L50" s="308"/>
      <c r="M50" s="311"/>
      <c r="N50" s="310">
        <f ca="1">SUM(N38:N40)-N41</f>
        <v>-2</v>
      </c>
      <c r="O50" s="308"/>
      <c r="P50" s="308"/>
      <c r="Q50" s="308"/>
      <c r="R50" s="311"/>
      <c r="S50" s="310">
        <f ca="1">SUM(S38:S40)-S41</f>
        <v>0</v>
      </c>
      <c r="T50" s="308"/>
      <c r="U50" s="308"/>
      <c r="V50" s="308"/>
      <c r="W50" s="311"/>
      <c r="X50" s="308"/>
    </row>
    <row r="51" spans="1:24" s="268" customFormat="1" ht="12.95" customHeight="1">
      <c r="A51" s="294"/>
      <c r="B51" s="306" t="s">
        <v>257</v>
      </c>
      <c r="C51" s="307"/>
      <c r="D51" s="307"/>
      <c r="E51" s="307"/>
      <c r="F51" s="307"/>
      <c r="G51" s="307"/>
      <c r="H51" s="307"/>
      <c r="I51" s="308"/>
      <c r="J51" s="312">
        <f ca="1">(SUM(J38:J40)-J41)-(SUM(I38:I40)-I41)</f>
        <v>1</v>
      </c>
      <c r="K51" s="312">
        <f ca="1">(SUM(K38:K40)-K41)-(SUM(J38:J40)-J41)</f>
        <v>13</v>
      </c>
      <c r="L51" s="312">
        <f ca="1">(SUM(L38:L40)-L41)-(SUM(K38:K40)-K41)</f>
        <v>21</v>
      </c>
      <c r="M51" s="311"/>
      <c r="N51" s="310"/>
      <c r="O51" s="312">
        <f ca="1">(SUM(O38:O40)-O41)-(SUM(N38:N40)-N41)</f>
        <v>0</v>
      </c>
      <c r="P51" s="312">
        <f ca="1">(SUM(P38:P40)-P41)-(SUM(O38:O40)-O41)</f>
        <v>0</v>
      </c>
      <c r="Q51" s="312">
        <f ca="1">(SUM(Q38:Q40)-Q41)-(SUM(P38:P40)-P41)</f>
        <v>0</v>
      </c>
      <c r="R51" s="311"/>
      <c r="S51" s="310"/>
      <c r="T51" s="312">
        <f ca="1">(SUM(T38:T40)-T41)-(SUM(S38:S40)-S41)</f>
        <v>0</v>
      </c>
      <c r="U51" s="312">
        <f ca="1">(SUM(U38:U40)-U41)-(SUM(T38:T40)-T41)</f>
        <v>0</v>
      </c>
      <c r="V51" s="312">
        <f ca="1">(SUM(V38:V40)-V41)-(SUM(U38:U40)-U41)</f>
        <v>0</v>
      </c>
      <c r="W51" s="311"/>
      <c r="X51" s="308"/>
    </row>
    <row r="52" spans="1:24" s="268" customFormat="1" ht="12.95" customHeight="1">
      <c r="A52" s="294"/>
      <c r="B52" s="306" t="s">
        <v>258</v>
      </c>
      <c r="C52" s="307"/>
      <c r="D52" s="307"/>
      <c r="E52" s="307"/>
      <c r="F52" s="307"/>
      <c r="G52" s="307"/>
      <c r="H52" s="307"/>
      <c r="I52" s="312"/>
      <c r="J52" s="312"/>
      <c r="K52" s="312"/>
      <c r="L52" s="312"/>
      <c r="M52" s="313">
        <v>0</v>
      </c>
      <c r="N52" s="310"/>
      <c r="O52" s="308"/>
      <c r="P52" s="308"/>
      <c r="Q52" s="308"/>
      <c r="R52" s="313">
        <v>0</v>
      </c>
      <c r="S52" s="310"/>
      <c r="T52" s="308"/>
      <c r="U52" s="308"/>
      <c r="V52" s="308"/>
      <c r="W52" s="313">
        <v>0</v>
      </c>
      <c r="X52" s="308"/>
    </row>
    <row r="53" spans="1:24" s="268" customFormat="1" ht="12.95" customHeight="1">
      <c r="A53" s="294"/>
      <c r="B53" s="266" t="s">
        <v>289</v>
      </c>
      <c r="C53" s="307"/>
      <c r="D53" s="307"/>
      <c r="E53" s="307"/>
      <c r="F53" s="307"/>
      <c r="G53" s="307"/>
      <c r="H53" s="307"/>
      <c r="I53" s="312"/>
      <c r="J53" s="312"/>
      <c r="K53" s="312"/>
      <c r="L53" s="312"/>
      <c r="M53" s="313"/>
      <c r="N53" s="310"/>
      <c r="O53" s="308"/>
      <c r="P53" s="308"/>
      <c r="Q53" s="308"/>
      <c r="R53" s="313"/>
      <c r="S53" s="310"/>
      <c r="T53" s="308"/>
      <c r="U53" s="308"/>
      <c r="V53" s="308"/>
      <c r="W53" s="313"/>
      <c r="X53" s="308"/>
    </row>
    <row r="54" spans="1:24" s="268" customFormat="1" ht="12.95" customHeight="1">
      <c r="A54" s="294"/>
      <c r="B54" s="306" t="s">
        <v>267</v>
      </c>
      <c r="C54" s="307"/>
      <c r="D54" s="307"/>
      <c r="E54" s="307"/>
      <c r="F54" s="307"/>
      <c r="G54" s="307"/>
      <c r="H54" s="307"/>
      <c r="I54" s="314"/>
      <c r="J54" s="314"/>
      <c r="K54" s="314"/>
      <c r="L54" s="314"/>
      <c r="M54" s="318"/>
      <c r="N54" s="315"/>
      <c r="O54" s="316"/>
      <c r="P54" s="316"/>
      <c r="Q54" s="316"/>
      <c r="R54" s="318"/>
      <c r="S54" s="315"/>
      <c r="T54" s="316"/>
      <c r="U54" s="316"/>
      <c r="V54" s="316"/>
      <c r="W54" s="318"/>
      <c r="X54" s="316"/>
    </row>
    <row r="55" spans="1:24" s="268" customFormat="1" ht="12.95" customHeight="1">
      <c r="A55" s="294"/>
      <c r="B55" s="306" t="s">
        <v>281</v>
      </c>
      <c r="C55" s="307"/>
      <c r="D55" s="307"/>
      <c r="E55" s="307"/>
      <c r="F55" s="307"/>
      <c r="G55" s="307"/>
      <c r="H55" s="307"/>
      <c r="I55" s="314"/>
      <c r="J55" s="314"/>
      <c r="K55" s="314"/>
      <c r="L55" s="314"/>
      <c r="M55" s="318"/>
      <c r="N55" s="315"/>
      <c r="O55" s="316"/>
      <c r="P55" s="316"/>
      <c r="Q55" s="316"/>
      <c r="R55" s="318"/>
      <c r="S55" s="315"/>
      <c r="T55" s="316"/>
      <c r="U55" s="316"/>
      <c r="V55" s="316"/>
      <c r="W55" s="318"/>
      <c r="X55" s="316"/>
    </row>
    <row r="56" spans="1:24" s="268" customFormat="1" ht="12.95" customHeight="1">
      <c r="A56" s="294"/>
      <c r="B56" s="306" t="s">
        <v>323</v>
      </c>
      <c r="C56" s="307"/>
      <c r="D56" s="307"/>
      <c r="E56" s="307"/>
      <c r="F56" s="307"/>
      <c r="G56" s="307"/>
      <c r="H56" s="307"/>
      <c r="I56" s="314"/>
      <c r="J56" s="314"/>
      <c r="K56" s="314"/>
      <c r="L56" s="314"/>
      <c r="M56" s="318"/>
      <c r="N56" s="315"/>
      <c r="O56" s="316"/>
      <c r="P56" s="316"/>
      <c r="Q56" s="316"/>
      <c r="R56" s="318"/>
      <c r="S56" s="315"/>
      <c r="T56" s="316"/>
      <c r="U56" s="316"/>
      <c r="V56" s="316"/>
      <c r="W56" s="318"/>
      <c r="X56" s="316"/>
    </row>
    <row r="57" spans="1:24" s="268" customFormat="1" ht="12.95" customHeight="1">
      <c r="A57" s="294"/>
      <c r="B57" s="306" t="s">
        <v>286</v>
      </c>
      <c r="C57" s="307"/>
      <c r="D57" s="307"/>
      <c r="E57" s="307"/>
      <c r="F57" s="307"/>
      <c r="G57" s="307"/>
      <c r="H57" s="307"/>
      <c r="I57" s="314"/>
      <c r="J57" s="314"/>
      <c r="K57" s="314"/>
      <c r="L57" s="314"/>
      <c r="M57" s="318"/>
      <c r="N57" s="315"/>
      <c r="O57" s="316"/>
      <c r="P57" s="316"/>
      <c r="Q57" s="316"/>
      <c r="R57" s="318"/>
      <c r="S57" s="315"/>
      <c r="T57" s="316"/>
      <c r="U57" s="316"/>
      <c r="V57" s="316"/>
      <c r="W57" s="318"/>
      <c r="X57" s="316"/>
    </row>
    <row r="58" spans="1:24" s="268" customFormat="1" ht="12.95" customHeight="1">
      <c r="A58" s="294"/>
      <c r="B58" s="306" t="s">
        <v>308</v>
      </c>
      <c r="C58" s="307"/>
      <c r="D58" s="307"/>
      <c r="E58" s="307"/>
      <c r="F58" s="307"/>
      <c r="G58" s="307"/>
      <c r="H58" s="307"/>
      <c r="I58" s="314"/>
      <c r="J58" s="314"/>
      <c r="K58" s="314"/>
      <c r="L58" s="314"/>
      <c r="M58" s="318"/>
      <c r="N58" s="315"/>
      <c r="O58" s="316"/>
      <c r="P58" s="316"/>
      <c r="Q58" s="316"/>
      <c r="R58" s="318"/>
      <c r="S58" s="315"/>
      <c r="T58" s="316"/>
      <c r="U58" s="316"/>
      <c r="V58" s="316"/>
      <c r="W58" s="318"/>
      <c r="X58" s="316"/>
    </row>
    <row r="59" spans="1:24" s="268" customFormat="1" ht="12.95" customHeight="1">
      <c r="A59" s="294"/>
      <c r="B59" s="306" t="s">
        <v>309</v>
      </c>
      <c r="C59" s="307"/>
      <c r="D59" s="307"/>
      <c r="E59" s="307"/>
      <c r="F59" s="307"/>
      <c r="G59" s="307"/>
      <c r="H59" s="307"/>
      <c r="I59" s="314"/>
      <c r="J59" s="314"/>
      <c r="K59" s="314"/>
      <c r="L59" s="314"/>
      <c r="M59" s="318"/>
      <c r="N59" s="315"/>
      <c r="O59" s="316"/>
      <c r="P59" s="316"/>
      <c r="Q59" s="316"/>
      <c r="R59" s="318"/>
      <c r="S59" s="315"/>
      <c r="T59" s="316"/>
      <c r="U59" s="316"/>
      <c r="V59" s="316"/>
      <c r="W59" s="318"/>
      <c r="X59" s="316"/>
    </row>
    <row r="60" spans="1:24" s="268" customFormat="1" ht="12.95" customHeight="1">
      <c r="A60" s="294"/>
      <c r="B60" s="306" t="s">
        <v>310</v>
      </c>
      <c r="C60" s="307"/>
      <c r="D60" s="307"/>
      <c r="E60" s="307"/>
      <c r="F60" s="307"/>
      <c r="G60" s="307"/>
      <c r="H60" s="307"/>
      <c r="I60" s="314"/>
      <c r="J60" s="314"/>
      <c r="K60" s="314"/>
      <c r="L60" s="314"/>
      <c r="M60" s="318"/>
      <c r="N60" s="315"/>
      <c r="O60" s="316"/>
      <c r="P60" s="316"/>
      <c r="Q60" s="316"/>
      <c r="R60" s="318"/>
      <c r="S60" s="315"/>
      <c r="T60" s="316"/>
      <c r="U60" s="316"/>
      <c r="V60" s="316"/>
      <c r="W60" s="318"/>
      <c r="X60" s="316"/>
    </row>
    <row r="61" spans="1:24" s="268" customFormat="1" ht="12.95" customHeight="1">
      <c r="A61" s="294"/>
      <c r="B61" s="306" t="s">
        <v>311</v>
      </c>
      <c r="C61" s="307"/>
      <c r="D61" s="307"/>
      <c r="E61" s="307"/>
      <c r="F61" s="307"/>
      <c r="G61" s="307"/>
      <c r="H61" s="307"/>
      <c r="I61" s="314"/>
      <c r="J61" s="314"/>
      <c r="K61" s="314"/>
      <c r="L61" s="314"/>
      <c r="M61" s="318"/>
      <c r="N61" s="315"/>
      <c r="O61" s="316"/>
      <c r="P61" s="316"/>
      <c r="Q61" s="316"/>
      <c r="R61" s="318"/>
      <c r="S61" s="315"/>
      <c r="T61" s="316"/>
      <c r="U61" s="316"/>
      <c r="V61" s="316"/>
      <c r="W61" s="318"/>
      <c r="X61" s="316"/>
    </row>
    <row r="62" spans="1:24" s="268" customFormat="1" ht="12.95" customHeight="1">
      <c r="A62" s="294"/>
      <c r="B62" s="306" t="s">
        <v>22</v>
      </c>
      <c r="C62" s="307"/>
      <c r="D62" s="307"/>
      <c r="E62" s="307"/>
      <c r="F62" s="307"/>
      <c r="G62" s="307"/>
      <c r="H62" s="307"/>
      <c r="I62" s="319">
        <f ca="1">SUM(I50:I61)</f>
        <v>-19</v>
      </c>
      <c r="J62" s="319">
        <f t="shared" ref="J62:X62" ca="1" si="14">SUM(J50:J61)</f>
        <v>1</v>
      </c>
      <c r="K62" s="319">
        <f t="shared" ca="1" si="14"/>
        <v>13</v>
      </c>
      <c r="L62" s="319">
        <f t="shared" ca="1" si="14"/>
        <v>21</v>
      </c>
      <c r="M62" s="321">
        <f t="shared" si="14"/>
        <v>0</v>
      </c>
      <c r="N62" s="320">
        <f t="shared" ca="1" si="14"/>
        <v>-2</v>
      </c>
      <c r="O62" s="319">
        <f t="shared" ca="1" si="14"/>
        <v>0</v>
      </c>
      <c r="P62" s="319">
        <f t="shared" ca="1" si="14"/>
        <v>0</v>
      </c>
      <c r="Q62" s="319">
        <f t="shared" ca="1" si="14"/>
        <v>0</v>
      </c>
      <c r="R62" s="321">
        <f t="shared" si="14"/>
        <v>0</v>
      </c>
      <c r="S62" s="320">
        <f t="shared" ca="1" si="14"/>
        <v>0</v>
      </c>
      <c r="T62" s="319">
        <f t="shared" ca="1" si="14"/>
        <v>0</v>
      </c>
      <c r="U62" s="319">
        <f t="shared" ca="1" si="14"/>
        <v>0</v>
      </c>
      <c r="V62" s="319">
        <f t="shared" ca="1" si="14"/>
        <v>0</v>
      </c>
      <c r="W62" s="321">
        <f t="shared" si="14"/>
        <v>0</v>
      </c>
      <c r="X62" s="319">
        <f t="shared" si="14"/>
        <v>0</v>
      </c>
    </row>
    <row r="63" spans="1:24" s="268" customFormat="1" ht="12.95" customHeight="1" outlineLevel="1">
      <c r="A63" s="294"/>
      <c r="B63" s="306"/>
      <c r="C63" s="307"/>
      <c r="D63" s="307"/>
      <c r="E63" s="307"/>
      <c r="F63" s="307"/>
      <c r="G63" s="307"/>
      <c r="H63" s="307"/>
      <c r="I63" s="312"/>
      <c r="J63" s="312"/>
      <c r="K63" s="312"/>
      <c r="L63" s="312"/>
      <c r="M63" s="313"/>
      <c r="N63" s="322"/>
      <c r="O63" s="312"/>
      <c r="P63" s="312"/>
      <c r="Q63" s="312"/>
      <c r="R63" s="313"/>
      <c r="S63" s="322"/>
      <c r="T63" s="312"/>
      <c r="U63" s="312"/>
      <c r="V63" s="312"/>
      <c r="W63" s="313"/>
      <c r="X63" s="312"/>
    </row>
    <row r="64" spans="1:24" s="268" customFormat="1" ht="12.95" customHeight="1" outlineLevel="1">
      <c r="A64" s="294"/>
      <c r="B64" s="266" t="s">
        <v>230</v>
      </c>
      <c r="C64" s="307"/>
      <c r="D64" s="307"/>
      <c r="E64" s="307"/>
      <c r="F64" s="307"/>
      <c r="G64" s="307"/>
      <c r="H64" s="307"/>
      <c r="I64" s="312"/>
      <c r="J64" s="312"/>
      <c r="K64" s="312"/>
      <c r="L64" s="312"/>
      <c r="M64" s="313"/>
      <c r="N64" s="310"/>
      <c r="O64" s="308"/>
      <c r="P64" s="308"/>
      <c r="Q64" s="308"/>
      <c r="R64" s="311"/>
      <c r="S64" s="310"/>
      <c r="T64" s="308"/>
      <c r="U64" s="308"/>
      <c r="V64" s="308"/>
      <c r="W64" s="311"/>
      <c r="X64" s="308"/>
    </row>
    <row r="65" spans="1:24" s="268" customFormat="1" ht="12.95" customHeight="1" outlineLevel="1">
      <c r="A65" s="294"/>
      <c r="B65" s="323" t="s">
        <v>215</v>
      </c>
      <c r="C65" s="324"/>
      <c r="D65" s="324"/>
      <c r="E65" s="324"/>
      <c r="F65" s="324"/>
      <c r="G65" s="324"/>
      <c r="H65" s="324"/>
      <c r="I65" s="325"/>
      <c r="J65" s="325">
        <f ca="1">I$62</f>
        <v>-19</v>
      </c>
      <c r="K65" s="325">
        <f ca="1">J65</f>
        <v>-19</v>
      </c>
      <c r="L65" s="325">
        <f ca="1">K65</f>
        <v>-19</v>
      </c>
      <c r="M65" s="327">
        <f ca="1">L65</f>
        <v>-19</v>
      </c>
      <c r="N65" s="326">
        <f ca="1">M65</f>
        <v>-19</v>
      </c>
      <c r="O65" s="325"/>
      <c r="P65" s="325"/>
      <c r="Q65" s="325"/>
      <c r="R65" s="327"/>
      <c r="S65" s="326"/>
      <c r="T65" s="325"/>
      <c r="U65" s="325"/>
      <c r="V65" s="325"/>
      <c r="W65" s="327"/>
      <c r="X65" s="325"/>
    </row>
    <row r="66" spans="1:24" s="268" customFormat="1" ht="12.95" customHeight="1" outlineLevel="1">
      <c r="A66" s="294"/>
      <c r="B66" s="306" t="s">
        <v>205</v>
      </c>
      <c r="C66" s="307"/>
      <c r="D66" s="307"/>
      <c r="E66" s="307"/>
      <c r="F66" s="307"/>
      <c r="G66" s="307"/>
      <c r="H66" s="307"/>
      <c r="I66" s="312"/>
      <c r="J66" s="312"/>
      <c r="K66" s="312">
        <f ca="1">J$62</f>
        <v>1</v>
      </c>
      <c r="L66" s="312">
        <f ca="1">K66</f>
        <v>1</v>
      </c>
      <c r="M66" s="313">
        <f ca="1">L66</f>
        <v>1</v>
      </c>
      <c r="N66" s="310">
        <f ca="1">M66</f>
        <v>1</v>
      </c>
      <c r="O66" s="308">
        <f ca="1">N66</f>
        <v>1</v>
      </c>
      <c r="P66" s="308"/>
      <c r="Q66" s="308"/>
      <c r="R66" s="311"/>
      <c r="S66" s="310"/>
      <c r="T66" s="308"/>
      <c r="U66" s="308"/>
      <c r="V66" s="308"/>
      <c r="W66" s="311"/>
      <c r="X66" s="308"/>
    </row>
    <row r="67" spans="1:24" s="268" customFormat="1" ht="12.95" customHeight="1" outlineLevel="1">
      <c r="A67" s="294"/>
      <c r="B67" s="306" t="s">
        <v>206</v>
      </c>
      <c r="C67" s="307"/>
      <c r="D67" s="307"/>
      <c r="E67" s="307"/>
      <c r="F67" s="307"/>
      <c r="G67" s="307"/>
      <c r="H67" s="307"/>
      <c r="I67" s="312"/>
      <c r="J67" s="312"/>
      <c r="K67" s="312"/>
      <c r="L67" s="312">
        <f ca="1">K$62</f>
        <v>13</v>
      </c>
      <c r="M67" s="313">
        <f ca="1">L67</f>
        <v>13</v>
      </c>
      <c r="N67" s="310">
        <f ca="1">M67</f>
        <v>13</v>
      </c>
      <c r="O67" s="308">
        <f ca="1">N67</f>
        <v>13</v>
      </c>
      <c r="P67" s="308">
        <f ca="1">O67</f>
        <v>13</v>
      </c>
      <c r="Q67" s="308"/>
      <c r="R67" s="311"/>
      <c r="S67" s="310"/>
      <c r="T67" s="308"/>
      <c r="U67" s="308"/>
      <c r="V67" s="308"/>
      <c r="W67" s="311"/>
      <c r="X67" s="308"/>
    </row>
    <row r="68" spans="1:24" s="268" customFormat="1" ht="12.95" customHeight="1" outlineLevel="1">
      <c r="A68" s="294"/>
      <c r="B68" s="306" t="s">
        <v>207</v>
      </c>
      <c r="C68" s="307"/>
      <c r="D68" s="307"/>
      <c r="E68" s="307"/>
      <c r="F68" s="307"/>
      <c r="G68" s="307"/>
      <c r="H68" s="307"/>
      <c r="I68" s="312"/>
      <c r="J68" s="312"/>
      <c r="K68" s="312"/>
      <c r="L68" s="312"/>
      <c r="M68" s="313">
        <f ca="1">L$62</f>
        <v>21</v>
      </c>
      <c r="N68" s="310">
        <f ca="1">M68</f>
        <v>21</v>
      </c>
      <c r="O68" s="308">
        <f ca="1">N68</f>
        <v>21</v>
      </c>
      <c r="P68" s="308">
        <f ca="1">O68</f>
        <v>21</v>
      </c>
      <c r="Q68" s="308">
        <f ca="1">P68</f>
        <v>21</v>
      </c>
      <c r="R68" s="311"/>
      <c r="S68" s="310"/>
      <c r="T68" s="308"/>
      <c r="U68" s="308"/>
      <c r="V68" s="308"/>
      <c r="W68" s="311"/>
      <c r="X68" s="308"/>
    </row>
    <row r="69" spans="1:24" s="268" customFormat="1" ht="12.95" customHeight="1" outlineLevel="1">
      <c r="A69" s="294"/>
      <c r="B69" s="328" t="s">
        <v>208</v>
      </c>
      <c r="C69" s="307"/>
      <c r="D69" s="307"/>
      <c r="E69" s="307"/>
      <c r="F69" s="307"/>
      <c r="G69" s="307"/>
      <c r="H69" s="307"/>
      <c r="I69" s="312"/>
      <c r="J69" s="312"/>
      <c r="K69" s="312"/>
      <c r="L69" s="312"/>
      <c r="M69" s="313"/>
      <c r="N69" s="310">
        <f>M$62</f>
        <v>0</v>
      </c>
      <c r="O69" s="308">
        <f>N69</f>
        <v>0</v>
      </c>
      <c r="P69" s="308">
        <f>O69</f>
        <v>0</v>
      </c>
      <c r="Q69" s="308">
        <f>P69</f>
        <v>0</v>
      </c>
      <c r="R69" s="311">
        <f>Q69</f>
        <v>0</v>
      </c>
      <c r="S69" s="310"/>
      <c r="T69" s="308"/>
      <c r="U69" s="308"/>
      <c r="V69" s="308"/>
      <c r="W69" s="311"/>
      <c r="X69" s="308"/>
    </row>
    <row r="70" spans="1:24" s="268" customFormat="1" ht="12.95" customHeight="1" outlineLevel="1">
      <c r="A70" s="294"/>
      <c r="B70" s="323" t="s">
        <v>209</v>
      </c>
      <c r="C70" s="324"/>
      <c r="D70" s="324"/>
      <c r="E70" s="324"/>
      <c r="F70" s="324"/>
      <c r="G70" s="324"/>
      <c r="H70" s="324"/>
      <c r="I70" s="325"/>
      <c r="J70" s="325"/>
      <c r="K70" s="325"/>
      <c r="L70" s="325"/>
      <c r="M70" s="327"/>
      <c r="N70" s="326"/>
      <c r="O70" s="325">
        <f ca="1">N$62</f>
        <v>-2</v>
      </c>
      <c r="P70" s="325">
        <f ca="1">O70</f>
        <v>-2</v>
      </c>
      <c r="Q70" s="325">
        <f ca="1">P70</f>
        <v>-2</v>
      </c>
      <c r="R70" s="327">
        <f ca="1">Q70</f>
        <v>-2</v>
      </c>
      <c r="S70" s="326">
        <f ca="1">R70</f>
        <v>-2</v>
      </c>
      <c r="T70" s="325"/>
      <c r="U70" s="325"/>
      <c r="V70" s="325"/>
      <c r="W70" s="327"/>
      <c r="X70" s="325"/>
    </row>
    <row r="71" spans="1:24" s="268" customFormat="1" ht="12.95" customHeight="1" outlineLevel="1">
      <c r="A71" s="294"/>
      <c r="B71" s="306" t="s">
        <v>210</v>
      </c>
      <c r="C71" s="307"/>
      <c r="D71" s="307"/>
      <c r="E71" s="307"/>
      <c r="F71" s="307"/>
      <c r="G71" s="307"/>
      <c r="H71" s="307"/>
      <c r="I71" s="312"/>
      <c r="J71" s="312"/>
      <c r="K71" s="312"/>
      <c r="L71" s="312"/>
      <c r="M71" s="313"/>
      <c r="N71" s="322"/>
      <c r="O71" s="312"/>
      <c r="P71" s="312">
        <f ca="1">O$62</f>
        <v>0</v>
      </c>
      <c r="Q71" s="312">
        <f ca="1">P71</f>
        <v>0</v>
      </c>
      <c r="R71" s="313">
        <f ca="1">Q71</f>
        <v>0</v>
      </c>
      <c r="S71" s="322">
        <f ca="1">R71</f>
        <v>0</v>
      </c>
      <c r="T71" s="312">
        <f ca="1">S71</f>
        <v>0</v>
      </c>
      <c r="U71" s="312"/>
      <c r="V71" s="312"/>
      <c r="W71" s="313"/>
      <c r="X71" s="312"/>
    </row>
    <row r="72" spans="1:24" s="268" customFormat="1" ht="12.95" customHeight="1" outlineLevel="1">
      <c r="A72" s="294"/>
      <c r="B72" s="306" t="s">
        <v>211</v>
      </c>
      <c r="C72" s="307"/>
      <c r="D72" s="307"/>
      <c r="E72" s="307"/>
      <c r="F72" s="307"/>
      <c r="G72" s="307"/>
      <c r="H72" s="307"/>
      <c r="I72" s="312"/>
      <c r="J72" s="312"/>
      <c r="K72" s="312"/>
      <c r="L72" s="312"/>
      <c r="M72" s="313"/>
      <c r="N72" s="322"/>
      <c r="O72" s="312"/>
      <c r="P72" s="312"/>
      <c r="Q72" s="312">
        <f ca="1">P$62</f>
        <v>0</v>
      </c>
      <c r="R72" s="313">
        <f ca="1">Q72</f>
        <v>0</v>
      </c>
      <c r="S72" s="322">
        <f ca="1">R72</f>
        <v>0</v>
      </c>
      <c r="T72" s="312">
        <f ca="1">S72</f>
        <v>0</v>
      </c>
      <c r="U72" s="312">
        <f ca="1">T72</f>
        <v>0</v>
      </c>
      <c r="V72" s="312"/>
      <c r="W72" s="313"/>
      <c r="X72" s="312"/>
    </row>
    <row r="73" spans="1:24" s="268" customFormat="1" ht="12.95" customHeight="1" outlineLevel="1">
      <c r="A73" s="294"/>
      <c r="B73" s="306" t="s">
        <v>212</v>
      </c>
      <c r="C73" s="307"/>
      <c r="D73" s="307"/>
      <c r="E73" s="307"/>
      <c r="F73" s="307"/>
      <c r="G73" s="307"/>
      <c r="H73" s="307"/>
      <c r="I73" s="312"/>
      <c r="J73" s="312"/>
      <c r="K73" s="312"/>
      <c r="L73" s="312"/>
      <c r="M73" s="313"/>
      <c r="N73" s="322"/>
      <c r="O73" s="312"/>
      <c r="P73" s="312"/>
      <c r="Q73" s="312"/>
      <c r="R73" s="313">
        <f ca="1">Q$62</f>
        <v>0</v>
      </c>
      <c r="S73" s="322">
        <f ca="1">R73</f>
        <v>0</v>
      </c>
      <c r="T73" s="312">
        <f ca="1">S73</f>
        <v>0</v>
      </c>
      <c r="U73" s="312">
        <f ca="1">T73</f>
        <v>0</v>
      </c>
      <c r="V73" s="312">
        <f ca="1">U73</f>
        <v>0</v>
      </c>
      <c r="W73" s="313"/>
      <c r="X73" s="312"/>
    </row>
    <row r="74" spans="1:24" s="268" customFormat="1" ht="12.95" customHeight="1" outlineLevel="1">
      <c r="A74" s="294"/>
      <c r="B74" s="328" t="s">
        <v>213</v>
      </c>
      <c r="C74" s="329"/>
      <c r="D74" s="329"/>
      <c r="E74" s="307"/>
      <c r="F74" s="307"/>
      <c r="G74" s="307"/>
      <c r="H74" s="307"/>
      <c r="I74" s="312"/>
      <c r="J74" s="312"/>
      <c r="K74" s="312"/>
      <c r="L74" s="312"/>
      <c r="M74" s="313"/>
      <c r="N74" s="322"/>
      <c r="O74" s="312"/>
      <c r="P74" s="312"/>
      <c r="Q74" s="312"/>
      <c r="R74" s="313"/>
      <c r="S74" s="322">
        <f>R$62</f>
        <v>0</v>
      </c>
      <c r="T74" s="312">
        <f>S74</f>
        <v>0</v>
      </c>
      <c r="U74" s="312">
        <f>T74</f>
        <v>0</v>
      </c>
      <c r="V74" s="312">
        <f>U74</f>
        <v>0</v>
      </c>
      <c r="W74" s="313">
        <f>V74</f>
        <v>0</v>
      </c>
      <c r="X74" s="312"/>
    </row>
    <row r="75" spans="1:24" s="268" customFormat="1" ht="12.95" customHeight="1" outlineLevel="1">
      <c r="A75" s="294"/>
      <c r="B75" s="306" t="s">
        <v>214</v>
      </c>
      <c r="C75" s="307"/>
      <c r="D75" s="307"/>
      <c r="E75" s="324"/>
      <c r="F75" s="324"/>
      <c r="G75" s="324"/>
      <c r="H75" s="324"/>
      <c r="I75" s="325"/>
      <c r="J75" s="325"/>
      <c r="K75" s="325"/>
      <c r="L75" s="325"/>
      <c r="M75" s="327"/>
      <c r="N75" s="326"/>
      <c r="O75" s="325"/>
      <c r="P75" s="325"/>
      <c r="Q75" s="325"/>
      <c r="R75" s="327"/>
      <c r="S75" s="326"/>
      <c r="T75" s="325">
        <f ca="1">S$62</f>
        <v>0</v>
      </c>
      <c r="U75" s="325">
        <f ca="1">T75</f>
        <v>0</v>
      </c>
      <c r="V75" s="325">
        <f ca="1">U75</f>
        <v>0</v>
      </c>
      <c r="W75" s="327">
        <f ca="1">V75</f>
        <v>0</v>
      </c>
      <c r="X75" s="325">
        <f ca="1">W75</f>
        <v>0</v>
      </c>
    </row>
    <row r="76" spans="1:24" s="268" customFormat="1" ht="12.95" customHeight="1" outlineLevel="1">
      <c r="A76" s="294"/>
      <c r="B76" s="306" t="s">
        <v>288</v>
      </c>
      <c r="C76" s="307"/>
      <c r="D76" s="307"/>
      <c r="E76" s="307"/>
      <c r="F76" s="307"/>
      <c r="G76" s="307"/>
      <c r="H76" s="307"/>
      <c r="I76" s="312"/>
      <c r="J76" s="312"/>
      <c r="K76" s="312"/>
      <c r="L76" s="312"/>
      <c r="M76" s="313"/>
      <c r="N76" s="322"/>
      <c r="O76" s="312"/>
      <c r="P76" s="312"/>
      <c r="Q76" s="312"/>
      <c r="R76" s="313"/>
      <c r="S76" s="322"/>
      <c r="T76" s="312"/>
      <c r="U76" s="312">
        <f ca="1">T62</f>
        <v>0</v>
      </c>
      <c r="V76" s="312">
        <f ca="1">U76</f>
        <v>0</v>
      </c>
      <c r="W76" s="313">
        <f ca="1">V76</f>
        <v>0</v>
      </c>
      <c r="X76" s="312">
        <f ca="1">W76</f>
        <v>0</v>
      </c>
    </row>
    <row r="77" spans="1:24" s="268" customFormat="1" ht="12.95" customHeight="1" outlineLevel="1">
      <c r="A77" s="294"/>
      <c r="B77" s="306" t="s">
        <v>307</v>
      </c>
      <c r="C77" s="307"/>
      <c r="D77" s="307"/>
      <c r="E77" s="307"/>
      <c r="F77" s="307"/>
      <c r="G77" s="307"/>
      <c r="H77" s="307"/>
      <c r="I77" s="312"/>
      <c r="J77" s="312"/>
      <c r="K77" s="312"/>
      <c r="L77" s="312"/>
      <c r="M77" s="313"/>
      <c r="N77" s="322"/>
      <c r="O77" s="312"/>
      <c r="P77" s="312"/>
      <c r="Q77" s="312"/>
      <c r="R77" s="313"/>
      <c r="S77" s="322"/>
      <c r="T77" s="312"/>
      <c r="U77" s="312"/>
      <c r="V77" s="312">
        <f ca="1">U62</f>
        <v>0</v>
      </c>
      <c r="W77" s="313">
        <f ca="1">V77</f>
        <v>0</v>
      </c>
      <c r="X77" s="312">
        <f ca="1">W77</f>
        <v>0</v>
      </c>
    </row>
    <row r="78" spans="1:24" s="268" customFormat="1" ht="12.95" customHeight="1" outlineLevel="1">
      <c r="A78" s="294"/>
      <c r="B78" s="306" t="s">
        <v>259</v>
      </c>
      <c r="C78" s="307"/>
      <c r="D78" s="307"/>
      <c r="E78" s="307"/>
      <c r="F78" s="307"/>
      <c r="G78" s="307"/>
      <c r="H78" s="307"/>
      <c r="I78" s="319"/>
      <c r="J78" s="319"/>
      <c r="K78" s="319"/>
      <c r="L78" s="319"/>
      <c r="M78" s="321"/>
      <c r="N78" s="320">
        <f ca="1">SUM(N65:N69)</f>
        <v>16</v>
      </c>
      <c r="O78" s="319">
        <f ca="1">SUM(O65:O69)</f>
        <v>35</v>
      </c>
      <c r="P78" s="319">
        <f ca="1">SUM(P65:P69)</f>
        <v>34</v>
      </c>
      <c r="Q78" s="319">
        <f ca="1">SUM(Q65:Q69)</f>
        <v>21</v>
      </c>
      <c r="R78" s="321">
        <f>SUM(R65:R69)</f>
        <v>0</v>
      </c>
      <c r="S78" s="320">
        <f ca="1">SUM(S65:S74)</f>
        <v>-2</v>
      </c>
      <c r="T78" s="319">
        <f t="shared" ref="T78:W78" ca="1" si="15">SUM(T65:T74)</f>
        <v>0</v>
      </c>
      <c r="U78" s="319">
        <f t="shared" ca="1" si="15"/>
        <v>0</v>
      </c>
      <c r="V78" s="319">
        <f t="shared" ca="1" si="15"/>
        <v>0</v>
      </c>
      <c r="W78" s="321">
        <f t="shared" si="15"/>
        <v>0</v>
      </c>
      <c r="X78" s="319">
        <f ca="1">SUM(X65:X77)</f>
        <v>0</v>
      </c>
    </row>
    <row r="79" spans="1:24" s="268" customFormat="1" ht="12.95" customHeight="1">
      <c r="A79" s="294"/>
      <c r="B79" s="306"/>
      <c r="C79" s="307"/>
      <c r="D79" s="307"/>
      <c r="E79" s="307"/>
      <c r="F79" s="307"/>
      <c r="G79" s="307"/>
      <c r="H79" s="307"/>
      <c r="I79" s="312"/>
      <c r="J79" s="312"/>
      <c r="K79" s="312"/>
      <c r="L79" s="312"/>
      <c r="M79" s="313"/>
      <c r="N79" s="322"/>
      <c r="O79" s="312"/>
      <c r="P79" s="312"/>
      <c r="Q79" s="312"/>
      <c r="R79" s="313"/>
      <c r="S79" s="322"/>
      <c r="T79" s="312"/>
      <c r="U79" s="312"/>
      <c r="V79" s="312"/>
      <c r="W79" s="313"/>
      <c r="X79" s="312"/>
    </row>
    <row r="80" spans="1:24" s="268" customFormat="1" ht="12.95" customHeight="1">
      <c r="A80" s="294"/>
      <c r="B80" s="266" t="s">
        <v>360</v>
      </c>
      <c r="C80" s="307"/>
      <c r="D80" s="307"/>
      <c r="E80" s="307"/>
      <c r="F80" s="307"/>
      <c r="G80" s="307"/>
      <c r="H80" s="307"/>
      <c r="I80" s="312"/>
      <c r="J80" s="312"/>
      <c r="K80" s="312"/>
      <c r="L80" s="312"/>
      <c r="M80" s="313"/>
      <c r="N80" s="322"/>
      <c r="O80" s="312"/>
      <c r="P80" s="312"/>
      <c r="Q80" s="312"/>
      <c r="R80" s="313"/>
      <c r="S80" s="322"/>
      <c r="T80" s="312"/>
      <c r="U80" s="312"/>
      <c r="V80" s="312"/>
      <c r="W80" s="313"/>
      <c r="X80" s="312"/>
    </row>
    <row r="81" spans="1:24" s="268" customFormat="1" ht="12.95" customHeight="1">
      <c r="A81" s="294"/>
      <c r="B81" s="306" t="s">
        <v>361</v>
      </c>
      <c r="C81" s="307"/>
      <c r="D81" s="307"/>
      <c r="E81" s="307"/>
      <c r="F81" s="307"/>
      <c r="G81" s="307"/>
      <c r="H81" s="307"/>
      <c r="I81" s="312"/>
      <c r="J81" s="312"/>
      <c r="K81" s="312"/>
      <c r="L81" s="312"/>
      <c r="M81" s="313"/>
      <c r="N81" s="310"/>
      <c r="O81" s="308">
        <f ca="1">-((M38-M41)-(L38-L41))/(1+$I$15)^4</f>
        <v>-6.0600038949890811</v>
      </c>
      <c r="P81" s="308"/>
      <c r="Q81" s="308"/>
      <c r="R81" s="311"/>
      <c r="S81" s="310"/>
      <c r="T81" s="308">
        <f ca="1">-((R39-R41)-(Q39-Q41))/(1+$I$15)^4</f>
        <v>0</v>
      </c>
      <c r="U81" s="308"/>
      <c r="V81" s="308"/>
      <c r="W81" s="311"/>
      <c r="X81" s="308"/>
    </row>
    <row r="82" spans="1:24" s="268" customFormat="1" ht="12.95" customHeight="1">
      <c r="A82" s="294"/>
      <c r="B82" s="306" t="s">
        <v>362</v>
      </c>
      <c r="C82" s="307"/>
      <c r="D82" s="307"/>
      <c r="E82" s="267"/>
      <c r="F82" s="267"/>
      <c r="G82" s="267"/>
      <c r="H82" s="267"/>
      <c r="M82" s="300"/>
      <c r="N82" s="299"/>
      <c r="R82" s="300"/>
      <c r="S82" s="299"/>
      <c r="W82" s="300"/>
    </row>
    <row r="83" spans="1:24" s="268" customFormat="1" ht="12.95" customHeight="1">
      <c r="A83" s="294"/>
      <c r="B83" s="306" t="s">
        <v>374</v>
      </c>
      <c r="C83" s="267"/>
      <c r="D83" s="267"/>
      <c r="E83" s="267"/>
      <c r="F83" s="267"/>
      <c r="G83" s="267"/>
      <c r="H83" s="267"/>
      <c r="M83" s="300"/>
      <c r="N83" s="299"/>
      <c r="R83" s="300"/>
      <c r="S83" s="299"/>
      <c r="W83" s="300"/>
    </row>
    <row r="84" spans="1:24" s="268" customFormat="1" ht="12.95" customHeight="1">
      <c r="A84" s="294"/>
      <c r="B84" s="306" t="s">
        <v>373</v>
      </c>
      <c r="C84" s="330"/>
      <c r="D84" s="330"/>
      <c r="E84" s="267"/>
      <c r="F84" s="267"/>
      <c r="G84" s="267"/>
      <c r="H84" s="267"/>
      <c r="M84" s="300"/>
      <c r="N84" s="299"/>
      <c r="R84" s="300"/>
      <c r="S84" s="299"/>
      <c r="W84" s="300"/>
    </row>
    <row r="85" spans="1:24" s="268" customFormat="1" ht="12.95" customHeight="1">
      <c r="A85" s="294"/>
      <c r="B85" s="306" t="s">
        <v>365</v>
      </c>
      <c r="C85" s="330"/>
      <c r="D85" s="330"/>
      <c r="E85" s="267"/>
      <c r="F85" s="267"/>
      <c r="G85" s="267"/>
      <c r="H85" s="267"/>
      <c r="M85" s="300"/>
      <c r="N85" s="299"/>
      <c r="R85" s="300"/>
      <c r="S85" s="299"/>
      <c r="W85" s="300"/>
    </row>
    <row r="86" spans="1:24" s="268" customFormat="1" ht="12.95" customHeight="1">
      <c r="A86" s="294"/>
      <c r="B86" s="306" t="s">
        <v>366</v>
      </c>
      <c r="C86" s="330"/>
      <c r="D86" s="330"/>
      <c r="E86" s="267"/>
      <c r="F86" s="267"/>
      <c r="G86" s="267"/>
      <c r="H86" s="267"/>
      <c r="M86" s="300"/>
      <c r="N86" s="299"/>
      <c r="R86" s="300"/>
      <c r="S86" s="299"/>
      <c r="W86" s="300"/>
    </row>
    <row r="87" spans="1:24" s="268" customFormat="1" ht="12.95" customHeight="1">
      <c r="A87" s="294"/>
      <c r="B87" s="306" t="s">
        <v>363</v>
      </c>
      <c r="C87" s="330"/>
      <c r="D87" s="330"/>
      <c r="E87" s="267"/>
      <c r="F87" s="267"/>
      <c r="G87" s="267"/>
      <c r="H87" s="267"/>
      <c r="M87" s="300"/>
      <c r="N87" s="299"/>
      <c r="R87" s="300"/>
      <c r="S87" s="299"/>
      <c r="W87" s="300"/>
    </row>
    <row r="88" spans="1:24" s="268" customFormat="1" ht="12.95" customHeight="1">
      <c r="A88" s="294"/>
      <c r="B88" s="306" t="s">
        <v>364</v>
      </c>
      <c r="C88" s="330"/>
      <c r="D88" s="330"/>
      <c r="E88" s="267"/>
      <c r="F88" s="267"/>
      <c r="G88" s="267"/>
      <c r="H88" s="267"/>
      <c r="M88" s="300"/>
      <c r="N88" s="299"/>
      <c r="R88" s="300"/>
      <c r="S88" s="299"/>
      <c r="W88" s="300"/>
    </row>
    <row r="89" spans="1:24" s="268" customFormat="1" ht="12.95" customHeight="1">
      <c r="A89" s="294"/>
      <c r="B89" s="306" t="s">
        <v>367</v>
      </c>
      <c r="C89" s="330"/>
      <c r="D89" s="330"/>
      <c r="E89" s="267"/>
      <c r="F89" s="267"/>
      <c r="G89" s="267"/>
      <c r="H89" s="267"/>
      <c r="M89" s="300"/>
      <c r="N89" s="299"/>
      <c r="R89" s="300"/>
      <c r="S89" s="299"/>
      <c r="W89" s="300"/>
    </row>
    <row r="90" spans="1:24" s="268" customFormat="1" ht="12.95" customHeight="1">
      <c r="A90" s="294"/>
      <c r="B90" s="306" t="s">
        <v>368</v>
      </c>
      <c r="C90" s="330"/>
      <c r="D90" s="330"/>
      <c r="E90" s="267"/>
      <c r="F90" s="267"/>
      <c r="G90" s="267"/>
      <c r="H90" s="267"/>
      <c r="M90" s="300"/>
      <c r="N90" s="299"/>
      <c r="R90" s="300"/>
      <c r="S90" s="299"/>
      <c r="W90" s="300"/>
    </row>
    <row r="91" spans="1:24" s="268" customFormat="1" ht="12.95" customHeight="1">
      <c r="A91" s="294"/>
      <c r="B91" s="306" t="s">
        <v>369</v>
      </c>
      <c r="C91" s="330"/>
      <c r="D91" s="330"/>
      <c r="E91" s="267"/>
      <c r="F91" s="267"/>
      <c r="G91" s="267"/>
      <c r="H91" s="267"/>
      <c r="M91" s="300"/>
      <c r="N91" s="299"/>
      <c r="R91" s="300"/>
      <c r="S91" s="299"/>
      <c r="W91" s="300"/>
    </row>
    <row r="92" spans="1:24" s="268" customFormat="1" ht="12.95" customHeight="1">
      <c r="A92" s="294"/>
      <c r="B92" s="306" t="s">
        <v>370</v>
      </c>
      <c r="C92" s="330"/>
      <c r="D92" s="330"/>
      <c r="E92" s="267"/>
      <c r="F92" s="267"/>
      <c r="G92" s="267"/>
      <c r="H92" s="267"/>
      <c r="M92" s="300"/>
      <c r="N92" s="299"/>
      <c r="R92" s="300"/>
      <c r="S92" s="299"/>
      <c r="W92" s="300"/>
    </row>
    <row r="93" spans="1:24" s="268" customFormat="1" ht="12.95" customHeight="1">
      <c r="A93" s="294"/>
      <c r="B93" s="330"/>
      <c r="C93" s="330"/>
      <c r="D93" s="330"/>
      <c r="E93" s="267"/>
      <c r="F93" s="267"/>
      <c r="G93" s="267"/>
      <c r="H93" s="267"/>
      <c r="M93" s="300"/>
      <c r="N93" s="299"/>
      <c r="R93" s="300"/>
      <c r="S93" s="299"/>
      <c r="W93" s="300"/>
    </row>
    <row r="94" spans="1:24" s="268" customFormat="1" ht="12.95" customHeight="1">
      <c r="A94" s="294"/>
      <c r="B94" s="266" t="s">
        <v>282</v>
      </c>
      <c r="C94" s="330"/>
      <c r="D94" s="330"/>
      <c r="E94" s="267"/>
      <c r="F94" s="267"/>
      <c r="G94" s="267"/>
      <c r="H94" s="267"/>
      <c r="M94" s="300"/>
      <c r="N94" s="299"/>
      <c r="R94" s="300"/>
      <c r="S94" s="299"/>
      <c r="W94" s="300"/>
    </row>
    <row r="95" spans="1:24" s="268" customFormat="1" ht="12.95" customHeight="1">
      <c r="A95" s="294"/>
      <c r="B95" s="306" t="s">
        <v>375</v>
      </c>
      <c r="C95" s="330"/>
      <c r="D95" s="330"/>
      <c r="E95" s="267"/>
      <c r="F95" s="267"/>
      <c r="G95" s="267"/>
      <c r="H95" s="267"/>
      <c r="I95" s="331"/>
      <c r="J95" s="331"/>
      <c r="K95" s="331"/>
      <c r="L95" s="331"/>
      <c r="M95" s="333"/>
      <c r="N95" s="332"/>
      <c r="O95" s="331"/>
      <c r="P95" s="331"/>
      <c r="Q95" s="331"/>
      <c r="R95" s="333"/>
      <c r="S95" s="332"/>
      <c r="T95" s="331"/>
      <c r="U95" s="331"/>
      <c r="V95" s="331"/>
      <c r="W95" s="333"/>
      <c r="X95" s="331"/>
    </row>
    <row r="96" spans="1:24" s="268" customFormat="1" ht="12.95" customHeight="1">
      <c r="A96" s="294"/>
      <c r="B96" s="306" t="s">
        <v>285</v>
      </c>
      <c r="C96" s="330"/>
      <c r="D96" s="330"/>
      <c r="E96" s="267"/>
      <c r="F96" s="267"/>
      <c r="G96" s="267"/>
      <c r="H96" s="267"/>
      <c r="I96" s="331"/>
      <c r="J96" s="331"/>
      <c r="K96" s="331"/>
      <c r="L96" s="331"/>
      <c r="M96" s="333"/>
      <c r="N96" s="332"/>
      <c r="O96" s="331"/>
      <c r="P96" s="331"/>
      <c r="Q96" s="331"/>
      <c r="R96" s="333"/>
      <c r="S96" s="332"/>
      <c r="T96" s="331"/>
      <c r="U96" s="331"/>
      <c r="V96" s="331"/>
      <c r="W96" s="333"/>
      <c r="X96" s="331"/>
    </row>
    <row r="97" spans="1:24" s="268" customFormat="1" ht="12.95" customHeight="1">
      <c r="A97" s="294"/>
      <c r="B97" s="306" t="s">
        <v>312</v>
      </c>
      <c r="C97" s="330"/>
      <c r="D97" s="330"/>
      <c r="E97" s="267"/>
      <c r="F97" s="267"/>
      <c r="G97" s="267"/>
      <c r="H97" s="267"/>
      <c r="I97" s="331"/>
      <c r="J97" s="331"/>
      <c r="K97" s="331"/>
      <c r="L97" s="331"/>
      <c r="M97" s="333"/>
      <c r="N97" s="332"/>
      <c r="O97" s="331"/>
      <c r="P97" s="331"/>
      <c r="Q97" s="331"/>
      <c r="R97" s="333"/>
      <c r="S97" s="332"/>
      <c r="T97" s="331"/>
      <c r="U97" s="331"/>
      <c r="V97" s="331"/>
      <c r="W97" s="333"/>
      <c r="X97" s="331"/>
    </row>
    <row r="98" spans="1:24" s="268" customFormat="1" ht="12.95" customHeight="1">
      <c r="A98" s="294"/>
      <c r="B98" s="306" t="s">
        <v>313</v>
      </c>
      <c r="C98" s="330"/>
      <c r="D98" s="330"/>
      <c r="E98" s="267"/>
      <c r="F98" s="267"/>
      <c r="G98" s="267"/>
      <c r="H98" s="267"/>
      <c r="I98" s="331"/>
      <c r="J98" s="331"/>
      <c r="K98" s="331"/>
      <c r="L98" s="331"/>
      <c r="M98" s="333"/>
      <c r="N98" s="332"/>
      <c r="O98" s="331"/>
      <c r="P98" s="331"/>
      <c r="Q98" s="331"/>
      <c r="R98" s="333"/>
      <c r="S98" s="332"/>
      <c r="T98" s="331"/>
      <c r="U98" s="331"/>
      <c r="V98" s="331"/>
      <c r="W98" s="333"/>
      <c r="X98" s="331"/>
    </row>
    <row r="99" spans="1:24" s="268" customFormat="1" ht="12.95" customHeight="1">
      <c r="A99" s="294"/>
      <c r="B99" s="306" t="s">
        <v>287</v>
      </c>
      <c r="C99" s="330"/>
      <c r="D99" s="330"/>
      <c r="E99" s="267"/>
      <c r="F99" s="267"/>
      <c r="G99" s="267"/>
      <c r="H99" s="267"/>
      <c r="I99" s="331"/>
      <c r="J99" s="331"/>
      <c r="K99" s="331"/>
      <c r="L99" s="331"/>
      <c r="M99" s="333"/>
      <c r="N99" s="332"/>
      <c r="O99" s="331"/>
      <c r="P99" s="331"/>
      <c r="Q99" s="331"/>
      <c r="R99" s="333"/>
      <c r="S99" s="332"/>
      <c r="T99" s="331"/>
      <c r="U99" s="331"/>
      <c r="V99" s="331"/>
      <c r="W99" s="333"/>
      <c r="X99" s="331"/>
    </row>
    <row r="100" spans="1:24" s="268" customFormat="1" ht="12.95" customHeight="1">
      <c r="A100" s="294"/>
      <c r="B100" s="306" t="s">
        <v>314</v>
      </c>
      <c r="C100" s="330"/>
      <c r="D100" s="330"/>
      <c r="E100" s="267"/>
      <c r="F100" s="267"/>
      <c r="G100" s="267"/>
      <c r="H100" s="267"/>
      <c r="I100" s="331"/>
      <c r="J100" s="331"/>
      <c r="K100" s="331"/>
      <c r="L100" s="331"/>
      <c r="M100" s="333"/>
      <c r="N100" s="332"/>
      <c r="O100" s="331"/>
      <c r="P100" s="331"/>
      <c r="Q100" s="331"/>
      <c r="R100" s="333"/>
      <c r="S100" s="332"/>
      <c r="T100" s="331"/>
      <c r="U100" s="331"/>
      <c r="V100" s="331"/>
      <c r="W100" s="333"/>
      <c r="X100" s="331"/>
    </row>
    <row r="101" spans="1:24" s="268" customFormat="1" ht="12.95" customHeight="1">
      <c r="A101" s="294"/>
      <c r="B101" s="306" t="s">
        <v>315</v>
      </c>
      <c r="C101" s="330"/>
      <c r="D101" s="330"/>
      <c r="E101" s="267"/>
      <c r="F101" s="267"/>
      <c r="G101" s="267"/>
      <c r="H101" s="267"/>
      <c r="I101" s="331"/>
      <c r="J101" s="331"/>
      <c r="K101" s="331"/>
      <c r="L101" s="331"/>
      <c r="M101" s="333"/>
      <c r="N101" s="332"/>
      <c r="O101" s="331"/>
      <c r="P101" s="331"/>
      <c r="Q101" s="331"/>
      <c r="R101" s="333"/>
      <c r="S101" s="332"/>
      <c r="T101" s="331"/>
      <c r="U101" s="331"/>
      <c r="V101" s="331"/>
      <c r="W101" s="333"/>
      <c r="X101" s="331"/>
    </row>
    <row r="102" spans="1:24" s="268" customFormat="1" ht="12.95" customHeight="1">
      <c r="A102" s="294"/>
      <c r="B102" s="306" t="s">
        <v>316</v>
      </c>
      <c r="C102" s="330"/>
      <c r="D102" s="330"/>
      <c r="E102" s="267"/>
      <c r="F102" s="267"/>
      <c r="G102" s="267"/>
      <c r="H102" s="267"/>
      <c r="I102" s="331"/>
      <c r="J102" s="331"/>
      <c r="K102" s="331"/>
      <c r="L102" s="331"/>
      <c r="M102" s="333"/>
      <c r="N102" s="332"/>
      <c r="O102" s="331"/>
      <c r="P102" s="331"/>
      <c r="Q102" s="331"/>
      <c r="R102" s="333"/>
      <c r="S102" s="332"/>
      <c r="T102" s="331"/>
      <c r="U102" s="331"/>
      <c r="V102" s="331"/>
      <c r="W102" s="333"/>
      <c r="X102" s="331"/>
    </row>
    <row r="103" spans="1:24" s="268" customFormat="1" ht="12.95" customHeight="1">
      <c r="A103" s="294"/>
      <c r="B103" s="306" t="s">
        <v>317</v>
      </c>
      <c r="C103" s="330"/>
      <c r="D103" s="330"/>
      <c r="E103" s="267"/>
      <c r="F103" s="267"/>
      <c r="G103" s="267"/>
      <c r="H103" s="267"/>
      <c r="I103" s="331"/>
      <c r="J103" s="331"/>
      <c r="K103" s="331"/>
      <c r="L103" s="331"/>
      <c r="M103" s="333"/>
      <c r="N103" s="332"/>
      <c r="O103" s="331"/>
      <c r="P103" s="331"/>
      <c r="Q103" s="331"/>
      <c r="R103" s="333"/>
      <c r="S103" s="332"/>
      <c r="T103" s="331"/>
      <c r="U103" s="331"/>
      <c r="V103" s="331"/>
      <c r="W103" s="333"/>
      <c r="X103" s="331"/>
    </row>
    <row r="104" spans="1:24" s="268" customFormat="1" ht="12.95" customHeight="1">
      <c r="A104" s="294"/>
      <c r="B104" s="330"/>
      <c r="C104" s="267"/>
      <c r="D104" s="267"/>
      <c r="E104" s="267"/>
      <c r="F104" s="267"/>
      <c r="G104" s="267"/>
      <c r="H104" s="267"/>
      <c r="M104" s="300"/>
      <c r="N104" s="299"/>
      <c r="R104" s="300"/>
      <c r="S104" s="299"/>
      <c r="W104" s="300"/>
    </row>
    <row r="105" spans="1:24" s="268" customFormat="1" ht="12.95" customHeight="1">
      <c r="A105" s="266"/>
      <c r="B105" s="427" t="s">
        <v>265</v>
      </c>
      <c r="C105" s="428"/>
      <c r="D105" s="428"/>
      <c r="E105" s="428"/>
      <c r="F105" s="428"/>
      <c r="G105" s="428"/>
      <c r="H105" s="428"/>
      <c r="I105" s="429">
        <f t="shared" ref="I105:X105" si="16">SUM(I78:I104)</f>
        <v>0</v>
      </c>
      <c r="J105" s="429">
        <f t="shared" si="16"/>
        <v>0</v>
      </c>
      <c r="K105" s="429">
        <f t="shared" si="16"/>
        <v>0</v>
      </c>
      <c r="L105" s="429">
        <f t="shared" si="16"/>
        <v>0</v>
      </c>
      <c r="M105" s="430">
        <f t="shared" si="16"/>
        <v>0</v>
      </c>
      <c r="N105" s="431">
        <f t="shared" ca="1" si="16"/>
        <v>16</v>
      </c>
      <c r="O105" s="429">
        <f t="shared" ca="1" si="16"/>
        <v>28.93999610501092</v>
      </c>
      <c r="P105" s="429">
        <f t="shared" ca="1" si="16"/>
        <v>34</v>
      </c>
      <c r="Q105" s="429">
        <f t="shared" ca="1" si="16"/>
        <v>21</v>
      </c>
      <c r="R105" s="430">
        <f t="shared" si="16"/>
        <v>0</v>
      </c>
      <c r="S105" s="431">
        <f t="shared" ca="1" si="16"/>
        <v>-2</v>
      </c>
      <c r="T105" s="429">
        <f t="shared" ca="1" si="16"/>
        <v>0</v>
      </c>
      <c r="U105" s="429">
        <f t="shared" ca="1" si="16"/>
        <v>0</v>
      </c>
      <c r="V105" s="429">
        <f t="shared" ca="1" si="16"/>
        <v>0</v>
      </c>
      <c r="W105" s="430">
        <f t="shared" si="16"/>
        <v>0</v>
      </c>
      <c r="X105" s="429">
        <f t="shared" ca="1" si="16"/>
        <v>0</v>
      </c>
    </row>
    <row r="106" spans="1:24" s="268" customFormat="1" ht="12.95" customHeight="1">
      <c r="A106" s="287"/>
      <c r="B106" s="266"/>
      <c r="C106" s="267"/>
      <c r="D106" s="267"/>
      <c r="E106" s="267"/>
      <c r="F106" s="267"/>
      <c r="G106" s="267"/>
      <c r="H106" s="267"/>
      <c r="M106" s="300"/>
      <c r="N106" s="295"/>
      <c r="O106" s="296"/>
      <c r="P106" s="296"/>
      <c r="Q106" s="296"/>
      <c r="R106" s="297"/>
      <c r="S106" s="295"/>
      <c r="T106" s="296"/>
      <c r="U106" s="296"/>
      <c r="V106" s="296"/>
      <c r="W106" s="297"/>
      <c r="X106" s="296"/>
    </row>
    <row r="107" spans="1:24" s="268" customFormat="1" ht="12.95" customHeight="1">
      <c r="B107" s="266" t="s">
        <v>271</v>
      </c>
      <c r="C107" s="267"/>
      <c r="D107" s="267"/>
      <c r="E107" s="267"/>
      <c r="F107" s="267"/>
      <c r="G107" s="267"/>
      <c r="H107" s="267"/>
      <c r="M107" s="300"/>
      <c r="N107" s="334"/>
      <c r="O107" s="335"/>
      <c r="P107" s="335"/>
      <c r="Q107" s="335"/>
      <c r="R107" s="347"/>
      <c r="S107" s="295"/>
      <c r="T107" s="296"/>
      <c r="U107" s="296"/>
      <c r="V107" s="296"/>
      <c r="W107" s="297"/>
      <c r="X107" s="296"/>
    </row>
    <row r="108" spans="1:24" s="283" customFormat="1" ht="12.95" customHeight="1">
      <c r="A108" s="337"/>
      <c r="B108" s="306" t="s">
        <v>272</v>
      </c>
      <c r="C108" s="282"/>
      <c r="D108" s="282"/>
      <c r="E108" s="282"/>
      <c r="F108" s="282"/>
      <c r="G108" s="282"/>
      <c r="H108" s="282"/>
      <c r="I108" s="338">
        <f t="shared" ref="I108:X108" ca="1" si="17">I13+I13/$I$15</f>
        <v>-163.99026425591097</v>
      </c>
      <c r="J108" s="338">
        <f t="shared" ca="1" si="17"/>
        <v>119.26564673157162</v>
      </c>
      <c r="K108" s="338">
        <f t="shared" ca="1" si="17"/>
        <v>-134.17385257301805</v>
      </c>
      <c r="L108" s="338">
        <f t="shared" ca="1" si="17"/>
        <v>149.08205841446451</v>
      </c>
      <c r="M108" s="379">
        <f t="shared" ca="1" si="17"/>
        <v>238.53129346314324</v>
      </c>
      <c r="N108" s="339">
        <f t="shared" si="17"/>
        <v>0</v>
      </c>
      <c r="O108" s="340">
        <f t="shared" si="17"/>
        <v>0</v>
      </c>
      <c r="P108" s="340">
        <f t="shared" si="17"/>
        <v>0</v>
      </c>
      <c r="Q108" s="340">
        <f t="shared" si="17"/>
        <v>0</v>
      </c>
      <c r="R108" s="379">
        <f t="shared" si="17"/>
        <v>0</v>
      </c>
      <c r="S108" s="339">
        <f t="shared" si="17"/>
        <v>0</v>
      </c>
      <c r="T108" s="340">
        <f t="shared" si="17"/>
        <v>0</v>
      </c>
      <c r="U108" s="340">
        <f t="shared" si="17"/>
        <v>0</v>
      </c>
      <c r="V108" s="340">
        <f t="shared" si="17"/>
        <v>0</v>
      </c>
      <c r="W108" s="341">
        <f t="shared" si="17"/>
        <v>0</v>
      </c>
      <c r="X108" s="340">
        <f t="shared" si="17"/>
        <v>0</v>
      </c>
    </row>
    <row r="109" spans="1:24" s="283" customFormat="1" ht="12.95" customHeight="1">
      <c r="A109" s="337"/>
      <c r="B109" s="306" t="s">
        <v>273</v>
      </c>
      <c r="C109" s="282"/>
      <c r="D109" s="282"/>
      <c r="E109" s="282"/>
      <c r="F109" s="282"/>
      <c r="G109" s="282"/>
      <c r="H109" s="282"/>
      <c r="I109" s="342">
        <f t="shared" ref="I109:X109" ca="1" si="18">I14</f>
        <v>-8</v>
      </c>
      <c r="J109" s="342">
        <f t="shared" ca="1" si="18"/>
        <v>-15</v>
      </c>
      <c r="K109" s="342">
        <f t="shared" ca="1" si="18"/>
        <v>7</v>
      </c>
      <c r="L109" s="342">
        <f t="shared" ca="1" si="18"/>
        <v>18</v>
      </c>
      <c r="M109" s="380">
        <f t="shared" ca="1" si="18"/>
        <v>10</v>
      </c>
      <c r="N109" s="343">
        <f t="shared" si="18"/>
        <v>0</v>
      </c>
      <c r="O109" s="344">
        <f t="shared" si="18"/>
        <v>0</v>
      </c>
      <c r="P109" s="344">
        <f t="shared" si="18"/>
        <v>0</v>
      </c>
      <c r="Q109" s="344">
        <f t="shared" si="18"/>
        <v>0</v>
      </c>
      <c r="R109" s="380">
        <f t="shared" si="18"/>
        <v>0</v>
      </c>
      <c r="S109" s="343">
        <f t="shared" si="18"/>
        <v>0</v>
      </c>
      <c r="T109" s="344">
        <f t="shared" si="18"/>
        <v>0</v>
      </c>
      <c r="U109" s="344">
        <f t="shared" si="18"/>
        <v>0</v>
      </c>
      <c r="V109" s="344">
        <f t="shared" si="18"/>
        <v>0</v>
      </c>
      <c r="W109" s="345">
        <f t="shared" si="18"/>
        <v>0</v>
      </c>
      <c r="X109" s="344">
        <f t="shared" si="18"/>
        <v>0</v>
      </c>
    </row>
    <row r="110" spans="1:24" s="283" customFormat="1" ht="12.95" customHeight="1">
      <c r="A110" s="337"/>
      <c r="B110" s="306" t="s">
        <v>255</v>
      </c>
      <c r="C110" s="282"/>
      <c r="D110" s="282"/>
      <c r="E110" s="282"/>
      <c r="F110" s="282"/>
      <c r="G110" s="282"/>
      <c r="H110" s="282"/>
      <c r="I110" s="338">
        <f ca="1">SUM(I108:I109)</f>
        <v>-171.99026425591097</v>
      </c>
      <c r="J110" s="338">
        <f t="shared" ref="J110:X110" ca="1" si="19">SUM(J108:J109)</f>
        <v>104.26564673157162</v>
      </c>
      <c r="K110" s="338">
        <f t="shared" ca="1" si="19"/>
        <v>-127.17385257301805</v>
      </c>
      <c r="L110" s="338">
        <f t="shared" ca="1" si="19"/>
        <v>167.08205841446451</v>
      </c>
      <c r="M110" s="379">
        <f t="shared" ca="1" si="19"/>
        <v>248.53129346314324</v>
      </c>
      <c r="N110" s="339">
        <f t="shared" si="19"/>
        <v>0</v>
      </c>
      <c r="O110" s="340">
        <f t="shared" si="19"/>
        <v>0</v>
      </c>
      <c r="P110" s="340">
        <f t="shared" si="19"/>
        <v>0</v>
      </c>
      <c r="Q110" s="340">
        <f t="shared" si="19"/>
        <v>0</v>
      </c>
      <c r="R110" s="379">
        <f t="shared" si="19"/>
        <v>0</v>
      </c>
      <c r="S110" s="339">
        <f t="shared" si="19"/>
        <v>0</v>
      </c>
      <c r="T110" s="340">
        <f t="shared" si="19"/>
        <v>0</v>
      </c>
      <c r="U110" s="340">
        <f t="shared" si="19"/>
        <v>0</v>
      </c>
      <c r="V110" s="340">
        <f t="shared" si="19"/>
        <v>0</v>
      </c>
      <c r="W110" s="341">
        <f t="shared" si="19"/>
        <v>0</v>
      </c>
      <c r="X110" s="340">
        <f t="shared" si="19"/>
        <v>0</v>
      </c>
    </row>
    <row r="111" spans="1:24" s="268" customFormat="1" ht="12.95" customHeight="1">
      <c r="A111" s="266"/>
      <c r="B111" s="266"/>
      <c r="C111" s="266"/>
      <c r="D111" s="266"/>
      <c r="E111" s="266"/>
      <c r="F111" s="266"/>
      <c r="G111" s="266"/>
      <c r="H111" s="266"/>
      <c r="M111" s="300"/>
      <c r="N111" s="295"/>
      <c r="O111" s="296"/>
      <c r="P111" s="296"/>
      <c r="Q111" s="296"/>
      <c r="R111" s="297"/>
      <c r="S111" s="295"/>
      <c r="T111" s="266"/>
      <c r="U111" s="266"/>
      <c r="V111" s="266"/>
      <c r="W111" s="297"/>
      <c r="X111" s="296"/>
    </row>
    <row r="112" spans="1:24" s="268" customFormat="1" ht="12.95" customHeight="1">
      <c r="A112" s="287" t="s">
        <v>23</v>
      </c>
      <c r="B112" s="266"/>
      <c r="C112" s="267"/>
      <c r="D112" s="267"/>
      <c r="E112" s="267"/>
      <c r="F112" s="267"/>
      <c r="G112" s="267"/>
      <c r="H112" s="267"/>
      <c r="M112" s="300"/>
      <c r="N112" s="295"/>
      <c r="O112" s="296"/>
      <c r="P112" s="296"/>
      <c r="Q112" s="296"/>
      <c r="R112" s="297"/>
      <c r="S112" s="295"/>
      <c r="T112" s="296"/>
      <c r="U112" s="296"/>
      <c r="V112" s="296"/>
      <c r="W112" s="297"/>
      <c r="X112" s="296"/>
    </row>
    <row r="113" spans="1:119" s="283" customFormat="1" ht="12.95" customHeight="1">
      <c r="B113" s="282" t="s">
        <v>260</v>
      </c>
      <c r="C113" s="282"/>
      <c r="D113" s="282"/>
      <c r="E113" s="282"/>
      <c r="F113" s="282"/>
      <c r="G113" s="282"/>
      <c r="H113" s="282"/>
      <c r="I113" s="283">
        <f t="shared" ref="I113:X113" ca="1" si="20">I32-I41</f>
        <v>-19</v>
      </c>
      <c r="J113" s="283">
        <f t="shared" ca="1" si="20"/>
        <v>-18</v>
      </c>
      <c r="K113" s="283">
        <f t="shared" ca="1" si="20"/>
        <v>-5</v>
      </c>
      <c r="L113" s="283">
        <f t="shared" ca="1" si="20"/>
        <v>16</v>
      </c>
      <c r="M113" s="285">
        <f t="shared" ca="1" si="20"/>
        <v>24</v>
      </c>
      <c r="N113" s="334">
        <f t="shared" ca="1" si="20"/>
        <v>14</v>
      </c>
      <c r="O113" s="335">
        <f t="shared" ca="1" si="20"/>
        <v>14</v>
      </c>
      <c r="P113" s="335">
        <f t="shared" ca="1" si="20"/>
        <v>14</v>
      </c>
      <c r="Q113" s="335">
        <f t="shared" ca="1" si="20"/>
        <v>14</v>
      </c>
      <c r="R113" s="347">
        <f t="shared" ca="1" si="20"/>
        <v>14</v>
      </c>
      <c r="S113" s="334">
        <f t="shared" ca="1" si="20"/>
        <v>14</v>
      </c>
      <c r="T113" s="335">
        <f t="shared" ca="1" si="20"/>
        <v>14</v>
      </c>
      <c r="U113" s="335">
        <f t="shared" ca="1" si="20"/>
        <v>14</v>
      </c>
      <c r="V113" s="335">
        <f t="shared" ca="1" si="20"/>
        <v>14</v>
      </c>
      <c r="W113" s="347">
        <f t="shared" ca="1" si="20"/>
        <v>14</v>
      </c>
      <c r="X113" s="335">
        <f t="shared" ca="1" si="20"/>
        <v>14</v>
      </c>
      <c r="AC113" s="334"/>
      <c r="AD113" s="335"/>
      <c r="AE113" s="335"/>
      <c r="AF113" s="335"/>
      <c r="AG113" s="335"/>
      <c r="AH113" s="334"/>
      <c r="AI113" s="335"/>
      <c r="AJ113" s="335"/>
      <c r="AK113" s="335"/>
      <c r="AL113" s="347"/>
      <c r="AM113" s="334"/>
    </row>
    <row r="114" spans="1:119" s="283" customFormat="1" ht="12.95" customHeight="1">
      <c r="A114" s="337"/>
      <c r="B114" s="282" t="s">
        <v>25</v>
      </c>
      <c r="C114" s="282"/>
      <c r="D114" s="282"/>
      <c r="E114" s="282"/>
      <c r="F114" s="282"/>
      <c r="G114" s="282"/>
      <c r="H114" s="282"/>
      <c r="I114" s="283">
        <f ca="1">I36-I45-I105</f>
        <v>0</v>
      </c>
      <c r="J114" s="283">
        <f t="shared" ref="J114:X114" ca="1" si="21">J36-J45-J105</f>
        <v>0</v>
      </c>
      <c r="K114" s="283">
        <f t="shared" ca="1" si="21"/>
        <v>0</v>
      </c>
      <c r="L114" s="283">
        <f t="shared" ca="1" si="21"/>
        <v>0</v>
      </c>
      <c r="M114" s="285">
        <f t="shared" ca="1" si="21"/>
        <v>0</v>
      </c>
      <c r="N114" s="334">
        <f t="shared" ca="1" si="21"/>
        <v>0</v>
      </c>
      <c r="O114" s="283">
        <f t="shared" ca="1" si="21"/>
        <v>-12.93999610501092</v>
      </c>
      <c r="P114" s="283">
        <f t="shared" ca="1" si="21"/>
        <v>-18</v>
      </c>
      <c r="Q114" s="283">
        <f t="shared" ca="1" si="21"/>
        <v>-5</v>
      </c>
      <c r="R114" s="285">
        <f t="shared" ca="1" si="21"/>
        <v>16</v>
      </c>
      <c r="S114" s="334">
        <f t="shared" ca="1" si="21"/>
        <v>16</v>
      </c>
      <c r="T114" s="335">
        <f t="shared" ca="1" si="21"/>
        <v>14</v>
      </c>
      <c r="U114" s="335">
        <f t="shared" ca="1" si="21"/>
        <v>14</v>
      </c>
      <c r="V114" s="335">
        <f t="shared" ca="1" si="21"/>
        <v>14</v>
      </c>
      <c r="W114" s="347">
        <f t="shared" ca="1" si="21"/>
        <v>14</v>
      </c>
      <c r="X114" s="335">
        <f t="shared" ca="1" si="21"/>
        <v>14</v>
      </c>
    </row>
    <row r="115" spans="1:119" s="283" customFormat="1" ht="12.95" customHeight="1">
      <c r="A115" s="337"/>
      <c r="B115" s="282" t="s">
        <v>24</v>
      </c>
      <c r="C115" s="282"/>
      <c r="D115" s="282"/>
      <c r="E115" s="282"/>
      <c r="F115" s="282"/>
      <c r="G115" s="282"/>
      <c r="H115" s="282"/>
      <c r="I115" s="283">
        <f t="shared" ref="I115:X115" ca="1" si="22">I113-I114</f>
        <v>-19</v>
      </c>
      <c r="J115" s="283">
        <f t="shared" ca="1" si="22"/>
        <v>-18</v>
      </c>
      <c r="K115" s="283">
        <f t="shared" ca="1" si="22"/>
        <v>-5</v>
      </c>
      <c r="L115" s="283">
        <f t="shared" ca="1" si="22"/>
        <v>16</v>
      </c>
      <c r="M115" s="285">
        <f t="shared" ca="1" si="22"/>
        <v>24</v>
      </c>
      <c r="N115" s="284">
        <f t="shared" ca="1" si="22"/>
        <v>14</v>
      </c>
      <c r="O115" s="283">
        <f t="shared" ca="1" si="22"/>
        <v>26.93999610501092</v>
      </c>
      <c r="P115" s="283">
        <f t="shared" ca="1" si="22"/>
        <v>32</v>
      </c>
      <c r="Q115" s="283">
        <f t="shared" ca="1" si="22"/>
        <v>19</v>
      </c>
      <c r="R115" s="285">
        <f t="shared" ca="1" si="22"/>
        <v>-2</v>
      </c>
      <c r="S115" s="284">
        <f t="shared" ca="1" si="22"/>
        <v>-2</v>
      </c>
      <c r="T115" s="283">
        <f ca="1">T113-T114</f>
        <v>0</v>
      </c>
      <c r="U115" s="283">
        <f t="shared" ca="1" si="22"/>
        <v>0</v>
      </c>
      <c r="V115" s="283">
        <f t="shared" ca="1" si="22"/>
        <v>0</v>
      </c>
      <c r="W115" s="285">
        <f t="shared" ca="1" si="22"/>
        <v>0</v>
      </c>
      <c r="X115" s="335">
        <f t="shared" ca="1" si="22"/>
        <v>0</v>
      </c>
      <c r="AD115" s="334"/>
      <c r="AE115" s="335"/>
      <c r="AF115" s="335"/>
      <c r="AG115" s="335"/>
      <c r="AH115" s="335"/>
      <c r="AI115" s="334"/>
      <c r="AJ115" s="335"/>
      <c r="AK115" s="335"/>
      <c r="AL115" s="335"/>
      <c r="AM115" s="347"/>
      <c r="AN115" s="334"/>
    </row>
    <row r="116" spans="1:119" s="283" customFormat="1" ht="12.95" customHeight="1">
      <c r="A116" s="337"/>
      <c r="B116" s="282"/>
      <c r="C116" s="282"/>
      <c r="D116" s="282"/>
      <c r="E116" s="282"/>
      <c r="F116" s="282"/>
      <c r="G116" s="282"/>
      <c r="H116" s="282"/>
      <c r="M116" s="285"/>
      <c r="N116" s="334"/>
      <c r="O116" s="335"/>
      <c r="P116" s="335"/>
      <c r="Q116" s="335"/>
      <c r="R116" s="347"/>
      <c r="S116" s="334"/>
      <c r="T116" s="335"/>
      <c r="U116" s="335"/>
      <c r="V116" s="335"/>
      <c r="W116" s="347"/>
      <c r="X116" s="335"/>
    </row>
    <row r="117" spans="1:119" ht="12.95" customHeight="1">
      <c r="A117" s="178" t="s">
        <v>26</v>
      </c>
      <c r="B117" s="179"/>
      <c r="C117" s="179"/>
      <c r="D117" s="179"/>
      <c r="E117" s="179"/>
      <c r="F117" s="179"/>
      <c r="G117" s="179"/>
      <c r="H117" s="179"/>
      <c r="I117" s="179"/>
      <c r="J117" s="179"/>
      <c r="K117" s="180"/>
      <c r="L117" s="168"/>
      <c r="M117" s="168"/>
      <c r="N117" s="168"/>
      <c r="O117" s="168"/>
      <c r="P117" s="169"/>
      <c r="Q117" s="169"/>
      <c r="R117" s="169"/>
      <c r="S117" s="169"/>
      <c r="T117" s="169"/>
      <c r="U117" s="169"/>
      <c r="V117" s="169"/>
      <c r="W117" s="169"/>
      <c r="X117" s="169"/>
    </row>
    <row r="118" spans="1:119" ht="12.95" customHeight="1">
      <c r="A118" s="181"/>
      <c r="B118" s="181"/>
      <c r="C118" s="181"/>
      <c r="D118" s="181"/>
      <c r="E118" s="181"/>
      <c r="F118" s="181"/>
      <c r="G118" s="181"/>
      <c r="H118" s="181"/>
      <c r="I118" s="199"/>
      <c r="J118" s="174"/>
      <c r="K118" s="174"/>
      <c r="L118" s="174"/>
      <c r="M118" s="174"/>
      <c r="N118" s="198"/>
      <c r="O118" s="198"/>
      <c r="P118" s="198"/>
      <c r="Q118" s="198"/>
      <c r="R118" s="198"/>
    </row>
    <row r="119" spans="1:119" ht="12.95" customHeight="1">
      <c r="A119" s="240" t="s">
        <v>279</v>
      </c>
      <c r="B119" s="240"/>
      <c r="C119" s="240"/>
      <c r="D119" s="240"/>
      <c r="E119" s="240"/>
      <c r="F119" s="240"/>
      <c r="G119" s="240"/>
      <c r="H119" s="240"/>
      <c r="I119" s="372">
        <f t="shared" ref="I119:I120" ca="1" si="23">SUMPRODUCT(I108:X108,$I$24:$X$24)</f>
        <v>132.23478601297541</v>
      </c>
      <c r="J119" s="174"/>
      <c r="K119" s="174"/>
      <c r="L119" s="174"/>
      <c r="M119" s="174"/>
      <c r="N119" s="198"/>
      <c r="O119" s="198"/>
      <c r="P119" s="198"/>
      <c r="Q119" s="198"/>
      <c r="R119" s="198"/>
    </row>
    <row r="120" spans="1:119" ht="12.95" customHeight="1">
      <c r="A120" s="240" t="s">
        <v>278</v>
      </c>
      <c r="B120" s="240"/>
      <c r="C120" s="240"/>
      <c r="D120" s="240"/>
      <c r="E120" s="240"/>
      <c r="F120" s="240"/>
      <c r="G120" s="240"/>
      <c r="H120" s="240"/>
      <c r="I120" s="372">
        <f t="shared" ca="1" si="23"/>
        <v>6.2889433262117711</v>
      </c>
      <c r="J120" s="175"/>
      <c r="K120" s="175"/>
      <c r="L120" s="175"/>
      <c r="M120" s="174"/>
      <c r="N120" s="174"/>
      <c r="O120" s="174"/>
    </row>
    <row r="121" spans="1:119" s="223" customFormat="1" ht="12.95" customHeight="1">
      <c r="A121" s="240" t="s">
        <v>274</v>
      </c>
      <c r="B121" s="240"/>
      <c r="C121" s="240"/>
      <c r="D121" s="240"/>
      <c r="E121" s="240"/>
      <c r="F121" s="240"/>
      <c r="G121" s="240"/>
      <c r="H121" s="240"/>
      <c r="I121" s="372">
        <f ca="1">SUMPRODUCT(I110:X110,I24:X24)</f>
        <v>138.52372933918716</v>
      </c>
      <c r="J121" s="233"/>
      <c r="K121" s="233"/>
      <c r="L121" s="233"/>
      <c r="M121" s="236"/>
      <c r="N121" s="236"/>
      <c r="O121" s="236"/>
      <c r="P121" s="222"/>
      <c r="Q121" s="222"/>
      <c r="R121" s="222"/>
      <c r="S121" s="222"/>
      <c r="T121" s="222"/>
      <c r="U121" s="222"/>
      <c r="V121" s="222"/>
      <c r="W121" s="222"/>
      <c r="X121" s="222"/>
    </row>
    <row r="122" spans="1:119" s="223" customFormat="1" ht="12.95" customHeight="1">
      <c r="A122" s="240" t="s">
        <v>275</v>
      </c>
      <c r="B122" s="240"/>
      <c r="C122" s="240"/>
      <c r="D122" s="240"/>
      <c r="E122" s="240"/>
      <c r="F122" s="240"/>
      <c r="G122" s="240"/>
      <c r="H122" s="240"/>
      <c r="I122" s="372">
        <f ca="1">SUMPRODUCT($I$24:$X$24,$I$115:$X$115)</f>
        <v>47.196864377122623</v>
      </c>
      <c r="J122" s="233"/>
      <c r="K122" s="233"/>
      <c r="L122" s="233"/>
      <c r="M122" s="236"/>
      <c r="N122" s="236"/>
      <c r="O122" s="236"/>
      <c r="P122" s="222"/>
      <c r="Q122" s="222"/>
      <c r="R122" s="222"/>
      <c r="S122" s="222"/>
      <c r="T122" s="222"/>
      <c r="U122" s="222"/>
      <c r="V122" s="222"/>
      <c r="W122" s="222"/>
      <c r="X122" s="222"/>
    </row>
    <row r="123" spans="1:119" ht="12.95" customHeight="1">
      <c r="A123" s="240" t="s">
        <v>27</v>
      </c>
      <c r="B123" s="240"/>
      <c r="C123" s="240"/>
      <c r="D123" s="240"/>
      <c r="E123" s="240"/>
      <c r="F123" s="240"/>
      <c r="G123" s="240"/>
      <c r="H123" s="240"/>
      <c r="I123" s="213">
        <f ca="1">I$122/I$121</f>
        <v>0.3407132092261036</v>
      </c>
      <c r="M123" s="175"/>
    </row>
    <row r="124" spans="1:119" s="202" customFormat="1" ht="12.95" customHeight="1">
      <c r="A124" s="166"/>
      <c r="B124" s="183"/>
      <c r="C124" s="183"/>
      <c r="D124" s="161"/>
      <c r="E124" s="161"/>
      <c r="F124" s="161"/>
      <c r="G124" s="161"/>
      <c r="H124" s="161"/>
      <c r="I124" s="199"/>
      <c r="J124" s="161"/>
      <c r="K124" s="161"/>
      <c r="L124" s="161"/>
      <c r="M124" s="161"/>
      <c r="N124" s="161"/>
      <c r="O124" s="161"/>
      <c r="P124" s="161"/>
      <c r="Q124" s="161"/>
      <c r="R124" s="161"/>
      <c r="S124" s="161"/>
      <c r="T124" s="161"/>
      <c r="U124" s="161"/>
      <c r="V124" s="161"/>
      <c r="W124" s="161"/>
      <c r="X124" s="161"/>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row>
    <row r="125" spans="1:119" s="202" customFormat="1" ht="12.95" customHeight="1">
      <c r="A125" s="183"/>
      <c r="B125" s="165"/>
      <c r="C125" s="165"/>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c r="A131" s="164"/>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c r="A132" s="166"/>
      <c r="B132" s="183"/>
      <c r="C132" s="183"/>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c r="A133" s="183"/>
      <c r="B133" s="165"/>
      <c r="C133" s="165"/>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114</v>
      </c>
      <c r="J12" s="232">
        <f t="shared" ref="J12:M12" ca="1" si="0">RANDBETWEEN(80,120)</f>
        <v>88</v>
      </c>
      <c r="K12" s="232">
        <f t="shared" ca="1" si="0"/>
        <v>88</v>
      </c>
      <c r="L12" s="232">
        <f t="shared" ca="1" si="0"/>
        <v>96</v>
      </c>
      <c r="M12" s="232">
        <f t="shared" ca="1" si="0"/>
        <v>106</v>
      </c>
      <c r="N12" s="230"/>
      <c r="O12" s="230"/>
      <c r="P12" s="232">
        <f t="shared" ref="P12:T12" ca="1" si="1">RANDBETWEEN(80,120)</f>
        <v>113</v>
      </c>
      <c r="Q12" s="232">
        <f t="shared" ca="1" si="1"/>
        <v>111</v>
      </c>
      <c r="R12" s="232">
        <f t="shared" ca="1" si="1"/>
        <v>81</v>
      </c>
      <c r="S12" s="232">
        <f t="shared" ca="1" si="1"/>
        <v>90</v>
      </c>
      <c r="T12" s="232">
        <f t="shared" ca="1" si="1"/>
        <v>93</v>
      </c>
    </row>
    <row r="13" spans="1:26" ht="12.95" customHeight="1">
      <c r="A13" s="231" t="s">
        <v>280</v>
      </c>
      <c r="B13" s="231"/>
      <c r="C13" s="231"/>
      <c r="D13" s="231"/>
      <c r="E13" s="231"/>
      <c r="F13" s="231"/>
      <c r="I13" s="232">
        <f ca="1">RANDBETWEEN(-20,20)</f>
        <v>0</v>
      </c>
      <c r="J13" s="232">
        <f t="shared" ref="J13:T14" ca="1" si="2">RANDBETWEEN(-20,20)</f>
        <v>11</v>
      </c>
      <c r="K13" s="232">
        <f t="shared" ca="1" si="2"/>
        <v>-2</v>
      </c>
      <c r="L13" s="232">
        <f t="shared" ca="1" si="2"/>
        <v>-3</v>
      </c>
      <c r="M13" s="232">
        <f t="shared" ca="1" si="2"/>
        <v>0</v>
      </c>
      <c r="N13" s="232">
        <f t="shared" ca="1" si="2"/>
        <v>-13</v>
      </c>
      <c r="O13" s="232">
        <f t="shared" ca="1" si="2"/>
        <v>-14</v>
      </c>
      <c r="P13" s="232">
        <f t="shared" ca="1" si="2"/>
        <v>9</v>
      </c>
      <c r="Q13" s="232">
        <f t="shared" ca="1" si="2"/>
        <v>-17</v>
      </c>
      <c r="R13" s="232">
        <f t="shared" ca="1" si="2"/>
        <v>-17</v>
      </c>
      <c r="S13" s="232">
        <f t="shared" ca="1" si="2"/>
        <v>12</v>
      </c>
      <c r="T13" s="232">
        <f t="shared" ca="1" si="2"/>
        <v>-11</v>
      </c>
    </row>
    <row r="14" spans="1:26" ht="12.95" customHeight="1">
      <c r="A14" s="231" t="s">
        <v>277</v>
      </c>
      <c r="B14" s="231"/>
      <c r="C14" s="231"/>
      <c r="D14" s="231"/>
      <c r="E14" s="231"/>
      <c r="F14" s="231"/>
      <c r="I14" s="232">
        <f ca="1">RANDBETWEEN(-20,20)</f>
        <v>-2</v>
      </c>
      <c r="J14" s="232">
        <f t="shared" ca="1" si="2"/>
        <v>-14</v>
      </c>
      <c r="K14" s="232">
        <f t="shared" ca="1" si="2"/>
        <v>-3</v>
      </c>
      <c r="L14" s="232">
        <f t="shared" ca="1" si="2"/>
        <v>5</v>
      </c>
      <c r="M14" s="232">
        <f t="shared" ca="1" si="2"/>
        <v>15</v>
      </c>
      <c r="N14" s="232">
        <f t="shared" ca="1" si="2"/>
        <v>-12</v>
      </c>
      <c r="O14" s="232">
        <f t="shared" ca="1" si="2"/>
        <v>20</v>
      </c>
      <c r="P14" s="232">
        <f t="shared" ca="1" si="2"/>
        <v>-18</v>
      </c>
      <c r="Q14" s="232">
        <f t="shared" ca="1" si="2"/>
        <v>19</v>
      </c>
      <c r="R14" s="232">
        <f t="shared" ca="1" si="2"/>
        <v>2</v>
      </c>
      <c r="S14" s="232">
        <f t="shared" ca="1" si="2"/>
        <v>14</v>
      </c>
      <c r="T14" s="232">
        <f t="shared" ca="1" si="2"/>
        <v>-18</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0.3407132092261036</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2"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ref="O23:P23" si="5">N23+1</f>
        <v>6</v>
      </c>
      <c r="P23" s="58">
        <f t="shared" si="5"/>
        <v>7</v>
      </c>
      <c r="Q23" s="248">
        <f t="shared" ref="Q23:Z23" si="6">P23+1</f>
        <v>8</v>
      </c>
      <c r="R23" s="248">
        <f t="shared" si="6"/>
        <v>9</v>
      </c>
      <c r="S23" s="248">
        <f t="shared" si="6"/>
        <v>10</v>
      </c>
      <c r="T23" s="377">
        <f t="shared" si="6"/>
        <v>11</v>
      </c>
      <c r="U23" s="58">
        <f t="shared" si="6"/>
        <v>12</v>
      </c>
      <c r="V23" s="248">
        <f t="shared" si="6"/>
        <v>13</v>
      </c>
      <c r="W23" s="248">
        <f t="shared" si="6"/>
        <v>14</v>
      </c>
      <c r="X23" s="248">
        <f t="shared" si="6"/>
        <v>15</v>
      </c>
      <c r="Y23" s="377">
        <f t="shared" si="6"/>
        <v>16</v>
      </c>
      <c r="Z23" s="248">
        <f t="shared" si="6"/>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7">1/(1+$I$15)^I23</f>
        <v>1</v>
      </c>
      <c r="J24" s="251">
        <f t="shared" si="7"/>
        <v>0.93292284728052988</v>
      </c>
      <c r="K24" s="251">
        <f t="shared" si="7"/>
        <v>0.87034503897801074</v>
      </c>
      <c r="L24" s="251">
        <f t="shared" si="7"/>
        <v>0.8119647718798495</v>
      </c>
      <c r="M24" s="378">
        <f t="shared" si="7"/>
        <v>0.75750048687363514</v>
      </c>
      <c r="N24" s="402">
        <f t="shared" si="7"/>
        <v>0.70668951103053923</v>
      </c>
      <c r="O24" s="402">
        <f t="shared" si="7"/>
        <v>0.65928679077389607</v>
      </c>
      <c r="P24" s="191">
        <f t="shared" si="7"/>
        <v>0.61506371002322602</v>
      </c>
      <c r="Q24" s="251">
        <f t="shared" si="7"/>
        <v>0.57380698761379423</v>
      </c>
      <c r="R24" s="251">
        <f t="shared" si="7"/>
        <v>0.53531764867412457</v>
      </c>
      <c r="S24" s="251">
        <f t="shared" si="7"/>
        <v>0.49941006500058266</v>
      </c>
      <c r="T24" s="378">
        <f t="shared" si="7"/>
        <v>0.46591105980089798</v>
      </c>
      <c r="U24" s="191">
        <f t="shared" si="7"/>
        <v>0.43465907248894298</v>
      </c>
      <c r="V24" s="251">
        <f t="shared" si="7"/>
        <v>0.40550337950269894</v>
      </c>
      <c r="W24" s="251">
        <f t="shared" si="7"/>
        <v>0.37830336738753512</v>
      </c>
      <c r="X24" s="251">
        <f t="shared" si="7"/>
        <v>0.35292785463899157</v>
      </c>
      <c r="Y24" s="378">
        <f t="shared" si="7"/>
        <v>0.32925445903441697</v>
      </c>
      <c r="Z24" s="251">
        <f t="shared" si="7"/>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114</v>
      </c>
      <c r="J26" s="268">
        <f t="shared" ref="J26:M26" ca="1" si="8">J12</f>
        <v>88</v>
      </c>
      <c r="K26" s="268">
        <f t="shared" ca="1" si="8"/>
        <v>88</v>
      </c>
      <c r="L26" s="268">
        <f t="shared" ca="1" si="8"/>
        <v>96</v>
      </c>
      <c r="M26" s="300">
        <f t="shared" ca="1" si="8"/>
        <v>106</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114</v>
      </c>
      <c r="J27" s="276">
        <f ca="1">J26</f>
        <v>88</v>
      </c>
      <c r="K27" s="276">
        <f ca="1">K26</f>
        <v>88</v>
      </c>
      <c r="L27" s="276">
        <f ca="1">L26</f>
        <v>96</v>
      </c>
      <c r="M27" s="277">
        <f ca="1">M26</f>
        <v>106</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114</v>
      </c>
      <c r="J29" s="283">
        <f t="shared" ref="J29:M29" ca="1" si="9">J12</f>
        <v>88</v>
      </c>
      <c r="K29" s="283">
        <f t="shared" ca="1" si="9"/>
        <v>88</v>
      </c>
      <c r="L29" s="283">
        <f t="shared" ca="1" si="9"/>
        <v>96</v>
      </c>
      <c r="M29" s="285">
        <f t="shared" ca="1" si="9"/>
        <v>106</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07">
        <f ca="1">L32</f>
        <v>96</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07">
        <f ca="1">M32</f>
        <v>106</v>
      </c>
      <c r="P31" s="348">
        <f ca="1">P12</f>
        <v>113</v>
      </c>
      <c r="Q31" s="349">
        <f ca="1">Q12</f>
        <v>111</v>
      </c>
      <c r="R31" s="349">
        <f ca="1">R12</f>
        <v>81</v>
      </c>
      <c r="S31" s="349">
        <f ca="1">S12</f>
        <v>90</v>
      </c>
      <c r="T31" s="382">
        <f ca="1">T12</f>
        <v>93</v>
      </c>
      <c r="U31" s="298">
        <f ca="1">S32</f>
        <v>90</v>
      </c>
      <c r="V31" s="283">
        <f ca="1">$T$31</f>
        <v>93</v>
      </c>
      <c r="W31" s="283">
        <f ca="1">$T$31</f>
        <v>93</v>
      </c>
      <c r="X31" s="283">
        <f ca="1">$T$31</f>
        <v>93</v>
      </c>
      <c r="Y31" s="285">
        <f ca="1">W32</f>
        <v>93</v>
      </c>
      <c r="Z31" s="359">
        <f ca="1">X32</f>
        <v>93</v>
      </c>
    </row>
    <row r="32" spans="1:119" s="283" customFormat="1" ht="12.95" customHeight="1" outlineLevel="1">
      <c r="A32" s="287"/>
      <c r="B32" s="281" t="s">
        <v>195</v>
      </c>
      <c r="C32" s="282"/>
      <c r="D32" s="282"/>
      <c r="E32" s="282"/>
      <c r="F32" s="282"/>
      <c r="G32" s="282"/>
      <c r="H32" s="282"/>
      <c r="I32" s="283">
        <f ca="1">SUM(I29:I31)</f>
        <v>114</v>
      </c>
      <c r="J32" s="283">
        <f t="shared" ref="J32:Z32" ca="1" si="10">SUM(J29:J31)</f>
        <v>88</v>
      </c>
      <c r="K32" s="283">
        <f t="shared" ca="1" si="10"/>
        <v>88</v>
      </c>
      <c r="L32" s="283">
        <f t="shared" ca="1" si="10"/>
        <v>96</v>
      </c>
      <c r="M32" s="285">
        <f t="shared" ca="1" si="10"/>
        <v>106</v>
      </c>
      <c r="N32" s="406">
        <f t="shared" ca="1" si="10"/>
        <v>96</v>
      </c>
      <c r="O32" s="406">
        <f t="shared" ca="1" si="10"/>
        <v>106</v>
      </c>
      <c r="P32" s="284">
        <f t="shared" ca="1" si="10"/>
        <v>113</v>
      </c>
      <c r="Q32" s="283">
        <f t="shared" ca="1" si="10"/>
        <v>111</v>
      </c>
      <c r="R32" s="283">
        <f t="shared" ca="1" si="10"/>
        <v>81</v>
      </c>
      <c r="S32" s="283">
        <f t="shared" ca="1" si="10"/>
        <v>90</v>
      </c>
      <c r="T32" s="285">
        <f ca="1">SUM(T29:T31)</f>
        <v>93</v>
      </c>
      <c r="U32" s="284">
        <f t="shared" ca="1" si="10"/>
        <v>90</v>
      </c>
      <c r="V32" s="283">
        <f t="shared" ca="1" si="10"/>
        <v>93</v>
      </c>
      <c r="W32" s="283">
        <f t="shared" ca="1" si="10"/>
        <v>93</v>
      </c>
      <c r="X32" s="283">
        <f t="shared" ca="1" si="10"/>
        <v>93</v>
      </c>
      <c r="Y32" s="285">
        <f t="shared" ca="1" si="10"/>
        <v>93</v>
      </c>
      <c r="Z32" s="283">
        <f t="shared" ca="1" si="10"/>
        <v>93</v>
      </c>
    </row>
    <row r="33" spans="1:26" s="283" customFormat="1" ht="12.95" customHeight="1" outlineLevel="1">
      <c r="A33" s="281"/>
      <c r="B33" s="289" t="s">
        <v>13</v>
      </c>
      <c r="C33" s="290"/>
      <c r="D33" s="290"/>
      <c r="E33" s="290"/>
      <c r="F33" s="290"/>
      <c r="G33" s="290"/>
      <c r="H33" s="290"/>
      <c r="I33" s="291">
        <f ca="1">I$27</f>
        <v>114</v>
      </c>
      <c r="J33" s="291">
        <f ca="1">J$27</f>
        <v>88</v>
      </c>
      <c r="K33" s="291">
        <f ca="1">K$27</f>
        <v>88</v>
      </c>
      <c r="L33" s="291">
        <f ca="1">L$27</f>
        <v>96</v>
      </c>
      <c r="M33" s="293">
        <f ca="1">M$27</f>
        <v>106</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96</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11">O$31</f>
        <v>106</v>
      </c>
      <c r="P35" s="292">
        <f t="shared" ca="1" si="11"/>
        <v>113</v>
      </c>
      <c r="Q35" s="291">
        <f t="shared" ca="1" si="11"/>
        <v>111</v>
      </c>
      <c r="R35" s="291">
        <f t="shared" ca="1" si="11"/>
        <v>81</v>
      </c>
      <c r="S35" s="291">
        <f t="shared" ca="1" si="11"/>
        <v>90</v>
      </c>
      <c r="T35" s="293">
        <f t="shared" ca="1" si="11"/>
        <v>93</v>
      </c>
      <c r="U35" s="292">
        <f t="shared" ca="1" si="11"/>
        <v>90</v>
      </c>
      <c r="V35" s="291">
        <f t="shared" ca="1" si="11"/>
        <v>93</v>
      </c>
      <c r="W35" s="291">
        <f t="shared" ca="1" si="11"/>
        <v>93</v>
      </c>
      <c r="X35" s="291">
        <f t="shared" ca="1" si="11"/>
        <v>93</v>
      </c>
      <c r="Y35" s="293">
        <f t="shared" ca="1" si="11"/>
        <v>93</v>
      </c>
      <c r="Z35" s="291">
        <f t="shared" ca="1" si="11"/>
        <v>93</v>
      </c>
    </row>
    <row r="36" spans="1:26" s="283" customFormat="1" ht="12.75" customHeight="1" outlineLevel="1">
      <c r="A36" s="281"/>
      <c r="B36" s="289" t="s">
        <v>262</v>
      </c>
      <c r="C36" s="290"/>
      <c r="D36" s="290"/>
      <c r="E36" s="290"/>
      <c r="F36" s="290"/>
      <c r="G36" s="290"/>
      <c r="H36" s="290"/>
      <c r="I36" s="291">
        <f t="shared" ref="I36:Z36" ca="1" si="12">SUM(I33:I35)</f>
        <v>114</v>
      </c>
      <c r="J36" s="291">
        <f t="shared" ca="1" si="12"/>
        <v>88</v>
      </c>
      <c r="K36" s="291">
        <f t="shared" ca="1" si="12"/>
        <v>88</v>
      </c>
      <c r="L36" s="291">
        <f t="shared" ca="1" si="12"/>
        <v>96</v>
      </c>
      <c r="M36" s="293">
        <f t="shared" ca="1" si="12"/>
        <v>106</v>
      </c>
      <c r="N36" s="408">
        <f t="shared" ca="1" si="12"/>
        <v>96</v>
      </c>
      <c r="O36" s="408">
        <f t="shared" ca="1" si="12"/>
        <v>106</v>
      </c>
      <c r="P36" s="292">
        <f t="shared" ca="1" si="12"/>
        <v>113</v>
      </c>
      <c r="Q36" s="291">
        <f t="shared" ca="1" si="12"/>
        <v>111</v>
      </c>
      <c r="R36" s="291">
        <f t="shared" ca="1" si="12"/>
        <v>81</v>
      </c>
      <c r="S36" s="291">
        <f t="shared" ca="1" si="12"/>
        <v>90</v>
      </c>
      <c r="T36" s="293">
        <f t="shared" ca="1" si="12"/>
        <v>93</v>
      </c>
      <c r="U36" s="292">
        <f t="shared" ca="1" si="12"/>
        <v>90</v>
      </c>
      <c r="V36" s="291">
        <f t="shared" ca="1" si="12"/>
        <v>93</v>
      </c>
      <c r="W36" s="291">
        <f t="shared" ca="1" si="12"/>
        <v>93</v>
      </c>
      <c r="X36" s="291">
        <f t="shared" ca="1" si="12"/>
        <v>93</v>
      </c>
      <c r="Y36" s="293">
        <f t="shared" ca="1" si="12"/>
        <v>93</v>
      </c>
      <c r="Z36" s="291">
        <f t="shared" ca="1" si="12"/>
        <v>93</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114</v>
      </c>
      <c r="J38" s="268">
        <f t="shared" ref="J38:M38" ca="1" si="13">J12</f>
        <v>88</v>
      </c>
      <c r="K38" s="268">
        <f t="shared" ca="1" si="13"/>
        <v>88</v>
      </c>
      <c r="L38" s="268">
        <f t="shared" ca="1" si="13"/>
        <v>96</v>
      </c>
      <c r="M38" s="300">
        <f t="shared" ca="1" si="13"/>
        <v>106</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07">
        <f ca="1">L41</f>
        <v>85</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07">
        <f ca="1">M41</f>
        <v>85</v>
      </c>
      <c r="P40" s="348">
        <f ca="1">P12</f>
        <v>113</v>
      </c>
      <c r="Q40" s="349">
        <f ca="1">Q12</f>
        <v>111</v>
      </c>
      <c r="R40" s="349">
        <f ca="1">R12</f>
        <v>81</v>
      </c>
      <c r="S40" s="349">
        <f ca="1">S12</f>
        <v>90</v>
      </c>
      <c r="T40" s="382">
        <f ca="1">T12</f>
        <v>93</v>
      </c>
      <c r="U40" s="298">
        <f ca="1">S41</f>
        <v>103</v>
      </c>
      <c r="V40" s="283">
        <f ca="1">U40</f>
        <v>103</v>
      </c>
      <c r="W40" s="283">
        <f ca="1">V40</f>
        <v>103</v>
      </c>
      <c r="X40" s="283">
        <f ca="1">W40</f>
        <v>103</v>
      </c>
      <c r="Y40" s="285">
        <f ca="1">X40</f>
        <v>103</v>
      </c>
      <c r="Z40" s="359">
        <f ca="1">X41</f>
        <v>128</v>
      </c>
    </row>
    <row r="41" spans="1:26" s="268" customFormat="1" ht="12.95" customHeight="1">
      <c r="A41" s="294"/>
      <c r="B41" s="266" t="s">
        <v>196</v>
      </c>
      <c r="C41" s="267"/>
      <c r="D41" s="267"/>
      <c r="E41" s="267"/>
      <c r="F41" s="267"/>
      <c r="G41" s="267"/>
      <c r="H41" s="267"/>
      <c r="I41" s="268">
        <f ca="1">I12-SUM($I13:I13)-I14</f>
        <v>116</v>
      </c>
      <c r="J41" s="268">
        <f ca="1">J12-SUM($I13:J13)-J14</f>
        <v>91</v>
      </c>
      <c r="K41" s="268">
        <f ca="1">K12-SUM($I13:K13)-K14</f>
        <v>82</v>
      </c>
      <c r="L41" s="268">
        <f ca="1">L12-SUM($I13:L13)-L14</f>
        <v>85</v>
      </c>
      <c r="M41" s="300">
        <f ca="1">M12-SUM($I13:M13)-M14</f>
        <v>85</v>
      </c>
      <c r="N41" s="411">
        <f ca="1">L41+L14-N14-SUM($M13:N13)</f>
        <v>115</v>
      </c>
      <c r="O41" s="411">
        <f ca="1">M41+M14-O14-SUM($N13:O13)</f>
        <v>107</v>
      </c>
      <c r="P41" s="284">
        <f ca="1">P12-P14-SUM($O13:P13)</f>
        <v>136</v>
      </c>
      <c r="Q41" s="283">
        <f ca="1">Q12-Q14-SUM($O13:Q13)</f>
        <v>114</v>
      </c>
      <c r="R41" s="283">
        <f ca="1">R12-R14-SUM($O13:R13)</f>
        <v>118</v>
      </c>
      <c r="S41" s="283">
        <f ca="1">S12-S14-SUM($O13:S13)</f>
        <v>103</v>
      </c>
      <c r="T41" s="285">
        <f ca="1">T12-T14-SUM($O13:T13)</f>
        <v>149</v>
      </c>
      <c r="U41" s="284">
        <f ca="1">$S$41+$S$14-U14-SUM($T13:U13)</f>
        <v>128</v>
      </c>
      <c r="V41" s="283">
        <f ca="1">$S$41+$S$14-V14-SUM($T13:V13)</f>
        <v>128</v>
      </c>
      <c r="W41" s="283">
        <f ca="1">$S$41+$S$14-W14-SUM($T13:W13)</f>
        <v>128</v>
      </c>
      <c r="X41" s="283">
        <f ca="1">$S$41+$S$14-X14-SUM($T13:X13)</f>
        <v>128</v>
      </c>
      <c r="Y41" s="285">
        <f ca="1">$S$41+$S$14-Y14-SUM($T13:Y13)</f>
        <v>128</v>
      </c>
      <c r="Z41" s="283">
        <f ca="1">$X$41+$X$14-Z14-SUM($Y13:Z13)</f>
        <v>128</v>
      </c>
    </row>
    <row r="42" spans="1:26" s="268" customFormat="1" ht="12.95" customHeight="1" outlineLevel="1">
      <c r="A42" s="266"/>
      <c r="B42" s="274" t="s">
        <v>17</v>
      </c>
      <c r="C42" s="275"/>
      <c r="D42" s="275"/>
      <c r="E42" s="275"/>
      <c r="F42" s="275"/>
      <c r="G42" s="275"/>
      <c r="H42" s="275"/>
      <c r="I42" s="276">
        <f ca="1">I$27</f>
        <v>114</v>
      </c>
      <c r="J42" s="276">
        <f ca="1">J$27</f>
        <v>88</v>
      </c>
      <c r="K42" s="276">
        <f ca="1">K$27</f>
        <v>88</v>
      </c>
      <c r="L42" s="276">
        <f ca="1">L$27</f>
        <v>96</v>
      </c>
      <c r="M42" s="277">
        <f ca="1">M$27</f>
        <v>106</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85</v>
      </c>
      <c r="O43" s="412"/>
      <c r="P43" s="304">
        <f t="shared" ref="P43:S44" si="14">P39</f>
        <v>0</v>
      </c>
      <c r="Q43" s="276">
        <f t="shared" si="14"/>
        <v>0</v>
      </c>
      <c r="R43" s="276">
        <f t="shared" si="14"/>
        <v>0</v>
      </c>
      <c r="S43" s="276">
        <f t="shared" si="14"/>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85</v>
      </c>
      <c r="P44" s="304">
        <f t="shared" ca="1" si="14"/>
        <v>113</v>
      </c>
      <c r="Q44" s="276">
        <f t="shared" ca="1" si="14"/>
        <v>111</v>
      </c>
      <c r="R44" s="276">
        <f t="shared" ca="1" si="14"/>
        <v>81</v>
      </c>
      <c r="S44" s="276">
        <f t="shared" ca="1" si="14"/>
        <v>90</v>
      </c>
      <c r="T44" s="277">
        <f t="shared" ref="T44:Z44" ca="1" si="15">T40</f>
        <v>93</v>
      </c>
      <c r="U44" s="304">
        <f t="shared" ca="1" si="15"/>
        <v>103</v>
      </c>
      <c r="V44" s="276">
        <f t="shared" ca="1" si="15"/>
        <v>103</v>
      </c>
      <c r="W44" s="276">
        <f t="shared" ca="1" si="15"/>
        <v>103</v>
      </c>
      <c r="X44" s="276">
        <f ca="1">X40</f>
        <v>103</v>
      </c>
      <c r="Y44" s="277">
        <f t="shared" ca="1" si="15"/>
        <v>103</v>
      </c>
      <c r="Z44" s="276">
        <f t="shared" ca="1" si="15"/>
        <v>128</v>
      </c>
    </row>
    <row r="45" spans="1:26" s="268" customFormat="1" ht="12.75" customHeight="1">
      <c r="A45" s="266"/>
      <c r="B45" s="274" t="s">
        <v>263</v>
      </c>
      <c r="C45" s="275"/>
      <c r="D45" s="275"/>
      <c r="E45" s="275"/>
      <c r="F45" s="275"/>
      <c r="G45" s="275"/>
      <c r="H45" s="275"/>
      <c r="I45" s="276">
        <f t="shared" ref="I45:Z45" ca="1" si="16">SUM(I42:I44)</f>
        <v>114</v>
      </c>
      <c r="J45" s="276">
        <f t="shared" ca="1" si="16"/>
        <v>88</v>
      </c>
      <c r="K45" s="276">
        <f t="shared" ca="1" si="16"/>
        <v>88</v>
      </c>
      <c r="L45" s="276">
        <f t="shared" ca="1" si="16"/>
        <v>96</v>
      </c>
      <c r="M45" s="277">
        <f t="shared" ca="1" si="16"/>
        <v>106</v>
      </c>
      <c r="N45" s="412">
        <f t="shared" ca="1" si="16"/>
        <v>85</v>
      </c>
      <c r="O45" s="412">
        <f t="shared" ca="1" si="16"/>
        <v>85</v>
      </c>
      <c r="P45" s="304">
        <f t="shared" ca="1" si="16"/>
        <v>113</v>
      </c>
      <c r="Q45" s="276">
        <f t="shared" ca="1" si="16"/>
        <v>111</v>
      </c>
      <c r="R45" s="276">
        <f t="shared" ca="1" si="16"/>
        <v>81</v>
      </c>
      <c r="S45" s="276">
        <f t="shared" ca="1" si="16"/>
        <v>90</v>
      </c>
      <c r="T45" s="277">
        <f t="shared" ca="1" si="16"/>
        <v>93</v>
      </c>
      <c r="U45" s="304">
        <f t="shared" ca="1" si="16"/>
        <v>103</v>
      </c>
      <c r="V45" s="276">
        <f t="shared" ca="1" si="16"/>
        <v>103</v>
      </c>
      <c r="W45" s="276">
        <f t="shared" ca="1" si="16"/>
        <v>103</v>
      </c>
      <c r="X45" s="276">
        <f t="shared" ca="1" si="16"/>
        <v>103</v>
      </c>
      <c r="Y45" s="277">
        <f t="shared" ca="1" si="16"/>
        <v>103</v>
      </c>
      <c r="Z45" s="276">
        <f t="shared" ca="1" si="16"/>
        <v>128</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7">(SUM(I38:I40)-I41)-(SUM(H38:H40)-H41)</f>
        <v>-2</v>
      </c>
      <c r="J47" s="308">
        <f t="shared" ca="1" si="17"/>
        <v>-1</v>
      </c>
      <c r="K47" s="308">
        <f t="shared" ca="1" si="17"/>
        <v>9</v>
      </c>
      <c r="L47" s="308">
        <f t="shared" ca="1" si="17"/>
        <v>5</v>
      </c>
      <c r="M47" s="311">
        <f t="shared" ca="1" si="17"/>
        <v>10</v>
      </c>
      <c r="N47" s="413">
        <f ca="1">(SUM(N38:N40)-N41)-(SUM(M38:M40)-M41)</f>
        <v>-51</v>
      </c>
      <c r="O47" s="413">
        <f ca="1">(SUM(O38:O40)-O41)-(SUM(N38:N40)-N41)</f>
        <v>8</v>
      </c>
      <c r="P47" s="310">
        <f t="shared" ref="P47:Z47" ca="1" si="18">(SUM(P38:P40)-P41)-(SUM(O38:O40)-O41)</f>
        <v>-1</v>
      </c>
      <c r="Q47" s="308">
        <f t="shared" ca="1" si="18"/>
        <v>20</v>
      </c>
      <c r="R47" s="308">
        <f t="shared" ca="1" si="18"/>
        <v>-34</v>
      </c>
      <c r="S47" s="308">
        <f t="shared" ca="1" si="18"/>
        <v>24</v>
      </c>
      <c r="T47" s="311">
        <f t="shared" ca="1" si="18"/>
        <v>-43</v>
      </c>
      <c r="U47" s="310">
        <f t="shared" ca="1" si="18"/>
        <v>31</v>
      </c>
      <c r="V47" s="308">
        <f t="shared" ca="1" si="18"/>
        <v>0</v>
      </c>
      <c r="W47" s="308">
        <f t="shared" ca="1" si="18"/>
        <v>0</v>
      </c>
      <c r="X47" s="308">
        <f t="shared" ca="1" si="18"/>
        <v>0</v>
      </c>
      <c r="Y47" s="311">
        <f t="shared" ca="1" si="18"/>
        <v>0</v>
      </c>
      <c r="Z47" s="308">
        <f t="shared" ca="1" si="18"/>
        <v>25</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-2</v>
      </c>
      <c r="J50" s="308"/>
      <c r="K50" s="308"/>
      <c r="L50" s="308"/>
      <c r="M50" s="311"/>
      <c r="N50" s="413"/>
      <c r="O50" s="413"/>
      <c r="P50" s="310">
        <f ca="1">SUM(P38:P40)-P41</f>
        <v>-23</v>
      </c>
      <c r="Q50" s="308"/>
      <c r="R50" s="308"/>
      <c r="S50" s="308"/>
      <c r="T50" s="311"/>
      <c r="U50" s="310">
        <f ca="1">SUM(U38:U40)-U41</f>
        <v>-25</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-1</v>
      </c>
      <c r="K51" s="312">
        <f ca="1">(SUM(K38:K40)-K41)-(SUM(J38:J40)-J41)</f>
        <v>9</v>
      </c>
      <c r="L51" s="312">
        <f ca="1">(SUM(L38:L40)-L41)-(SUM(K38:K40)-K41)</f>
        <v>5</v>
      </c>
      <c r="M51" s="311"/>
      <c r="N51" s="413"/>
      <c r="O51" s="413"/>
      <c r="P51" s="310"/>
      <c r="Q51" s="312">
        <f ca="1">(SUM(Q38:Q40)-Q41)-(SUM(P38:P40)-P41)</f>
        <v>20</v>
      </c>
      <c r="R51" s="312">
        <f ca="1">(SUM(R38:R40)-R41)-(SUM(Q38:Q40)-Q41)</f>
        <v>-34</v>
      </c>
      <c r="S51" s="312">
        <f ca="1">(SUM(S38:S40)-S41)-(SUM(R38:R40)-R41)</f>
        <v>24</v>
      </c>
      <c r="T51" s="311"/>
      <c r="U51" s="322"/>
      <c r="V51" s="312">
        <f ca="1">(SUM(V38:V40)-V41)-(SUM(U38:U40)-U41)</f>
        <v>0</v>
      </c>
      <c r="W51" s="312">
        <f t="shared" ref="W51:X51" ca="1" si="19">(SUM(W38:W40)-W41)-(SUM(V38:V40)-V41)</f>
        <v>0</v>
      </c>
      <c r="X51" s="312">
        <f t="shared" ca="1" si="19"/>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4"/>
      <c r="J54" s="314"/>
      <c r="K54" s="314"/>
      <c r="L54" s="314"/>
      <c r="M54" s="318"/>
      <c r="N54" s="415"/>
      <c r="O54" s="415"/>
      <c r="P54" s="315"/>
      <c r="Q54" s="316"/>
      <c r="R54" s="316"/>
      <c r="S54" s="316"/>
      <c r="T54" s="354"/>
      <c r="U54" s="315"/>
      <c r="V54" s="316"/>
      <c r="W54" s="316"/>
      <c r="X54" s="314"/>
      <c r="Y54" s="354"/>
      <c r="Z54" s="316"/>
    </row>
    <row r="55" spans="1:26" s="268" customFormat="1" ht="12.95" customHeight="1">
      <c r="A55" s="294"/>
      <c r="B55" s="306" t="s">
        <v>281</v>
      </c>
      <c r="C55" s="307"/>
      <c r="D55" s="307"/>
      <c r="E55" s="307"/>
      <c r="F55" s="307"/>
      <c r="G55" s="307"/>
      <c r="H55" s="307"/>
      <c r="I55" s="314"/>
      <c r="J55" s="314"/>
      <c r="K55" s="314"/>
      <c r="L55" s="314"/>
      <c r="M55" s="318"/>
      <c r="N55" s="415"/>
      <c r="O55" s="415"/>
      <c r="P55" s="315"/>
      <c r="Q55" s="316"/>
      <c r="R55" s="316"/>
      <c r="S55" s="316"/>
      <c r="T55" s="354"/>
      <c r="U55" s="315"/>
      <c r="V55" s="316"/>
      <c r="W55" s="316"/>
      <c r="X55" s="314"/>
      <c r="Y55" s="354"/>
      <c r="Z55" s="316"/>
    </row>
    <row r="56" spans="1:26" s="268" customFormat="1" ht="12.95" customHeight="1">
      <c r="A56" s="294"/>
      <c r="B56" s="306" t="s">
        <v>323</v>
      </c>
      <c r="C56" s="307"/>
      <c r="D56" s="307"/>
      <c r="E56" s="307"/>
      <c r="F56" s="307"/>
      <c r="G56" s="307"/>
      <c r="H56" s="307"/>
      <c r="I56" s="314"/>
      <c r="J56" s="314"/>
      <c r="K56" s="314"/>
      <c r="L56" s="314"/>
      <c r="M56" s="318"/>
      <c r="N56" s="415"/>
      <c r="O56" s="415"/>
      <c r="P56" s="315"/>
      <c r="Q56" s="314"/>
      <c r="R56" s="314"/>
      <c r="S56" s="314"/>
      <c r="T56" s="354"/>
      <c r="U56" s="371"/>
      <c r="V56" s="314"/>
      <c r="W56" s="314"/>
      <c r="X56" s="314"/>
      <c r="Y56" s="354"/>
      <c r="Z56" s="316"/>
    </row>
    <row r="57" spans="1:26" s="268" customFormat="1" ht="12.95" customHeight="1">
      <c r="A57" s="294"/>
      <c r="B57" s="306" t="s">
        <v>286</v>
      </c>
      <c r="C57" s="307"/>
      <c r="D57" s="307"/>
      <c r="E57" s="307"/>
      <c r="F57" s="307"/>
      <c r="G57" s="307"/>
      <c r="H57" s="307"/>
      <c r="I57" s="314"/>
      <c r="J57" s="314"/>
      <c r="K57" s="314"/>
      <c r="L57" s="314"/>
      <c r="M57" s="318"/>
      <c r="N57" s="415"/>
      <c r="O57" s="415"/>
      <c r="P57" s="315"/>
      <c r="Q57" s="314"/>
      <c r="R57" s="314"/>
      <c r="S57" s="314"/>
      <c r="T57" s="354"/>
      <c r="U57" s="371"/>
      <c r="V57" s="314"/>
      <c r="W57" s="314"/>
      <c r="X57" s="314"/>
      <c r="Y57" s="354"/>
      <c r="Z57" s="316"/>
    </row>
    <row r="58" spans="1:26" s="268" customFormat="1" ht="12.95" customHeight="1">
      <c r="A58" s="294"/>
      <c r="B58" s="306" t="s">
        <v>308</v>
      </c>
      <c r="C58" s="307"/>
      <c r="D58" s="307"/>
      <c r="E58" s="307"/>
      <c r="F58" s="307"/>
      <c r="G58" s="307"/>
      <c r="H58" s="307"/>
      <c r="I58" s="314"/>
      <c r="J58" s="314"/>
      <c r="K58" s="314"/>
      <c r="L58" s="314"/>
      <c r="M58" s="318"/>
      <c r="N58" s="415"/>
      <c r="O58" s="415"/>
      <c r="P58" s="315"/>
      <c r="Q58" s="314"/>
      <c r="R58" s="314"/>
      <c r="S58" s="314"/>
      <c r="T58" s="354"/>
      <c r="U58" s="371"/>
      <c r="V58" s="314"/>
      <c r="W58" s="314"/>
      <c r="X58" s="314"/>
      <c r="Y58" s="354"/>
      <c r="Z58" s="316"/>
    </row>
    <row r="59" spans="1:26" s="268" customFormat="1" ht="12.95" customHeight="1">
      <c r="A59" s="294"/>
      <c r="B59" s="306" t="s">
        <v>309</v>
      </c>
      <c r="C59" s="307"/>
      <c r="D59" s="307"/>
      <c r="E59" s="307"/>
      <c r="F59" s="307"/>
      <c r="G59" s="307"/>
      <c r="H59" s="307"/>
      <c r="I59" s="314"/>
      <c r="J59" s="314"/>
      <c r="K59" s="314"/>
      <c r="L59" s="314"/>
      <c r="M59" s="318"/>
      <c r="N59" s="415"/>
      <c r="O59" s="415"/>
      <c r="P59" s="315"/>
      <c r="Q59" s="314"/>
      <c r="R59" s="314"/>
      <c r="S59" s="314"/>
      <c r="T59" s="354"/>
      <c r="U59" s="371"/>
      <c r="V59" s="314"/>
      <c r="W59" s="314"/>
      <c r="X59" s="314"/>
      <c r="Y59" s="354"/>
      <c r="Z59" s="316"/>
    </row>
    <row r="60" spans="1:26" s="268" customFormat="1" ht="12.95" customHeight="1">
      <c r="A60" s="294"/>
      <c r="B60" s="306" t="s">
        <v>310</v>
      </c>
      <c r="C60" s="307"/>
      <c r="D60" s="307"/>
      <c r="E60" s="307"/>
      <c r="F60" s="307"/>
      <c r="G60" s="307"/>
      <c r="H60" s="307"/>
      <c r="I60" s="314"/>
      <c r="J60" s="314"/>
      <c r="K60" s="314"/>
      <c r="L60" s="314"/>
      <c r="M60" s="318"/>
      <c r="N60" s="415"/>
      <c r="O60" s="415"/>
      <c r="P60" s="315"/>
      <c r="Q60" s="314"/>
      <c r="R60" s="314"/>
      <c r="S60" s="314"/>
      <c r="T60" s="354"/>
      <c r="U60" s="371"/>
      <c r="V60" s="314"/>
      <c r="W60" s="314"/>
      <c r="X60" s="314"/>
      <c r="Y60" s="354"/>
      <c r="Z60" s="316"/>
    </row>
    <row r="61" spans="1:26" s="268" customFormat="1" ht="12.95" customHeight="1">
      <c r="A61" s="294"/>
      <c r="B61" s="306" t="s">
        <v>311</v>
      </c>
      <c r="C61" s="307"/>
      <c r="D61" s="307"/>
      <c r="E61" s="307"/>
      <c r="F61" s="307"/>
      <c r="G61" s="307"/>
      <c r="H61" s="307"/>
      <c r="I61" s="314"/>
      <c r="J61" s="314"/>
      <c r="K61" s="314"/>
      <c r="L61" s="314"/>
      <c r="M61" s="318"/>
      <c r="N61" s="415"/>
      <c r="O61" s="415"/>
      <c r="P61" s="315"/>
      <c r="Q61" s="314"/>
      <c r="R61" s="314"/>
      <c r="S61" s="314"/>
      <c r="T61" s="354"/>
      <c r="U61" s="371"/>
      <c r="V61" s="314"/>
      <c r="W61" s="314"/>
      <c r="X61" s="314"/>
      <c r="Y61" s="354"/>
      <c r="Z61" s="316"/>
    </row>
    <row r="62" spans="1:26" s="268" customFormat="1" ht="12.95" customHeight="1">
      <c r="A62" s="294"/>
      <c r="B62" s="306" t="s">
        <v>22</v>
      </c>
      <c r="C62" s="307"/>
      <c r="D62" s="307"/>
      <c r="E62" s="307"/>
      <c r="F62" s="307"/>
      <c r="G62" s="307"/>
      <c r="H62" s="307"/>
      <c r="I62" s="319">
        <f ca="1">SUM(I50:I61)</f>
        <v>-2</v>
      </c>
      <c r="J62" s="319">
        <f t="shared" ref="J62:Z62" ca="1" si="20">SUM(J50:J61)</f>
        <v>-1</v>
      </c>
      <c r="K62" s="319">
        <f t="shared" ca="1" si="20"/>
        <v>9</v>
      </c>
      <c r="L62" s="319">
        <f t="shared" ca="1" si="20"/>
        <v>5</v>
      </c>
      <c r="M62" s="321">
        <f t="shared" si="20"/>
        <v>0</v>
      </c>
      <c r="N62" s="416">
        <f t="shared" si="20"/>
        <v>0</v>
      </c>
      <c r="O62" s="416">
        <f t="shared" si="20"/>
        <v>0</v>
      </c>
      <c r="P62" s="320">
        <f t="shared" ca="1" si="20"/>
        <v>-23</v>
      </c>
      <c r="Q62" s="319">
        <f t="shared" ca="1" si="20"/>
        <v>20</v>
      </c>
      <c r="R62" s="319">
        <f t="shared" ca="1" si="20"/>
        <v>-34</v>
      </c>
      <c r="S62" s="319">
        <f t="shared" ca="1" si="20"/>
        <v>24</v>
      </c>
      <c r="T62" s="321">
        <f t="shared" si="20"/>
        <v>0</v>
      </c>
      <c r="U62" s="320">
        <f t="shared" ca="1" si="20"/>
        <v>-25</v>
      </c>
      <c r="V62" s="319">
        <f t="shared" ca="1" si="20"/>
        <v>0</v>
      </c>
      <c r="W62" s="319">
        <f t="shared" ca="1" si="20"/>
        <v>0</v>
      </c>
      <c r="X62" s="319">
        <f t="shared" ca="1" si="20"/>
        <v>0</v>
      </c>
      <c r="Y62" s="321">
        <f t="shared" si="20"/>
        <v>0</v>
      </c>
      <c r="Z62" s="319">
        <f t="shared" ca="1" si="20"/>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-2</v>
      </c>
      <c r="K65" s="325">
        <f ca="1">J65</f>
        <v>-2</v>
      </c>
      <c r="L65" s="325">
        <f ca="1">K65</f>
        <v>-2</v>
      </c>
      <c r="M65" s="327">
        <f ca="1">L65</f>
        <v>-2</v>
      </c>
      <c r="N65" s="417">
        <f ca="1">M65</f>
        <v>-2</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-1</v>
      </c>
      <c r="L66" s="312">
        <f ca="1">K66</f>
        <v>-1</v>
      </c>
      <c r="M66" s="313">
        <f ca="1">L66</f>
        <v>-1</v>
      </c>
      <c r="N66" s="413">
        <f ca="1">M66</f>
        <v>-1</v>
      </c>
      <c r="O66" s="413">
        <f ca="1">N66</f>
        <v>-1</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9</v>
      </c>
      <c r="M67" s="313">
        <f ca="1">L67</f>
        <v>9</v>
      </c>
      <c r="N67" s="413">
        <f ca="1">M67</f>
        <v>9</v>
      </c>
      <c r="O67" s="413">
        <f ca="1">N67</f>
        <v>9</v>
      </c>
      <c r="P67" s="310">
        <f ca="1">O67</f>
        <v>9</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5</v>
      </c>
      <c r="N68" s="413">
        <f ca="1">M68</f>
        <v>5</v>
      </c>
      <c r="O68" s="413">
        <f ca="1">N68</f>
        <v>5</v>
      </c>
      <c r="P68" s="310">
        <f ca="1">O68</f>
        <v>5</v>
      </c>
      <c r="Q68" s="308">
        <f ca="1">P68</f>
        <v>5</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N$62</f>
        <v>0</v>
      </c>
      <c r="P70" s="394">
        <f>O70</f>
        <v>0</v>
      </c>
      <c r="Q70" s="361">
        <f>P70</f>
        <v>0</v>
      </c>
      <c r="R70" s="361">
        <f>Q70</f>
        <v>0</v>
      </c>
      <c r="S70" s="361">
        <f>R70</f>
        <v>0</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O$62</f>
        <v>0</v>
      </c>
      <c r="Q71" s="361">
        <f>P71</f>
        <v>0</v>
      </c>
      <c r="R71" s="361">
        <f>Q71</f>
        <v>0</v>
      </c>
      <c r="S71" s="361">
        <f>R71</f>
        <v>0</v>
      </c>
      <c r="T71" s="387">
        <f>S71</f>
        <v>0</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-23</v>
      </c>
      <c r="R72" s="312">
        <f ca="1">Q72</f>
        <v>-23</v>
      </c>
      <c r="S72" s="312">
        <f ca="1">R72</f>
        <v>-23</v>
      </c>
      <c r="T72" s="313">
        <f ca="1">S72</f>
        <v>-23</v>
      </c>
      <c r="U72" s="322">
        <f ca="1">T72</f>
        <v>-23</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20</v>
      </c>
      <c r="S73" s="312">
        <f ca="1">R73</f>
        <v>20</v>
      </c>
      <c r="T73" s="313">
        <f ca="1">S73</f>
        <v>20</v>
      </c>
      <c r="U73" s="322">
        <f ca="1">T73</f>
        <v>20</v>
      </c>
      <c r="V73" s="312">
        <f ca="1">U73</f>
        <v>20</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-34</v>
      </c>
      <c r="T74" s="313">
        <f ca="1">S74</f>
        <v>-34</v>
      </c>
      <c r="U74" s="322">
        <f ca="1">T74</f>
        <v>-34</v>
      </c>
      <c r="V74" s="312">
        <f ca="1">U74</f>
        <v>-34</v>
      </c>
      <c r="W74" s="312">
        <f ca="1">V74</f>
        <v>-34</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24</v>
      </c>
      <c r="U75" s="322">
        <f ca="1">T75</f>
        <v>24</v>
      </c>
      <c r="V75" s="312">
        <f ca="1">U75</f>
        <v>24</v>
      </c>
      <c r="W75" s="312">
        <f ca="1">V75</f>
        <v>24</v>
      </c>
      <c r="X75" s="312">
        <f ca="1">W75</f>
        <v>24</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-25</v>
      </c>
      <c r="W77" s="312">
        <f ca="1">V77</f>
        <v>-25</v>
      </c>
      <c r="X77" s="312">
        <f ca="1">W77</f>
        <v>-25</v>
      </c>
      <c r="Y77" s="313">
        <f ca="1">X77</f>
        <v>-25</v>
      </c>
      <c r="Z77" s="312">
        <f ca="1">Y77</f>
        <v>-25</v>
      </c>
    </row>
    <row r="78" spans="1:26" s="268" customFormat="1" ht="12.95" customHeight="1">
      <c r="A78" s="294"/>
      <c r="B78" s="306" t="s">
        <v>259</v>
      </c>
      <c r="C78" s="307"/>
      <c r="D78" s="307"/>
      <c r="E78" s="307"/>
      <c r="F78" s="307"/>
      <c r="G78" s="307"/>
      <c r="H78" s="307"/>
      <c r="I78" s="319"/>
      <c r="J78" s="319"/>
      <c r="K78" s="319"/>
      <c r="L78" s="319"/>
      <c r="M78" s="321"/>
      <c r="N78" s="416">
        <f ca="1">SUM(N65:N69)</f>
        <v>11</v>
      </c>
      <c r="O78" s="416">
        <f ca="1">SUM(O65:O70)</f>
        <v>13</v>
      </c>
      <c r="P78" s="320">
        <f ca="1">SUM(P65:P71)</f>
        <v>14</v>
      </c>
      <c r="Q78" s="319">
        <f t="shared" ref="Q78:T78" ca="1" si="21">SUM(Q65:Q71)</f>
        <v>5</v>
      </c>
      <c r="R78" s="319">
        <f t="shared" si="21"/>
        <v>0</v>
      </c>
      <c r="S78" s="319">
        <f t="shared" si="21"/>
        <v>0</v>
      </c>
      <c r="T78" s="321">
        <f t="shared" si="21"/>
        <v>0</v>
      </c>
      <c r="U78" s="320">
        <f ca="1">SUM(U65:U76)</f>
        <v>-13</v>
      </c>
      <c r="V78" s="319">
        <f t="shared" ref="V78:Y78" ca="1" si="22">SUM(V65:V76)</f>
        <v>10</v>
      </c>
      <c r="W78" s="319">
        <f t="shared" ca="1" si="22"/>
        <v>-10</v>
      </c>
      <c r="X78" s="319">
        <f t="shared" ca="1" si="22"/>
        <v>24</v>
      </c>
      <c r="Y78" s="321">
        <f t="shared" si="22"/>
        <v>0</v>
      </c>
      <c r="Z78" s="319">
        <f ca="1">SUM(Z65:Z77)</f>
        <v>-25</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2"/>
      <c r="J81" s="312"/>
      <c r="K81" s="312"/>
      <c r="L81" s="312"/>
      <c r="M81" s="313"/>
      <c r="N81" s="413"/>
      <c r="O81" s="413"/>
      <c r="P81" s="310"/>
      <c r="Q81" s="308"/>
      <c r="R81" s="308"/>
      <c r="S81" s="308"/>
      <c r="T81" s="311"/>
      <c r="U81" s="310"/>
      <c r="V81" s="308">
        <f ca="1">-((SUM(T38:T40)-T41)-(SUM(S38:S40)-S41))/(1+$I$15)^4</f>
        <v>32.57252093556631</v>
      </c>
      <c r="W81" s="308"/>
      <c r="X81" s="308"/>
      <c r="Y81" s="311"/>
      <c r="Z81" s="308"/>
    </row>
    <row r="82" spans="1:26" s="268" customFormat="1" ht="12.95" customHeight="1">
      <c r="A82" s="294"/>
      <c r="B82" s="306" t="s">
        <v>362</v>
      </c>
      <c r="C82" s="307"/>
      <c r="D82" s="307"/>
      <c r="E82" s="267"/>
      <c r="F82" s="267"/>
      <c r="G82" s="267"/>
      <c r="H82" s="307"/>
      <c r="I82" s="312"/>
      <c r="J82" s="312"/>
      <c r="K82" s="312"/>
      <c r="L82" s="312"/>
      <c r="M82" s="313"/>
      <c r="N82" s="413"/>
      <c r="O82" s="413"/>
      <c r="P82" s="310"/>
      <c r="Q82" s="308">
        <f ca="1">-N14*((1-(1+$I$15)^-6)/$I$15)*(1+I15)^2</f>
        <v>65.335597740144379</v>
      </c>
      <c r="R82" s="308"/>
      <c r="S82" s="308"/>
      <c r="T82" s="311"/>
      <c r="U82" s="370"/>
      <c r="V82" s="308"/>
      <c r="W82" s="308"/>
      <c r="X82" s="308"/>
      <c r="Y82" s="311"/>
      <c r="Z82" s="308"/>
    </row>
    <row r="83" spans="1:26" s="268" customFormat="1" ht="12.95" customHeight="1">
      <c r="A83" s="294"/>
      <c r="B83" s="306" t="s">
        <v>374</v>
      </c>
      <c r="C83" s="267"/>
      <c r="D83" s="267"/>
      <c r="E83" s="267"/>
      <c r="F83" s="267"/>
      <c r="G83" s="267"/>
      <c r="H83" s="267"/>
      <c r="M83" s="300"/>
      <c r="N83" s="410"/>
      <c r="O83" s="410"/>
      <c r="P83" s="299"/>
      <c r="T83" s="300"/>
      <c r="U83" s="299"/>
      <c r="Y83" s="300"/>
    </row>
    <row r="84" spans="1:26" s="268" customFormat="1" ht="12.95" customHeight="1">
      <c r="A84" s="294"/>
      <c r="B84" s="306" t="s">
        <v>373</v>
      </c>
      <c r="C84" s="330"/>
      <c r="D84" s="330"/>
      <c r="E84" s="267"/>
      <c r="F84" s="267"/>
      <c r="G84" s="267"/>
      <c r="H84" s="330"/>
      <c r="M84" s="300"/>
      <c r="N84" s="410"/>
      <c r="O84" s="410"/>
      <c r="P84" s="299"/>
      <c r="T84" s="300"/>
      <c r="U84" s="299"/>
      <c r="Y84" s="300"/>
    </row>
    <row r="85" spans="1:26" s="268" customFormat="1" ht="12.95" customHeight="1">
      <c r="A85" s="294"/>
      <c r="B85" s="306" t="s">
        <v>365</v>
      </c>
      <c r="C85" s="330"/>
      <c r="D85" s="330"/>
      <c r="E85" s="267"/>
      <c r="F85" s="267"/>
      <c r="G85" s="267"/>
      <c r="H85" s="330"/>
      <c r="M85" s="300"/>
      <c r="N85" s="410"/>
      <c r="O85" s="410"/>
      <c r="P85" s="299"/>
      <c r="Q85" s="268">
        <f ca="1">(L41-SUM(N38:N40))*(1+$I$15)^3</f>
        <v>0</v>
      </c>
      <c r="T85" s="300"/>
      <c r="U85" s="299"/>
      <c r="Y85" s="300"/>
    </row>
    <row r="86" spans="1:26" s="268" customFormat="1" ht="12.95" customHeight="1">
      <c r="A86" s="294"/>
      <c r="B86" s="306" t="s">
        <v>366</v>
      </c>
      <c r="C86" s="330"/>
      <c r="D86" s="330"/>
      <c r="E86" s="267"/>
      <c r="F86" s="267"/>
      <c r="G86" s="267"/>
      <c r="H86" s="330"/>
      <c r="M86" s="300"/>
      <c r="N86" s="410"/>
      <c r="O86" s="410"/>
      <c r="P86" s="299"/>
      <c r="Q86" s="268">
        <f ca="1">(M41-SUM(O38:O40))*(1+$I$15)^2</f>
        <v>0</v>
      </c>
      <c r="T86" s="300"/>
      <c r="U86" s="299"/>
      <c r="Y86" s="300"/>
    </row>
    <row r="87" spans="1:26" s="268" customFormat="1" ht="12.95" customHeight="1">
      <c r="A87" s="294"/>
      <c r="B87" s="306" t="s">
        <v>363</v>
      </c>
      <c r="C87" s="330"/>
      <c r="D87" s="330"/>
      <c r="E87" s="267"/>
      <c r="F87" s="267"/>
      <c r="G87" s="267"/>
      <c r="H87" s="330"/>
      <c r="M87" s="300"/>
      <c r="N87" s="410"/>
      <c r="O87" s="410"/>
      <c r="P87" s="299"/>
      <c r="Q87" s="308"/>
      <c r="T87" s="300"/>
      <c r="U87" s="400"/>
      <c r="V87" s="266"/>
      <c r="W87" s="266"/>
      <c r="Y87" s="300"/>
      <c r="Z87" s="294"/>
    </row>
    <row r="88" spans="1:26" s="268" customFormat="1" ht="12.95" customHeight="1">
      <c r="A88" s="294"/>
      <c r="B88" s="306" t="s">
        <v>364</v>
      </c>
      <c r="C88" s="330"/>
      <c r="D88" s="330"/>
      <c r="E88" s="267"/>
      <c r="F88" s="267"/>
      <c r="G88" s="267"/>
      <c r="H88" s="330"/>
      <c r="I88" s="330"/>
      <c r="J88" s="330"/>
      <c r="M88" s="300"/>
      <c r="N88" s="410"/>
      <c r="O88" s="410"/>
      <c r="P88" s="299"/>
      <c r="T88" s="300"/>
      <c r="U88" s="299"/>
      <c r="Y88" s="300"/>
    </row>
    <row r="89" spans="1:26" s="268" customFormat="1" ht="12.95" customHeight="1">
      <c r="A89" s="294"/>
      <c r="B89" s="306" t="s">
        <v>367</v>
      </c>
      <c r="C89" s="330"/>
      <c r="D89" s="330"/>
      <c r="E89" s="267"/>
      <c r="F89" s="267"/>
      <c r="G89" s="267"/>
      <c r="H89" s="330"/>
      <c r="I89" s="330"/>
      <c r="J89" s="330"/>
      <c r="M89" s="300"/>
      <c r="N89" s="410"/>
      <c r="O89" s="410"/>
      <c r="P89" s="299"/>
      <c r="Q89" s="268">
        <f ca="1">(L41-M41)*((1-(1+$I$15)^-4)/$I$15)*(1+$I$15)^3</f>
        <v>0</v>
      </c>
      <c r="T89" s="300"/>
      <c r="U89" s="299"/>
      <c r="Y89" s="300"/>
    </row>
    <row r="90" spans="1:26" s="268" customFormat="1" ht="12.95" customHeight="1">
      <c r="A90" s="294"/>
      <c r="B90" s="306" t="s">
        <v>368</v>
      </c>
      <c r="C90" s="330"/>
      <c r="D90" s="330"/>
      <c r="E90" s="267"/>
      <c r="F90" s="267"/>
      <c r="G90" s="267"/>
      <c r="H90" s="330"/>
      <c r="I90" s="330"/>
      <c r="J90" s="330"/>
      <c r="M90" s="300"/>
      <c r="N90" s="410"/>
      <c r="O90" s="410"/>
      <c r="P90" s="299"/>
      <c r="Q90" s="268">
        <f ca="1">(M41-N41)*((1-(1+$I$15)^-4)/$I$15)*(1+$I$15)^2</f>
        <v>-116.25503658775634</v>
      </c>
      <c r="T90" s="300"/>
      <c r="U90" s="299"/>
      <c r="Y90" s="300"/>
    </row>
    <row r="91" spans="1:26" s="268" customFormat="1" ht="12.95" customHeight="1">
      <c r="A91" s="294"/>
      <c r="B91" s="306" t="s">
        <v>369</v>
      </c>
      <c r="C91" s="330"/>
      <c r="D91" s="330"/>
      <c r="E91" s="267"/>
      <c r="F91" s="267"/>
      <c r="G91" s="267"/>
      <c r="H91" s="330"/>
      <c r="I91" s="330"/>
      <c r="J91" s="330"/>
      <c r="M91" s="300"/>
      <c r="N91" s="410"/>
      <c r="O91" s="410"/>
      <c r="P91" s="299"/>
      <c r="Q91" s="268">
        <f ca="1">(O41-N41)/(1+$I$15)^4</f>
        <v>-6.0600038949890811</v>
      </c>
      <c r="T91" s="300"/>
      <c r="U91" s="299"/>
      <c r="Y91" s="300"/>
    </row>
    <row r="92" spans="1:26" s="268" customFormat="1" ht="12.95" customHeight="1">
      <c r="A92" s="294"/>
      <c r="B92" s="306" t="s">
        <v>370</v>
      </c>
      <c r="C92" s="330"/>
      <c r="D92" s="330"/>
      <c r="E92" s="267"/>
      <c r="F92" s="267"/>
      <c r="G92" s="267"/>
      <c r="H92" s="330"/>
      <c r="I92" s="330"/>
      <c r="J92" s="330"/>
      <c r="M92" s="300"/>
      <c r="N92" s="410"/>
      <c r="O92" s="410"/>
      <c r="P92" s="299"/>
      <c r="Q92" s="268">
        <f ca="1">(SUM(L38:L40)-SUM(M38:M40))*(1/(1+$I$15)^4 + 1/(1+$I$15)^2 - (1+$I$15)^2)</f>
        <v>-4.7887591585164575</v>
      </c>
      <c r="T92" s="300"/>
      <c r="U92" s="299"/>
      <c r="Y92" s="300"/>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I94" s="331"/>
      <c r="J94" s="331"/>
      <c r="K94" s="331"/>
      <c r="L94" s="331"/>
      <c r="M94" s="333"/>
      <c r="N94" s="420"/>
      <c r="O94" s="420"/>
      <c r="P94" s="332"/>
      <c r="Q94" s="331"/>
      <c r="R94" s="331"/>
      <c r="S94" s="331"/>
      <c r="T94" s="333"/>
      <c r="U94" s="399"/>
      <c r="V94" s="385"/>
      <c r="W94" s="385"/>
      <c r="X94" s="331"/>
      <c r="Y94" s="333"/>
      <c r="Z94" s="355"/>
    </row>
    <row r="95" spans="1:26" s="268" customFormat="1" ht="12.95" customHeight="1">
      <c r="A95" s="294"/>
      <c r="B95" s="306" t="s">
        <v>375</v>
      </c>
      <c r="C95" s="330"/>
      <c r="D95" s="330"/>
      <c r="E95" s="267"/>
      <c r="F95" s="267"/>
      <c r="G95" s="267"/>
      <c r="H95" s="330"/>
      <c r="I95" s="331"/>
      <c r="J95" s="331"/>
      <c r="K95" s="331"/>
      <c r="L95" s="331"/>
      <c r="M95" s="333"/>
      <c r="N95" s="420"/>
      <c r="O95" s="420"/>
      <c r="P95" s="332"/>
      <c r="Q95" s="331"/>
      <c r="R95" s="331"/>
      <c r="S95" s="331"/>
      <c r="T95" s="333"/>
      <c r="U95" s="399"/>
      <c r="V95" s="385"/>
      <c r="W95" s="385"/>
      <c r="X95" s="331"/>
      <c r="Y95" s="333"/>
      <c r="Z95" s="355"/>
    </row>
    <row r="96" spans="1:26" s="268" customFormat="1" ht="12.95" customHeight="1">
      <c r="A96" s="294"/>
      <c r="B96" s="306" t="s">
        <v>285</v>
      </c>
      <c r="C96" s="330"/>
      <c r="D96" s="330"/>
      <c r="E96" s="267"/>
      <c r="F96" s="267"/>
      <c r="G96" s="267"/>
      <c r="H96" s="330"/>
      <c r="I96" s="331"/>
      <c r="J96" s="331"/>
      <c r="K96" s="331"/>
      <c r="L96" s="331"/>
      <c r="M96" s="333"/>
      <c r="N96" s="420"/>
      <c r="O96" s="420"/>
      <c r="P96" s="332"/>
      <c r="Q96" s="331"/>
      <c r="R96" s="331"/>
      <c r="S96" s="331"/>
      <c r="T96" s="333"/>
      <c r="U96" s="399"/>
      <c r="V96" s="385"/>
      <c r="W96" s="385"/>
      <c r="X96" s="331"/>
      <c r="Y96" s="333"/>
      <c r="Z96" s="355"/>
    </row>
    <row r="97" spans="1:26" s="268" customFormat="1" ht="12.95" customHeight="1">
      <c r="A97" s="294"/>
      <c r="B97" s="306" t="s">
        <v>312</v>
      </c>
      <c r="C97" s="330"/>
      <c r="D97" s="330"/>
      <c r="E97" s="267"/>
      <c r="F97" s="267"/>
      <c r="G97" s="267"/>
      <c r="H97" s="330"/>
      <c r="I97" s="331"/>
      <c r="J97" s="331"/>
      <c r="K97" s="331"/>
      <c r="L97" s="331"/>
      <c r="M97" s="333"/>
      <c r="N97" s="420"/>
      <c r="O97" s="420"/>
      <c r="P97" s="332"/>
      <c r="Q97" s="331"/>
      <c r="R97" s="331"/>
      <c r="S97" s="331"/>
      <c r="T97" s="333"/>
      <c r="U97" s="399"/>
      <c r="V97" s="385"/>
      <c r="W97" s="385"/>
      <c r="X97" s="331"/>
      <c r="Y97" s="333"/>
      <c r="Z97" s="355"/>
    </row>
    <row r="98" spans="1:26" s="268" customFormat="1" ht="12.95" customHeight="1">
      <c r="A98" s="294"/>
      <c r="B98" s="306" t="s">
        <v>313</v>
      </c>
      <c r="C98" s="330"/>
      <c r="D98" s="330"/>
      <c r="E98" s="267"/>
      <c r="F98" s="267"/>
      <c r="G98" s="267"/>
      <c r="H98" s="330"/>
      <c r="I98" s="331"/>
      <c r="J98" s="331"/>
      <c r="K98" s="331"/>
      <c r="L98" s="331"/>
      <c r="M98" s="333"/>
      <c r="N98" s="420"/>
      <c r="O98" s="420"/>
      <c r="P98" s="332"/>
      <c r="Q98" s="331"/>
      <c r="R98" s="331"/>
      <c r="S98" s="331"/>
      <c r="T98" s="333"/>
      <c r="U98" s="399"/>
      <c r="V98" s="385"/>
      <c r="W98" s="385"/>
      <c r="X98" s="331"/>
      <c r="Y98" s="333"/>
      <c r="Z98" s="355"/>
    </row>
    <row r="99" spans="1:26" s="268" customFormat="1" ht="12.95" customHeight="1">
      <c r="A99" s="294"/>
      <c r="B99" s="306" t="s">
        <v>287</v>
      </c>
      <c r="C99" s="330"/>
      <c r="D99" s="330"/>
      <c r="E99" s="267"/>
      <c r="F99" s="267"/>
      <c r="G99" s="267"/>
      <c r="H99" s="330"/>
      <c r="I99" s="331"/>
      <c r="J99" s="331"/>
      <c r="K99" s="331"/>
      <c r="L99" s="331"/>
      <c r="M99" s="333"/>
      <c r="N99" s="420"/>
      <c r="O99" s="420"/>
      <c r="P99" s="332"/>
      <c r="Q99" s="331"/>
      <c r="R99" s="331"/>
      <c r="S99" s="331"/>
      <c r="T99" s="333"/>
      <c r="U99" s="399"/>
      <c r="V99" s="385"/>
      <c r="W99" s="385"/>
      <c r="X99" s="331"/>
      <c r="Y99" s="333"/>
      <c r="Z99" s="355"/>
    </row>
    <row r="100" spans="1:26" s="268" customFormat="1" ht="12.95" customHeight="1">
      <c r="A100" s="294"/>
      <c r="B100" s="306" t="s">
        <v>314</v>
      </c>
      <c r="C100" s="330"/>
      <c r="D100" s="330"/>
      <c r="E100" s="267"/>
      <c r="F100" s="267"/>
      <c r="G100" s="267"/>
      <c r="H100" s="330"/>
      <c r="I100" s="331"/>
      <c r="J100" s="331"/>
      <c r="K100" s="331"/>
      <c r="L100" s="331"/>
      <c r="M100" s="333"/>
      <c r="N100" s="420"/>
      <c r="O100" s="420"/>
      <c r="P100" s="332"/>
      <c r="Q100" s="331"/>
      <c r="R100" s="331"/>
      <c r="S100" s="331"/>
      <c r="T100" s="333"/>
      <c r="U100" s="399"/>
      <c r="V100" s="385"/>
      <c r="W100" s="385"/>
      <c r="X100" s="331"/>
      <c r="Y100" s="333"/>
      <c r="Z100" s="355"/>
    </row>
    <row r="101" spans="1:26" s="268" customFormat="1" ht="12.95" customHeight="1">
      <c r="A101" s="294"/>
      <c r="B101" s="306" t="s">
        <v>315</v>
      </c>
      <c r="C101" s="330"/>
      <c r="D101" s="330"/>
      <c r="E101" s="267"/>
      <c r="F101" s="267"/>
      <c r="G101" s="267"/>
      <c r="H101" s="330"/>
      <c r="I101" s="331"/>
      <c r="J101" s="331"/>
      <c r="K101" s="331"/>
      <c r="L101" s="331"/>
      <c r="M101" s="333"/>
      <c r="N101" s="420"/>
      <c r="O101" s="420"/>
      <c r="P101" s="332"/>
      <c r="Q101" s="331"/>
      <c r="R101" s="331"/>
      <c r="S101" s="331"/>
      <c r="T101" s="333"/>
      <c r="U101" s="399"/>
      <c r="V101" s="385"/>
      <c r="W101" s="385"/>
      <c r="X101" s="331"/>
      <c r="Y101" s="333"/>
      <c r="Z101" s="355"/>
    </row>
    <row r="102" spans="1:26" s="268" customFormat="1" ht="12.95" customHeight="1">
      <c r="A102" s="294"/>
      <c r="B102" s="306" t="s">
        <v>316</v>
      </c>
      <c r="C102" s="330"/>
      <c r="D102" s="330"/>
      <c r="E102" s="267"/>
      <c r="F102" s="267"/>
      <c r="G102" s="267"/>
      <c r="H102" s="330"/>
      <c r="I102" s="331"/>
      <c r="J102" s="331"/>
      <c r="K102" s="331"/>
      <c r="L102" s="331"/>
      <c r="M102" s="333"/>
      <c r="N102" s="420"/>
      <c r="O102" s="420"/>
      <c r="P102" s="332"/>
      <c r="Q102" s="331"/>
      <c r="R102" s="331"/>
      <c r="S102" s="331"/>
      <c r="T102" s="333"/>
      <c r="U102" s="399"/>
      <c r="V102" s="385"/>
      <c r="W102" s="385"/>
      <c r="X102" s="331"/>
      <c r="Y102" s="333"/>
      <c r="Z102" s="355"/>
    </row>
    <row r="103" spans="1:26" s="268" customFormat="1" ht="12.95" customHeight="1">
      <c r="A103" s="294"/>
      <c r="B103" s="306" t="s">
        <v>317</v>
      </c>
      <c r="C103" s="330"/>
      <c r="D103" s="330"/>
      <c r="E103" s="267"/>
      <c r="F103" s="267"/>
      <c r="G103" s="267"/>
      <c r="H103" s="330"/>
      <c r="I103" s="331"/>
      <c r="J103" s="331"/>
      <c r="K103" s="331"/>
      <c r="L103" s="331"/>
      <c r="M103" s="333"/>
      <c r="N103" s="420"/>
      <c r="O103" s="420"/>
      <c r="P103" s="332"/>
      <c r="Q103" s="331"/>
      <c r="R103" s="331"/>
      <c r="S103" s="331"/>
      <c r="T103" s="333"/>
      <c r="U103" s="399"/>
      <c r="V103" s="385"/>
      <c r="W103" s="385"/>
      <c r="X103" s="331"/>
      <c r="Y103" s="333"/>
      <c r="Z103" s="355"/>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Z105" si="23">SUM(I78:I104)</f>
        <v>0</v>
      </c>
      <c r="J105" s="429">
        <f t="shared" si="23"/>
        <v>0</v>
      </c>
      <c r="K105" s="429">
        <f t="shared" si="23"/>
        <v>0</v>
      </c>
      <c r="L105" s="429">
        <f t="shared" si="23"/>
        <v>0</v>
      </c>
      <c r="M105" s="430">
        <f t="shared" si="23"/>
        <v>0</v>
      </c>
      <c r="N105" s="432">
        <f t="shared" ca="1" si="23"/>
        <v>11</v>
      </c>
      <c r="O105" s="432">
        <f t="shared" ca="1" si="23"/>
        <v>13</v>
      </c>
      <c r="P105" s="396">
        <f t="shared" ca="1" si="23"/>
        <v>14</v>
      </c>
      <c r="Q105" s="364">
        <f t="shared" ca="1" si="23"/>
        <v>-56.768201901117493</v>
      </c>
      <c r="R105" s="364">
        <f t="shared" si="23"/>
        <v>0</v>
      </c>
      <c r="S105" s="364">
        <f t="shared" si="23"/>
        <v>0</v>
      </c>
      <c r="T105" s="389">
        <f t="shared" si="23"/>
        <v>0</v>
      </c>
      <c r="U105" s="396">
        <f t="shared" ca="1" si="23"/>
        <v>-13</v>
      </c>
      <c r="V105" s="364">
        <f t="shared" ca="1" si="23"/>
        <v>42.57252093556631</v>
      </c>
      <c r="W105" s="364">
        <f t="shared" ca="1" si="23"/>
        <v>-10</v>
      </c>
      <c r="X105" s="364">
        <f t="shared" ca="1" si="23"/>
        <v>24</v>
      </c>
      <c r="Y105" s="389">
        <f t="shared" si="23"/>
        <v>0</v>
      </c>
      <c r="Z105" s="364">
        <f t="shared" ca="1" si="23"/>
        <v>-25</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4">I13+I13/$I$15</f>
        <v>0</v>
      </c>
      <c r="J108" s="338">
        <f t="shared" ca="1" si="24"/>
        <v>163.99026425591097</v>
      </c>
      <c r="K108" s="338">
        <f t="shared" ca="1" si="24"/>
        <v>-29.816411682892905</v>
      </c>
      <c r="L108" s="338">
        <f t="shared" ca="1" si="24"/>
        <v>-44.724617524339358</v>
      </c>
      <c r="M108" s="379">
        <f t="shared" ca="1" si="24"/>
        <v>0</v>
      </c>
      <c r="N108" s="422">
        <f t="shared" ca="1" si="24"/>
        <v>-193.80667593880389</v>
      </c>
      <c r="O108" s="422">
        <f t="shared" ca="1" si="24"/>
        <v>-208.71488178025032</v>
      </c>
      <c r="P108" s="339">
        <f t="shared" ca="1" si="24"/>
        <v>134.17385257301805</v>
      </c>
      <c r="Q108" s="340">
        <f t="shared" ca="1" si="24"/>
        <v>-253.4394993045897</v>
      </c>
      <c r="R108" s="340">
        <f t="shared" ca="1" si="24"/>
        <v>-253.4394993045897</v>
      </c>
      <c r="S108" s="338">
        <f t="shared" ca="1" si="24"/>
        <v>178.89847009735743</v>
      </c>
      <c r="T108" s="341">
        <f t="shared" ca="1" si="24"/>
        <v>-163.99026425591097</v>
      </c>
      <c r="U108" s="339">
        <f t="shared" si="24"/>
        <v>0</v>
      </c>
      <c r="V108" s="340">
        <f t="shared" si="24"/>
        <v>0</v>
      </c>
      <c r="W108" s="340">
        <f t="shared" si="24"/>
        <v>0</v>
      </c>
      <c r="X108" s="340">
        <f t="shared" si="24"/>
        <v>0</v>
      </c>
      <c r="Y108" s="341">
        <f t="shared" si="24"/>
        <v>0</v>
      </c>
      <c r="Z108" s="340">
        <f t="shared" si="24"/>
        <v>0</v>
      </c>
    </row>
    <row r="109" spans="1:26" s="283" customFormat="1" ht="12.95" customHeight="1">
      <c r="A109" s="337"/>
      <c r="B109" s="306" t="s">
        <v>273</v>
      </c>
      <c r="C109" s="282"/>
      <c r="D109" s="282"/>
      <c r="E109" s="282"/>
      <c r="F109" s="282"/>
      <c r="G109" s="282"/>
      <c r="H109" s="282"/>
      <c r="I109" s="342">
        <f t="shared" ref="I109:Z109" ca="1" si="25">I14</f>
        <v>-2</v>
      </c>
      <c r="J109" s="342">
        <f t="shared" ca="1" si="25"/>
        <v>-14</v>
      </c>
      <c r="K109" s="342">
        <f t="shared" ca="1" si="25"/>
        <v>-3</v>
      </c>
      <c r="L109" s="342">
        <f t="shared" ca="1" si="25"/>
        <v>5</v>
      </c>
      <c r="M109" s="380">
        <f t="shared" ca="1" si="25"/>
        <v>15</v>
      </c>
      <c r="N109" s="423">
        <f t="shared" ca="1" si="25"/>
        <v>-12</v>
      </c>
      <c r="O109" s="423">
        <f t="shared" ca="1" si="25"/>
        <v>20</v>
      </c>
      <c r="P109" s="343">
        <f t="shared" ca="1" si="25"/>
        <v>-18</v>
      </c>
      <c r="Q109" s="344">
        <f t="shared" ca="1" si="25"/>
        <v>19</v>
      </c>
      <c r="R109" s="344">
        <f t="shared" ca="1" si="25"/>
        <v>2</v>
      </c>
      <c r="S109" s="342">
        <f t="shared" ca="1" si="25"/>
        <v>14</v>
      </c>
      <c r="T109" s="345">
        <f t="shared" ca="1" si="25"/>
        <v>-18</v>
      </c>
      <c r="U109" s="343">
        <f t="shared" si="25"/>
        <v>0</v>
      </c>
      <c r="V109" s="344">
        <f t="shared" si="25"/>
        <v>0</v>
      </c>
      <c r="W109" s="344">
        <f t="shared" si="25"/>
        <v>0</v>
      </c>
      <c r="X109" s="344">
        <f t="shared" si="25"/>
        <v>0</v>
      </c>
      <c r="Y109" s="345">
        <f t="shared" si="25"/>
        <v>0</v>
      </c>
      <c r="Z109" s="344">
        <f t="shared" si="25"/>
        <v>0</v>
      </c>
    </row>
    <row r="110" spans="1:26" s="283" customFormat="1" ht="12.95" customHeight="1">
      <c r="A110" s="337"/>
      <c r="B110" s="306" t="s">
        <v>255</v>
      </c>
      <c r="C110" s="282"/>
      <c r="D110" s="282"/>
      <c r="E110" s="282"/>
      <c r="F110" s="282"/>
      <c r="G110" s="282"/>
      <c r="H110" s="282"/>
      <c r="I110" s="338">
        <f ca="1">SUM(I108:I109)</f>
        <v>-2</v>
      </c>
      <c r="J110" s="338">
        <f t="shared" ref="J110:Z110" ca="1" si="26">SUM(J108:J109)</f>
        <v>149.99026425591097</v>
      </c>
      <c r="K110" s="338">
        <f t="shared" ca="1" si="26"/>
        <v>-32.816411682892905</v>
      </c>
      <c r="L110" s="338">
        <f t="shared" ca="1" si="26"/>
        <v>-39.724617524339358</v>
      </c>
      <c r="M110" s="379">
        <f t="shared" ca="1" si="26"/>
        <v>15</v>
      </c>
      <c r="N110" s="422">
        <f t="shared" ca="1" si="26"/>
        <v>-205.80667593880389</v>
      </c>
      <c r="O110" s="422">
        <f t="shared" ref="O110" ca="1" si="27">SUM(O108:O109)</f>
        <v>-188.71488178025032</v>
      </c>
      <c r="P110" s="339">
        <f t="shared" ca="1" si="26"/>
        <v>116.17385257301805</v>
      </c>
      <c r="Q110" s="340">
        <f t="shared" ca="1" si="26"/>
        <v>-234.4394993045897</v>
      </c>
      <c r="R110" s="340">
        <f t="shared" ca="1" si="26"/>
        <v>-251.4394993045897</v>
      </c>
      <c r="S110" s="338">
        <f t="shared" ca="1" si="26"/>
        <v>192.89847009735743</v>
      </c>
      <c r="T110" s="341">
        <f t="shared" ca="1" si="26"/>
        <v>-181.99026425591097</v>
      </c>
      <c r="U110" s="339">
        <f t="shared" si="26"/>
        <v>0</v>
      </c>
      <c r="V110" s="340">
        <f t="shared" si="26"/>
        <v>0</v>
      </c>
      <c r="W110" s="340">
        <f t="shared" si="26"/>
        <v>0</v>
      </c>
      <c r="X110" s="340">
        <f t="shared" si="26"/>
        <v>0</v>
      </c>
      <c r="Y110" s="341">
        <f t="shared" si="26"/>
        <v>0</v>
      </c>
      <c r="Z110" s="340">
        <f t="shared" si="26"/>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8">I32-I41</f>
        <v>-2</v>
      </c>
      <c r="J113" s="283">
        <f t="shared" ca="1" si="28"/>
        <v>-3</v>
      </c>
      <c r="K113" s="283">
        <f t="shared" ca="1" si="28"/>
        <v>6</v>
      </c>
      <c r="L113" s="283">
        <f t="shared" ca="1" si="28"/>
        <v>11</v>
      </c>
      <c r="M113" s="285">
        <f t="shared" ca="1" si="28"/>
        <v>21</v>
      </c>
      <c r="N113" s="421">
        <f t="shared" ca="1" si="28"/>
        <v>-19</v>
      </c>
      <c r="O113" s="421">
        <f t="shared" ca="1" si="28"/>
        <v>-1</v>
      </c>
      <c r="P113" s="334">
        <f t="shared" ca="1" si="28"/>
        <v>-23</v>
      </c>
      <c r="Q113" s="335">
        <f t="shared" ca="1" si="28"/>
        <v>-3</v>
      </c>
      <c r="R113" s="335">
        <f t="shared" ca="1" si="28"/>
        <v>-37</v>
      </c>
      <c r="S113" s="335">
        <f t="shared" ca="1" si="28"/>
        <v>-13</v>
      </c>
      <c r="T113" s="347">
        <f t="shared" ca="1" si="28"/>
        <v>-56</v>
      </c>
      <c r="U113" s="334">
        <f t="shared" ca="1" si="28"/>
        <v>-38</v>
      </c>
      <c r="V113" s="335">
        <f t="shared" ca="1" si="28"/>
        <v>-35</v>
      </c>
      <c r="W113" s="335">
        <f t="shared" ca="1" si="28"/>
        <v>-35</v>
      </c>
      <c r="X113" s="335">
        <f t="shared" ca="1" si="28"/>
        <v>-35</v>
      </c>
      <c r="Y113" s="347">
        <f t="shared" ca="1" si="28"/>
        <v>-35</v>
      </c>
      <c r="Z113" s="335">
        <f t="shared" ca="1" si="28"/>
        <v>-35</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9">I36-I45-I105</f>
        <v>0</v>
      </c>
      <c r="J114" s="283">
        <f t="shared" ca="1" si="29"/>
        <v>0</v>
      </c>
      <c r="K114" s="283">
        <f t="shared" ca="1" si="29"/>
        <v>0</v>
      </c>
      <c r="L114" s="283">
        <f t="shared" ca="1" si="29"/>
        <v>0</v>
      </c>
      <c r="M114" s="285">
        <f t="shared" ca="1" si="29"/>
        <v>0</v>
      </c>
      <c r="N114" s="421">
        <f t="shared" ca="1" si="29"/>
        <v>0</v>
      </c>
      <c r="O114" s="421">
        <f t="shared" ca="1" si="29"/>
        <v>8</v>
      </c>
      <c r="P114" s="334">
        <f t="shared" ca="1" si="29"/>
        <v>-14</v>
      </c>
      <c r="Q114" s="283">
        <f t="shared" ca="1" si="29"/>
        <v>56.768201901117493</v>
      </c>
      <c r="R114" s="283">
        <f t="shared" ca="1" si="29"/>
        <v>0</v>
      </c>
      <c r="S114" s="283">
        <f t="shared" ca="1" si="29"/>
        <v>0</v>
      </c>
      <c r="T114" s="347">
        <f t="shared" ca="1" si="29"/>
        <v>0</v>
      </c>
      <c r="U114" s="334">
        <f t="shared" ca="1" si="29"/>
        <v>0</v>
      </c>
      <c r="V114" s="283">
        <f t="shared" ca="1" si="29"/>
        <v>-52.57252093556631</v>
      </c>
      <c r="W114" s="335">
        <f t="shared" ca="1" si="29"/>
        <v>0</v>
      </c>
      <c r="X114" s="335">
        <f t="shared" ca="1" si="29"/>
        <v>-34</v>
      </c>
      <c r="Y114" s="347">
        <f t="shared" ca="1" si="29"/>
        <v>-10</v>
      </c>
      <c r="Z114" s="335">
        <f t="shared" ca="1" si="29"/>
        <v>-10</v>
      </c>
    </row>
    <row r="115" spans="1:41" s="283" customFormat="1" ht="12.95" customHeight="1">
      <c r="A115" s="337"/>
      <c r="B115" s="282" t="s">
        <v>24</v>
      </c>
      <c r="C115" s="282"/>
      <c r="D115" s="282"/>
      <c r="E115" s="282"/>
      <c r="F115" s="282"/>
      <c r="G115" s="282"/>
      <c r="H115" s="282"/>
      <c r="I115" s="283">
        <f t="shared" ref="I115:Z115" ca="1" si="30">I113-I114</f>
        <v>-2</v>
      </c>
      <c r="J115" s="283">
        <f t="shared" ca="1" si="30"/>
        <v>-3</v>
      </c>
      <c r="K115" s="283">
        <f t="shared" ca="1" si="30"/>
        <v>6</v>
      </c>
      <c r="L115" s="283">
        <f t="shared" ca="1" si="30"/>
        <v>11</v>
      </c>
      <c r="M115" s="285">
        <f t="shared" ca="1" si="30"/>
        <v>21</v>
      </c>
      <c r="N115" s="421">
        <f t="shared" ca="1" si="30"/>
        <v>-19</v>
      </c>
      <c r="O115" s="421">
        <f t="shared" ref="O115" ca="1" si="31">O113-O114</f>
        <v>-9</v>
      </c>
      <c r="P115" s="334">
        <f t="shared" ca="1" si="30"/>
        <v>-9</v>
      </c>
      <c r="Q115" s="335">
        <f t="shared" ca="1" si="30"/>
        <v>-59.768201901117493</v>
      </c>
      <c r="R115" s="335">
        <f t="shared" ca="1" si="30"/>
        <v>-37</v>
      </c>
      <c r="S115" s="335">
        <f t="shared" ca="1" si="30"/>
        <v>-13</v>
      </c>
      <c r="T115" s="285">
        <f t="shared" ca="1" si="30"/>
        <v>-56</v>
      </c>
      <c r="U115" s="284">
        <f ca="1">U113-U114</f>
        <v>-38</v>
      </c>
      <c r="V115" s="283">
        <f t="shared" ca="1" si="30"/>
        <v>17.57252093556631</v>
      </c>
      <c r="W115" s="283">
        <f t="shared" ca="1" si="30"/>
        <v>-35</v>
      </c>
      <c r="X115" s="283">
        <f t="shared" ca="1" si="30"/>
        <v>-1</v>
      </c>
      <c r="Y115" s="285">
        <f t="shared" ca="1" si="30"/>
        <v>-25</v>
      </c>
      <c r="Z115" s="335">
        <f t="shared" ca="1" si="30"/>
        <v>-25</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-369.47093141948659</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1.9630009819380394</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-367.50793043754862</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-125.21480639542082</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0.3407132092261036</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80</v>
      </c>
      <c r="J12" s="232">
        <f t="shared" ref="J12:M12" ca="1" si="0">RANDBETWEEN(80,120)</f>
        <v>90</v>
      </c>
      <c r="K12" s="232">
        <f t="shared" ca="1" si="0"/>
        <v>90</v>
      </c>
      <c r="L12" s="232">
        <f t="shared" ca="1" si="0"/>
        <v>117</v>
      </c>
      <c r="M12" s="232">
        <f t="shared" ca="1" si="0"/>
        <v>88</v>
      </c>
      <c r="N12" s="230"/>
      <c r="O12" s="230"/>
      <c r="P12" s="232">
        <f t="shared" ref="P12:T12" ca="1" si="1">RANDBETWEEN(80,120)</f>
        <v>113</v>
      </c>
      <c r="Q12" s="232">
        <f t="shared" ca="1" si="1"/>
        <v>120</v>
      </c>
      <c r="R12" s="232">
        <f t="shared" ca="1" si="1"/>
        <v>84</v>
      </c>
      <c r="S12" s="232">
        <f t="shared" ca="1" si="1"/>
        <v>112</v>
      </c>
      <c r="T12" s="232">
        <f t="shared" ca="1" si="1"/>
        <v>94</v>
      </c>
    </row>
    <row r="13" spans="1:26" ht="12.95" customHeight="1">
      <c r="A13" s="231" t="s">
        <v>280</v>
      </c>
      <c r="B13" s="231"/>
      <c r="C13" s="231"/>
      <c r="D13" s="231"/>
      <c r="E13" s="231"/>
      <c r="F13" s="231"/>
      <c r="I13" s="232">
        <f ca="1">RANDBETWEEN(-20,20)</f>
        <v>17</v>
      </c>
      <c r="J13" s="232">
        <f t="shared" ref="J13:T14" ca="1" si="2">RANDBETWEEN(-20,20)</f>
        <v>0</v>
      </c>
      <c r="K13" s="232">
        <f t="shared" ca="1" si="2"/>
        <v>16</v>
      </c>
      <c r="L13" s="232">
        <f t="shared" ca="1" si="2"/>
        <v>-2</v>
      </c>
      <c r="M13" s="232">
        <f t="shared" ca="1" si="2"/>
        <v>-12</v>
      </c>
      <c r="N13" s="232">
        <f t="shared" ca="1" si="2"/>
        <v>14</v>
      </c>
      <c r="O13" s="232">
        <f t="shared" ca="1" si="2"/>
        <v>12</v>
      </c>
      <c r="P13" s="232">
        <f t="shared" ca="1" si="2"/>
        <v>-17</v>
      </c>
      <c r="Q13" s="232">
        <f t="shared" ca="1" si="2"/>
        <v>-4</v>
      </c>
      <c r="R13" s="232">
        <f t="shared" ca="1" si="2"/>
        <v>-2</v>
      </c>
      <c r="S13" s="232">
        <f t="shared" ca="1" si="2"/>
        <v>-13</v>
      </c>
      <c r="T13" s="232">
        <f t="shared" ca="1" si="2"/>
        <v>17</v>
      </c>
    </row>
    <row r="14" spans="1:26" ht="12.95" customHeight="1">
      <c r="A14" s="231" t="s">
        <v>277</v>
      </c>
      <c r="B14" s="231"/>
      <c r="C14" s="231"/>
      <c r="D14" s="231"/>
      <c r="E14" s="231"/>
      <c r="F14" s="231"/>
      <c r="I14" s="232">
        <f ca="1">RANDBETWEEN(-20,20)</f>
        <v>1</v>
      </c>
      <c r="J14" s="232">
        <f t="shared" ca="1" si="2"/>
        <v>17</v>
      </c>
      <c r="K14" s="232">
        <f t="shared" ca="1" si="2"/>
        <v>2</v>
      </c>
      <c r="L14" s="232">
        <f t="shared" ca="1" si="2"/>
        <v>-15</v>
      </c>
      <c r="M14" s="232">
        <f t="shared" ca="1" si="2"/>
        <v>15</v>
      </c>
      <c r="N14" s="232">
        <f t="shared" ca="1" si="2"/>
        <v>-12</v>
      </c>
      <c r="O14" s="232">
        <f t="shared" ca="1" si="2"/>
        <v>5</v>
      </c>
      <c r="P14" s="232">
        <f t="shared" ca="1" si="2"/>
        <v>18</v>
      </c>
      <c r="Q14" s="232">
        <f t="shared" ca="1" si="2"/>
        <v>-3</v>
      </c>
      <c r="R14" s="232">
        <f t="shared" ca="1" si="2"/>
        <v>-10</v>
      </c>
      <c r="S14" s="232">
        <f t="shared" ca="1" si="2"/>
        <v>14</v>
      </c>
      <c r="T14" s="232">
        <f t="shared" ca="1" si="2"/>
        <v>14</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0.3407132092261036</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80</v>
      </c>
      <c r="J26" s="268">
        <f t="shared" ref="J26:M26" ca="1" si="6">J12</f>
        <v>90</v>
      </c>
      <c r="K26" s="268">
        <f t="shared" ca="1" si="6"/>
        <v>90</v>
      </c>
      <c r="L26" s="268">
        <f t="shared" ca="1" si="6"/>
        <v>117</v>
      </c>
      <c r="M26" s="300">
        <f t="shared" ca="1" si="6"/>
        <v>88</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80</v>
      </c>
      <c r="J27" s="276">
        <f ca="1">J26</f>
        <v>90</v>
      </c>
      <c r="K27" s="276">
        <f ca="1">K26</f>
        <v>90</v>
      </c>
      <c r="L27" s="276">
        <f ca="1">L26</f>
        <v>117</v>
      </c>
      <c r="M27" s="277">
        <f ca="1">M26</f>
        <v>88</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80</v>
      </c>
      <c r="J29" s="283">
        <f t="shared" ref="J29:M29" ca="1" si="7">J12</f>
        <v>90</v>
      </c>
      <c r="K29" s="283">
        <f t="shared" ca="1" si="7"/>
        <v>90</v>
      </c>
      <c r="L29" s="283">
        <f t="shared" ca="1" si="7"/>
        <v>117</v>
      </c>
      <c r="M29" s="285">
        <f t="shared" ca="1" si="7"/>
        <v>88</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07">
        <f ca="1">L32</f>
        <v>117</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07">
        <f ca="1">M32</f>
        <v>88</v>
      </c>
      <c r="P31" s="348">
        <f ca="1">P12</f>
        <v>113</v>
      </c>
      <c r="Q31" s="349">
        <f ca="1">Q12</f>
        <v>120</v>
      </c>
      <c r="R31" s="349">
        <f ca="1">R12</f>
        <v>84</v>
      </c>
      <c r="S31" s="349">
        <f ca="1">S12</f>
        <v>112</v>
      </c>
      <c r="T31" s="382">
        <f ca="1">T12</f>
        <v>94</v>
      </c>
      <c r="U31" s="298">
        <f ca="1">S32</f>
        <v>112</v>
      </c>
      <c r="V31" s="283">
        <f ca="1">$T$31</f>
        <v>94</v>
      </c>
      <c r="W31" s="283">
        <f ca="1">$T$31</f>
        <v>94</v>
      </c>
      <c r="X31" s="283">
        <f ca="1">$T$31</f>
        <v>94</v>
      </c>
      <c r="Y31" s="285">
        <f ca="1">W32</f>
        <v>94</v>
      </c>
      <c r="Z31" s="359">
        <f ca="1">X32</f>
        <v>94</v>
      </c>
    </row>
    <row r="32" spans="1:119" s="283" customFormat="1" ht="12.95" customHeight="1" outlineLevel="1">
      <c r="A32" s="287"/>
      <c r="B32" s="281" t="s">
        <v>195</v>
      </c>
      <c r="C32" s="282"/>
      <c r="D32" s="282"/>
      <c r="E32" s="282"/>
      <c r="F32" s="282"/>
      <c r="G32" s="282"/>
      <c r="H32" s="282"/>
      <c r="I32" s="283">
        <f ca="1">SUM(I29:I31)</f>
        <v>80</v>
      </c>
      <c r="J32" s="283">
        <f t="shared" ref="J32:Z32" ca="1" si="8">SUM(J29:J31)</f>
        <v>90</v>
      </c>
      <c r="K32" s="283">
        <f t="shared" ca="1" si="8"/>
        <v>90</v>
      </c>
      <c r="L32" s="283">
        <f t="shared" ca="1" si="8"/>
        <v>117</v>
      </c>
      <c r="M32" s="285">
        <f t="shared" ca="1" si="8"/>
        <v>88</v>
      </c>
      <c r="N32" s="406">
        <f t="shared" ca="1" si="8"/>
        <v>117</v>
      </c>
      <c r="O32" s="406">
        <f t="shared" ca="1" si="8"/>
        <v>88</v>
      </c>
      <c r="P32" s="284">
        <f t="shared" ca="1" si="8"/>
        <v>113</v>
      </c>
      <c r="Q32" s="283">
        <f t="shared" ca="1" si="8"/>
        <v>120</v>
      </c>
      <c r="R32" s="283">
        <f t="shared" ca="1" si="8"/>
        <v>84</v>
      </c>
      <c r="S32" s="283">
        <f t="shared" ca="1" si="8"/>
        <v>112</v>
      </c>
      <c r="T32" s="285">
        <f ca="1">SUM(T29:T31)</f>
        <v>94</v>
      </c>
      <c r="U32" s="284">
        <f t="shared" ca="1" si="8"/>
        <v>112</v>
      </c>
      <c r="V32" s="283">
        <f t="shared" ca="1" si="8"/>
        <v>94</v>
      </c>
      <c r="W32" s="283">
        <f t="shared" ca="1" si="8"/>
        <v>94</v>
      </c>
      <c r="X32" s="283">
        <f t="shared" ca="1" si="8"/>
        <v>94</v>
      </c>
      <c r="Y32" s="285">
        <f t="shared" ca="1" si="8"/>
        <v>94</v>
      </c>
      <c r="Z32" s="283">
        <f t="shared" ca="1" si="8"/>
        <v>94</v>
      </c>
    </row>
    <row r="33" spans="1:26" s="283" customFormat="1" ht="12.95" customHeight="1" outlineLevel="1">
      <c r="A33" s="281"/>
      <c r="B33" s="289" t="s">
        <v>13</v>
      </c>
      <c r="C33" s="290"/>
      <c r="D33" s="290"/>
      <c r="E33" s="290"/>
      <c r="F33" s="290"/>
      <c r="G33" s="290"/>
      <c r="H33" s="290"/>
      <c r="I33" s="291">
        <f ca="1">I$27</f>
        <v>80</v>
      </c>
      <c r="J33" s="291">
        <f ca="1">J$27</f>
        <v>90</v>
      </c>
      <c r="K33" s="291">
        <f ca="1">K$27</f>
        <v>90</v>
      </c>
      <c r="L33" s="291">
        <f ca="1">L$27</f>
        <v>117</v>
      </c>
      <c r="M33" s="293">
        <f ca="1">M$27</f>
        <v>88</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117</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88</v>
      </c>
      <c r="P35" s="292">
        <f t="shared" ca="1" si="9"/>
        <v>113</v>
      </c>
      <c r="Q35" s="291">
        <f t="shared" ca="1" si="9"/>
        <v>120</v>
      </c>
      <c r="R35" s="291">
        <f t="shared" ca="1" si="9"/>
        <v>84</v>
      </c>
      <c r="S35" s="291">
        <f t="shared" ca="1" si="9"/>
        <v>112</v>
      </c>
      <c r="T35" s="293">
        <f t="shared" ca="1" si="9"/>
        <v>94</v>
      </c>
      <c r="U35" s="292">
        <f t="shared" ca="1" si="9"/>
        <v>112</v>
      </c>
      <c r="V35" s="291">
        <f t="shared" ca="1" si="9"/>
        <v>94</v>
      </c>
      <c r="W35" s="291">
        <f t="shared" ca="1" si="9"/>
        <v>94</v>
      </c>
      <c r="X35" s="291">
        <f t="shared" ca="1" si="9"/>
        <v>94</v>
      </c>
      <c r="Y35" s="293">
        <f t="shared" ca="1" si="9"/>
        <v>94</v>
      </c>
      <c r="Z35" s="291">
        <f t="shared" ca="1" si="9"/>
        <v>94</v>
      </c>
    </row>
    <row r="36" spans="1:26" s="283" customFormat="1" ht="12.75" customHeight="1" outlineLevel="1">
      <c r="A36" s="281"/>
      <c r="B36" s="289" t="s">
        <v>262</v>
      </c>
      <c r="C36" s="290"/>
      <c r="D36" s="290"/>
      <c r="E36" s="290"/>
      <c r="F36" s="290"/>
      <c r="G36" s="290"/>
      <c r="H36" s="290"/>
      <c r="I36" s="291">
        <f t="shared" ref="I36:Z36" ca="1" si="10">SUM(I33:I35)</f>
        <v>80</v>
      </c>
      <c r="J36" s="291">
        <f t="shared" ca="1" si="10"/>
        <v>90</v>
      </c>
      <c r="K36" s="291">
        <f t="shared" ca="1" si="10"/>
        <v>90</v>
      </c>
      <c r="L36" s="291">
        <f t="shared" ca="1" si="10"/>
        <v>117</v>
      </c>
      <c r="M36" s="293">
        <f t="shared" ca="1" si="10"/>
        <v>88</v>
      </c>
      <c r="N36" s="408">
        <f t="shared" ca="1" si="10"/>
        <v>117</v>
      </c>
      <c r="O36" s="408">
        <f t="shared" ca="1" si="10"/>
        <v>88</v>
      </c>
      <c r="P36" s="292">
        <f t="shared" ca="1" si="10"/>
        <v>113</v>
      </c>
      <c r="Q36" s="291">
        <f t="shared" ca="1" si="10"/>
        <v>120</v>
      </c>
      <c r="R36" s="291">
        <f t="shared" ca="1" si="10"/>
        <v>84</v>
      </c>
      <c r="S36" s="291">
        <f t="shared" ca="1" si="10"/>
        <v>112</v>
      </c>
      <c r="T36" s="293">
        <f t="shared" ca="1" si="10"/>
        <v>94</v>
      </c>
      <c r="U36" s="292">
        <f t="shared" ca="1" si="10"/>
        <v>112</v>
      </c>
      <c r="V36" s="291">
        <f t="shared" ca="1" si="10"/>
        <v>94</v>
      </c>
      <c r="W36" s="291">
        <f t="shared" ca="1" si="10"/>
        <v>94</v>
      </c>
      <c r="X36" s="291">
        <f t="shared" ca="1" si="10"/>
        <v>94</v>
      </c>
      <c r="Y36" s="293">
        <f t="shared" ca="1" si="10"/>
        <v>94</v>
      </c>
      <c r="Z36" s="291">
        <f t="shared" ca="1" si="10"/>
        <v>94</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80</v>
      </c>
      <c r="J38" s="268">
        <f t="shared" ref="J38:M38" ca="1" si="11">J12</f>
        <v>90</v>
      </c>
      <c r="K38" s="268">
        <f t="shared" ca="1" si="11"/>
        <v>90</v>
      </c>
      <c r="L38" s="268">
        <f t="shared" ca="1" si="11"/>
        <v>117</v>
      </c>
      <c r="M38" s="300">
        <f t="shared" ca="1" si="11"/>
        <v>88</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07">
        <f ca="1">L41</f>
        <v>101</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07">
        <f ca="1">M41</f>
        <v>54</v>
      </c>
      <c r="P40" s="348">
        <f ca="1">P12</f>
        <v>113</v>
      </c>
      <c r="Q40" s="349">
        <f ca="1">Q12</f>
        <v>120</v>
      </c>
      <c r="R40" s="349">
        <f ca="1">R12</f>
        <v>84</v>
      </c>
      <c r="S40" s="349">
        <f ca="1">S12</f>
        <v>112</v>
      </c>
      <c r="T40" s="382">
        <f ca="1">T12</f>
        <v>94</v>
      </c>
      <c r="U40" s="298">
        <f ca="1">S41</f>
        <v>122</v>
      </c>
      <c r="V40" s="283">
        <f ca="1">U40</f>
        <v>122</v>
      </c>
      <c r="W40" s="283">
        <f ca="1">V40</f>
        <v>122</v>
      </c>
      <c r="X40" s="283">
        <f ca="1">W40</f>
        <v>122</v>
      </c>
      <c r="Y40" s="285">
        <f ca="1">X40</f>
        <v>122</v>
      </c>
      <c r="Z40" s="359">
        <f ca="1">X41</f>
        <v>119</v>
      </c>
    </row>
    <row r="41" spans="1:26" s="268" customFormat="1" ht="12.95" customHeight="1">
      <c r="A41" s="294"/>
      <c r="B41" s="266" t="s">
        <v>196</v>
      </c>
      <c r="C41" s="267"/>
      <c r="D41" s="267"/>
      <c r="E41" s="267"/>
      <c r="F41" s="267"/>
      <c r="G41" s="267"/>
      <c r="H41" s="267"/>
      <c r="I41" s="268">
        <f ca="1">I12-SUM($I13:I13)-I14</f>
        <v>62</v>
      </c>
      <c r="J41" s="268">
        <f ca="1">J12-SUM($I13:J13)-J14</f>
        <v>56</v>
      </c>
      <c r="K41" s="268">
        <f ca="1">K12-SUM($I13:K13)-K14</f>
        <v>55</v>
      </c>
      <c r="L41" s="268">
        <f ca="1">L12-SUM($I13:L13)-L14</f>
        <v>101</v>
      </c>
      <c r="M41" s="300">
        <f ca="1">M12-SUM($I13:M13)-M14</f>
        <v>54</v>
      </c>
      <c r="N41" s="411">
        <f ca="1">L41+L14-N14-SUM($M13:N13)</f>
        <v>96</v>
      </c>
      <c r="O41" s="411">
        <f ca="1">M41+M14-O14-SUM($N13:O13)</f>
        <v>38</v>
      </c>
      <c r="P41" s="284">
        <f ca="1">P12-P14-SUM($O13:P13)</f>
        <v>100</v>
      </c>
      <c r="Q41" s="283">
        <f ca="1">Q12-Q14-SUM($O13:Q13)</f>
        <v>132</v>
      </c>
      <c r="R41" s="283">
        <f ca="1">R12-R14-SUM($O13:R13)</f>
        <v>105</v>
      </c>
      <c r="S41" s="283">
        <f ca="1">S12-S14-SUM($O13:S13)</f>
        <v>122</v>
      </c>
      <c r="T41" s="285">
        <f ca="1">T12-T14-SUM($O13:T13)</f>
        <v>87</v>
      </c>
      <c r="U41" s="284">
        <f ca="1">$S$41+$S$14-U14-SUM($T13:U13)</f>
        <v>119</v>
      </c>
      <c r="V41" s="283">
        <f ca="1">$S$41+$S$14-V14-SUM($T13:V13)</f>
        <v>119</v>
      </c>
      <c r="W41" s="283">
        <f ca="1">$S$41+$S$14-W14-SUM($T13:W13)</f>
        <v>119</v>
      </c>
      <c r="X41" s="283">
        <f ca="1">$S$41+$S$14-X14-SUM($T13:X13)</f>
        <v>119</v>
      </c>
      <c r="Y41" s="285">
        <f ca="1">$S$41+$S$14-Y14-SUM($T13:Y13)</f>
        <v>119</v>
      </c>
      <c r="Z41" s="283">
        <f ca="1">$X$41+$X$14-Z14-SUM($Y13:Z13)</f>
        <v>119</v>
      </c>
    </row>
    <row r="42" spans="1:26" s="268" customFormat="1" ht="12.95" customHeight="1" outlineLevel="1">
      <c r="A42" s="266"/>
      <c r="B42" s="274" t="s">
        <v>17</v>
      </c>
      <c r="C42" s="275"/>
      <c r="D42" s="275"/>
      <c r="E42" s="275"/>
      <c r="F42" s="275"/>
      <c r="G42" s="275"/>
      <c r="H42" s="275"/>
      <c r="I42" s="276">
        <f ca="1">I$27</f>
        <v>80</v>
      </c>
      <c r="J42" s="276">
        <f ca="1">J$27</f>
        <v>90</v>
      </c>
      <c r="K42" s="276">
        <f ca="1">K$27</f>
        <v>90</v>
      </c>
      <c r="L42" s="276">
        <f ca="1">L$27</f>
        <v>117</v>
      </c>
      <c r="M42" s="277">
        <f ca="1">M$27</f>
        <v>88</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101</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54</v>
      </c>
      <c r="P44" s="304">
        <f t="shared" ca="1" si="12"/>
        <v>113</v>
      </c>
      <c r="Q44" s="276">
        <f t="shared" ca="1" si="12"/>
        <v>120</v>
      </c>
      <c r="R44" s="276">
        <f t="shared" ca="1" si="12"/>
        <v>84</v>
      </c>
      <c r="S44" s="276">
        <f t="shared" ca="1" si="12"/>
        <v>112</v>
      </c>
      <c r="T44" s="277">
        <f t="shared" ca="1" si="12"/>
        <v>94</v>
      </c>
      <c r="U44" s="304">
        <f t="shared" ca="1" si="12"/>
        <v>122</v>
      </c>
      <c r="V44" s="276">
        <f t="shared" ca="1" si="12"/>
        <v>122</v>
      </c>
      <c r="W44" s="276">
        <f t="shared" ca="1" si="12"/>
        <v>122</v>
      </c>
      <c r="X44" s="276">
        <f ca="1">X40</f>
        <v>122</v>
      </c>
      <c r="Y44" s="277">
        <f t="shared" ca="1" si="12"/>
        <v>122</v>
      </c>
      <c r="Z44" s="276">
        <f t="shared" ca="1" si="12"/>
        <v>119</v>
      </c>
    </row>
    <row r="45" spans="1:26" s="268" customFormat="1" ht="12.75" customHeight="1">
      <c r="A45" s="266"/>
      <c r="B45" s="274" t="s">
        <v>263</v>
      </c>
      <c r="C45" s="275"/>
      <c r="D45" s="275"/>
      <c r="E45" s="275"/>
      <c r="F45" s="275"/>
      <c r="G45" s="275"/>
      <c r="H45" s="275"/>
      <c r="I45" s="276">
        <f t="shared" ref="I45:Z45" ca="1" si="13">SUM(I42:I44)</f>
        <v>80</v>
      </c>
      <c r="J45" s="276">
        <f t="shared" ca="1" si="13"/>
        <v>90</v>
      </c>
      <c r="K45" s="276">
        <f t="shared" ca="1" si="13"/>
        <v>90</v>
      </c>
      <c r="L45" s="276">
        <f t="shared" ca="1" si="13"/>
        <v>117</v>
      </c>
      <c r="M45" s="277">
        <f t="shared" ca="1" si="13"/>
        <v>88</v>
      </c>
      <c r="N45" s="412">
        <f t="shared" ca="1" si="13"/>
        <v>101</v>
      </c>
      <c r="O45" s="412">
        <f t="shared" ca="1" si="13"/>
        <v>54</v>
      </c>
      <c r="P45" s="304">
        <f t="shared" ca="1" si="13"/>
        <v>113</v>
      </c>
      <c r="Q45" s="276">
        <f t="shared" ca="1" si="13"/>
        <v>120</v>
      </c>
      <c r="R45" s="276">
        <f t="shared" ca="1" si="13"/>
        <v>84</v>
      </c>
      <c r="S45" s="276">
        <f t="shared" ca="1" si="13"/>
        <v>112</v>
      </c>
      <c r="T45" s="277">
        <f t="shared" ca="1" si="13"/>
        <v>94</v>
      </c>
      <c r="U45" s="304">
        <f t="shared" ca="1" si="13"/>
        <v>122</v>
      </c>
      <c r="V45" s="276">
        <f t="shared" ca="1" si="13"/>
        <v>122</v>
      </c>
      <c r="W45" s="276">
        <f t="shared" ca="1" si="13"/>
        <v>122</v>
      </c>
      <c r="X45" s="276">
        <f t="shared" ca="1" si="13"/>
        <v>122</v>
      </c>
      <c r="Y45" s="277">
        <f t="shared" ca="1" si="13"/>
        <v>122</v>
      </c>
      <c r="Z45" s="276">
        <f t="shared" ca="1" si="13"/>
        <v>119</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18</v>
      </c>
      <c r="J47" s="308">
        <f t="shared" ca="1" si="14"/>
        <v>16</v>
      </c>
      <c r="K47" s="308">
        <f t="shared" ca="1" si="14"/>
        <v>1</v>
      </c>
      <c r="L47" s="308">
        <f t="shared" ca="1" si="14"/>
        <v>-19</v>
      </c>
      <c r="M47" s="311">
        <f t="shared" ca="1" si="14"/>
        <v>18</v>
      </c>
      <c r="N47" s="413">
        <f ca="1">(SUM(N38:N40)-N41)-(SUM(M38:M40)-M41)</f>
        <v>-29</v>
      </c>
      <c r="O47" s="413">
        <f ca="1">(SUM(O38:O40)-O41)-(SUM(N38:N40)-N41)</f>
        <v>11</v>
      </c>
      <c r="P47" s="310">
        <f t="shared" ref="P47:Z47" ca="1" si="15">(SUM(P38:P40)-P41)-(SUM(O38:O40)-O41)</f>
        <v>-3</v>
      </c>
      <c r="Q47" s="308">
        <f t="shared" ca="1" si="15"/>
        <v>-25</v>
      </c>
      <c r="R47" s="308">
        <f t="shared" ca="1" si="15"/>
        <v>-9</v>
      </c>
      <c r="S47" s="308">
        <f t="shared" ca="1" si="15"/>
        <v>11</v>
      </c>
      <c r="T47" s="311">
        <f t="shared" ca="1" si="15"/>
        <v>17</v>
      </c>
      <c r="U47" s="310">
        <f t="shared" ca="1" si="15"/>
        <v>-4</v>
      </c>
      <c r="V47" s="308">
        <f t="shared" ca="1" si="15"/>
        <v>0</v>
      </c>
      <c r="W47" s="308">
        <f t="shared" ca="1" si="15"/>
        <v>0</v>
      </c>
      <c r="X47" s="308">
        <f t="shared" ca="1" si="15"/>
        <v>0</v>
      </c>
      <c r="Y47" s="311">
        <f t="shared" ca="1" si="15"/>
        <v>0</v>
      </c>
      <c r="Z47" s="308">
        <f t="shared" ca="1" si="15"/>
        <v>-3</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18</v>
      </c>
      <c r="J50" s="308"/>
      <c r="K50" s="308"/>
      <c r="L50" s="308"/>
      <c r="M50" s="311"/>
      <c r="N50" s="413"/>
      <c r="O50" s="413"/>
      <c r="P50" s="310">
        <f ca="1">SUM(P38:P40)-P41</f>
        <v>13</v>
      </c>
      <c r="Q50" s="308"/>
      <c r="R50" s="308"/>
      <c r="S50" s="308"/>
      <c r="T50" s="311"/>
      <c r="U50" s="310">
        <f ca="1">SUM(U38:U40)-U41</f>
        <v>3</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16</v>
      </c>
      <c r="K51" s="312">
        <f ca="1">(SUM(K38:K40)-K41)-(SUM(J38:J40)-J41)</f>
        <v>1</v>
      </c>
      <c r="L51" s="312">
        <f ca="1">(SUM(L38:L40)-L41)-(SUM(K38:K40)-K41)</f>
        <v>-19</v>
      </c>
      <c r="M51" s="311"/>
      <c r="N51" s="413"/>
      <c r="O51" s="413"/>
      <c r="P51" s="310"/>
      <c r="Q51" s="312">
        <f ca="1">(SUM(Q38:Q40)-Q41)-(SUM(P38:P40)-P41)</f>
        <v>-25</v>
      </c>
      <c r="R51" s="312">
        <f ca="1">(SUM(R38:R40)-R41)-(SUM(Q38:Q40)-Q41)</f>
        <v>-9</v>
      </c>
      <c r="S51" s="312">
        <f ca="1">(SUM(S38:S40)-S41)-(SUM(R38:R40)-R41)</f>
        <v>11</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2"/>
      <c r="J54" s="312"/>
      <c r="K54" s="312"/>
      <c r="L54" s="312"/>
      <c r="M54" s="313"/>
      <c r="N54" s="413"/>
      <c r="O54" s="413"/>
      <c r="P54" s="310"/>
      <c r="Q54" s="308"/>
      <c r="R54" s="308"/>
      <c r="S54" s="308"/>
      <c r="T54" s="311"/>
      <c r="U54" s="310">
        <f ca="1">-((SUM(T38:T40)-T41)-(SUM(S38:S40)-S41))</f>
        <v>-17</v>
      </c>
      <c r="V54" s="308"/>
      <c r="W54" s="308"/>
      <c r="X54" s="312"/>
      <c r="Y54" s="311"/>
      <c r="Z54" s="308"/>
    </row>
    <row r="55" spans="1:26" s="268" customFormat="1" ht="12.95" customHeight="1">
      <c r="A55" s="294"/>
      <c r="B55" s="306" t="s">
        <v>281</v>
      </c>
      <c r="C55" s="307"/>
      <c r="D55" s="307"/>
      <c r="E55" s="307"/>
      <c r="F55" s="307"/>
      <c r="G55" s="307"/>
      <c r="H55" s="307"/>
      <c r="I55" s="312"/>
      <c r="J55" s="312"/>
      <c r="K55" s="312"/>
      <c r="L55" s="312"/>
      <c r="M55" s="313"/>
      <c r="N55" s="413"/>
      <c r="O55" s="413">
        <f ca="1">-N14</f>
        <v>12</v>
      </c>
      <c r="P55" s="310">
        <f ca="1">-N14</f>
        <v>12</v>
      </c>
      <c r="Q55" s="308"/>
      <c r="R55" s="308"/>
      <c r="S55" s="308"/>
      <c r="T55" s="311"/>
      <c r="U55" s="310"/>
      <c r="V55" s="308"/>
      <c r="W55" s="308"/>
      <c r="X55" s="312"/>
      <c r="Y55" s="311"/>
      <c r="Z55" s="308"/>
    </row>
    <row r="56" spans="1:26" s="268" customFormat="1" ht="12.95" customHeight="1">
      <c r="A56" s="294"/>
      <c r="B56" s="306" t="s">
        <v>323</v>
      </c>
      <c r="C56" s="307"/>
      <c r="D56" s="307"/>
      <c r="E56" s="307"/>
      <c r="F56" s="307"/>
      <c r="G56" s="307"/>
      <c r="H56" s="307"/>
      <c r="I56" s="312"/>
      <c r="J56" s="312"/>
      <c r="K56" s="312"/>
      <c r="L56" s="312"/>
      <c r="M56" s="313"/>
      <c r="N56" s="413"/>
      <c r="O56" s="413"/>
      <c r="P56" s="310"/>
      <c r="Q56" s="312"/>
      <c r="R56" s="312"/>
      <c r="S56" s="312"/>
      <c r="T56" s="311"/>
      <c r="U56" s="322"/>
      <c r="V56" s="312"/>
      <c r="W56" s="312"/>
      <c r="X56" s="312"/>
      <c r="Y56" s="311"/>
      <c r="Z56" s="308"/>
    </row>
    <row r="57" spans="1:26" s="268" customFormat="1" ht="12.95" customHeight="1">
      <c r="A57" s="294"/>
      <c r="B57" s="306" t="s">
        <v>286</v>
      </c>
      <c r="C57" s="307"/>
      <c r="D57" s="307"/>
      <c r="E57" s="307"/>
      <c r="F57" s="307"/>
      <c r="G57" s="307"/>
      <c r="H57" s="307"/>
      <c r="I57" s="312"/>
      <c r="J57" s="312"/>
      <c r="K57" s="312"/>
      <c r="L57" s="312"/>
      <c r="M57" s="313"/>
      <c r="N57" s="413"/>
      <c r="O57" s="413"/>
      <c r="P57" s="310"/>
      <c r="Q57" s="312"/>
      <c r="R57" s="312"/>
      <c r="S57" s="312"/>
      <c r="T57" s="311"/>
      <c r="U57" s="322"/>
      <c r="V57" s="312"/>
      <c r="W57" s="312"/>
      <c r="X57" s="312"/>
      <c r="Y57" s="311"/>
      <c r="Z57" s="308"/>
    </row>
    <row r="58" spans="1:26" s="268" customFormat="1" ht="12.95" customHeight="1">
      <c r="A58" s="294"/>
      <c r="B58" s="306" t="s">
        <v>308</v>
      </c>
      <c r="C58" s="307"/>
      <c r="D58" s="307"/>
      <c r="E58" s="307"/>
      <c r="F58" s="307"/>
      <c r="G58" s="307"/>
      <c r="H58" s="307"/>
      <c r="I58" s="312"/>
      <c r="J58" s="312"/>
      <c r="K58" s="312"/>
      <c r="L58" s="312"/>
      <c r="M58" s="313"/>
      <c r="N58" s="413">
        <f ca="1">L41-M41</f>
        <v>47</v>
      </c>
      <c r="O58" s="413"/>
      <c r="P58" s="310"/>
      <c r="Q58" s="312"/>
      <c r="R58" s="312"/>
      <c r="S58" s="312"/>
      <c r="T58" s="311"/>
      <c r="U58" s="322"/>
      <c r="V58" s="312"/>
      <c r="W58" s="312"/>
      <c r="X58" s="312"/>
      <c r="Y58" s="311"/>
      <c r="Z58" s="308"/>
    </row>
    <row r="59" spans="1:26" s="268" customFormat="1" ht="12.95" customHeight="1">
      <c r="A59" s="294"/>
      <c r="B59" s="306" t="s">
        <v>309</v>
      </c>
      <c r="C59" s="307"/>
      <c r="D59" s="307"/>
      <c r="E59" s="307"/>
      <c r="F59" s="307"/>
      <c r="G59" s="307"/>
      <c r="H59" s="307"/>
      <c r="I59" s="312"/>
      <c r="J59" s="312"/>
      <c r="K59" s="312"/>
      <c r="L59" s="312"/>
      <c r="M59" s="313"/>
      <c r="N59" s="413"/>
      <c r="O59" s="413">
        <f ca="1">M41-N41</f>
        <v>-42</v>
      </c>
      <c r="P59" s="310"/>
      <c r="Q59" s="312"/>
      <c r="R59" s="312"/>
      <c r="S59" s="312"/>
      <c r="T59" s="311"/>
      <c r="U59" s="322"/>
      <c r="V59" s="312"/>
      <c r="W59" s="312"/>
      <c r="X59" s="312"/>
      <c r="Y59" s="311"/>
      <c r="Z59" s="308"/>
    </row>
    <row r="60" spans="1:26" s="268" customFormat="1" ht="12.95" customHeight="1">
      <c r="A60" s="294"/>
      <c r="B60" s="306" t="s">
        <v>310</v>
      </c>
      <c r="C60" s="307"/>
      <c r="D60" s="307"/>
      <c r="E60" s="307"/>
      <c r="F60" s="307"/>
      <c r="G60" s="307"/>
      <c r="H60" s="307"/>
      <c r="I60" s="312"/>
      <c r="J60" s="312"/>
      <c r="K60" s="312"/>
      <c r="L60" s="312"/>
      <c r="M60" s="313"/>
      <c r="N60" s="413"/>
      <c r="O60" s="413"/>
      <c r="P60" s="322">
        <f ca="1">O41-N41</f>
        <v>-58</v>
      </c>
      <c r="Q60" s="312"/>
      <c r="R60" s="312"/>
      <c r="S60" s="312"/>
      <c r="T60" s="311"/>
      <c r="U60" s="322"/>
      <c r="V60" s="312"/>
      <c r="W60" s="312"/>
      <c r="X60" s="312"/>
      <c r="Y60" s="311"/>
      <c r="Z60" s="308"/>
    </row>
    <row r="61" spans="1:26" s="268" customFormat="1" ht="12.95" customHeight="1">
      <c r="A61" s="294"/>
      <c r="B61" s="306" t="s">
        <v>311</v>
      </c>
      <c r="C61" s="307"/>
      <c r="D61" s="307"/>
      <c r="E61" s="307"/>
      <c r="F61" s="307"/>
      <c r="G61" s="307"/>
      <c r="H61" s="307"/>
      <c r="I61" s="312"/>
      <c r="J61" s="312"/>
      <c r="K61" s="312"/>
      <c r="L61" s="312"/>
      <c r="M61" s="313"/>
      <c r="N61" s="413"/>
      <c r="O61" s="413"/>
      <c r="P61" s="310">
        <f ca="1">SUM(L38:L40)-SUM(M38:M40)</f>
        <v>29</v>
      </c>
      <c r="Q61" s="312"/>
      <c r="R61" s="312"/>
      <c r="S61" s="312"/>
      <c r="T61" s="311"/>
      <c r="U61" s="322"/>
      <c r="V61" s="312"/>
      <c r="W61" s="312"/>
      <c r="X61" s="312"/>
      <c r="Y61" s="311"/>
      <c r="Z61" s="308"/>
    </row>
    <row r="62" spans="1:26" s="268" customFormat="1" ht="12.95" customHeight="1">
      <c r="A62" s="294"/>
      <c r="B62" s="306" t="s">
        <v>22</v>
      </c>
      <c r="C62" s="307"/>
      <c r="D62" s="307"/>
      <c r="E62" s="307"/>
      <c r="F62" s="307"/>
      <c r="G62" s="307"/>
      <c r="H62" s="307"/>
      <c r="I62" s="319">
        <f ca="1">SUM(I50:I61)</f>
        <v>18</v>
      </c>
      <c r="J62" s="319">
        <f t="shared" ref="J62:Z62" ca="1" si="17">SUM(J50:J61)</f>
        <v>16</v>
      </c>
      <c r="K62" s="319">
        <f t="shared" ca="1" si="17"/>
        <v>1</v>
      </c>
      <c r="L62" s="319">
        <f t="shared" ca="1" si="17"/>
        <v>-19</v>
      </c>
      <c r="M62" s="321">
        <f t="shared" si="17"/>
        <v>0</v>
      </c>
      <c r="N62" s="416">
        <f t="shared" ca="1" si="17"/>
        <v>47</v>
      </c>
      <c r="O62" s="416">
        <f t="shared" ca="1" si="17"/>
        <v>-30</v>
      </c>
      <c r="P62" s="320">
        <f t="shared" ca="1" si="17"/>
        <v>-4</v>
      </c>
      <c r="Q62" s="319">
        <f t="shared" ca="1" si="17"/>
        <v>-25</v>
      </c>
      <c r="R62" s="319">
        <f t="shared" ca="1" si="17"/>
        <v>-9</v>
      </c>
      <c r="S62" s="319">
        <f t="shared" ca="1" si="17"/>
        <v>11</v>
      </c>
      <c r="T62" s="321">
        <f t="shared" si="17"/>
        <v>0</v>
      </c>
      <c r="U62" s="320">
        <f t="shared" ca="1" si="17"/>
        <v>-14</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18</v>
      </c>
      <c r="K65" s="325">
        <f ca="1">J65</f>
        <v>18</v>
      </c>
      <c r="L65" s="325">
        <f ca="1">K65</f>
        <v>18</v>
      </c>
      <c r="M65" s="327">
        <f ca="1">L65</f>
        <v>18</v>
      </c>
      <c r="N65" s="417">
        <f ca="1">M65</f>
        <v>18</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16</v>
      </c>
      <c r="L66" s="312">
        <f ca="1">K66</f>
        <v>16</v>
      </c>
      <c r="M66" s="313">
        <f ca="1">L66</f>
        <v>16</v>
      </c>
      <c r="N66" s="413">
        <f ca="1">M66</f>
        <v>16</v>
      </c>
      <c r="O66" s="413">
        <f ca="1">N66</f>
        <v>16</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1</v>
      </c>
      <c r="M67" s="313">
        <f ca="1">L67</f>
        <v>1</v>
      </c>
      <c r="N67" s="413">
        <f ca="1">M67</f>
        <v>1</v>
      </c>
      <c r="O67" s="413">
        <f ca="1">N67</f>
        <v>1</v>
      </c>
      <c r="P67" s="310">
        <f ca="1">O67</f>
        <v>1</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-19</v>
      </c>
      <c r="N68" s="413">
        <f ca="1">M68</f>
        <v>-19</v>
      </c>
      <c r="O68" s="413">
        <f ca="1">N68</f>
        <v>-19</v>
      </c>
      <c r="P68" s="310">
        <f ca="1">O68</f>
        <v>-19</v>
      </c>
      <c r="Q68" s="308">
        <f ca="1">P68</f>
        <v>-19</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 ca="1">N$62</f>
        <v>47</v>
      </c>
      <c r="P70" s="394">
        <f ca="1">O70</f>
        <v>47</v>
      </c>
      <c r="Q70" s="361">
        <f ca="1">P70</f>
        <v>47</v>
      </c>
      <c r="R70" s="361">
        <f ca="1">Q70</f>
        <v>47</v>
      </c>
      <c r="S70" s="361">
        <f ca="1">R70</f>
        <v>47</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 ca="1">O$62</f>
        <v>-30</v>
      </c>
      <c r="Q71" s="361">
        <f ca="1">P71</f>
        <v>-30</v>
      </c>
      <c r="R71" s="361">
        <f ca="1">Q71</f>
        <v>-30</v>
      </c>
      <c r="S71" s="361">
        <f ca="1">R71</f>
        <v>-30</v>
      </c>
      <c r="T71" s="387">
        <f ca="1">S71</f>
        <v>-30</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-4</v>
      </c>
      <c r="R72" s="312">
        <f ca="1">Q72</f>
        <v>-4</v>
      </c>
      <c r="S72" s="312">
        <f ca="1">R72</f>
        <v>-4</v>
      </c>
      <c r="T72" s="313">
        <f ca="1">S72</f>
        <v>-4</v>
      </c>
      <c r="U72" s="322">
        <f ca="1">T72</f>
        <v>-4</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-25</v>
      </c>
      <c r="S73" s="312">
        <f ca="1">R73</f>
        <v>-25</v>
      </c>
      <c r="T73" s="313">
        <f ca="1">S73</f>
        <v>-25</v>
      </c>
      <c r="U73" s="322">
        <f ca="1">T73</f>
        <v>-25</v>
      </c>
      <c r="V73" s="312">
        <f ca="1">U73</f>
        <v>-25</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-9</v>
      </c>
      <c r="T74" s="313">
        <f ca="1">S74</f>
        <v>-9</v>
      </c>
      <c r="U74" s="322">
        <f ca="1">T74</f>
        <v>-9</v>
      </c>
      <c r="V74" s="312">
        <f ca="1">U74</f>
        <v>-9</v>
      </c>
      <c r="W74" s="312">
        <f ca="1">V74</f>
        <v>-9</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11</v>
      </c>
      <c r="U75" s="322">
        <f ca="1">T75</f>
        <v>11</v>
      </c>
      <c r="V75" s="312">
        <f ca="1">U75</f>
        <v>11</v>
      </c>
      <c r="W75" s="312">
        <f ca="1">V75</f>
        <v>11</v>
      </c>
      <c r="X75" s="312">
        <f ca="1">W75</f>
        <v>11</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-14</v>
      </c>
      <c r="W77" s="312">
        <f ca="1">V77</f>
        <v>-14</v>
      </c>
      <c r="X77" s="312">
        <f ca="1">W77</f>
        <v>-14</v>
      </c>
      <c r="Y77" s="313">
        <f ca="1">X77</f>
        <v>-14</v>
      </c>
      <c r="Z77" s="312">
        <f ca="1">Y77</f>
        <v>-14</v>
      </c>
    </row>
    <row r="78" spans="1:26" s="268" customFormat="1" ht="12.95" customHeight="1">
      <c r="A78" s="294"/>
      <c r="B78" s="306" t="s">
        <v>259</v>
      </c>
      <c r="C78" s="307"/>
      <c r="D78" s="307"/>
      <c r="E78" s="307"/>
      <c r="F78" s="307"/>
      <c r="G78" s="307"/>
      <c r="H78" s="307"/>
      <c r="I78" s="319"/>
      <c r="J78" s="319"/>
      <c r="K78" s="319"/>
      <c r="L78" s="319"/>
      <c r="M78" s="321"/>
      <c r="N78" s="416">
        <f ca="1">SUM(N65:N69)</f>
        <v>16</v>
      </c>
      <c r="O78" s="416">
        <f ca="1">SUM(O65:O70)</f>
        <v>45</v>
      </c>
      <c r="P78" s="320">
        <f ca="1">SUM(P65:P71)</f>
        <v>-1</v>
      </c>
      <c r="Q78" s="319">
        <f t="shared" ref="Q78:T78" ca="1" si="18">SUM(Q65:Q71)</f>
        <v>-2</v>
      </c>
      <c r="R78" s="319">
        <f t="shared" ca="1" si="18"/>
        <v>17</v>
      </c>
      <c r="S78" s="319">
        <f t="shared" ca="1" si="18"/>
        <v>17</v>
      </c>
      <c r="T78" s="321">
        <f t="shared" ca="1" si="18"/>
        <v>-30</v>
      </c>
      <c r="U78" s="320">
        <f ca="1">SUM(U65:U76)</f>
        <v>-27</v>
      </c>
      <c r="V78" s="319">
        <f t="shared" ref="V78:Y78" ca="1" si="19">SUM(V65:V76)</f>
        <v>-23</v>
      </c>
      <c r="W78" s="319">
        <f t="shared" ca="1" si="19"/>
        <v>2</v>
      </c>
      <c r="X78" s="319">
        <f t="shared" ca="1" si="19"/>
        <v>11</v>
      </c>
      <c r="Y78" s="321">
        <f t="shared" si="19"/>
        <v>0</v>
      </c>
      <c r="Z78" s="319">
        <f ca="1">SUM(Z65:Z77)</f>
        <v>-14</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4"/>
      <c r="J81" s="314"/>
      <c r="K81" s="314"/>
      <c r="L81" s="314"/>
      <c r="M81" s="318"/>
      <c r="N81" s="415"/>
      <c r="O81" s="415"/>
      <c r="P81" s="315"/>
      <c r="Q81" s="316"/>
      <c r="R81" s="316"/>
      <c r="S81" s="316"/>
      <c r="T81" s="354"/>
      <c r="U81" s="315"/>
      <c r="V81" s="316"/>
      <c r="W81" s="316"/>
      <c r="X81" s="316"/>
      <c r="Y81" s="354"/>
      <c r="Z81" s="316"/>
    </row>
    <row r="82" spans="1:26" s="268" customFormat="1" ht="12.95" customHeight="1">
      <c r="A82" s="294"/>
      <c r="B82" s="306" t="s">
        <v>362</v>
      </c>
      <c r="C82" s="307"/>
      <c r="D82" s="307"/>
      <c r="E82" s="267"/>
      <c r="F82" s="267"/>
      <c r="G82" s="267"/>
      <c r="H82" s="307"/>
      <c r="I82" s="314"/>
      <c r="J82" s="314"/>
      <c r="K82" s="314"/>
      <c r="L82" s="314"/>
      <c r="M82" s="318"/>
      <c r="N82" s="415"/>
      <c r="O82" s="415"/>
      <c r="P82" s="315"/>
      <c r="Q82" s="316"/>
      <c r="R82" s="316"/>
      <c r="S82" s="316"/>
      <c r="T82" s="354"/>
      <c r="U82" s="398"/>
      <c r="V82" s="316"/>
      <c r="W82" s="316"/>
      <c r="X82" s="316"/>
      <c r="Y82" s="354"/>
      <c r="Z82" s="316"/>
    </row>
    <row r="83" spans="1:26" s="268" customFormat="1" ht="12.95" customHeight="1">
      <c r="A83" s="294"/>
      <c r="B83" s="306" t="s">
        <v>374</v>
      </c>
      <c r="C83" s="267"/>
      <c r="D83" s="267"/>
      <c r="E83" s="267"/>
      <c r="F83" s="267"/>
      <c r="G83" s="267"/>
      <c r="H83" s="267"/>
      <c r="I83" s="331"/>
      <c r="J83" s="331"/>
      <c r="K83" s="331"/>
      <c r="L83" s="331"/>
      <c r="M83" s="333"/>
      <c r="N83" s="420"/>
      <c r="O83" s="420"/>
      <c r="P83" s="332"/>
      <c r="Q83" s="331"/>
      <c r="R83" s="331"/>
      <c r="S83" s="331"/>
      <c r="T83" s="333"/>
      <c r="U83" s="332"/>
      <c r="V83" s="331"/>
      <c r="W83" s="331"/>
      <c r="X83" s="331"/>
      <c r="Y83" s="333"/>
      <c r="Z83" s="331"/>
    </row>
    <row r="84" spans="1:26" s="268" customFormat="1" ht="12.95" customHeight="1">
      <c r="A84" s="294"/>
      <c r="B84" s="306" t="s">
        <v>373</v>
      </c>
      <c r="C84" s="330"/>
      <c r="D84" s="330"/>
      <c r="E84" s="267"/>
      <c r="F84" s="267"/>
      <c r="G84" s="267"/>
      <c r="H84" s="330"/>
      <c r="I84" s="331"/>
      <c r="J84" s="331"/>
      <c r="K84" s="331"/>
      <c r="L84" s="331"/>
      <c r="M84" s="333"/>
      <c r="N84" s="420"/>
      <c r="O84" s="420"/>
      <c r="P84" s="332"/>
      <c r="Q84" s="331"/>
      <c r="R84" s="331"/>
      <c r="S84" s="331"/>
      <c r="T84" s="333"/>
      <c r="U84" s="332"/>
      <c r="V84" s="331"/>
      <c r="W84" s="331"/>
      <c r="X84" s="331"/>
      <c r="Y84" s="333"/>
      <c r="Z84" s="331"/>
    </row>
    <row r="85" spans="1:26" s="268" customFormat="1" ht="12.95" customHeight="1">
      <c r="A85" s="294"/>
      <c r="B85" s="306" t="s">
        <v>365</v>
      </c>
      <c r="C85" s="330"/>
      <c r="D85" s="330"/>
      <c r="E85" s="267"/>
      <c r="F85" s="267"/>
      <c r="G85" s="267"/>
      <c r="H85" s="330"/>
      <c r="I85" s="331"/>
      <c r="J85" s="331"/>
      <c r="K85" s="331"/>
      <c r="L85" s="331"/>
      <c r="M85" s="333"/>
      <c r="N85" s="420"/>
      <c r="O85" s="420"/>
      <c r="P85" s="332"/>
      <c r="Q85" s="331"/>
      <c r="R85" s="331"/>
      <c r="S85" s="331"/>
      <c r="T85" s="333"/>
      <c r="U85" s="332"/>
      <c r="V85" s="331"/>
      <c r="W85" s="331"/>
      <c r="X85" s="331"/>
      <c r="Y85" s="333"/>
      <c r="Z85" s="331"/>
    </row>
    <row r="86" spans="1:26" s="268" customFormat="1" ht="12.95" customHeight="1">
      <c r="A86" s="294"/>
      <c r="B86" s="306" t="s">
        <v>366</v>
      </c>
      <c r="C86" s="330"/>
      <c r="D86" s="330"/>
      <c r="E86" s="267"/>
      <c r="F86" s="267"/>
      <c r="G86" s="267"/>
      <c r="H86" s="330"/>
      <c r="I86" s="331"/>
      <c r="J86" s="331"/>
      <c r="K86" s="331"/>
      <c r="L86" s="331"/>
      <c r="M86" s="333"/>
      <c r="N86" s="420"/>
      <c r="O86" s="420"/>
      <c r="P86" s="332"/>
      <c r="Q86" s="331"/>
      <c r="R86" s="331"/>
      <c r="S86" s="331"/>
      <c r="T86" s="333"/>
      <c r="U86" s="332"/>
      <c r="V86" s="331"/>
      <c r="W86" s="331"/>
      <c r="X86" s="331"/>
      <c r="Y86" s="333"/>
      <c r="Z86" s="331"/>
    </row>
    <row r="87" spans="1:26" s="268" customFormat="1" ht="12.95" customHeight="1">
      <c r="A87" s="294"/>
      <c r="B87" s="306" t="s">
        <v>363</v>
      </c>
      <c r="C87" s="330"/>
      <c r="D87" s="330"/>
      <c r="E87" s="267"/>
      <c r="F87" s="267"/>
      <c r="G87" s="267"/>
      <c r="H87" s="330"/>
      <c r="I87" s="331"/>
      <c r="J87" s="331"/>
      <c r="K87" s="331"/>
      <c r="L87" s="331"/>
      <c r="M87" s="333"/>
      <c r="N87" s="420"/>
      <c r="O87" s="420"/>
      <c r="P87" s="332"/>
      <c r="Q87" s="316"/>
      <c r="R87" s="331"/>
      <c r="S87" s="331"/>
      <c r="T87" s="333"/>
      <c r="U87" s="399"/>
      <c r="V87" s="385"/>
      <c r="W87" s="385"/>
      <c r="X87" s="331"/>
      <c r="Y87" s="333"/>
      <c r="Z87" s="355"/>
    </row>
    <row r="88" spans="1:26" s="268" customFormat="1" ht="12.95" customHeight="1">
      <c r="A88" s="294"/>
      <c r="B88" s="306" t="s">
        <v>364</v>
      </c>
      <c r="C88" s="330"/>
      <c r="D88" s="330"/>
      <c r="E88" s="267"/>
      <c r="F88" s="267"/>
      <c r="G88" s="267"/>
      <c r="H88" s="330"/>
      <c r="I88" s="356"/>
      <c r="J88" s="356"/>
      <c r="K88" s="331"/>
      <c r="L88" s="331"/>
      <c r="M88" s="333"/>
      <c r="N88" s="420"/>
      <c r="O88" s="420"/>
      <c r="P88" s="332"/>
      <c r="Q88" s="331"/>
      <c r="R88" s="331"/>
      <c r="S88" s="331"/>
      <c r="T88" s="333"/>
      <c r="U88" s="332"/>
      <c r="V88" s="331"/>
      <c r="W88" s="331"/>
      <c r="X88" s="331"/>
      <c r="Y88" s="333"/>
      <c r="Z88" s="331"/>
    </row>
    <row r="89" spans="1:26" s="268" customFormat="1" ht="12.95" customHeight="1">
      <c r="A89" s="294"/>
      <c r="B89" s="306" t="s">
        <v>367</v>
      </c>
      <c r="C89" s="330"/>
      <c r="D89" s="330"/>
      <c r="E89" s="267"/>
      <c r="F89" s="267"/>
      <c r="G89" s="267"/>
      <c r="H89" s="330"/>
      <c r="I89" s="356"/>
      <c r="J89" s="356"/>
      <c r="K89" s="331"/>
      <c r="L89" s="331"/>
      <c r="M89" s="333"/>
      <c r="N89" s="420"/>
      <c r="O89" s="420"/>
      <c r="P89" s="332"/>
      <c r="Q89" s="331"/>
      <c r="R89" s="331"/>
      <c r="S89" s="331"/>
      <c r="T89" s="333"/>
      <c r="U89" s="332"/>
      <c r="V89" s="331"/>
      <c r="W89" s="331"/>
      <c r="X89" s="331"/>
      <c r="Y89" s="333"/>
      <c r="Z89" s="331"/>
    </row>
    <row r="90" spans="1:26" s="268" customFormat="1" ht="12.95" customHeight="1">
      <c r="A90" s="294"/>
      <c r="B90" s="306" t="s">
        <v>368</v>
      </c>
      <c r="C90" s="330"/>
      <c r="D90" s="330"/>
      <c r="E90" s="267"/>
      <c r="F90" s="267"/>
      <c r="G90" s="267"/>
      <c r="H90" s="330"/>
      <c r="I90" s="356"/>
      <c r="J90" s="356"/>
      <c r="K90" s="331"/>
      <c r="L90" s="331"/>
      <c r="M90" s="333"/>
      <c r="N90" s="420"/>
      <c r="O90" s="420"/>
      <c r="P90" s="332"/>
      <c r="Q90" s="331"/>
      <c r="R90" s="331"/>
      <c r="S90" s="331"/>
      <c r="T90" s="333"/>
      <c r="U90" s="332"/>
      <c r="V90" s="331"/>
      <c r="W90" s="331"/>
      <c r="X90" s="331"/>
      <c r="Y90" s="333"/>
      <c r="Z90" s="331"/>
    </row>
    <row r="91" spans="1:26" s="268" customFormat="1" ht="12.95" customHeight="1">
      <c r="A91" s="294"/>
      <c r="B91" s="306" t="s">
        <v>369</v>
      </c>
      <c r="C91" s="330"/>
      <c r="D91" s="330"/>
      <c r="E91" s="267"/>
      <c r="F91" s="267"/>
      <c r="G91" s="267"/>
      <c r="H91" s="330"/>
      <c r="I91" s="356"/>
      <c r="J91" s="356"/>
      <c r="K91" s="331"/>
      <c r="L91" s="331"/>
      <c r="M91" s="333"/>
      <c r="N91" s="420"/>
      <c r="O91" s="420"/>
      <c r="P91" s="332"/>
      <c r="Q91" s="331"/>
      <c r="R91" s="331"/>
      <c r="S91" s="331"/>
      <c r="T91" s="333"/>
      <c r="U91" s="332"/>
      <c r="V91" s="331"/>
      <c r="W91" s="331"/>
      <c r="X91" s="331"/>
      <c r="Y91" s="333"/>
      <c r="Z91" s="331"/>
    </row>
    <row r="92" spans="1:26" s="268" customFormat="1" ht="12.95" customHeight="1">
      <c r="A92" s="294"/>
      <c r="B92" s="306" t="s">
        <v>370</v>
      </c>
      <c r="C92" s="330"/>
      <c r="D92" s="330"/>
      <c r="E92" s="267"/>
      <c r="F92" s="267"/>
      <c r="G92" s="267"/>
      <c r="H92" s="330"/>
      <c r="I92" s="356"/>
      <c r="J92" s="356"/>
      <c r="K92" s="331"/>
      <c r="L92" s="331"/>
      <c r="M92" s="333"/>
      <c r="N92" s="420"/>
      <c r="O92" s="420"/>
      <c r="P92" s="332"/>
      <c r="Q92" s="331"/>
      <c r="R92" s="331"/>
      <c r="S92" s="331"/>
      <c r="T92" s="333"/>
      <c r="U92" s="332"/>
      <c r="V92" s="331"/>
      <c r="W92" s="331"/>
      <c r="X92" s="331"/>
      <c r="Y92" s="333"/>
      <c r="Z92" s="331"/>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M94" s="300"/>
      <c r="N94" s="410"/>
      <c r="O94" s="410"/>
      <c r="P94" s="299"/>
      <c r="T94" s="300"/>
      <c r="U94" s="400"/>
      <c r="V94" s="266"/>
      <c r="W94" s="266"/>
      <c r="Y94" s="300"/>
      <c r="Z94" s="294"/>
    </row>
    <row r="95" spans="1:26" s="268" customFormat="1" ht="12.95" customHeight="1">
      <c r="A95" s="294"/>
      <c r="B95" s="306" t="s">
        <v>375</v>
      </c>
      <c r="C95" s="330"/>
      <c r="D95" s="330"/>
      <c r="E95" s="267"/>
      <c r="F95" s="267"/>
      <c r="G95" s="267"/>
      <c r="H95" s="330"/>
      <c r="M95" s="300"/>
      <c r="N95" s="410"/>
      <c r="O95" s="410"/>
      <c r="P95" s="299"/>
      <c r="T95" s="300"/>
      <c r="U95" s="400"/>
      <c r="V95" s="266"/>
      <c r="W95" s="266"/>
      <c r="Y95" s="300"/>
      <c r="Z95" s="294"/>
    </row>
    <row r="96" spans="1:26" s="268" customFormat="1" ht="12.95" customHeight="1">
      <c r="A96" s="294"/>
      <c r="B96" s="306" t="s">
        <v>285</v>
      </c>
      <c r="C96" s="330"/>
      <c r="D96" s="330"/>
      <c r="E96" s="267"/>
      <c r="F96" s="267"/>
      <c r="G96" s="267"/>
      <c r="H96" s="330"/>
      <c r="M96" s="300"/>
      <c r="N96" s="410"/>
      <c r="O96" s="410"/>
      <c r="P96" s="299"/>
      <c r="T96" s="300"/>
      <c r="U96" s="400"/>
      <c r="V96" s="266"/>
      <c r="W96" s="266"/>
      <c r="Y96" s="300"/>
      <c r="Z96" s="294"/>
    </row>
    <row r="97" spans="1:26" s="268" customFormat="1" ht="12.95" customHeight="1">
      <c r="A97" s="294"/>
      <c r="B97" s="306" t="s">
        <v>312</v>
      </c>
      <c r="C97" s="330"/>
      <c r="D97" s="330"/>
      <c r="E97" s="267"/>
      <c r="F97" s="267"/>
      <c r="G97" s="267"/>
      <c r="H97" s="330"/>
      <c r="M97" s="300"/>
      <c r="N97" s="410">
        <f ca="1">L41-SUM(N38:N40)</f>
        <v>0</v>
      </c>
      <c r="O97" s="410"/>
      <c r="P97" s="299"/>
      <c r="T97" s="300"/>
      <c r="U97" s="400"/>
      <c r="V97" s="266"/>
      <c r="W97" s="266"/>
      <c r="Y97" s="300"/>
      <c r="Z97" s="294"/>
    </row>
    <row r="98" spans="1:26" s="268" customFormat="1" ht="12.95" customHeight="1">
      <c r="A98" s="294"/>
      <c r="B98" s="306" t="s">
        <v>313</v>
      </c>
      <c r="C98" s="330"/>
      <c r="D98" s="330"/>
      <c r="E98" s="267"/>
      <c r="F98" s="267"/>
      <c r="G98" s="267"/>
      <c r="H98" s="330"/>
      <c r="M98" s="300"/>
      <c r="N98" s="410"/>
      <c r="O98" s="410">
        <f ca="1">M41-SUM(O38:O40)</f>
        <v>0</v>
      </c>
      <c r="P98" s="299"/>
      <c r="T98" s="300"/>
      <c r="U98" s="400"/>
      <c r="V98" s="266"/>
      <c r="W98" s="266"/>
      <c r="Y98" s="300"/>
      <c r="Z98" s="294"/>
    </row>
    <row r="99" spans="1:26" s="268" customFormat="1" ht="12.95" customHeight="1">
      <c r="A99" s="294"/>
      <c r="B99" s="306" t="s">
        <v>287</v>
      </c>
      <c r="C99" s="330"/>
      <c r="D99" s="330"/>
      <c r="E99" s="267"/>
      <c r="F99" s="267"/>
      <c r="G99" s="267"/>
      <c r="H99" s="330"/>
      <c r="M99" s="300"/>
      <c r="N99" s="410"/>
      <c r="O99" s="410"/>
      <c r="P99" s="299"/>
      <c r="T99" s="300"/>
      <c r="U99" s="400"/>
      <c r="V99" s="266"/>
      <c r="W99" s="266"/>
      <c r="Y99" s="300"/>
      <c r="Z99" s="294"/>
    </row>
    <row r="100" spans="1:26" s="268" customFormat="1" ht="12.95" customHeight="1">
      <c r="A100" s="294"/>
      <c r="B100" s="306" t="s">
        <v>314</v>
      </c>
      <c r="C100" s="330"/>
      <c r="D100" s="330"/>
      <c r="E100" s="267"/>
      <c r="F100" s="267"/>
      <c r="G100" s="267"/>
      <c r="H100" s="330"/>
      <c r="M100" s="300"/>
      <c r="N100" s="410"/>
      <c r="O100" s="410">
        <f ca="1">-P61</f>
        <v>-29</v>
      </c>
      <c r="P100" s="299"/>
      <c r="T100" s="300"/>
      <c r="U100" s="400"/>
      <c r="V100" s="266"/>
      <c r="W100" s="266"/>
      <c r="Y100" s="300"/>
      <c r="Z100" s="294"/>
    </row>
    <row r="101" spans="1:26" s="268" customFormat="1" ht="12.95" customHeight="1">
      <c r="A101" s="294"/>
      <c r="B101" s="306" t="s">
        <v>315</v>
      </c>
      <c r="C101" s="330"/>
      <c r="D101" s="330"/>
      <c r="E101" s="267"/>
      <c r="F101" s="267"/>
      <c r="G101" s="267"/>
      <c r="H101" s="330"/>
      <c r="M101" s="300"/>
      <c r="N101" s="410"/>
      <c r="O101" s="410"/>
      <c r="P101" s="299"/>
      <c r="S101" s="268">
        <f ca="1">P61</f>
        <v>29</v>
      </c>
      <c r="T101" s="300"/>
      <c r="U101" s="400"/>
      <c r="V101" s="266"/>
      <c r="W101" s="266"/>
      <c r="Y101" s="300"/>
      <c r="Z101" s="294"/>
    </row>
    <row r="102" spans="1:26" s="268" customFormat="1" ht="12.95" customHeight="1">
      <c r="A102" s="294"/>
      <c r="B102" s="306" t="s">
        <v>316</v>
      </c>
      <c r="C102" s="330"/>
      <c r="D102" s="330"/>
      <c r="E102" s="267"/>
      <c r="F102" s="267"/>
      <c r="G102" s="267"/>
      <c r="H102" s="330"/>
      <c r="M102" s="300"/>
      <c r="N102" s="410"/>
      <c r="O102" s="410"/>
      <c r="P102" s="299"/>
      <c r="S102" s="268">
        <f ca="1">-N58</f>
        <v>-47</v>
      </c>
      <c r="T102" s="300"/>
      <c r="U102" s="400"/>
      <c r="V102" s="266"/>
      <c r="W102" s="266"/>
      <c r="Y102" s="300"/>
      <c r="Z102" s="294"/>
    </row>
    <row r="103" spans="1:26" s="268" customFormat="1" ht="12.95" customHeight="1">
      <c r="A103" s="294"/>
      <c r="B103" s="306" t="s">
        <v>317</v>
      </c>
      <c r="C103" s="330"/>
      <c r="D103" s="330"/>
      <c r="E103" s="267"/>
      <c r="F103" s="267"/>
      <c r="G103" s="267"/>
      <c r="H103" s="330"/>
      <c r="M103" s="300"/>
      <c r="N103" s="410"/>
      <c r="O103" s="410"/>
      <c r="P103" s="299"/>
      <c r="T103" s="300">
        <f ca="1">-O59</f>
        <v>42</v>
      </c>
      <c r="U103" s="400"/>
      <c r="V103" s="266"/>
      <c r="W103" s="266"/>
      <c r="Y103" s="300"/>
      <c r="Z103" s="294"/>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16</v>
      </c>
      <c r="O105" s="432">
        <f ca="1">SUM(O78:O104)</f>
        <v>16</v>
      </c>
      <c r="P105" s="396">
        <f ca="1">SUM(P78:P104)</f>
        <v>-1</v>
      </c>
      <c r="Q105" s="364">
        <f t="shared" ref="Q105:Z105" ca="1" si="21">SUM(Q78:Q104)</f>
        <v>-2</v>
      </c>
      <c r="R105" s="364">
        <f t="shared" ca="1" si="21"/>
        <v>17</v>
      </c>
      <c r="S105" s="364">
        <f t="shared" ca="1" si="21"/>
        <v>-1</v>
      </c>
      <c r="T105" s="389">
        <f t="shared" ca="1" si="21"/>
        <v>12</v>
      </c>
      <c r="U105" s="396">
        <f t="shared" ca="1" si="21"/>
        <v>-27</v>
      </c>
      <c r="V105" s="364">
        <f t="shared" ca="1" si="21"/>
        <v>-23</v>
      </c>
      <c r="W105" s="364">
        <f t="shared" ca="1" si="21"/>
        <v>2</v>
      </c>
      <c r="X105" s="364">
        <f t="shared" ca="1" si="21"/>
        <v>11</v>
      </c>
      <c r="Y105" s="389">
        <f t="shared" si="21"/>
        <v>0</v>
      </c>
      <c r="Z105" s="364">
        <f t="shared" ca="1" si="21"/>
        <v>-14</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253.4394993045897</v>
      </c>
      <c r="J108" s="338">
        <f t="shared" ca="1" si="22"/>
        <v>0</v>
      </c>
      <c r="K108" s="338">
        <f t="shared" ca="1" si="22"/>
        <v>238.53129346314324</v>
      </c>
      <c r="L108" s="338">
        <f t="shared" ca="1" si="22"/>
        <v>-29.816411682892905</v>
      </c>
      <c r="M108" s="379">
        <f t="shared" ca="1" si="22"/>
        <v>-178.89847009735743</v>
      </c>
      <c r="N108" s="422">
        <f t="shared" ca="1" si="22"/>
        <v>208.71488178025032</v>
      </c>
      <c r="O108" s="422">
        <f t="shared" ca="1" si="22"/>
        <v>178.89847009735743</v>
      </c>
      <c r="P108" s="339">
        <f t="shared" ca="1" si="22"/>
        <v>-253.4394993045897</v>
      </c>
      <c r="Q108" s="340">
        <f t="shared" ca="1" si="22"/>
        <v>-59.632823365785811</v>
      </c>
      <c r="R108" s="340">
        <f t="shared" ca="1" si="22"/>
        <v>-29.816411682892905</v>
      </c>
      <c r="S108" s="338">
        <f t="shared" ca="1" si="22"/>
        <v>-193.80667593880389</v>
      </c>
      <c r="T108" s="341">
        <f t="shared" ca="1" si="22"/>
        <v>253.4394993045897</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1</v>
      </c>
      <c r="J109" s="342">
        <f t="shared" ca="1" si="23"/>
        <v>17</v>
      </c>
      <c r="K109" s="342">
        <f t="shared" ca="1" si="23"/>
        <v>2</v>
      </c>
      <c r="L109" s="342">
        <f t="shared" ca="1" si="23"/>
        <v>-15</v>
      </c>
      <c r="M109" s="380">
        <f t="shared" ca="1" si="23"/>
        <v>15</v>
      </c>
      <c r="N109" s="423">
        <f t="shared" ca="1" si="23"/>
        <v>-12</v>
      </c>
      <c r="O109" s="423">
        <f t="shared" ca="1" si="23"/>
        <v>5</v>
      </c>
      <c r="P109" s="343">
        <f t="shared" ca="1" si="23"/>
        <v>18</v>
      </c>
      <c r="Q109" s="344">
        <f t="shared" ca="1" si="23"/>
        <v>-3</v>
      </c>
      <c r="R109" s="344">
        <f t="shared" ca="1" si="23"/>
        <v>-10</v>
      </c>
      <c r="S109" s="342">
        <f t="shared" ca="1" si="23"/>
        <v>14</v>
      </c>
      <c r="T109" s="345">
        <f t="shared" ca="1" si="23"/>
        <v>14</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254.4394993045897</v>
      </c>
      <c r="J110" s="338">
        <f t="shared" ref="J110:Z110" ca="1" si="24">SUM(J108:J109)</f>
        <v>17</v>
      </c>
      <c r="K110" s="338">
        <f t="shared" ca="1" si="24"/>
        <v>240.53129346314324</v>
      </c>
      <c r="L110" s="338">
        <f t="shared" ca="1" si="24"/>
        <v>-44.816411682892905</v>
      </c>
      <c r="M110" s="379">
        <f t="shared" ca="1" si="24"/>
        <v>-163.89847009735743</v>
      </c>
      <c r="N110" s="422">
        <f t="shared" ca="1" si="24"/>
        <v>196.71488178025032</v>
      </c>
      <c r="O110" s="422">
        <f t="shared" ca="1" si="24"/>
        <v>183.89847009735743</v>
      </c>
      <c r="P110" s="339">
        <f t="shared" ca="1" si="24"/>
        <v>-235.4394993045897</v>
      </c>
      <c r="Q110" s="340">
        <f t="shared" ca="1" si="24"/>
        <v>-62.632823365785811</v>
      </c>
      <c r="R110" s="340">
        <f t="shared" ca="1" si="24"/>
        <v>-39.816411682892905</v>
      </c>
      <c r="S110" s="338">
        <f t="shared" ca="1" si="24"/>
        <v>-179.80667593880389</v>
      </c>
      <c r="T110" s="341">
        <f t="shared" ca="1" si="24"/>
        <v>267.43949930458973</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18</v>
      </c>
      <c r="J113" s="283">
        <f t="shared" ca="1" si="25"/>
        <v>34</v>
      </c>
      <c r="K113" s="283">
        <f t="shared" ca="1" si="25"/>
        <v>35</v>
      </c>
      <c r="L113" s="283">
        <f t="shared" ca="1" si="25"/>
        <v>16</v>
      </c>
      <c r="M113" s="285">
        <f t="shared" ca="1" si="25"/>
        <v>34</v>
      </c>
      <c r="N113" s="421">
        <f t="shared" ca="1" si="25"/>
        <v>21</v>
      </c>
      <c r="O113" s="421">
        <f t="shared" ca="1" si="25"/>
        <v>50</v>
      </c>
      <c r="P113" s="334">
        <f t="shared" ca="1" si="25"/>
        <v>13</v>
      </c>
      <c r="Q113" s="335">
        <f t="shared" ca="1" si="25"/>
        <v>-12</v>
      </c>
      <c r="R113" s="335">
        <f t="shared" ca="1" si="25"/>
        <v>-21</v>
      </c>
      <c r="S113" s="335">
        <f t="shared" ca="1" si="25"/>
        <v>-10</v>
      </c>
      <c r="T113" s="347">
        <f t="shared" ca="1" si="25"/>
        <v>7</v>
      </c>
      <c r="U113" s="334">
        <f t="shared" ca="1" si="25"/>
        <v>-7</v>
      </c>
      <c r="V113" s="335">
        <f t="shared" ca="1" si="25"/>
        <v>-25</v>
      </c>
      <c r="W113" s="335">
        <f t="shared" ca="1" si="25"/>
        <v>-25</v>
      </c>
      <c r="X113" s="335">
        <f t="shared" ca="1" si="25"/>
        <v>-25</v>
      </c>
      <c r="Y113" s="347">
        <f t="shared" ca="1" si="25"/>
        <v>-25</v>
      </c>
      <c r="Z113" s="335">
        <f t="shared" ca="1" si="25"/>
        <v>-25</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0</v>
      </c>
      <c r="O114" s="421">
        <f t="shared" ca="1" si="26"/>
        <v>18</v>
      </c>
      <c r="P114" s="334">
        <f t="shared" ca="1" si="26"/>
        <v>1</v>
      </c>
      <c r="Q114" s="283">
        <f t="shared" ca="1" si="26"/>
        <v>2</v>
      </c>
      <c r="R114" s="283">
        <f t="shared" ca="1" si="26"/>
        <v>-17</v>
      </c>
      <c r="S114" s="283">
        <f t="shared" ca="1" si="26"/>
        <v>1</v>
      </c>
      <c r="T114" s="347">
        <f t="shared" ca="1" si="26"/>
        <v>-12</v>
      </c>
      <c r="U114" s="334">
        <f t="shared" ca="1" si="26"/>
        <v>17</v>
      </c>
      <c r="V114" s="283">
        <f t="shared" ca="1" si="26"/>
        <v>-5</v>
      </c>
      <c r="W114" s="335">
        <f t="shared" ca="1" si="26"/>
        <v>-30</v>
      </c>
      <c r="X114" s="335">
        <f t="shared" ca="1" si="26"/>
        <v>-39</v>
      </c>
      <c r="Y114" s="347">
        <f t="shared" ca="1" si="26"/>
        <v>-28</v>
      </c>
      <c r="Z114" s="335">
        <f t="shared" ca="1" si="26"/>
        <v>-11</v>
      </c>
    </row>
    <row r="115" spans="1:41" s="283" customFormat="1" ht="12.95" customHeight="1">
      <c r="A115" s="337"/>
      <c r="B115" s="282" t="s">
        <v>24</v>
      </c>
      <c r="C115" s="282"/>
      <c r="D115" s="282"/>
      <c r="E115" s="282"/>
      <c r="F115" s="282"/>
      <c r="G115" s="282"/>
      <c r="H115" s="282"/>
      <c r="I115" s="283">
        <f t="shared" ref="I115:Z115" ca="1" si="27">I113-I114</f>
        <v>18</v>
      </c>
      <c r="J115" s="283">
        <f t="shared" ca="1" si="27"/>
        <v>34</v>
      </c>
      <c r="K115" s="283">
        <f t="shared" ca="1" si="27"/>
        <v>35</v>
      </c>
      <c r="L115" s="283">
        <f t="shared" ca="1" si="27"/>
        <v>16</v>
      </c>
      <c r="M115" s="285">
        <f t="shared" ca="1" si="27"/>
        <v>34</v>
      </c>
      <c r="N115" s="421">
        <f t="shared" ca="1" si="27"/>
        <v>21</v>
      </c>
      <c r="O115" s="421">
        <f t="shared" ca="1" si="27"/>
        <v>32</v>
      </c>
      <c r="P115" s="334">
        <f t="shared" ca="1" si="27"/>
        <v>12</v>
      </c>
      <c r="Q115" s="335">
        <f t="shared" ca="1" si="27"/>
        <v>-14</v>
      </c>
      <c r="R115" s="335">
        <f t="shared" ca="1" si="27"/>
        <v>-4</v>
      </c>
      <c r="S115" s="335">
        <f t="shared" ca="1" si="27"/>
        <v>-11</v>
      </c>
      <c r="T115" s="285">
        <f t="shared" ca="1" si="27"/>
        <v>19</v>
      </c>
      <c r="U115" s="284">
        <f ca="1">U113-U114</f>
        <v>-24</v>
      </c>
      <c r="V115" s="283">
        <f t="shared" ca="1" si="27"/>
        <v>-20</v>
      </c>
      <c r="W115" s="283">
        <f t="shared" ca="1" si="27"/>
        <v>5</v>
      </c>
      <c r="X115" s="283">
        <f t="shared" ca="1" si="27"/>
        <v>14</v>
      </c>
      <c r="Y115" s="285">
        <f t="shared" ca="1" si="27"/>
        <v>3</v>
      </c>
      <c r="Z115" s="335">
        <f t="shared" ca="1" si="27"/>
        <v>-14</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381.99132932324306</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30.110619106190988</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412.10194842943412</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140.40857737772274</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0.3407132092261036</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111</v>
      </c>
      <c r="J12" s="232">
        <f t="shared" ref="J12:M12" ca="1" si="0">RANDBETWEEN(80,120)</f>
        <v>115</v>
      </c>
      <c r="K12" s="232">
        <f t="shared" ca="1" si="0"/>
        <v>98</v>
      </c>
      <c r="L12" s="232">
        <f t="shared" ca="1" si="0"/>
        <v>106</v>
      </c>
      <c r="M12" s="232">
        <f t="shared" ca="1" si="0"/>
        <v>82</v>
      </c>
      <c r="N12" s="230"/>
      <c r="O12" s="230"/>
      <c r="P12" s="232">
        <f t="shared" ref="P12:T12" ca="1" si="1">RANDBETWEEN(80,120)</f>
        <v>94</v>
      </c>
      <c r="Q12" s="232">
        <f t="shared" ca="1" si="1"/>
        <v>119</v>
      </c>
      <c r="R12" s="232">
        <f t="shared" ca="1" si="1"/>
        <v>119</v>
      </c>
      <c r="S12" s="232">
        <f t="shared" ca="1" si="1"/>
        <v>119</v>
      </c>
      <c r="T12" s="232">
        <f t="shared" ca="1" si="1"/>
        <v>105</v>
      </c>
    </row>
    <row r="13" spans="1:26" ht="12.95" customHeight="1">
      <c r="A13" s="231" t="s">
        <v>280</v>
      </c>
      <c r="B13" s="231"/>
      <c r="C13" s="231"/>
      <c r="D13" s="231"/>
      <c r="E13" s="231"/>
      <c r="F13" s="231"/>
      <c r="I13" s="232">
        <f ca="1">RANDBETWEEN(-20,20)</f>
        <v>-16</v>
      </c>
      <c r="J13" s="232">
        <f t="shared" ref="J13:T14" ca="1" si="2">RANDBETWEEN(-20,20)</f>
        <v>-14</v>
      </c>
      <c r="K13" s="232">
        <f t="shared" ca="1" si="2"/>
        <v>15</v>
      </c>
      <c r="L13" s="232">
        <f t="shared" ca="1" si="2"/>
        <v>-10</v>
      </c>
      <c r="M13" s="232">
        <f t="shared" ca="1" si="2"/>
        <v>-9</v>
      </c>
      <c r="N13" s="232">
        <f t="shared" ca="1" si="2"/>
        <v>10</v>
      </c>
      <c r="O13" s="232">
        <f t="shared" ca="1" si="2"/>
        <v>15</v>
      </c>
      <c r="P13" s="232">
        <f t="shared" ca="1" si="2"/>
        <v>-13</v>
      </c>
      <c r="Q13" s="232">
        <f t="shared" ca="1" si="2"/>
        <v>6</v>
      </c>
      <c r="R13" s="232">
        <f t="shared" ca="1" si="2"/>
        <v>11</v>
      </c>
      <c r="S13" s="232">
        <f t="shared" ca="1" si="2"/>
        <v>1</v>
      </c>
      <c r="T13" s="232">
        <f t="shared" ca="1" si="2"/>
        <v>18</v>
      </c>
    </row>
    <row r="14" spans="1:26" ht="12.95" customHeight="1">
      <c r="A14" s="231" t="s">
        <v>277</v>
      </c>
      <c r="B14" s="231"/>
      <c r="C14" s="231"/>
      <c r="D14" s="231"/>
      <c r="E14" s="231"/>
      <c r="F14" s="231"/>
      <c r="I14" s="232">
        <f ca="1">RANDBETWEEN(-20,20)</f>
        <v>-3</v>
      </c>
      <c r="J14" s="232">
        <f t="shared" ca="1" si="2"/>
        <v>19</v>
      </c>
      <c r="K14" s="232">
        <f t="shared" ca="1" si="2"/>
        <v>13</v>
      </c>
      <c r="L14" s="232">
        <f t="shared" ca="1" si="2"/>
        <v>13</v>
      </c>
      <c r="M14" s="232">
        <f t="shared" ca="1" si="2"/>
        <v>-9</v>
      </c>
      <c r="N14" s="232">
        <f t="shared" ca="1" si="2"/>
        <v>18</v>
      </c>
      <c r="O14" s="232">
        <f t="shared" ca="1" si="2"/>
        <v>-17</v>
      </c>
      <c r="P14" s="232">
        <f t="shared" ca="1" si="2"/>
        <v>-2</v>
      </c>
      <c r="Q14" s="232">
        <f t="shared" ca="1" si="2"/>
        <v>-17</v>
      </c>
      <c r="R14" s="232">
        <f t="shared" ca="1" si="2"/>
        <v>15</v>
      </c>
      <c r="S14" s="232">
        <f t="shared" ca="1" si="2"/>
        <v>-7</v>
      </c>
      <c r="T14" s="232">
        <f t="shared" ca="1" si="2"/>
        <v>-17</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0.34071320922610554</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111</v>
      </c>
      <c r="J26" s="268">
        <f t="shared" ref="J26:M26" ca="1" si="6">J12</f>
        <v>115</v>
      </c>
      <c r="K26" s="268">
        <f t="shared" ca="1" si="6"/>
        <v>98</v>
      </c>
      <c r="L26" s="268">
        <f t="shared" ca="1" si="6"/>
        <v>106</v>
      </c>
      <c r="M26" s="300">
        <f t="shared" ca="1" si="6"/>
        <v>82</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111</v>
      </c>
      <c r="J27" s="276">
        <f ca="1">J26</f>
        <v>115</v>
      </c>
      <c r="K27" s="276">
        <f ca="1">K26</f>
        <v>98</v>
      </c>
      <c r="L27" s="276">
        <f ca="1">L26</f>
        <v>106</v>
      </c>
      <c r="M27" s="277">
        <f ca="1">M26</f>
        <v>82</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111</v>
      </c>
      <c r="J29" s="283">
        <f t="shared" ref="J29:M29" ca="1" si="7">J12</f>
        <v>115</v>
      </c>
      <c r="K29" s="283">
        <f t="shared" ca="1" si="7"/>
        <v>98</v>
      </c>
      <c r="L29" s="283">
        <f t="shared" ca="1" si="7"/>
        <v>106</v>
      </c>
      <c r="M29" s="285">
        <f t="shared" ca="1" si="7"/>
        <v>82</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07">
        <f ca="1">L32</f>
        <v>106</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24">
        <f ca="1">N30</f>
        <v>106</v>
      </c>
      <c r="P31" s="348">
        <f ca="1">P12</f>
        <v>94</v>
      </c>
      <c r="Q31" s="349">
        <f ca="1">Q12</f>
        <v>119</v>
      </c>
      <c r="R31" s="349">
        <f ca="1">R12</f>
        <v>119</v>
      </c>
      <c r="S31" s="349">
        <f ca="1">S12</f>
        <v>119</v>
      </c>
      <c r="T31" s="382">
        <f ca="1">T12</f>
        <v>105</v>
      </c>
      <c r="U31" s="298">
        <f ca="1">S32</f>
        <v>119</v>
      </c>
      <c r="V31" s="283">
        <f ca="1">$T$31</f>
        <v>105</v>
      </c>
      <c r="W31" s="283">
        <f ca="1">$T$31</f>
        <v>105</v>
      </c>
      <c r="X31" s="283">
        <f ca="1">$T$31</f>
        <v>105</v>
      </c>
      <c r="Y31" s="285">
        <f ca="1">W32</f>
        <v>105</v>
      </c>
      <c r="Z31" s="359">
        <f ca="1">X32</f>
        <v>105</v>
      </c>
    </row>
    <row r="32" spans="1:119" s="283" customFormat="1" ht="12.95" customHeight="1" outlineLevel="1">
      <c r="A32" s="287"/>
      <c r="B32" s="281" t="s">
        <v>195</v>
      </c>
      <c r="C32" s="282"/>
      <c r="D32" s="282"/>
      <c r="E32" s="282"/>
      <c r="F32" s="282"/>
      <c r="G32" s="282"/>
      <c r="H32" s="282"/>
      <c r="I32" s="283">
        <f ca="1">SUM(I29:I31)</f>
        <v>111</v>
      </c>
      <c r="J32" s="283">
        <f t="shared" ref="J32:Z32" ca="1" si="8">SUM(J29:J31)</f>
        <v>115</v>
      </c>
      <c r="K32" s="283">
        <f t="shared" ca="1" si="8"/>
        <v>98</v>
      </c>
      <c r="L32" s="283">
        <f t="shared" ca="1" si="8"/>
        <v>106</v>
      </c>
      <c r="M32" s="285">
        <f t="shared" ca="1" si="8"/>
        <v>82</v>
      </c>
      <c r="N32" s="406">
        <f t="shared" ca="1" si="8"/>
        <v>106</v>
      </c>
      <c r="O32" s="406">
        <f t="shared" ca="1" si="8"/>
        <v>106</v>
      </c>
      <c r="P32" s="284">
        <f t="shared" ca="1" si="8"/>
        <v>94</v>
      </c>
      <c r="Q32" s="283">
        <f t="shared" ca="1" si="8"/>
        <v>119</v>
      </c>
      <c r="R32" s="283">
        <f t="shared" ca="1" si="8"/>
        <v>119</v>
      </c>
      <c r="S32" s="283">
        <f t="shared" ca="1" si="8"/>
        <v>119</v>
      </c>
      <c r="T32" s="285">
        <f ca="1">SUM(T29:T31)</f>
        <v>105</v>
      </c>
      <c r="U32" s="284">
        <f t="shared" ca="1" si="8"/>
        <v>119</v>
      </c>
      <c r="V32" s="283">
        <f t="shared" ca="1" si="8"/>
        <v>105</v>
      </c>
      <c r="W32" s="283">
        <f t="shared" ca="1" si="8"/>
        <v>105</v>
      </c>
      <c r="X32" s="283">
        <f t="shared" ca="1" si="8"/>
        <v>105</v>
      </c>
      <c r="Y32" s="285">
        <f t="shared" ca="1" si="8"/>
        <v>105</v>
      </c>
      <c r="Z32" s="283">
        <f t="shared" ca="1" si="8"/>
        <v>105</v>
      </c>
    </row>
    <row r="33" spans="1:26" s="283" customFormat="1" ht="12.95" customHeight="1" outlineLevel="1">
      <c r="A33" s="281"/>
      <c r="B33" s="289" t="s">
        <v>13</v>
      </c>
      <c r="C33" s="290"/>
      <c r="D33" s="290"/>
      <c r="E33" s="290"/>
      <c r="F33" s="290"/>
      <c r="G33" s="290"/>
      <c r="H33" s="290"/>
      <c r="I33" s="291">
        <f ca="1">I$27</f>
        <v>111</v>
      </c>
      <c r="J33" s="291">
        <f ca="1">J$27</f>
        <v>115</v>
      </c>
      <c r="K33" s="291">
        <f ca="1">K$27</f>
        <v>98</v>
      </c>
      <c r="L33" s="291">
        <f ca="1">L$27</f>
        <v>106</v>
      </c>
      <c r="M33" s="293">
        <f ca="1">M$27</f>
        <v>82</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106</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106</v>
      </c>
      <c r="P35" s="292">
        <f t="shared" ca="1" si="9"/>
        <v>94</v>
      </c>
      <c r="Q35" s="291">
        <f t="shared" ca="1" si="9"/>
        <v>119</v>
      </c>
      <c r="R35" s="291">
        <f t="shared" ca="1" si="9"/>
        <v>119</v>
      </c>
      <c r="S35" s="291">
        <f t="shared" ca="1" si="9"/>
        <v>119</v>
      </c>
      <c r="T35" s="293">
        <f t="shared" ca="1" si="9"/>
        <v>105</v>
      </c>
      <c r="U35" s="292">
        <f t="shared" ca="1" si="9"/>
        <v>119</v>
      </c>
      <c r="V35" s="291">
        <f t="shared" ca="1" si="9"/>
        <v>105</v>
      </c>
      <c r="W35" s="291">
        <f t="shared" ca="1" si="9"/>
        <v>105</v>
      </c>
      <c r="X35" s="291">
        <f t="shared" ca="1" si="9"/>
        <v>105</v>
      </c>
      <c r="Y35" s="293">
        <f t="shared" ca="1" si="9"/>
        <v>105</v>
      </c>
      <c r="Z35" s="291">
        <f t="shared" ca="1" si="9"/>
        <v>105</v>
      </c>
    </row>
    <row r="36" spans="1:26" s="283" customFormat="1" ht="12.75" customHeight="1" outlineLevel="1">
      <c r="A36" s="281"/>
      <c r="B36" s="289" t="s">
        <v>262</v>
      </c>
      <c r="C36" s="290"/>
      <c r="D36" s="290"/>
      <c r="E36" s="290"/>
      <c r="F36" s="290"/>
      <c r="G36" s="290"/>
      <c r="H36" s="290"/>
      <c r="I36" s="291">
        <f t="shared" ref="I36:Z36" ca="1" si="10">SUM(I33:I35)</f>
        <v>111</v>
      </c>
      <c r="J36" s="291">
        <f t="shared" ca="1" si="10"/>
        <v>115</v>
      </c>
      <c r="K36" s="291">
        <f t="shared" ca="1" si="10"/>
        <v>98</v>
      </c>
      <c r="L36" s="291">
        <f t="shared" ca="1" si="10"/>
        <v>106</v>
      </c>
      <c r="M36" s="293">
        <f t="shared" ca="1" si="10"/>
        <v>82</v>
      </c>
      <c r="N36" s="408">
        <f t="shared" ca="1" si="10"/>
        <v>106</v>
      </c>
      <c r="O36" s="408">
        <f t="shared" ca="1" si="10"/>
        <v>106</v>
      </c>
      <c r="P36" s="292">
        <f t="shared" ca="1" si="10"/>
        <v>94</v>
      </c>
      <c r="Q36" s="291">
        <f t="shared" ca="1" si="10"/>
        <v>119</v>
      </c>
      <c r="R36" s="291">
        <f t="shared" ca="1" si="10"/>
        <v>119</v>
      </c>
      <c r="S36" s="291">
        <f t="shared" ca="1" si="10"/>
        <v>119</v>
      </c>
      <c r="T36" s="293">
        <f t="shared" ca="1" si="10"/>
        <v>105</v>
      </c>
      <c r="U36" s="292">
        <f t="shared" ca="1" si="10"/>
        <v>119</v>
      </c>
      <c r="V36" s="291">
        <f t="shared" ca="1" si="10"/>
        <v>105</v>
      </c>
      <c r="W36" s="291">
        <f t="shared" ca="1" si="10"/>
        <v>105</v>
      </c>
      <c r="X36" s="291">
        <f t="shared" ca="1" si="10"/>
        <v>105</v>
      </c>
      <c r="Y36" s="293">
        <f t="shared" ca="1" si="10"/>
        <v>105</v>
      </c>
      <c r="Z36" s="291">
        <f t="shared" ca="1" si="10"/>
        <v>105</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111</v>
      </c>
      <c r="J38" s="268">
        <f t="shared" ref="J38:M38" ca="1" si="11">J12</f>
        <v>115</v>
      </c>
      <c r="K38" s="268">
        <f t="shared" ca="1" si="11"/>
        <v>98</v>
      </c>
      <c r="L38" s="268">
        <f t="shared" ca="1" si="11"/>
        <v>106</v>
      </c>
      <c r="M38" s="300">
        <f t="shared" ca="1" si="11"/>
        <v>82</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07">
        <f ca="1">L41</f>
        <v>118</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24">
        <f ca="1">N39</f>
        <v>118</v>
      </c>
      <c r="P40" s="348">
        <f ca="1">P12</f>
        <v>94</v>
      </c>
      <c r="Q40" s="349">
        <f ca="1">Q12</f>
        <v>119</v>
      </c>
      <c r="R40" s="349">
        <f ca="1">R12</f>
        <v>119</v>
      </c>
      <c r="S40" s="349">
        <f ca="1">S12</f>
        <v>119</v>
      </c>
      <c r="T40" s="382">
        <f ca="1">T12</f>
        <v>105</v>
      </c>
      <c r="U40" s="298">
        <f ca="1">S41</f>
        <v>106</v>
      </c>
      <c r="V40" s="283">
        <f ca="1">U40</f>
        <v>106</v>
      </c>
      <c r="W40" s="283">
        <f ca="1">V40</f>
        <v>106</v>
      </c>
      <c r="X40" s="283">
        <f ca="1">W40</f>
        <v>106</v>
      </c>
      <c r="Y40" s="285">
        <f ca="1">X40</f>
        <v>106</v>
      </c>
      <c r="Z40" s="359">
        <f ca="1">X41</f>
        <v>81</v>
      </c>
    </row>
    <row r="41" spans="1:26" s="268" customFormat="1" ht="12.95" customHeight="1">
      <c r="A41" s="294"/>
      <c r="B41" s="266" t="s">
        <v>196</v>
      </c>
      <c r="C41" s="267"/>
      <c r="D41" s="267"/>
      <c r="E41" s="267"/>
      <c r="F41" s="267"/>
      <c r="G41" s="267"/>
      <c r="H41" s="267"/>
      <c r="I41" s="268">
        <f ca="1">I12-SUM($I13:I13)-I14</f>
        <v>130</v>
      </c>
      <c r="J41" s="268">
        <f ca="1">J12-SUM($I13:J13)-J14</f>
        <v>126</v>
      </c>
      <c r="K41" s="268">
        <f ca="1">K12-SUM($I13:K13)-K14</f>
        <v>100</v>
      </c>
      <c r="L41" s="268">
        <f ca="1">L12-SUM($I13:L13)-L14</f>
        <v>118</v>
      </c>
      <c r="M41" s="300">
        <f ca="1">M12-SUM($I13:M13)-M14</f>
        <v>125</v>
      </c>
      <c r="N41" s="411">
        <f ca="1">L41+L14-N14-SUM($M13:N13)</f>
        <v>112</v>
      </c>
      <c r="O41" s="411">
        <f ca="1">M41+M14-O14-SUM($N13:O13)</f>
        <v>108</v>
      </c>
      <c r="P41" s="284">
        <f ca="1">P12-P14-SUM($O13:P13)</f>
        <v>94</v>
      </c>
      <c r="Q41" s="283">
        <f ca="1">Q12-Q14-SUM($O13:Q13)</f>
        <v>128</v>
      </c>
      <c r="R41" s="283">
        <f ca="1">R12-R14-SUM($O13:R13)</f>
        <v>85</v>
      </c>
      <c r="S41" s="283">
        <f ca="1">S12-S14-SUM($O13:S13)</f>
        <v>106</v>
      </c>
      <c r="T41" s="285">
        <f ca="1">T12-T14-SUM($O13:T13)</f>
        <v>84</v>
      </c>
      <c r="U41" s="284">
        <f ca="1">$S$41+$S$14-U14-SUM($T13:U13)</f>
        <v>81</v>
      </c>
      <c r="V41" s="283">
        <f ca="1">$S$41+$S$14-V14-SUM($T13:V13)</f>
        <v>81</v>
      </c>
      <c r="W41" s="283">
        <f ca="1">$S$41+$S$14-W14-SUM($T13:W13)</f>
        <v>81</v>
      </c>
      <c r="X41" s="283">
        <f ca="1">$S$41+$S$14-X14-SUM($T13:X13)</f>
        <v>81</v>
      </c>
      <c r="Y41" s="285">
        <f ca="1">$S$41+$S$14-Y14-SUM($T13:Y13)</f>
        <v>81</v>
      </c>
      <c r="Z41" s="283">
        <f ca="1">$X$41+$X$14-Z14-SUM($Y13:Z13)</f>
        <v>81</v>
      </c>
    </row>
    <row r="42" spans="1:26" s="268" customFormat="1" ht="12.95" customHeight="1" outlineLevel="1">
      <c r="A42" s="266"/>
      <c r="B42" s="274" t="s">
        <v>17</v>
      </c>
      <c r="C42" s="275"/>
      <c r="D42" s="275"/>
      <c r="E42" s="275"/>
      <c r="F42" s="275"/>
      <c r="G42" s="275"/>
      <c r="H42" s="275"/>
      <c r="I42" s="276">
        <f ca="1">I$27</f>
        <v>111</v>
      </c>
      <c r="J42" s="276">
        <f ca="1">J$27</f>
        <v>115</v>
      </c>
      <c r="K42" s="276">
        <f ca="1">K$27</f>
        <v>98</v>
      </c>
      <c r="L42" s="276">
        <f ca="1">L$27</f>
        <v>106</v>
      </c>
      <c r="M42" s="277">
        <f ca="1">M$27</f>
        <v>82</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118</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118</v>
      </c>
      <c r="P44" s="304">
        <f t="shared" ca="1" si="12"/>
        <v>94</v>
      </c>
      <c r="Q44" s="276">
        <f t="shared" ca="1" si="12"/>
        <v>119</v>
      </c>
      <c r="R44" s="276">
        <f t="shared" ca="1" si="12"/>
        <v>119</v>
      </c>
      <c r="S44" s="276">
        <f t="shared" ca="1" si="12"/>
        <v>119</v>
      </c>
      <c r="T44" s="277">
        <f t="shared" ca="1" si="12"/>
        <v>105</v>
      </c>
      <c r="U44" s="304">
        <f t="shared" ca="1" si="12"/>
        <v>106</v>
      </c>
      <c r="V44" s="276">
        <f t="shared" ca="1" si="12"/>
        <v>106</v>
      </c>
      <c r="W44" s="276">
        <f t="shared" ca="1" si="12"/>
        <v>106</v>
      </c>
      <c r="X44" s="276">
        <f ca="1">X40</f>
        <v>106</v>
      </c>
      <c r="Y44" s="277">
        <f t="shared" ca="1" si="12"/>
        <v>106</v>
      </c>
      <c r="Z44" s="276">
        <f t="shared" ca="1" si="12"/>
        <v>81</v>
      </c>
    </row>
    <row r="45" spans="1:26" s="268" customFormat="1" ht="12.75" customHeight="1">
      <c r="A45" s="266"/>
      <c r="B45" s="274" t="s">
        <v>263</v>
      </c>
      <c r="C45" s="275"/>
      <c r="D45" s="275"/>
      <c r="E45" s="275"/>
      <c r="F45" s="275"/>
      <c r="G45" s="275"/>
      <c r="H45" s="275"/>
      <c r="I45" s="276">
        <f t="shared" ref="I45:Z45" ca="1" si="13">SUM(I42:I44)</f>
        <v>111</v>
      </c>
      <c r="J45" s="276">
        <f t="shared" ca="1" si="13"/>
        <v>115</v>
      </c>
      <c r="K45" s="276">
        <f t="shared" ca="1" si="13"/>
        <v>98</v>
      </c>
      <c r="L45" s="276">
        <f t="shared" ca="1" si="13"/>
        <v>106</v>
      </c>
      <c r="M45" s="277">
        <f t="shared" ca="1" si="13"/>
        <v>82</v>
      </c>
      <c r="N45" s="412">
        <f t="shared" ca="1" si="13"/>
        <v>118</v>
      </c>
      <c r="O45" s="412">
        <f t="shared" ca="1" si="13"/>
        <v>118</v>
      </c>
      <c r="P45" s="304">
        <f t="shared" ca="1" si="13"/>
        <v>94</v>
      </c>
      <c r="Q45" s="276">
        <f t="shared" ca="1" si="13"/>
        <v>119</v>
      </c>
      <c r="R45" s="276">
        <f t="shared" ca="1" si="13"/>
        <v>119</v>
      </c>
      <c r="S45" s="276">
        <f t="shared" ca="1" si="13"/>
        <v>119</v>
      </c>
      <c r="T45" s="277">
        <f t="shared" ca="1" si="13"/>
        <v>105</v>
      </c>
      <c r="U45" s="304">
        <f t="shared" ca="1" si="13"/>
        <v>106</v>
      </c>
      <c r="V45" s="276">
        <f t="shared" ca="1" si="13"/>
        <v>106</v>
      </c>
      <c r="W45" s="276">
        <f t="shared" ca="1" si="13"/>
        <v>106</v>
      </c>
      <c r="X45" s="276">
        <f t="shared" ca="1" si="13"/>
        <v>106</v>
      </c>
      <c r="Y45" s="277">
        <f t="shared" ca="1" si="13"/>
        <v>106</v>
      </c>
      <c r="Z45" s="276">
        <f t="shared" ca="1" si="13"/>
        <v>81</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-19</v>
      </c>
      <c r="J47" s="308">
        <f t="shared" ca="1" si="14"/>
        <v>8</v>
      </c>
      <c r="K47" s="308">
        <f t="shared" ca="1" si="14"/>
        <v>9</v>
      </c>
      <c r="L47" s="308">
        <f t="shared" ca="1" si="14"/>
        <v>-10</v>
      </c>
      <c r="M47" s="311">
        <f t="shared" ca="1" si="14"/>
        <v>-31</v>
      </c>
      <c r="N47" s="413">
        <f ca="1">(SUM(N38:N40)-N41)-(SUM(M38:M40)-M41)</f>
        <v>49</v>
      </c>
      <c r="O47" s="413">
        <f ca="1">(SUM(O38:O40)-O41)-(SUM(N38:N40)-N41)</f>
        <v>4</v>
      </c>
      <c r="P47" s="310">
        <f t="shared" ref="P47:Z47" ca="1" si="15">(SUM(P38:P40)-P41)-(SUM(O38:O40)-O41)</f>
        <v>-10</v>
      </c>
      <c r="Q47" s="308">
        <f t="shared" ca="1" si="15"/>
        <v>-9</v>
      </c>
      <c r="R47" s="308">
        <f t="shared" ca="1" si="15"/>
        <v>43</v>
      </c>
      <c r="S47" s="308">
        <f t="shared" ca="1" si="15"/>
        <v>-21</v>
      </c>
      <c r="T47" s="311">
        <f t="shared" ca="1" si="15"/>
        <v>8</v>
      </c>
      <c r="U47" s="310">
        <f t="shared" ca="1" si="15"/>
        <v>4</v>
      </c>
      <c r="V47" s="308">
        <f t="shared" ca="1" si="15"/>
        <v>0</v>
      </c>
      <c r="W47" s="308">
        <f t="shared" ca="1" si="15"/>
        <v>0</v>
      </c>
      <c r="X47" s="308">
        <f t="shared" ca="1" si="15"/>
        <v>0</v>
      </c>
      <c r="Y47" s="311">
        <f t="shared" ca="1" si="15"/>
        <v>0</v>
      </c>
      <c r="Z47" s="308">
        <f t="shared" ca="1" si="15"/>
        <v>-25</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-19</v>
      </c>
      <c r="J50" s="308"/>
      <c r="K50" s="308"/>
      <c r="L50" s="308"/>
      <c r="M50" s="311"/>
      <c r="N50" s="413"/>
      <c r="O50" s="413"/>
      <c r="P50" s="310">
        <f ca="1">SUM(P38:P40)-P41</f>
        <v>0</v>
      </c>
      <c r="Q50" s="308"/>
      <c r="R50" s="308"/>
      <c r="S50" s="308"/>
      <c r="T50" s="311"/>
      <c r="U50" s="310">
        <f ca="1">SUM(U38:U40)-U41</f>
        <v>25</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8</v>
      </c>
      <c r="K51" s="312">
        <f ca="1">(SUM(K38:K40)-K41)-(SUM(J38:J40)-J41)</f>
        <v>9</v>
      </c>
      <c r="L51" s="312">
        <f ca="1">(SUM(L38:L40)-L41)-(SUM(K38:K40)-K41)</f>
        <v>-10</v>
      </c>
      <c r="M51" s="311"/>
      <c r="N51" s="413"/>
      <c r="O51" s="413"/>
      <c r="P51" s="310"/>
      <c r="Q51" s="312">
        <f ca="1">(SUM(Q38:Q40)-Q41)-(SUM(P38:P40)-P41)</f>
        <v>-9</v>
      </c>
      <c r="R51" s="312">
        <f ca="1">(SUM(R38:R40)-R41)-(SUM(Q38:Q40)-Q41)</f>
        <v>43</v>
      </c>
      <c r="S51" s="312">
        <f ca="1">(SUM(S38:S40)-S41)-(SUM(R38:R40)-R41)</f>
        <v>-21</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4"/>
      <c r="J54" s="314"/>
      <c r="K54" s="314"/>
      <c r="L54" s="314"/>
      <c r="M54" s="318"/>
      <c r="N54" s="415"/>
      <c r="O54" s="415"/>
      <c r="P54" s="315"/>
      <c r="Q54" s="316"/>
      <c r="R54" s="316"/>
      <c r="S54" s="316"/>
      <c r="T54" s="354"/>
      <c r="U54" s="315"/>
      <c r="V54" s="316"/>
      <c r="W54" s="316"/>
      <c r="X54" s="314"/>
      <c r="Y54" s="354"/>
      <c r="Z54" s="316"/>
    </row>
    <row r="55" spans="1:26" s="268" customFormat="1" ht="12.95" customHeight="1">
      <c r="A55" s="294"/>
      <c r="B55" s="306" t="s">
        <v>281</v>
      </c>
      <c r="C55" s="307"/>
      <c r="D55" s="307"/>
      <c r="E55" s="307"/>
      <c r="F55" s="307"/>
      <c r="G55" s="307"/>
      <c r="H55" s="307"/>
      <c r="I55" s="314"/>
      <c r="J55" s="314"/>
      <c r="K55" s="314"/>
      <c r="L55" s="314"/>
      <c r="M55" s="318"/>
      <c r="N55" s="415"/>
      <c r="O55" s="415"/>
      <c r="P55" s="315"/>
      <c r="Q55" s="316"/>
      <c r="R55" s="316"/>
      <c r="S55" s="316"/>
      <c r="T55" s="354"/>
      <c r="U55" s="315"/>
      <c r="V55" s="316"/>
      <c r="W55" s="316"/>
      <c r="X55" s="314"/>
      <c r="Y55" s="354"/>
      <c r="Z55" s="316"/>
    </row>
    <row r="56" spans="1:26" s="268" customFormat="1" ht="12.95" customHeight="1">
      <c r="A56" s="294"/>
      <c r="B56" s="306" t="s">
        <v>323</v>
      </c>
      <c r="C56" s="307"/>
      <c r="D56" s="307"/>
      <c r="E56" s="307"/>
      <c r="F56" s="307"/>
      <c r="G56" s="307"/>
      <c r="H56" s="307"/>
      <c r="I56" s="314"/>
      <c r="J56" s="314"/>
      <c r="K56" s="314"/>
      <c r="L56" s="314"/>
      <c r="M56" s="318"/>
      <c r="N56" s="415"/>
      <c r="O56" s="415"/>
      <c r="P56" s="315"/>
      <c r="Q56" s="314"/>
      <c r="R56" s="314"/>
      <c r="S56" s="314"/>
      <c r="T56" s="354"/>
      <c r="U56" s="371"/>
      <c r="V56" s="314"/>
      <c r="W56" s="314"/>
      <c r="X56" s="314"/>
      <c r="Y56" s="354"/>
      <c r="Z56" s="316"/>
    </row>
    <row r="57" spans="1:26" s="268" customFormat="1" ht="12.95" customHeight="1">
      <c r="A57" s="294"/>
      <c r="B57" s="306" t="s">
        <v>286</v>
      </c>
      <c r="C57" s="307"/>
      <c r="D57" s="307"/>
      <c r="E57" s="307"/>
      <c r="F57" s="307"/>
      <c r="G57" s="307"/>
      <c r="H57" s="307"/>
      <c r="I57" s="314"/>
      <c r="J57" s="314"/>
      <c r="K57" s="314"/>
      <c r="L57" s="314"/>
      <c r="M57" s="318"/>
      <c r="N57" s="415"/>
      <c r="O57" s="415"/>
      <c r="P57" s="315"/>
      <c r="Q57" s="314"/>
      <c r="R57" s="314"/>
      <c r="S57" s="314"/>
      <c r="T57" s="354"/>
      <c r="U57" s="371"/>
      <c r="V57" s="314"/>
      <c r="W57" s="314"/>
      <c r="X57" s="314"/>
      <c r="Y57" s="354"/>
      <c r="Z57" s="316"/>
    </row>
    <row r="58" spans="1:26" s="268" customFormat="1" ht="12.95" customHeight="1">
      <c r="A58" s="294"/>
      <c r="B58" s="306" t="s">
        <v>308</v>
      </c>
      <c r="C58" s="307"/>
      <c r="D58" s="307"/>
      <c r="E58" s="307"/>
      <c r="F58" s="307"/>
      <c r="G58" s="307"/>
      <c r="H58" s="307"/>
      <c r="I58" s="314"/>
      <c r="J58" s="314"/>
      <c r="K58" s="314"/>
      <c r="L58" s="314"/>
      <c r="M58" s="318"/>
      <c r="N58" s="415"/>
      <c r="O58" s="415"/>
      <c r="P58" s="315"/>
      <c r="Q58" s="314"/>
      <c r="R58" s="314"/>
      <c r="S58" s="314"/>
      <c r="T58" s="354"/>
      <c r="U58" s="371"/>
      <c r="V58" s="314"/>
      <c r="W58" s="314"/>
      <c r="X58" s="314"/>
      <c r="Y58" s="354"/>
      <c r="Z58" s="316"/>
    </row>
    <row r="59" spans="1:26" s="268" customFormat="1" ht="12.95" customHeight="1">
      <c r="A59" s="294"/>
      <c r="B59" s="306" t="s">
        <v>309</v>
      </c>
      <c r="C59" s="307"/>
      <c r="D59" s="307"/>
      <c r="E59" s="307"/>
      <c r="F59" s="307"/>
      <c r="G59" s="307"/>
      <c r="H59" s="307"/>
      <c r="I59" s="314"/>
      <c r="J59" s="314"/>
      <c r="K59" s="314"/>
      <c r="L59" s="314"/>
      <c r="M59" s="318"/>
      <c r="N59" s="415"/>
      <c r="O59" s="415"/>
      <c r="P59" s="315"/>
      <c r="Q59" s="314"/>
      <c r="R59" s="314"/>
      <c r="S59" s="314"/>
      <c r="T59" s="354"/>
      <c r="U59" s="371"/>
      <c r="V59" s="314"/>
      <c r="W59" s="314"/>
      <c r="X59" s="314"/>
      <c r="Y59" s="354"/>
      <c r="Z59" s="316"/>
    </row>
    <row r="60" spans="1:26" s="268" customFormat="1" ht="12.95" customHeight="1">
      <c r="A60" s="294"/>
      <c r="B60" s="306" t="s">
        <v>310</v>
      </c>
      <c r="C60" s="307"/>
      <c r="D60" s="307"/>
      <c r="E60" s="307"/>
      <c r="F60" s="307"/>
      <c r="G60" s="307"/>
      <c r="H60" s="307"/>
      <c r="I60" s="314"/>
      <c r="J60" s="314"/>
      <c r="K60" s="314"/>
      <c r="L60" s="314"/>
      <c r="M60" s="318"/>
      <c r="N60" s="415"/>
      <c r="O60" s="415"/>
      <c r="P60" s="315"/>
      <c r="Q60" s="314"/>
      <c r="R60" s="314"/>
      <c r="S60" s="314"/>
      <c r="T60" s="354"/>
      <c r="U60" s="371"/>
      <c r="V60" s="314"/>
      <c r="W60" s="314"/>
      <c r="X60" s="314"/>
      <c r="Y60" s="354"/>
      <c r="Z60" s="316"/>
    </row>
    <row r="61" spans="1:26" s="268" customFormat="1" ht="12.95" customHeight="1">
      <c r="A61" s="294"/>
      <c r="B61" s="306" t="s">
        <v>311</v>
      </c>
      <c r="C61" s="307"/>
      <c r="D61" s="307"/>
      <c r="E61" s="307"/>
      <c r="F61" s="307"/>
      <c r="G61" s="307"/>
      <c r="H61" s="307"/>
      <c r="I61" s="314"/>
      <c r="J61" s="314"/>
      <c r="K61" s="314"/>
      <c r="L61" s="314"/>
      <c r="M61" s="318"/>
      <c r="N61" s="415"/>
      <c r="O61" s="415"/>
      <c r="P61" s="315"/>
      <c r="Q61" s="314"/>
      <c r="R61" s="314"/>
      <c r="S61" s="314"/>
      <c r="T61" s="354"/>
      <c r="U61" s="371"/>
      <c r="V61" s="314"/>
      <c r="W61" s="314"/>
      <c r="X61" s="314"/>
      <c r="Y61" s="354"/>
      <c r="Z61" s="316"/>
    </row>
    <row r="62" spans="1:26" s="268" customFormat="1" ht="12.95" customHeight="1">
      <c r="A62" s="294"/>
      <c r="B62" s="306" t="s">
        <v>22</v>
      </c>
      <c r="C62" s="307"/>
      <c r="D62" s="307"/>
      <c r="E62" s="307"/>
      <c r="F62" s="307"/>
      <c r="G62" s="307"/>
      <c r="H62" s="307"/>
      <c r="I62" s="319">
        <f ca="1">SUM(I50:I61)</f>
        <v>-19</v>
      </c>
      <c r="J62" s="319">
        <f t="shared" ref="J62:Z62" ca="1" si="17">SUM(J50:J61)</f>
        <v>8</v>
      </c>
      <c r="K62" s="319">
        <f t="shared" ca="1" si="17"/>
        <v>9</v>
      </c>
      <c r="L62" s="319">
        <f t="shared" ca="1" si="17"/>
        <v>-10</v>
      </c>
      <c r="M62" s="321">
        <f t="shared" si="17"/>
        <v>0</v>
      </c>
      <c r="N62" s="416">
        <f t="shared" si="17"/>
        <v>0</v>
      </c>
      <c r="O62" s="416">
        <f t="shared" si="17"/>
        <v>0</v>
      </c>
      <c r="P62" s="320">
        <f t="shared" ca="1" si="17"/>
        <v>0</v>
      </c>
      <c r="Q62" s="319">
        <f t="shared" ca="1" si="17"/>
        <v>-9</v>
      </c>
      <c r="R62" s="319">
        <f t="shared" ca="1" si="17"/>
        <v>43</v>
      </c>
      <c r="S62" s="319">
        <f t="shared" ca="1" si="17"/>
        <v>-21</v>
      </c>
      <c r="T62" s="321">
        <f t="shared" si="17"/>
        <v>0</v>
      </c>
      <c r="U62" s="320">
        <f t="shared" ca="1" si="17"/>
        <v>25</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-19</v>
      </c>
      <c r="K65" s="325">
        <f ca="1">J65</f>
        <v>-19</v>
      </c>
      <c r="L65" s="325">
        <f ca="1">K65</f>
        <v>-19</v>
      </c>
      <c r="M65" s="327">
        <f ca="1">L65</f>
        <v>-19</v>
      </c>
      <c r="N65" s="417">
        <f ca="1">M65</f>
        <v>-19</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8</v>
      </c>
      <c r="L66" s="312">
        <f ca="1">K66</f>
        <v>8</v>
      </c>
      <c r="M66" s="313">
        <f ca="1">L66</f>
        <v>8</v>
      </c>
      <c r="N66" s="413">
        <f ca="1">M66</f>
        <v>8</v>
      </c>
      <c r="O66" s="413">
        <f ca="1">N66</f>
        <v>8</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9</v>
      </c>
      <c r="M67" s="313">
        <f ca="1">L67</f>
        <v>9</v>
      </c>
      <c r="N67" s="413">
        <f ca="1">M67</f>
        <v>9</v>
      </c>
      <c r="O67" s="413">
        <f ca="1">N67</f>
        <v>9</v>
      </c>
      <c r="P67" s="310">
        <f ca="1">O67</f>
        <v>9</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-10</v>
      </c>
      <c r="N68" s="413">
        <f ca="1">M68</f>
        <v>-10</v>
      </c>
      <c r="O68" s="413">
        <f ca="1">N68</f>
        <v>-10</v>
      </c>
      <c r="P68" s="310">
        <f ca="1">O68</f>
        <v>-10</v>
      </c>
      <c r="Q68" s="308">
        <f ca="1">P68</f>
        <v>-10</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N$62</f>
        <v>0</v>
      </c>
      <c r="P70" s="394">
        <f>O70</f>
        <v>0</v>
      </c>
      <c r="Q70" s="361">
        <f>P70</f>
        <v>0</v>
      </c>
      <c r="R70" s="361">
        <f>Q70</f>
        <v>0</v>
      </c>
      <c r="S70" s="361">
        <f>R70</f>
        <v>0</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O$62</f>
        <v>0</v>
      </c>
      <c r="Q71" s="361">
        <f>P71</f>
        <v>0</v>
      </c>
      <c r="R71" s="361">
        <f>Q71</f>
        <v>0</v>
      </c>
      <c r="S71" s="361">
        <f>R71</f>
        <v>0</v>
      </c>
      <c r="T71" s="387">
        <f>S71</f>
        <v>0</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0</v>
      </c>
      <c r="R72" s="312">
        <f ca="1">Q72</f>
        <v>0</v>
      </c>
      <c r="S72" s="312">
        <f ca="1">R72</f>
        <v>0</v>
      </c>
      <c r="T72" s="313">
        <f ca="1">S72</f>
        <v>0</v>
      </c>
      <c r="U72" s="322">
        <f ca="1">T72</f>
        <v>0</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-9</v>
      </c>
      <c r="S73" s="312">
        <f ca="1">R73</f>
        <v>-9</v>
      </c>
      <c r="T73" s="313">
        <f ca="1">S73</f>
        <v>-9</v>
      </c>
      <c r="U73" s="322">
        <f ca="1">T73</f>
        <v>-9</v>
      </c>
      <c r="V73" s="312">
        <f ca="1">U73</f>
        <v>-9</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43</v>
      </c>
      <c r="T74" s="313">
        <f ca="1">S74</f>
        <v>43</v>
      </c>
      <c r="U74" s="322">
        <f ca="1">T74</f>
        <v>43</v>
      </c>
      <c r="V74" s="312">
        <f ca="1">U74</f>
        <v>43</v>
      </c>
      <c r="W74" s="312">
        <f ca="1">V74</f>
        <v>43</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-21</v>
      </c>
      <c r="U75" s="322">
        <f ca="1">T75</f>
        <v>-21</v>
      </c>
      <c r="V75" s="312">
        <f ca="1">U75</f>
        <v>-21</v>
      </c>
      <c r="W75" s="312">
        <f ca="1">V75</f>
        <v>-21</v>
      </c>
      <c r="X75" s="312">
        <f ca="1">W75</f>
        <v>-21</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25</v>
      </c>
      <c r="W77" s="312">
        <f ca="1">V77</f>
        <v>25</v>
      </c>
      <c r="X77" s="312">
        <f ca="1">W77</f>
        <v>25</v>
      </c>
      <c r="Y77" s="313">
        <f ca="1">X77</f>
        <v>25</v>
      </c>
      <c r="Z77" s="312">
        <f ca="1">Y77</f>
        <v>25</v>
      </c>
    </row>
    <row r="78" spans="1:26" s="268" customFormat="1" ht="12.95" customHeight="1">
      <c r="A78" s="294"/>
      <c r="B78" s="306" t="s">
        <v>259</v>
      </c>
      <c r="C78" s="307"/>
      <c r="D78" s="307"/>
      <c r="E78" s="307"/>
      <c r="F78" s="307"/>
      <c r="G78" s="307"/>
      <c r="H78" s="307"/>
      <c r="I78" s="319"/>
      <c r="J78" s="319"/>
      <c r="K78" s="319"/>
      <c r="L78" s="319"/>
      <c r="M78" s="321"/>
      <c r="N78" s="416">
        <f ca="1">SUM(N65:N69)</f>
        <v>-12</v>
      </c>
      <c r="O78" s="416">
        <f ca="1">SUM(O65:O70)</f>
        <v>7</v>
      </c>
      <c r="P78" s="320">
        <f ca="1">SUM(P65:P71)</f>
        <v>-1</v>
      </c>
      <c r="Q78" s="319">
        <f t="shared" ref="Q78:T78" ca="1" si="18">SUM(Q65:Q71)</f>
        <v>-10</v>
      </c>
      <c r="R78" s="319">
        <f t="shared" si="18"/>
        <v>0</v>
      </c>
      <c r="S78" s="319">
        <f t="shared" si="18"/>
        <v>0</v>
      </c>
      <c r="T78" s="321">
        <f t="shared" si="18"/>
        <v>0</v>
      </c>
      <c r="U78" s="320">
        <f ca="1">SUM(U65:U76)</f>
        <v>13</v>
      </c>
      <c r="V78" s="319">
        <f t="shared" ref="V78:Y78" ca="1" si="19">SUM(V65:V76)</f>
        <v>13</v>
      </c>
      <c r="W78" s="319">
        <f t="shared" ca="1" si="19"/>
        <v>22</v>
      </c>
      <c r="X78" s="319">
        <f t="shared" ca="1" si="19"/>
        <v>-21</v>
      </c>
      <c r="Y78" s="321">
        <f t="shared" si="19"/>
        <v>0</v>
      </c>
      <c r="Z78" s="319">
        <f ca="1">SUM(Z65:Z77)</f>
        <v>25</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2"/>
      <c r="J81" s="312"/>
      <c r="K81" s="312"/>
      <c r="L81" s="312"/>
      <c r="M81" s="313"/>
      <c r="N81" s="413"/>
      <c r="O81" s="413"/>
      <c r="P81" s="310"/>
      <c r="Q81" s="308"/>
      <c r="R81" s="308"/>
      <c r="S81" s="308"/>
      <c r="T81" s="311"/>
      <c r="U81" s="310"/>
      <c r="V81" s="308">
        <f ca="1">-((SUM(T38:T40)-T41)-(SUM(S38:S40)-S41))/(1+$I$15)^4</f>
        <v>-6.0600038949890811</v>
      </c>
      <c r="W81" s="308"/>
      <c r="X81" s="308"/>
      <c r="Y81" s="311"/>
      <c r="Z81" s="308"/>
    </row>
    <row r="82" spans="1:26" s="268" customFormat="1" ht="12.95" customHeight="1">
      <c r="A82" s="294"/>
      <c r="B82" s="306" t="s">
        <v>362</v>
      </c>
      <c r="C82" s="307"/>
      <c r="D82" s="307"/>
      <c r="E82" s="267"/>
      <c r="F82" s="267"/>
      <c r="G82" s="267"/>
      <c r="H82" s="307"/>
      <c r="I82" s="312"/>
      <c r="J82" s="312"/>
      <c r="K82" s="312"/>
      <c r="L82" s="312"/>
      <c r="M82" s="313"/>
      <c r="N82" s="413"/>
      <c r="O82" s="413"/>
      <c r="P82" s="310"/>
      <c r="Q82" s="308">
        <f ca="1">-N14*((1-(1+$I$15)^-6)/$I$15)*(1+I15)^2</f>
        <v>-98.003396610216555</v>
      </c>
      <c r="R82" s="308"/>
      <c r="S82" s="308"/>
      <c r="T82" s="311"/>
      <c r="U82" s="370"/>
      <c r="V82" s="308"/>
      <c r="W82" s="308"/>
      <c r="X82" s="308"/>
      <c r="Y82" s="311"/>
      <c r="Z82" s="308"/>
    </row>
    <row r="83" spans="1:26" s="268" customFormat="1" ht="12.95" customHeight="1">
      <c r="A83" s="294"/>
      <c r="B83" s="306" t="s">
        <v>374</v>
      </c>
      <c r="C83" s="267"/>
      <c r="D83" s="267"/>
      <c r="E83" s="267"/>
      <c r="F83" s="267"/>
      <c r="G83" s="267"/>
      <c r="H83" s="267"/>
      <c r="M83" s="300"/>
      <c r="N83" s="410"/>
      <c r="O83" s="410"/>
      <c r="P83" s="299"/>
      <c r="T83" s="300"/>
      <c r="U83" s="299"/>
      <c r="Y83" s="300"/>
    </row>
    <row r="84" spans="1:26" s="268" customFormat="1" ht="12.95" customHeight="1">
      <c r="A84" s="294"/>
      <c r="B84" s="306" t="s">
        <v>373</v>
      </c>
      <c r="C84" s="330"/>
      <c r="D84" s="330"/>
      <c r="E84" s="267"/>
      <c r="F84" s="267"/>
      <c r="G84" s="267"/>
      <c r="H84" s="330"/>
      <c r="M84" s="300"/>
      <c r="N84" s="410"/>
      <c r="O84" s="410"/>
      <c r="P84" s="299"/>
      <c r="T84" s="300"/>
      <c r="U84" s="299"/>
      <c r="Y84" s="300"/>
    </row>
    <row r="85" spans="1:26" s="268" customFormat="1" ht="12.95" customHeight="1">
      <c r="A85" s="294"/>
      <c r="B85" s="306" t="s">
        <v>365</v>
      </c>
      <c r="C85" s="330"/>
      <c r="D85" s="330"/>
      <c r="E85" s="267"/>
      <c r="F85" s="267"/>
      <c r="G85" s="267"/>
      <c r="H85" s="330"/>
      <c r="M85" s="300"/>
      <c r="N85" s="410"/>
      <c r="O85" s="410"/>
      <c r="P85" s="299"/>
      <c r="Q85" s="268">
        <f ca="1">(L41-SUM(N38:N40))*(1+$I$15)^3</f>
        <v>0</v>
      </c>
      <c r="T85" s="300"/>
      <c r="U85" s="299"/>
      <c r="Y85" s="300"/>
    </row>
    <row r="86" spans="1:26" s="268" customFormat="1" ht="12.95" customHeight="1">
      <c r="A86" s="294"/>
      <c r="B86" s="306" t="s">
        <v>366</v>
      </c>
      <c r="C86" s="330"/>
      <c r="D86" s="330"/>
      <c r="E86" s="267"/>
      <c r="F86" s="267"/>
      <c r="G86" s="267"/>
      <c r="H86" s="330"/>
      <c r="M86" s="300"/>
      <c r="N86" s="410"/>
      <c r="O86" s="410"/>
      <c r="P86" s="299"/>
      <c r="Q86" s="268">
        <f ca="1">(M41-SUM(O38:O40))*(1+$I$15)^2</f>
        <v>8.0427872700000016</v>
      </c>
      <c r="T86" s="300"/>
      <c r="U86" s="299"/>
      <c r="Y86" s="300"/>
    </row>
    <row r="87" spans="1:26" s="268" customFormat="1" ht="12.95" customHeight="1">
      <c r="A87" s="294"/>
      <c r="B87" s="306" t="s">
        <v>363</v>
      </c>
      <c r="C87" s="330"/>
      <c r="D87" s="330"/>
      <c r="E87" s="267"/>
      <c r="F87" s="267"/>
      <c r="G87" s="267"/>
      <c r="H87" s="330"/>
      <c r="M87" s="300"/>
      <c r="N87" s="410"/>
      <c r="O87" s="410"/>
      <c r="P87" s="299"/>
      <c r="Q87" s="308"/>
      <c r="T87" s="300"/>
      <c r="U87" s="400"/>
      <c r="V87" s="266"/>
      <c r="W87" s="266"/>
      <c r="Y87" s="300"/>
      <c r="Z87" s="294"/>
    </row>
    <row r="88" spans="1:26" s="268" customFormat="1" ht="12.95" customHeight="1">
      <c r="A88" s="294"/>
      <c r="B88" s="306" t="s">
        <v>364</v>
      </c>
      <c r="C88" s="330"/>
      <c r="D88" s="330"/>
      <c r="E88" s="267"/>
      <c r="F88" s="267"/>
      <c r="G88" s="267"/>
      <c r="H88" s="330"/>
      <c r="I88" s="330"/>
      <c r="J88" s="330"/>
      <c r="M88" s="300"/>
      <c r="N88" s="410"/>
      <c r="O88" s="410"/>
      <c r="P88" s="299"/>
      <c r="T88" s="300"/>
      <c r="U88" s="299"/>
      <c r="Y88" s="300"/>
    </row>
    <row r="89" spans="1:26" s="268" customFormat="1" ht="12.95" customHeight="1">
      <c r="A89" s="294"/>
      <c r="B89" s="306" t="s">
        <v>367</v>
      </c>
      <c r="C89" s="330"/>
      <c r="D89" s="330"/>
      <c r="E89" s="267"/>
      <c r="F89" s="267"/>
      <c r="G89" s="267"/>
      <c r="H89" s="330"/>
      <c r="I89" s="330"/>
      <c r="J89" s="330"/>
      <c r="M89" s="300"/>
      <c r="N89" s="410"/>
      <c r="O89" s="410"/>
      <c r="P89" s="299"/>
      <c r="Q89" s="268">
        <f ca="1">(L41-M41)*((1-(1+$I$15)^-4)/$I$15)*(1+$I$15)^3</f>
        <v>-29.076547200963741</v>
      </c>
      <c r="T89" s="300"/>
      <c r="U89" s="299"/>
      <c r="Y89" s="300"/>
    </row>
    <row r="90" spans="1:26" s="268" customFormat="1" ht="12.95" customHeight="1">
      <c r="A90" s="294"/>
      <c r="B90" s="306" t="s">
        <v>368</v>
      </c>
      <c r="C90" s="330"/>
      <c r="D90" s="330"/>
      <c r="E90" s="267"/>
      <c r="F90" s="267"/>
      <c r="G90" s="267"/>
      <c r="H90" s="330"/>
      <c r="I90" s="330"/>
      <c r="J90" s="330"/>
      <c r="M90" s="300"/>
      <c r="N90" s="410"/>
      <c r="O90" s="410"/>
      <c r="P90" s="299"/>
      <c r="Q90" s="268">
        <f ca="1">(M41-N41)*((1-(1+$I$15)^-4)/$I$15)*(1+$I$15)^2</f>
        <v>50.377182521361078</v>
      </c>
      <c r="T90" s="300"/>
      <c r="U90" s="299"/>
      <c r="Y90" s="300"/>
    </row>
    <row r="91" spans="1:26" s="268" customFormat="1" ht="12.95" customHeight="1">
      <c r="A91" s="294"/>
      <c r="B91" s="306" t="s">
        <v>369</v>
      </c>
      <c r="C91" s="330"/>
      <c r="D91" s="330"/>
      <c r="E91" s="267"/>
      <c r="F91" s="267"/>
      <c r="G91" s="267"/>
      <c r="H91" s="330"/>
      <c r="I91" s="330"/>
      <c r="J91" s="330"/>
      <c r="M91" s="300"/>
      <c r="N91" s="410"/>
      <c r="O91" s="410"/>
      <c r="P91" s="299"/>
      <c r="Q91" s="268">
        <f ca="1">(O41-N41)/(1+$I$15)^4</f>
        <v>-3.0300019474945405</v>
      </c>
      <c r="T91" s="300"/>
      <c r="U91" s="299"/>
      <c r="Y91" s="300"/>
    </row>
    <row r="92" spans="1:26" s="268" customFormat="1" ht="12.95" customHeight="1">
      <c r="A92" s="294"/>
      <c r="B92" s="306" t="s">
        <v>370</v>
      </c>
      <c r="C92" s="330"/>
      <c r="D92" s="330"/>
      <c r="E92" s="267"/>
      <c r="F92" s="267"/>
      <c r="G92" s="267"/>
      <c r="H92" s="330"/>
      <c r="I92" s="330"/>
      <c r="J92" s="330"/>
      <c r="M92" s="300"/>
      <c r="N92" s="410"/>
      <c r="O92" s="410"/>
      <c r="P92" s="299"/>
      <c r="Q92" s="268">
        <f ca="1">(SUM(L38:L40)-SUM(M38:M40))*(1/(1+$I$15)^4 + 1/(1+$I$15)^2 - (1+$I$15)^2)</f>
        <v>11.493021980439499</v>
      </c>
      <c r="T92" s="300"/>
      <c r="U92" s="299"/>
      <c r="Y92" s="300"/>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I94" s="331"/>
      <c r="J94" s="331"/>
      <c r="K94" s="331"/>
      <c r="L94" s="331"/>
      <c r="M94" s="333"/>
      <c r="N94" s="420"/>
      <c r="O94" s="420"/>
      <c r="P94" s="332"/>
      <c r="Q94" s="331"/>
      <c r="R94" s="331"/>
      <c r="S94" s="331"/>
      <c r="T94" s="333"/>
      <c r="U94" s="399"/>
      <c r="V94" s="385"/>
      <c r="W94" s="385"/>
      <c r="X94" s="331"/>
      <c r="Y94" s="333"/>
      <c r="Z94" s="355"/>
    </row>
    <row r="95" spans="1:26" s="268" customFormat="1" ht="12.95" customHeight="1">
      <c r="A95" s="294"/>
      <c r="B95" s="306" t="s">
        <v>375</v>
      </c>
      <c r="C95" s="330"/>
      <c r="D95" s="330"/>
      <c r="E95" s="267"/>
      <c r="F95" s="267"/>
      <c r="G95" s="267"/>
      <c r="H95" s="330"/>
      <c r="I95" s="331"/>
      <c r="J95" s="331"/>
      <c r="K95" s="331"/>
      <c r="L95" s="331"/>
      <c r="M95" s="333"/>
      <c r="N95" s="420"/>
      <c r="O95" s="420"/>
      <c r="P95" s="332"/>
      <c r="Q95" s="331"/>
      <c r="R95" s="331"/>
      <c r="S95" s="331"/>
      <c r="T95" s="333"/>
      <c r="U95" s="399"/>
      <c r="V95" s="385"/>
      <c r="W95" s="385"/>
      <c r="X95" s="331"/>
      <c r="Y95" s="333"/>
      <c r="Z95" s="355"/>
    </row>
    <row r="96" spans="1:26" s="268" customFormat="1" ht="12.95" customHeight="1">
      <c r="A96" s="294"/>
      <c r="B96" s="306" t="s">
        <v>285</v>
      </c>
      <c r="C96" s="330"/>
      <c r="D96" s="330"/>
      <c r="E96" s="267"/>
      <c r="F96" s="267"/>
      <c r="G96" s="267"/>
      <c r="H96" s="330"/>
      <c r="I96" s="331"/>
      <c r="J96" s="331"/>
      <c r="K96" s="331"/>
      <c r="L96" s="331"/>
      <c r="M96" s="333"/>
      <c r="N96" s="420"/>
      <c r="O96" s="420"/>
      <c r="P96" s="332"/>
      <c r="Q96" s="331"/>
      <c r="R96" s="331"/>
      <c r="S96" s="331"/>
      <c r="T96" s="333"/>
      <c r="U96" s="399"/>
      <c r="V96" s="385"/>
      <c r="W96" s="385"/>
      <c r="X96" s="331"/>
      <c r="Y96" s="333"/>
      <c r="Z96" s="355"/>
    </row>
    <row r="97" spans="1:26" s="268" customFormat="1" ht="12.95" customHeight="1">
      <c r="A97" s="294"/>
      <c r="B97" s="306" t="s">
        <v>312</v>
      </c>
      <c r="C97" s="330"/>
      <c r="D97" s="330"/>
      <c r="E97" s="267"/>
      <c r="F97" s="267"/>
      <c r="G97" s="267"/>
      <c r="H97" s="330"/>
      <c r="I97" s="331"/>
      <c r="J97" s="331"/>
      <c r="K97" s="331"/>
      <c r="L97" s="331"/>
      <c r="M97" s="333"/>
      <c r="N97" s="420"/>
      <c r="O97" s="420"/>
      <c r="P97" s="332"/>
      <c r="Q97" s="331"/>
      <c r="R97" s="331"/>
      <c r="S97" s="331"/>
      <c r="T97" s="333"/>
      <c r="U97" s="399"/>
      <c r="V97" s="385"/>
      <c r="W97" s="385"/>
      <c r="X97" s="331"/>
      <c r="Y97" s="333"/>
      <c r="Z97" s="355"/>
    </row>
    <row r="98" spans="1:26" s="268" customFormat="1" ht="12.95" customHeight="1">
      <c r="A98" s="294"/>
      <c r="B98" s="306" t="s">
        <v>313</v>
      </c>
      <c r="C98" s="330"/>
      <c r="D98" s="330"/>
      <c r="E98" s="267"/>
      <c r="F98" s="267"/>
      <c r="G98" s="267"/>
      <c r="H98" s="330"/>
      <c r="I98" s="331"/>
      <c r="J98" s="331"/>
      <c r="K98" s="331"/>
      <c r="L98" s="331"/>
      <c r="M98" s="333"/>
      <c r="N98" s="420"/>
      <c r="O98" s="420"/>
      <c r="P98" s="332"/>
      <c r="Q98" s="331"/>
      <c r="R98" s="331"/>
      <c r="S98" s="331"/>
      <c r="T98" s="333"/>
      <c r="U98" s="399"/>
      <c r="V98" s="385"/>
      <c r="W98" s="385"/>
      <c r="X98" s="331"/>
      <c r="Y98" s="333"/>
      <c r="Z98" s="355"/>
    </row>
    <row r="99" spans="1:26" s="268" customFormat="1" ht="12.95" customHeight="1">
      <c r="A99" s="294"/>
      <c r="B99" s="306" t="s">
        <v>287</v>
      </c>
      <c r="C99" s="330"/>
      <c r="D99" s="330"/>
      <c r="E99" s="267"/>
      <c r="F99" s="267"/>
      <c r="G99" s="267"/>
      <c r="H99" s="330"/>
      <c r="I99" s="331"/>
      <c r="J99" s="331"/>
      <c r="K99" s="331"/>
      <c r="L99" s="331"/>
      <c r="M99" s="333"/>
      <c r="N99" s="420"/>
      <c r="O99" s="420"/>
      <c r="P99" s="332"/>
      <c r="Q99" s="331"/>
      <c r="R99" s="331"/>
      <c r="S99" s="331"/>
      <c r="T99" s="333"/>
      <c r="U99" s="399"/>
      <c r="V99" s="385"/>
      <c r="W99" s="385"/>
      <c r="X99" s="331"/>
      <c r="Y99" s="333"/>
      <c r="Z99" s="355"/>
    </row>
    <row r="100" spans="1:26" s="268" customFormat="1" ht="12.95" customHeight="1">
      <c r="A100" s="294"/>
      <c r="B100" s="306" t="s">
        <v>314</v>
      </c>
      <c r="C100" s="330"/>
      <c r="D100" s="330"/>
      <c r="E100" s="267"/>
      <c r="F100" s="267"/>
      <c r="G100" s="267"/>
      <c r="H100" s="330"/>
      <c r="I100" s="331"/>
      <c r="J100" s="331"/>
      <c r="K100" s="331"/>
      <c r="L100" s="331"/>
      <c r="M100" s="333"/>
      <c r="N100" s="420"/>
      <c r="O100" s="420"/>
      <c r="P100" s="332"/>
      <c r="Q100" s="331"/>
      <c r="R100" s="331"/>
      <c r="S100" s="331"/>
      <c r="T100" s="333"/>
      <c r="U100" s="399"/>
      <c r="V100" s="385"/>
      <c r="W100" s="385"/>
      <c r="X100" s="331"/>
      <c r="Y100" s="333"/>
      <c r="Z100" s="355"/>
    </row>
    <row r="101" spans="1:26" s="268" customFormat="1" ht="12.95" customHeight="1">
      <c r="A101" s="294"/>
      <c r="B101" s="306" t="s">
        <v>315</v>
      </c>
      <c r="C101" s="330"/>
      <c r="D101" s="330"/>
      <c r="E101" s="267"/>
      <c r="F101" s="267"/>
      <c r="G101" s="267"/>
      <c r="H101" s="330"/>
      <c r="I101" s="331"/>
      <c r="J101" s="331"/>
      <c r="K101" s="331"/>
      <c r="L101" s="331"/>
      <c r="M101" s="333"/>
      <c r="N101" s="420"/>
      <c r="O101" s="420"/>
      <c r="P101" s="332"/>
      <c r="Q101" s="331"/>
      <c r="R101" s="331"/>
      <c r="S101" s="331"/>
      <c r="T101" s="333"/>
      <c r="U101" s="399"/>
      <c r="V101" s="385"/>
      <c r="W101" s="385"/>
      <c r="X101" s="331"/>
      <c r="Y101" s="333"/>
      <c r="Z101" s="355"/>
    </row>
    <row r="102" spans="1:26" s="268" customFormat="1" ht="12.95" customHeight="1">
      <c r="A102" s="294"/>
      <c r="B102" s="306" t="s">
        <v>316</v>
      </c>
      <c r="C102" s="330"/>
      <c r="D102" s="330"/>
      <c r="E102" s="267"/>
      <c r="F102" s="267"/>
      <c r="G102" s="267"/>
      <c r="H102" s="330"/>
      <c r="I102" s="331"/>
      <c r="J102" s="331"/>
      <c r="K102" s="331"/>
      <c r="L102" s="331"/>
      <c r="M102" s="333"/>
      <c r="N102" s="420"/>
      <c r="O102" s="420"/>
      <c r="P102" s="332"/>
      <c r="Q102" s="331"/>
      <c r="R102" s="331"/>
      <c r="S102" s="331"/>
      <c r="T102" s="333"/>
      <c r="U102" s="399"/>
      <c r="V102" s="385"/>
      <c r="W102" s="385"/>
      <c r="X102" s="331"/>
      <c r="Y102" s="333"/>
      <c r="Z102" s="355"/>
    </row>
    <row r="103" spans="1:26" s="268" customFormat="1" ht="12.95" customHeight="1">
      <c r="A103" s="294"/>
      <c r="B103" s="306" t="s">
        <v>317</v>
      </c>
      <c r="C103" s="330"/>
      <c r="D103" s="330"/>
      <c r="E103" s="267"/>
      <c r="F103" s="267"/>
      <c r="G103" s="267"/>
      <c r="H103" s="330"/>
      <c r="I103" s="331"/>
      <c r="J103" s="331"/>
      <c r="K103" s="331"/>
      <c r="L103" s="331"/>
      <c r="M103" s="333"/>
      <c r="N103" s="420"/>
      <c r="O103" s="420"/>
      <c r="P103" s="332"/>
      <c r="Q103" s="331"/>
      <c r="R103" s="331"/>
      <c r="S103" s="331"/>
      <c r="T103" s="333"/>
      <c r="U103" s="399"/>
      <c r="V103" s="385"/>
      <c r="W103" s="385"/>
      <c r="X103" s="331"/>
      <c r="Y103" s="333"/>
      <c r="Z103" s="355"/>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-12</v>
      </c>
      <c r="O105" s="432">
        <f ca="1">SUM(O78:O104)</f>
        <v>7</v>
      </c>
      <c r="P105" s="396">
        <f ca="1">SUM(P78:P104)</f>
        <v>-1</v>
      </c>
      <c r="Q105" s="364">
        <f t="shared" ref="Q105:Z105" ca="1" si="21">SUM(Q78:Q104)</f>
        <v>-70.196953986874249</v>
      </c>
      <c r="R105" s="364">
        <f t="shared" si="21"/>
        <v>0</v>
      </c>
      <c r="S105" s="364">
        <f t="shared" si="21"/>
        <v>0</v>
      </c>
      <c r="T105" s="389">
        <f t="shared" si="21"/>
        <v>0</v>
      </c>
      <c r="U105" s="396">
        <f t="shared" ca="1" si="21"/>
        <v>13</v>
      </c>
      <c r="V105" s="364">
        <f t="shared" ca="1" si="21"/>
        <v>6.9399961050109189</v>
      </c>
      <c r="W105" s="364">
        <f t="shared" ca="1" si="21"/>
        <v>22</v>
      </c>
      <c r="X105" s="364">
        <f t="shared" ca="1" si="21"/>
        <v>-21</v>
      </c>
      <c r="Y105" s="389">
        <f t="shared" si="21"/>
        <v>0</v>
      </c>
      <c r="Z105" s="364">
        <f t="shared" ca="1" si="21"/>
        <v>25</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-238.53129346314324</v>
      </c>
      <c r="J108" s="338">
        <f t="shared" ca="1" si="22"/>
        <v>-208.71488178025032</v>
      </c>
      <c r="K108" s="338">
        <f t="shared" ca="1" si="22"/>
        <v>223.62308762169678</v>
      </c>
      <c r="L108" s="338">
        <f t="shared" ca="1" si="22"/>
        <v>-149.08205841446451</v>
      </c>
      <c r="M108" s="379">
        <f t="shared" ca="1" si="22"/>
        <v>-134.17385257301805</v>
      </c>
      <c r="N108" s="422">
        <f t="shared" ca="1" si="22"/>
        <v>149.08205841446451</v>
      </c>
      <c r="O108" s="422">
        <f t="shared" ca="1" si="22"/>
        <v>223.62308762169678</v>
      </c>
      <c r="P108" s="339">
        <f t="shared" ca="1" si="22"/>
        <v>-193.80667593880389</v>
      </c>
      <c r="Q108" s="340">
        <f t="shared" ca="1" si="22"/>
        <v>89.449235048678716</v>
      </c>
      <c r="R108" s="340">
        <f t="shared" ca="1" si="22"/>
        <v>163.99026425591097</v>
      </c>
      <c r="S108" s="338">
        <f t="shared" ca="1" si="22"/>
        <v>14.908205841446453</v>
      </c>
      <c r="T108" s="341">
        <f t="shared" ca="1" si="22"/>
        <v>268.34770514603611</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-3</v>
      </c>
      <c r="J109" s="342">
        <f t="shared" ca="1" si="23"/>
        <v>19</v>
      </c>
      <c r="K109" s="342">
        <f t="shared" ca="1" si="23"/>
        <v>13</v>
      </c>
      <c r="L109" s="342">
        <f t="shared" ca="1" si="23"/>
        <v>13</v>
      </c>
      <c r="M109" s="380">
        <f t="shared" ca="1" si="23"/>
        <v>-9</v>
      </c>
      <c r="N109" s="423">
        <f t="shared" ca="1" si="23"/>
        <v>18</v>
      </c>
      <c r="O109" s="423">
        <f t="shared" ca="1" si="23"/>
        <v>-17</v>
      </c>
      <c r="P109" s="343">
        <f t="shared" ca="1" si="23"/>
        <v>-2</v>
      </c>
      <c r="Q109" s="344">
        <f t="shared" ca="1" si="23"/>
        <v>-17</v>
      </c>
      <c r="R109" s="344">
        <f t="shared" ca="1" si="23"/>
        <v>15</v>
      </c>
      <c r="S109" s="342">
        <f t="shared" ca="1" si="23"/>
        <v>-7</v>
      </c>
      <c r="T109" s="345">
        <f t="shared" ca="1" si="23"/>
        <v>-17</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-241.53129346314324</v>
      </c>
      <c r="J110" s="338">
        <f t="shared" ref="J110:Z110" ca="1" si="24">SUM(J108:J109)</f>
        <v>-189.71488178025032</v>
      </c>
      <c r="K110" s="338">
        <f t="shared" ca="1" si="24"/>
        <v>236.62308762169678</v>
      </c>
      <c r="L110" s="338">
        <f t="shared" ca="1" si="24"/>
        <v>-136.08205841446451</v>
      </c>
      <c r="M110" s="379">
        <f t="shared" ca="1" si="24"/>
        <v>-143.17385257301805</v>
      </c>
      <c r="N110" s="422">
        <f t="shared" ca="1" si="24"/>
        <v>167.08205841446451</v>
      </c>
      <c r="O110" s="422">
        <f t="shared" ca="1" si="24"/>
        <v>206.62308762169678</v>
      </c>
      <c r="P110" s="339">
        <f t="shared" ca="1" si="24"/>
        <v>-195.80667593880389</v>
      </c>
      <c r="Q110" s="340">
        <f t="shared" ca="1" si="24"/>
        <v>72.449235048678716</v>
      </c>
      <c r="R110" s="340">
        <f t="shared" ca="1" si="24"/>
        <v>178.99026425591097</v>
      </c>
      <c r="S110" s="338">
        <f t="shared" ca="1" si="24"/>
        <v>7.9082058414464527</v>
      </c>
      <c r="T110" s="341">
        <f t="shared" ca="1" si="24"/>
        <v>251.34770514603611</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-19</v>
      </c>
      <c r="J113" s="283">
        <f t="shared" ca="1" si="25"/>
        <v>-11</v>
      </c>
      <c r="K113" s="283">
        <f t="shared" ca="1" si="25"/>
        <v>-2</v>
      </c>
      <c r="L113" s="283">
        <f t="shared" ca="1" si="25"/>
        <v>-12</v>
      </c>
      <c r="M113" s="285">
        <f t="shared" ca="1" si="25"/>
        <v>-43</v>
      </c>
      <c r="N113" s="421">
        <f t="shared" ca="1" si="25"/>
        <v>-6</v>
      </c>
      <c r="O113" s="421">
        <f t="shared" ca="1" si="25"/>
        <v>-2</v>
      </c>
      <c r="P113" s="334">
        <f t="shared" ca="1" si="25"/>
        <v>0</v>
      </c>
      <c r="Q113" s="335">
        <f t="shared" ca="1" si="25"/>
        <v>-9</v>
      </c>
      <c r="R113" s="335">
        <f t="shared" ca="1" si="25"/>
        <v>34</v>
      </c>
      <c r="S113" s="335">
        <f t="shared" ca="1" si="25"/>
        <v>13</v>
      </c>
      <c r="T113" s="347">
        <f t="shared" ca="1" si="25"/>
        <v>21</v>
      </c>
      <c r="U113" s="334">
        <f t="shared" ca="1" si="25"/>
        <v>38</v>
      </c>
      <c r="V113" s="335">
        <f t="shared" ca="1" si="25"/>
        <v>24</v>
      </c>
      <c r="W113" s="335">
        <f t="shared" ca="1" si="25"/>
        <v>24</v>
      </c>
      <c r="X113" s="335">
        <f t="shared" ca="1" si="25"/>
        <v>24</v>
      </c>
      <c r="Y113" s="347">
        <f t="shared" ca="1" si="25"/>
        <v>24</v>
      </c>
      <c r="Z113" s="335">
        <f t="shared" ca="1" si="25"/>
        <v>24</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0</v>
      </c>
      <c r="O114" s="421">
        <f t="shared" ca="1" si="26"/>
        <v>-19</v>
      </c>
      <c r="P114" s="334">
        <f t="shared" ca="1" si="26"/>
        <v>1</v>
      </c>
      <c r="Q114" s="283">
        <f t="shared" ca="1" si="26"/>
        <v>70.196953986874249</v>
      </c>
      <c r="R114" s="283">
        <f t="shared" ca="1" si="26"/>
        <v>0</v>
      </c>
      <c r="S114" s="283">
        <f t="shared" ca="1" si="26"/>
        <v>0</v>
      </c>
      <c r="T114" s="347">
        <f t="shared" ca="1" si="26"/>
        <v>0</v>
      </c>
      <c r="U114" s="334">
        <f t="shared" ca="1" si="26"/>
        <v>0</v>
      </c>
      <c r="V114" s="283">
        <f t="shared" ca="1" si="26"/>
        <v>-7.9399961050109189</v>
      </c>
      <c r="W114" s="335">
        <f t="shared" ca="1" si="26"/>
        <v>-23</v>
      </c>
      <c r="X114" s="335">
        <f t="shared" ca="1" si="26"/>
        <v>20</v>
      </c>
      <c r="Y114" s="347">
        <f t="shared" ca="1" si="26"/>
        <v>-1</v>
      </c>
      <c r="Z114" s="335">
        <f t="shared" ca="1" si="26"/>
        <v>-1</v>
      </c>
    </row>
    <row r="115" spans="1:41" s="283" customFormat="1" ht="12.95" customHeight="1">
      <c r="A115" s="337"/>
      <c r="B115" s="282" t="s">
        <v>24</v>
      </c>
      <c r="C115" s="282"/>
      <c r="D115" s="282"/>
      <c r="E115" s="282"/>
      <c r="F115" s="282"/>
      <c r="G115" s="282"/>
      <c r="H115" s="282"/>
      <c r="I115" s="283">
        <f t="shared" ref="I115:Z115" ca="1" si="27">I113-I114</f>
        <v>-19</v>
      </c>
      <c r="J115" s="283">
        <f t="shared" ca="1" si="27"/>
        <v>-11</v>
      </c>
      <c r="K115" s="283">
        <f t="shared" ca="1" si="27"/>
        <v>-2</v>
      </c>
      <c r="L115" s="283">
        <f t="shared" ca="1" si="27"/>
        <v>-12</v>
      </c>
      <c r="M115" s="285">
        <f t="shared" ca="1" si="27"/>
        <v>-43</v>
      </c>
      <c r="N115" s="421">
        <f t="shared" ca="1" si="27"/>
        <v>-6</v>
      </c>
      <c r="O115" s="421">
        <f t="shared" ca="1" si="27"/>
        <v>17</v>
      </c>
      <c r="P115" s="334">
        <f t="shared" ca="1" si="27"/>
        <v>-1</v>
      </c>
      <c r="Q115" s="335">
        <f t="shared" ca="1" si="27"/>
        <v>-79.196953986874249</v>
      </c>
      <c r="R115" s="335">
        <f t="shared" ca="1" si="27"/>
        <v>34</v>
      </c>
      <c r="S115" s="335">
        <f t="shared" ca="1" si="27"/>
        <v>13</v>
      </c>
      <c r="T115" s="285">
        <f t="shared" ca="1" si="27"/>
        <v>21</v>
      </c>
      <c r="U115" s="284">
        <f ca="1">U113-U114</f>
        <v>38</v>
      </c>
      <c r="V115" s="283">
        <f t="shared" ca="1" si="27"/>
        <v>31.93999610501092</v>
      </c>
      <c r="W115" s="283">
        <f t="shared" ca="1" si="27"/>
        <v>47</v>
      </c>
      <c r="X115" s="283">
        <f t="shared" ca="1" si="27"/>
        <v>4</v>
      </c>
      <c r="Y115" s="285">
        <f t="shared" ca="1" si="27"/>
        <v>25</v>
      </c>
      <c r="Z115" s="335">
        <f t="shared" ca="1" si="27"/>
        <v>25</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-56.135096394733083</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16.919153062024588</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-39.215943332708463</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-13.361389905716198</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0.34071320922610554</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89</v>
      </c>
      <c r="J12" s="232">
        <f t="shared" ref="J12:M12" ca="1" si="0">RANDBETWEEN(80,120)</f>
        <v>84</v>
      </c>
      <c r="K12" s="232">
        <f t="shared" ca="1" si="0"/>
        <v>109</v>
      </c>
      <c r="L12" s="232">
        <f t="shared" ca="1" si="0"/>
        <v>119</v>
      </c>
      <c r="M12" s="232">
        <f t="shared" ca="1" si="0"/>
        <v>111</v>
      </c>
      <c r="N12" s="230"/>
      <c r="O12" s="230"/>
      <c r="P12" s="232">
        <f t="shared" ref="P12:T12" ca="1" si="1">RANDBETWEEN(80,120)</f>
        <v>92</v>
      </c>
      <c r="Q12" s="232">
        <f t="shared" ca="1" si="1"/>
        <v>111</v>
      </c>
      <c r="R12" s="232">
        <f t="shared" ca="1" si="1"/>
        <v>106</v>
      </c>
      <c r="S12" s="232">
        <f t="shared" ca="1" si="1"/>
        <v>82</v>
      </c>
      <c r="T12" s="232">
        <f t="shared" ca="1" si="1"/>
        <v>81</v>
      </c>
    </row>
    <row r="13" spans="1:26" ht="12.95" customHeight="1">
      <c r="A13" s="231" t="s">
        <v>280</v>
      </c>
      <c r="B13" s="231"/>
      <c r="C13" s="231"/>
      <c r="D13" s="231"/>
      <c r="E13" s="231"/>
      <c r="F13" s="231"/>
      <c r="I13" s="232">
        <f ca="1">RANDBETWEEN(-20,20)</f>
        <v>2</v>
      </c>
      <c r="J13" s="232">
        <f t="shared" ref="J13:T14" ca="1" si="2">RANDBETWEEN(-20,20)</f>
        <v>9</v>
      </c>
      <c r="K13" s="232">
        <f t="shared" ca="1" si="2"/>
        <v>-5</v>
      </c>
      <c r="L13" s="232">
        <f t="shared" ca="1" si="2"/>
        <v>-4</v>
      </c>
      <c r="M13" s="232">
        <f t="shared" ca="1" si="2"/>
        <v>20</v>
      </c>
      <c r="N13" s="232">
        <f t="shared" ca="1" si="2"/>
        <v>10</v>
      </c>
      <c r="O13" s="232">
        <f t="shared" ca="1" si="2"/>
        <v>14</v>
      </c>
      <c r="P13" s="232">
        <f t="shared" ca="1" si="2"/>
        <v>-20</v>
      </c>
      <c r="Q13" s="232">
        <f t="shared" ca="1" si="2"/>
        <v>-15</v>
      </c>
      <c r="R13" s="232">
        <f t="shared" ca="1" si="2"/>
        <v>2</v>
      </c>
      <c r="S13" s="232">
        <f t="shared" ca="1" si="2"/>
        <v>11</v>
      </c>
      <c r="T13" s="232">
        <f t="shared" ca="1" si="2"/>
        <v>-6</v>
      </c>
    </row>
    <row r="14" spans="1:26" ht="12.95" customHeight="1">
      <c r="A14" s="231" t="s">
        <v>277</v>
      </c>
      <c r="B14" s="231"/>
      <c r="C14" s="231"/>
      <c r="D14" s="231"/>
      <c r="E14" s="231"/>
      <c r="F14" s="231"/>
      <c r="I14" s="232">
        <f ca="1">RANDBETWEEN(-20,20)</f>
        <v>-3</v>
      </c>
      <c r="J14" s="232">
        <f t="shared" ca="1" si="2"/>
        <v>-1</v>
      </c>
      <c r="K14" s="232">
        <f t="shared" ca="1" si="2"/>
        <v>4</v>
      </c>
      <c r="L14" s="232">
        <f t="shared" ca="1" si="2"/>
        <v>9</v>
      </c>
      <c r="M14" s="232">
        <f t="shared" ca="1" si="2"/>
        <v>-6</v>
      </c>
      <c r="N14" s="232">
        <f t="shared" ca="1" si="2"/>
        <v>3</v>
      </c>
      <c r="O14" s="232">
        <f t="shared" ca="1" si="2"/>
        <v>-14</v>
      </c>
      <c r="P14" s="232">
        <f t="shared" ca="1" si="2"/>
        <v>11</v>
      </c>
      <c r="Q14" s="232">
        <f t="shared" ca="1" si="2"/>
        <v>15</v>
      </c>
      <c r="R14" s="232">
        <f t="shared" ca="1" si="2"/>
        <v>3</v>
      </c>
      <c r="S14" s="232">
        <f t="shared" ca="1" si="2"/>
        <v>-1</v>
      </c>
      <c r="T14" s="232">
        <f t="shared" ca="1" si="2"/>
        <v>2</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0.34071320922610349</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89</v>
      </c>
      <c r="J26" s="268">
        <f t="shared" ref="J26:M26" ca="1" si="6">J12</f>
        <v>84</v>
      </c>
      <c r="K26" s="268">
        <f t="shared" ca="1" si="6"/>
        <v>109</v>
      </c>
      <c r="L26" s="268">
        <f t="shared" ca="1" si="6"/>
        <v>119</v>
      </c>
      <c r="M26" s="300">
        <f t="shared" ca="1" si="6"/>
        <v>111</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89</v>
      </c>
      <c r="J27" s="276">
        <f ca="1">J26</f>
        <v>84</v>
      </c>
      <c r="K27" s="276">
        <f ca="1">K26</f>
        <v>109</v>
      </c>
      <c r="L27" s="276">
        <f ca="1">L26</f>
        <v>119</v>
      </c>
      <c r="M27" s="277">
        <f ca="1">M26</f>
        <v>111</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89</v>
      </c>
      <c r="J29" s="283">
        <f t="shared" ref="J29:M29" ca="1" si="7">J12</f>
        <v>84</v>
      </c>
      <c r="K29" s="283">
        <f t="shared" ca="1" si="7"/>
        <v>109</v>
      </c>
      <c r="L29" s="283">
        <f t="shared" ca="1" si="7"/>
        <v>119</v>
      </c>
      <c r="M29" s="285">
        <f t="shared" ca="1" si="7"/>
        <v>111</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07">
        <f ca="1">L32</f>
        <v>119</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24">
        <f ca="1">N30</f>
        <v>119</v>
      </c>
      <c r="P31" s="348">
        <f ca="1">P12</f>
        <v>92</v>
      </c>
      <c r="Q31" s="349">
        <f ca="1">Q12</f>
        <v>111</v>
      </c>
      <c r="R31" s="349">
        <f ca="1">R12</f>
        <v>106</v>
      </c>
      <c r="S31" s="349">
        <f ca="1">S12</f>
        <v>82</v>
      </c>
      <c r="T31" s="382">
        <f ca="1">T12</f>
        <v>81</v>
      </c>
      <c r="U31" s="298">
        <f ca="1">S32</f>
        <v>82</v>
      </c>
      <c r="V31" s="283">
        <f ca="1">$T$31</f>
        <v>81</v>
      </c>
      <c r="W31" s="283">
        <f ca="1">$T$31</f>
        <v>81</v>
      </c>
      <c r="X31" s="283">
        <f ca="1">$T$31</f>
        <v>81</v>
      </c>
      <c r="Y31" s="285">
        <f ca="1">W32</f>
        <v>81</v>
      </c>
      <c r="Z31" s="359">
        <f ca="1">X32</f>
        <v>81</v>
      </c>
    </row>
    <row r="32" spans="1:119" s="283" customFormat="1" ht="12.95" customHeight="1" outlineLevel="1">
      <c r="A32" s="287"/>
      <c r="B32" s="281" t="s">
        <v>195</v>
      </c>
      <c r="C32" s="282"/>
      <c r="D32" s="282"/>
      <c r="E32" s="282"/>
      <c r="F32" s="282"/>
      <c r="G32" s="282"/>
      <c r="H32" s="282"/>
      <c r="I32" s="283">
        <f ca="1">SUM(I29:I31)</f>
        <v>89</v>
      </c>
      <c r="J32" s="283">
        <f t="shared" ref="J32:Z32" ca="1" si="8">SUM(J29:J31)</f>
        <v>84</v>
      </c>
      <c r="K32" s="283">
        <f t="shared" ca="1" si="8"/>
        <v>109</v>
      </c>
      <c r="L32" s="283">
        <f t="shared" ca="1" si="8"/>
        <v>119</v>
      </c>
      <c r="M32" s="285">
        <f t="shared" ca="1" si="8"/>
        <v>111</v>
      </c>
      <c r="N32" s="406">
        <f t="shared" ca="1" si="8"/>
        <v>119</v>
      </c>
      <c r="O32" s="406">
        <f t="shared" ca="1" si="8"/>
        <v>119</v>
      </c>
      <c r="P32" s="284">
        <f t="shared" ca="1" si="8"/>
        <v>92</v>
      </c>
      <c r="Q32" s="283">
        <f t="shared" ca="1" si="8"/>
        <v>111</v>
      </c>
      <c r="R32" s="283">
        <f t="shared" ca="1" si="8"/>
        <v>106</v>
      </c>
      <c r="S32" s="283">
        <f t="shared" ca="1" si="8"/>
        <v>82</v>
      </c>
      <c r="T32" s="285">
        <f ca="1">SUM(T29:T31)</f>
        <v>81</v>
      </c>
      <c r="U32" s="284">
        <f t="shared" ca="1" si="8"/>
        <v>82</v>
      </c>
      <c r="V32" s="283">
        <f t="shared" ca="1" si="8"/>
        <v>81</v>
      </c>
      <c r="W32" s="283">
        <f t="shared" ca="1" si="8"/>
        <v>81</v>
      </c>
      <c r="X32" s="283">
        <f t="shared" ca="1" si="8"/>
        <v>81</v>
      </c>
      <c r="Y32" s="285">
        <f t="shared" ca="1" si="8"/>
        <v>81</v>
      </c>
      <c r="Z32" s="283">
        <f t="shared" ca="1" si="8"/>
        <v>81</v>
      </c>
    </row>
    <row r="33" spans="1:26" s="283" customFormat="1" ht="12.95" customHeight="1" outlineLevel="1">
      <c r="A33" s="281"/>
      <c r="B33" s="289" t="s">
        <v>13</v>
      </c>
      <c r="C33" s="290"/>
      <c r="D33" s="290"/>
      <c r="E33" s="290"/>
      <c r="F33" s="290"/>
      <c r="G33" s="290"/>
      <c r="H33" s="290"/>
      <c r="I33" s="291">
        <f ca="1">I$27</f>
        <v>89</v>
      </c>
      <c r="J33" s="291">
        <f ca="1">J$27</f>
        <v>84</v>
      </c>
      <c r="K33" s="291">
        <f ca="1">K$27</f>
        <v>109</v>
      </c>
      <c r="L33" s="291">
        <f ca="1">L$27</f>
        <v>119</v>
      </c>
      <c r="M33" s="293">
        <f ca="1">M$27</f>
        <v>111</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119</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119</v>
      </c>
      <c r="P35" s="292">
        <f t="shared" ca="1" si="9"/>
        <v>92</v>
      </c>
      <c r="Q35" s="291">
        <f t="shared" ca="1" si="9"/>
        <v>111</v>
      </c>
      <c r="R35" s="291">
        <f t="shared" ca="1" si="9"/>
        <v>106</v>
      </c>
      <c r="S35" s="291">
        <f t="shared" ca="1" si="9"/>
        <v>82</v>
      </c>
      <c r="T35" s="293">
        <f t="shared" ca="1" si="9"/>
        <v>81</v>
      </c>
      <c r="U35" s="292">
        <f t="shared" ca="1" si="9"/>
        <v>82</v>
      </c>
      <c r="V35" s="291">
        <f t="shared" ca="1" si="9"/>
        <v>81</v>
      </c>
      <c r="W35" s="291">
        <f t="shared" ca="1" si="9"/>
        <v>81</v>
      </c>
      <c r="X35" s="291">
        <f t="shared" ca="1" si="9"/>
        <v>81</v>
      </c>
      <c r="Y35" s="293">
        <f t="shared" ca="1" si="9"/>
        <v>81</v>
      </c>
      <c r="Z35" s="291">
        <f t="shared" ca="1" si="9"/>
        <v>81</v>
      </c>
    </row>
    <row r="36" spans="1:26" s="283" customFormat="1" ht="12.75" customHeight="1" outlineLevel="1">
      <c r="A36" s="281"/>
      <c r="B36" s="289" t="s">
        <v>262</v>
      </c>
      <c r="C36" s="290"/>
      <c r="D36" s="290"/>
      <c r="E36" s="290"/>
      <c r="F36" s="290"/>
      <c r="G36" s="290"/>
      <c r="H36" s="290"/>
      <c r="I36" s="291">
        <f t="shared" ref="I36:Z36" ca="1" si="10">SUM(I33:I35)</f>
        <v>89</v>
      </c>
      <c r="J36" s="291">
        <f t="shared" ca="1" si="10"/>
        <v>84</v>
      </c>
      <c r="K36" s="291">
        <f t="shared" ca="1" si="10"/>
        <v>109</v>
      </c>
      <c r="L36" s="291">
        <f t="shared" ca="1" si="10"/>
        <v>119</v>
      </c>
      <c r="M36" s="293">
        <f t="shared" ca="1" si="10"/>
        <v>111</v>
      </c>
      <c r="N36" s="408">
        <f t="shared" ca="1" si="10"/>
        <v>119</v>
      </c>
      <c r="O36" s="408">
        <f t="shared" ca="1" si="10"/>
        <v>119</v>
      </c>
      <c r="P36" s="292">
        <f t="shared" ca="1" si="10"/>
        <v>92</v>
      </c>
      <c r="Q36" s="291">
        <f t="shared" ca="1" si="10"/>
        <v>111</v>
      </c>
      <c r="R36" s="291">
        <f t="shared" ca="1" si="10"/>
        <v>106</v>
      </c>
      <c r="S36" s="291">
        <f t="shared" ca="1" si="10"/>
        <v>82</v>
      </c>
      <c r="T36" s="293">
        <f t="shared" ca="1" si="10"/>
        <v>81</v>
      </c>
      <c r="U36" s="292">
        <f t="shared" ca="1" si="10"/>
        <v>82</v>
      </c>
      <c r="V36" s="291">
        <f t="shared" ca="1" si="10"/>
        <v>81</v>
      </c>
      <c r="W36" s="291">
        <f t="shared" ca="1" si="10"/>
        <v>81</v>
      </c>
      <c r="X36" s="291">
        <f t="shared" ca="1" si="10"/>
        <v>81</v>
      </c>
      <c r="Y36" s="293">
        <f t="shared" ca="1" si="10"/>
        <v>81</v>
      </c>
      <c r="Z36" s="291">
        <f t="shared" ca="1" si="10"/>
        <v>81</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89</v>
      </c>
      <c r="J38" s="268">
        <f t="shared" ref="J38:M38" ca="1" si="11">J12</f>
        <v>84</v>
      </c>
      <c r="K38" s="268">
        <f t="shared" ca="1" si="11"/>
        <v>109</v>
      </c>
      <c r="L38" s="268">
        <f t="shared" ca="1" si="11"/>
        <v>119</v>
      </c>
      <c r="M38" s="300">
        <f t="shared" ca="1" si="11"/>
        <v>111</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07">
        <f ca="1">L41</f>
        <v>108</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24">
        <f ca="1">N39</f>
        <v>108</v>
      </c>
      <c r="P40" s="348">
        <f ca="1">P12</f>
        <v>92</v>
      </c>
      <c r="Q40" s="349">
        <f ca="1">Q12</f>
        <v>111</v>
      </c>
      <c r="R40" s="349">
        <f ca="1">R12</f>
        <v>106</v>
      </c>
      <c r="S40" s="349">
        <f ca="1">S12</f>
        <v>82</v>
      </c>
      <c r="T40" s="382">
        <f ca="1">T12</f>
        <v>81</v>
      </c>
      <c r="U40" s="298">
        <f ca="1">S41</f>
        <v>91</v>
      </c>
      <c r="V40" s="283">
        <f ca="1">U40</f>
        <v>91</v>
      </c>
      <c r="W40" s="283">
        <f ca="1">V40</f>
        <v>91</v>
      </c>
      <c r="X40" s="283">
        <f ca="1">W40</f>
        <v>91</v>
      </c>
      <c r="Y40" s="285">
        <f ca="1">X40</f>
        <v>91</v>
      </c>
      <c r="Z40" s="359">
        <f ca="1">X41</f>
        <v>96</v>
      </c>
    </row>
    <row r="41" spans="1:26" s="268" customFormat="1" ht="12.95" customHeight="1">
      <c r="A41" s="294"/>
      <c r="B41" s="266" t="s">
        <v>196</v>
      </c>
      <c r="C41" s="267"/>
      <c r="D41" s="267"/>
      <c r="E41" s="267"/>
      <c r="F41" s="267"/>
      <c r="G41" s="267"/>
      <c r="H41" s="267"/>
      <c r="I41" s="268">
        <f ca="1">I12-SUM($I13:I13)-I14</f>
        <v>90</v>
      </c>
      <c r="J41" s="268">
        <f ca="1">J12-SUM($I13:J13)-J14</f>
        <v>74</v>
      </c>
      <c r="K41" s="268">
        <f ca="1">K12-SUM($I13:K13)-K14</f>
        <v>99</v>
      </c>
      <c r="L41" s="268">
        <f ca="1">L12-SUM($I13:L13)-L14</f>
        <v>108</v>
      </c>
      <c r="M41" s="300">
        <f ca="1">M12-SUM($I13:M13)-M14</f>
        <v>95</v>
      </c>
      <c r="N41" s="411">
        <f ca="1">L41+L14-N14-SUM($M13:N13)</f>
        <v>84</v>
      </c>
      <c r="O41" s="411">
        <f ca="1">M41+M14-O14-SUM($N13:O13)</f>
        <v>79</v>
      </c>
      <c r="P41" s="284">
        <f ca="1">P12-P14-SUM($O13:P13)</f>
        <v>87</v>
      </c>
      <c r="Q41" s="283">
        <f ca="1">Q12-Q14-SUM($O13:Q13)</f>
        <v>117</v>
      </c>
      <c r="R41" s="283">
        <f ca="1">R12-R14-SUM($O13:R13)</f>
        <v>122</v>
      </c>
      <c r="S41" s="283">
        <f ca="1">S12-S14-SUM($O13:S13)</f>
        <v>91</v>
      </c>
      <c r="T41" s="285">
        <f ca="1">T12-T14-SUM($O13:T13)</f>
        <v>93</v>
      </c>
      <c r="U41" s="284">
        <f ca="1">$S$41+$S$14-U14-SUM($T13:U13)</f>
        <v>96</v>
      </c>
      <c r="V41" s="283">
        <f ca="1">$S$41+$S$14-V14-SUM($T13:V13)</f>
        <v>96</v>
      </c>
      <c r="W41" s="283">
        <f ca="1">$S$41+$S$14-W14-SUM($T13:W13)</f>
        <v>96</v>
      </c>
      <c r="X41" s="283">
        <f ca="1">$S$41+$S$14-X14-SUM($T13:X13)</f>
        <v>96</v>
      </c>
      <c r="Y41" s="285">
        <f ca="1">$S$41+$S$14-Y14-SUM($T13:Y13)</f>
        <v>96</v>
      </c>
      <c r="Z41" s="283">
        <f ca="1">$X$41+$X$14-Z14-SUM($Y13:Z13)</f>
        <v>96</v>
      </c>
    </row>
    <row r="42" spans="1:26" s="268" customFormat="1" ht="12.95" customHeight="1" outlineLevel="1">
      <c r="A42" s="266"/>
      <c r="B42" s="274" t="s">
        <v>17</v>
      </c>
      <c r="C42" s="275"/>
      <c r="D42" s="275"/>
      <c r="E42" s="275"/>
      <c r="F42" s="275"/>
      <c r="G42" s="275"/>
      <c r="H42" s="275"/>
      <c r="I42" s="276">
        <f ca="1">I$27</f>
        <v>89</v>
      </c>
      <c r="J42" s="276">
        <f ca="1">J$27</f>
        <v>84</v>
      </c>
      <c r="K42" s="276">
        <f ca="1">K$27</f>
        <v>109</v>
      </c>
      <c r="L42" s="276">
        <f ca="1">L$27</f>
        <v>119</v>
      </c>
      <c r="M42" s="277">
        <f ca="1">M$27</f>
        <v>111</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108</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108</v>
      </c>
      <c r="P44" s="304">
        <f t="shared" ca="1" si="12"/>
        <v>92</v>
      </c>
      <c r="Q44" s="276">
        <f t="shared" ca="1" si="12"/>
        <v>111</v>
      </c>
      <c r="R44" s="276">
        <f t="shared" ca="1" si="12"/>
        <v>106</v>
      </c>
      <c r="S44" s="276">
        <f t="shared" ca="1" si="12"/>
        <v>82</v>
      </c>
      <c r="T44" s="277">
        <f t="shared" ca="1" si="12"/>
        <v>81</v>
      </c>
      <c r="U44" s="304">
        <f t="shared" ca="1" si="12"/>
        <v>91</v>
      </c>
      <c r="V44" s="276">
        <f t="shared" ca="1" si="12"/>
        <v>91</v>
      </c>
      <c r="W44" s="276">
        <f t="shared" ca="1" si="12"/>
        <v>91</v>
      </c>
      <c r="X44" s="276">
        <f ca="1">X40</f>
        <v>91</v>
      </c>
      <c r="Y44" s="277">
        <f t="shared" ca="1" si="12"/>
        <v>91</v>
      </c>
      <c r="Z44" s="276">
        <f t="shared" ca="1" si="12"/>
        <v>96</v>
      </c>
    </row>
    <row r="45" spans="1:26" s="268" customFormat="1" ht="12.75" customHeight="1">
      <c r="A45" s="266"/>
      <c r="B45" s="274" t="s">
        <v>263</v>
      </c>
      <c r="C45" s="275"/>
      <c r="D45" s="275"/>
      <c r="E45" s="275"/>
      <c r="F45" s="275"/>
      <c r="G45" s="275"/>
      <c r="H45" s="275"/>
      <c r="I45" s="276">
        <f t="shared" ref="I45:Z45" ca="1" si="13">SUM(I42:I44)</f>
        <v>89</v>
      </c>
      <c r="J45" s="276">
        <f t="shared" ca="1" si="13"/>
        <v>84</v>
      </c>
      <c r="K45" s="276">
        <f t="shared" ca="1" si="13"/>
        <v>109</v>
      </c>
      <c r="L45" s="276">
        <f t="shared" ca="1" si="13"/>
        <v>119</v>
      </c>
      <c r="M45" s="277">
        <f t="shared" ca="1" si="13"/>
        <v>111</v>
      </c>
      <c r="N45" s="412">
        <f t="shared" ca="1" si="13"/>
        <v>108</v>
      </c>
      <c r="O45" s="412">
        <f t="shared" ca="1" si="13"/>
        <v>108</v>
      </c>
      <c r="P45" s="304">
        <f t="shared" ca="1" si="13"/>
        <v>92</v>
      </c>
      <c r="Q45" s="276">
        <f t="shared" ca="1" si="13"/>
        <v>111</v>
      </c>
      <c r="R45" s="276">
        <f t="shared" ca="1" si="13"/>
        <v>106</v>
      </c>
      <c r="S45" s="276">
        <f t="shared" ca="1" si="13"/>
        <v>82</v>
      </c>
      <c r="T45" s="277">
        <f t="shared" ca="1" si="13"/>
        <v>81</v>
      </c>
      <c r="U45" s="304">
        <f t="shared" ca="1" si="13"/>
        <v>91</v>
      </c>
      <c r="V45" s="276">
        <f t="shared" ca="1" si="13"/>
        <v>91</v>
      </c>
      <c r="W45" s="276">
        <f t="shared" ca="1" si="13"/>
        <v>91</v>
      </c>
      <c r="X45" s="276">
        <f t="shared" ca="1" si="13"/>
        <v>91</v>
      </c>
      <c r="Y45" s="277">
        <f t="shared" ca="1" si="13"/>
        <v>91</v>
      </c>
      <c r="Z45" s="276">
        <f t="shared" ca="1" si="13"/>
        <v>96</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-1</v>
      </c>
      <c r="J47" s="308">
        <f t="shared" ca="1" si="14"/>
        <v>11</v>
      </c>
      <c r="K47" s="308">
        <f t="shared" ca="1" si="14"/>
        <v>0</v>
      </c>
      <c r="L47" s="308">
        <f t="shared" ca="1" si="14"/>
        <v>1</v>
      </c>
      <c r="M47" s="311">
        <f t="shared" ca="1" si="14"/>
        <v>5</v>
      </c>
      <c r="N47" s="413">
        <f ca="1">(SUM(N38:N40)-N41)-(SUM(M38:M40)-M41)</f>
        <v>8</v>
      </c>
      <c r="O47" s="413">
        <f ca="1">(SUM(O38:O40)-O41)-(SUM(N38:N40)-N41)</f>
        <v>5</v>
      </c>
      <c r="P47" s="310">
        <f t="shared" ref="P47:Z47" ca="1" si="15">(SUM(P38:P40)-P41)-(SUM(O38:O40)-O41)</f>
        <v>-24</v>
      </c>
      <c r="Q47" s="308">
        <f t="shared" ca="1" si="15"/>
        <v>-11</v>
      </c>
      <c r="R47" s="308">
        <f t="shared" ca="1" si="15"/>
        <v>-10</v>
      </c>
      <c r="S47" s="308">
        <f t="shared" ca="1" si="15"/>
        <v>7</v>
      </c>
      <c r="T47" s="311">
        <f t="shared" ca="1" si="15"/>
        <v>-3</v>
      </c>
      <c r="U47" s="310">
        <f t="shared" ca="1" si="15"/>
        <v>7</v>
      </c>
      <c r="V47" s="308">
        <f t="shared" ca="1" si="15"/>
        <v>0</v>
      </c>
      <c r="W47" s="308">
        <f t="shared" ca="1" si="15"/>
        <v>0</v>
      </c>
      <c r="X47" s="308">
        <f t="shared" ca="1" si="15"/>
        <v>0</v>
      </c>
      <c r="Y47" s="311">
        <f t="shared" ca="1" si="15"/>
        <v>0</v>
      </c>
      <c r="Z47" s="308">
        <f t="shared" ca="1" si="15"/>
        <v>5</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-1</v>
      </c>
      <c r="J50" s="308"/>
      <c r="K50" s="308"/>
      <c r="L50" s="308"/>
      <c r="M50" s="311"/>
      <c r="N50" s="413"/>
      <c r="O50" s="413"/>
      <c r="P50" s="310">
        <f ca="1">SUM(P38:P40)-P41</f>
        <v>5</v>
      </c>
      <c r="Q50" s="308"/>
      <c r="R50" s="308"/>
      <c r="S50" s="308"/>
      <c r="T50" s="311"/>
      <c r="U50" s="310">
        <f ca="1">SUM(U38:U40)-U41</f>
        <v>-5</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11</v>
      </c>
      <c r="K51" s="312">
        <f ca="1">(SUM(K38:K40)-K41)-(SUM(J38:J40)-J41)</f>
        <v>0</v>
      </c>
      <c r="L51" s="312">
        <f ca="1">(SUM(L38:L40)-L41)-(SUM(K38:K40)-K41)</f>
        <v>1</v>
      </c>
      <c r="M51" s="311"/>
      <c r="N51" s="413"/>
      <c r="O51" s="413"/>
      <c r="P51" s="310"/>
      <c r="Q51" s="312">
        <f ca="1">(SUM(Q38:Q40)-Q41)-(SUM(P38:P40)-P41)</f>
        <v>-11</v>
      </c>
      <c r="R51" s="312">
        <f ca="1">(SUM(R38:R40)-R41)-(SUM(Q38:Q40)-Q41)</f>
        <v>-10</v>
      </c>
      <c r="S51" s="312">
        <f ca="1">(SUM(S38:S40)-S41)-(SUM(R38:R40)-R41)</f>
        <v>7</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2"/>
      <c r="J54" s="312"/>
      <c r="K54" s="312"/>
      <c r="L54" s="312"/>
      <c r="M54" s="313"/>
      <c r="N54" s="413"/>
      <c r="O54" s="413"/>
      <c r="P54" s="310"/>
      <c r="Q54" s="308"/>
      <c r="R54" s="308"/>
      <c r="S54" s="308"/>
      <c r="T54" s="311"/>
      <c r="U54" s="310">
        <f ca="1">-((SUM(T38:T40)-T41)-(SUM(S38:S40)-S41))</f>
        <v>3</v>
      </c>
      <c r="V54" s="308"/>
      <c r="W54" s="308"/>
      <c r="X54" s="312"/>
      <c r="Y54" s="311"/>
      <c r="Z54" s="308"/>
    </row>
    <row r="55" spans="1:26" s="268" customFormat="1" ht="12.95" customHeight="1">
      <c r="A55" s="294"/>
      <c r="B55" s="306" t="s">
        <v>281</v>
      </c>
      <c r="C55" s="307"/>
      <c r="D55" s="307"/>
      <c r="E55" s="307"/>
      <c r="F55" s="307"/>
      <c r="G55" s="307"/>
      <c r="H55" s="307"/>
      <c r="I55" s="312"/>
      <c r="J55" s="312"/>
      <c r="K55" s="312"/>
      <c r="L55" s="312"/>
      <c r="M55" s="313"/>
      <c r="N55" s="413"/>
      <c r="O55" s="413">
        <f ca="1">-N14</f>
        <v>-3</v>
      </c>
      <c r="P55" s="310">
        <f ca="1">-N14</f>
        <v>-3</v>
      </c>
      <c r="Q55" s="308"/>
      <c r="R55" s="308"/>
      <c r="S55" s="308"/>
      <c r="T55" s="311"/>
      <c r="U55" s="310"/>
      <c r="V55" s="308"/>
      <c r="W55" s="308"/>
      <c r="X55" s="312"/>
      <c r="Y55" s="311"/>
      <c r="Z55" s="308"/>
    </row>
    <row r="56" spans="1:26" s="268" customFormat="1" ht="12.95" customHeight="1">
      <c r="A56" s="294"/>
      <c r="B56" s="306" t="s">
        <v>323</v>
      </c>
      <c r="C56" s="307"/>
      <c r="D56" s="307"/>
      <c r="E56" s="307"/>
      <c r="F56" s="307"/>
      <c r="G56" s="307"/>
      <c r="H56" s="307"/>
      <c r="I56" s="312"/>
      <c r="J56" s="312"/>
      <c r="K56" s="312"/>
      <c r="L56" s="312"/>
      <c r="M56" s="313"/>
      <c r="N56" s="413"/>
      <c r="O56" s="413"/>
      <c r="P56" s="310"/>
      <c r="Q56" s="312"/>
      <c r="R56" s="312"/>
      <c r="S56" s="312"/>
      <c r="T56" s="311"/>
      <c r="U56" s="322"/>
      <c r="V56" s="312"/>
      <c r="W56" s="312"/>
      <c r="X56" s="312"/>
      <c r="Y56" s="311"/>
      <c r="Z56" s="308"/>
    </row>
    <row r="57" spans="1:26" s="268" customFormat="1" ht="12.95" customHeight="1">
      <c r="A57" s="294"/>
      <c r="B57" s="306" t="s">
        <v>286</v>
      </c>
      <c r="C57" s="307"/>
      <c r="D57" s="307"/>
      <c r="E57" s="307"/>
      <c r="F57" s="307"/>
      <c r="G57" s="307"/>
      <c r="H57" s="307"/>
      <c r="I57" s="312"/>
      <c r="J57" s="312"/>
      <c r="K57" s="312"/>
      <c r="L57" s="312"/>
      <c r="M57" s="313"/>
      <c r="N57" s="413"/>
      <c r="O57" s="413"/>
      <c r="P57" s="310"/>
      <c r="Q57" s="312"/>
      <c r="R57" s="312"/>
      <c r="S57" s="312"/>
      <c r="T57" s="311"/>
      <c r="U57" s="322"/>
      <c r="V57" s="312"/>
      <c r="W57" s="312"/>
      <c r="X57" s="312"/>
      <c r="Y57" s="311"/>
      <c r="Z57" s="308"/>
    </row>
    <row r="58" spans="1:26" s="268" customFormat="1" ht="12.95" customHeight="1">
      <c r="A58" s="294"/>
      <c r="B58" s="306" t="s">
        <v>308</v>
      </c>
      <c r="C58" s="307"/>
      <c r="D58" s="307"/>
      <c r="E58" s="307"/>
      <c r="F58" s="307"/>
      <c r="G58" s="307"/>
      <c r="H58" s="307"/>
      <c r="I58" s="312"/>
      <c r="J58" s="312"/>
      <c r="K58" s="312"/>
      <c r="L58" s="312"/>
      <c r="M58" s="313"/>
      <c r="N58" s="413">
        <f ca="1">L41-M41</f>
        <v>13</v>
      </c>
      <c r="O58" s="413"/>
      <c r="P58" s="310"/>
      <c r="Q58" s="312"/>
      <c r="R58" s="312"/>
      <c r="S58" s="312"/>
      <c r="T58" s="311"/>
      <c r="U58" s="322"/>
      <c r="V58" s="312"/>
      <c r="W58" s="312"/>
      <c r="X58" s="312"/>
      <c r="Y58" s="311"/>
      <c r="Z58" s="308"/>
    </row>
    <row r="59" spans="1:26" s="268" customFormat="1" ht="12.95" customHeight="1">
      <c r="A59" s="294"/>
      <c r="B59" s="306" t="s">
        <v>309</v>
      </c>
      <c r="C59" s="307"/>
      <c r="D59" s="307"/>
      <c r="E59" s="307"/>
      <c r="F59" s="307"/>
      <c r="G59" s="307"/>
      <c r="H59" s="307"/>
      <c r="I59" s="312"/>
      <c r="J59" s="312"/>
      <c r="K59" s="312"/>
      <c r="L59" s="312"/>
      <c r="M59" s="313"/>
      <c r="N59" s="413"/>
      <c r="O59" s="413">
        <f ca="1">M41-N41</f>
        <v>11</v>
      </c>
      <c r="P59" s="310"/>
      <c r="Q59" s="312"/>
      <c r="R59" s="312"/>
      <c r="S59" s="312"/>
      <c r="T59" s="311"/>
      <c r="U59" s="322"/>
      <c r="V59" s="312"/>
      <c r="W59" s="312"/>
      <c r="X59" s="312"/>
      <c r="Y59" s="311"/>
      <c r="Z59" s="308"/>
    </row>
    <row r="60" spans="1:26" s="268" customFormat="1" ht="12.95" customHeight="1">
      <c r="A60" s="294"/>
      <c r="B60" s="306" t="s">
        <v>310</v>
      </c>
      <c r="C60" s="307"/>
      <c r="D60" s="307"/>
      <c r="E60" s="307"/>
      <c r="F60" s="307"/>
      <c r="G60" s="307"/>
      <c r="H60" s="307"/>
      <c r="I60" s="312"/>
      <c r="J60" s="312"/>
      <c r="K60" s="312"/>
      <c r="L60" s="312"/>
      <c r="M60" s="313"/>
      <c r="N60" s="413"/>
      <c r="O60" s="413"/>
      <c r="P60" s="322">
        <f ca="1">O41-N41</f>
        <v>-5</v>
      </c>
      <c r="Q60" s="312"/>
      <c r="R60" s="312"/>
      <c r="S60" s="312"/>
      <c r="T60" s="311"/>
      <c r="U60" s="322"/>
      <c r="V60" s="312"/>
      <c r="W60" s="312"/>
      <c r="X60" s="312"/>
      <c r="Y60" s="311"/>
      <c r="Z60" s="308"/>
    </row>
    <row r="61" spans="1:26" s="268" customFormat="1" ht="12.95" customHeight="1">
      <c r="A61" s="294"/>
      <c r="B61" s="306" t="s">
        <v>311</v>
      </c>
      <c r="C61" s="307"/>
      <c r="D61" s="307"/>
      <c r="E61" s="307"/>
      <c r="F61" s="307"/>
      <c r="G61" s="307"/>
      <c r="H61" s="307"/>
      <c r="I61" s="312"/>
      <c r="J61" s="312"/>
      <c r="K61" s="312"/>
      <c r="L61" s="312"/>
      <c r="M61" s="313"/>
      <c r="N61" s="413"/>
      <c r="O61" s="413"/>
      <c r="P61" s="310">
        <f ca="1">SUM(L38:L40)-SUM(M38:M40)</f>
        <v>8</v>
      </c>
      <c r="Q61" s="312"/>
      <c r="R61" s="312"/>
      <c r="S61" s="312"/>
      <c r="T61" s="311"/>
      <c r="U61" s="322"/>
      <c r="V61" s="312"/>
      <c r="W61" s="312"/>
      <c r="X61" s="312"/>
      <c r="Y61" s="311"/>
      <c r="Z61" s="308"/>
    </row>
    <row r="62" spans="1:26" s="268" customFormat="1" ht="12.95" customHeight="1">
      <c r="A62" s="294"/>
      <c r="B62" s="306" t="s">
        <v>22</v>
      </c>
      <c r="C62" s="307"/>
      <c r="D62" s="307"/>
      <c r="E62" s="307"/>
      <c r="F62" s="307"/>
      <c r="G62" s="307"/>
      <c r="H62" s="307"/>
      <c r="I62" s="319">
        <f ca="1">SUM(I50:I61)</f>
        <v>-1</v>
      </c>
      <c r="J62" s="319">
        <f t="shared" ref="J62:Z62" ca="1" si="17">SUM(J50:J61)</f>
        <v>11</v>
      </c>
      <c r="K62" s="319">
        <f t="shared" ca="1" si="17"/>
        <v>0</v>
      </c>
      <c r="L62" s="319">
        <f t="shared" ca="1" si="17"/>
        <v>1</v>
      </c>
      <c r="M62" s="321">
        <f t="shared" si="17"/>
        <v>0</v>
      </c>
      <c r="N62" s="416">
        <f t="shared" ca="1" si="17"/>
        <v>13</v>
      </c>
      <c r="O62" s="416">
        <f t="shared" ca="1" si="17"/>
        <v>8</v>
      </c>
      <c r="P62" s="320">
        <f t="shared" ca="1" si="17"/>
        <v>5</v>
      </c>
      <c r="Q62" s="319">
        <f t="shared" ca="1" si="17"/>
        <v>-11</v>
      </c>
      <c r="R62" s="319">
        <f t="shared" ca="1" si="17"/>
        <v>-10</v>
      </c>
      <c r="S62" s="319">
        <f t="shared" ca="1" si="17"/>
        <v>7</v>
      </c>
      <c r="T62" s="321">
        <f t="shared" si="17"/>
        <v>0</v>
      </c>
      <c r="U62" s="320">
        <f t="shared" ca="1" si="17"/>
        <v>-2</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-1</v>
      </c>
      <c r="K65" s="325">
        <f ca="1">J65</f>
        <v>-1</v>
      </c>
      <c r="L65" s="325">
        <f ca="1">K65</f>
        <v>-1</v>
      </c>
      <c r="M65" s="327">
        <f ca="1">L65</f>
        <v>-1</v>
      </c>
      <c r="N65" s="417">
        <f ca="1">M65</f>
        <v>-1</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11</v>
      </c>
      <c r="L66" s="312">
        <f ca="1">K66</f>
        <v>11</v>
      </c>
      <c r="M66" s="313">
        <f ca="1">L66</f>
        <v>11</v>
      </c>
      <c r="N66" s="413">
        <f ca="1">M66</f>
        <v>11</v>
      </c>
      <c r="O66" s="413">
        <f ca="1">N66</f>
        <v>11</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0</v>
      </c>
      <c r="M67" s="313">
        <f ca="1">L67</f>
        <v>0</v>
      </c>
      <c r="N67" s="413">
        <f ca="1">M67</f>
        <v>0</v>
      </c>
      <c r="O67" s="413">
        <f ca="1">N67</f>
        <v>0</v>
      </c>
      <c r="P67" s="310">
        <f ca="1">O67</f>
        <v>0</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1</v>
      </c>
      <c r="N68" s="413">
        <f ca="1">M68</f>
        <v>1</v>
      </c>
      <c r="O68" s="413">
        <f ca="1">N68</f>
        <v>1</v>
      </c>
      <c r="P68" s="310">
        <f ca="1">O68</f>
        <v>1</v>
      </c>
      <c r="Q68" s="308">
        <f ca="1">P68</f>
        <v>1</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 ca="1">N$62</f>
        <v>13</v>
      </c>
      <c r="P70" s="394">
        <f ca="1">O70</f>
        <v>13</v>
      </c>
      <c r="Q70" s="361">
        <f ca="1">P70</f>
        <v>13</v>
      </c>
      <c r="R70" s="361">
        <f ca="1">Q70</f>
        <v>13</v>
      </c>
      <c r="S70" s="361">
        <f ca="1">R70</f>
        <v>13</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 ca="1">O$62</f>
        <v>8</v>
      </c>
      <c r="Q71" s="361">
        <f ca="1">P71</f>
        <v>8</v>
      </c>
      <c r="R71" s="361">
        <f ca="1">Q71</f>
        <v>8</v>
      </c>
      <c r="S71" s="361">
        <f ca="1">R71</f>
        <v>8</v>
      </c>
      <c r="T71" s="387">
        <f ca="1">S71</f>
        <v>8</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5</v>
      </c>
      <c r="R72" s="312">
        <f ca="1">Q72</f>
        <v>5</v>
      </c>
      <c r="S72" s="312">
        <f ca="1">R72</f>
        <v>5</v>
      </c>
      <c r="T72" s="313">
        <f ca="1">S72</f>
        <v>5</v>
      </c>
      <c r="U72" s="322">
        <f ca="1">T72</f>
        <v>5</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-11</v>
      </c>
      <c r="S73" s="312">
        <f ca="1">R73</f>
        <v>-11</v>
      </c>
      <c r="T73" s="313">
        <f ca="1">S73</f>
        <v>-11</v>
      </c>
      <c r="U73" s="322">
        <f ca="1">T73</f>
        <v>-11</v>
      </c>
      <c r="V73" s="312">
        <f ca="1">U73</f>
        <v>-11</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-10</v>
      </c>
      <c r="T74" s="313">
        <f ca="1">S74</f>
        <v>-10</v>
      </c>
      <c r="U74" s="322">
        <f ca="1">T74</f>
        <v>-10</v>
      </c>
      <c r="V74" s="312">
        <f ca="1">U74</f>
        <v>-10</v>
      </c>
      <c r="W74" s="312">
        <f ca="1">V74</f>
        <v>-10</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7</v>
      </c>
      <c r="U75" s="322">
        <f ca="1">T75</f>
        <v>7</v>
      </c>
      <c r="V75" s="312">
        <f ca="1">U75</f>
        <v>7</v>
      </c>
      <c r="W75" s="312">
        <f ca="1">V75</f>
        <v>7</v>
      </c>
      <c r="X75" s="312">
        <f ca="1">W75</f>
        <v>7</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-2</v>
      </c>
      <c r="W77" s="312">
        <f ca="1">V77</f>
        <v>-2</v>
      </c>
      <c r="X77" s="312">
        <f ca="1">W77</f>
        <v>-2</v>
      </c>
      <c r="Y77" s="313">
        <f ca="1">X77</f>
        <v>-2</v>
      </c>
      <c r="Z77" s="312">
        <f ca="1">Y77</f>
        <v>-2</v>
      </c>
    </row>
    <row r="78" spans="1:26" s="268" customFormat="1" ht="12.95" customHeight="1">
      <c r="A78" s="294"/>
      <c r="B78" s="306" t="s">
        <v>259</v>
      </c>
      <c r="C78" s="307"/>
      <c r="D78" s="307"/>
      <c r="E78" s="307"/>
      <c r="F78" s="307"/>
      <c r="G78" s="307"/>
      <c r="H78" s="307"/>
      <c r="I78" s="319"/>
      <c r="J78" s="319"/>
      <c r="K78" s="319"/>
      <c r="L78" s="319"/>
      <c r="M78" s="321"/>
      <c r="N78" s="416">
        <f ca="1">SUM(N65:N69)</f>
        <v>11</v>
      </c>
      <c r="O78" s="416">
        <f ca="1">SUM(O65:O70)</f>
        <v>25</v>
      </c>
      <c r="P78" s="320">
        <f ca="1">SUM(P65:P71)</f>
        <v>22</v>
      </c>
      <c r="Q78" s="319">
        <f t="shared" ref="Q78:T78" ca="1" si="18">SUM(Q65:Q71)</f>
        <v>22</v>
      </c>
      <c r="R78" s="319">
        <f t="shared" ca="1" si="18"/>
        <v>21</v>
      </c>
      <c r="S78" s="319">
        <f t="shared" ca="1" si="18"/>
        <v>21</v>
      </c>
      <c r="T78" s="321">
        <f t="shared" ca="1" si="18"/>
        <v>8</v>
      </c>
      <c r="U78" s="320">
        <f ca="1">SUM(U65:U76)</f>
        <v>-9</v>
      </c>
      <c r="V78" s="319">
        <f t="shared" ref="V78:Y78" ca="1" si="19">SUM(V65:V76)</f>
        <v>-14</v>
      </c>
      <c r="W78" s="319">
        <f t="shared" ca="1" si="19"/>
        <v>-3</v>
      </c>
      <c r="X78" s="319">
        <f t="shared" ca="1" si="19"/>
        <v>7</v>
      </c>
      <c r="Y78" s="321">
        <f t="shared" si="19"/>
        <v>0</v>
      </c>
      <c r="Z78" s="319">
        <f ca="1">SUM(Z65:Z77)</f>
        <v>-2</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4"/>
      <c r="J81" s="314"/>
      <c r="K81" s="314"/>
      <c r="L81" s="314"/>
      <c r="M81" s="318"/>
      <c r="N81" s="415"/>
      <c r="O81" s="415"/>
      <c r="P81" s="315"/>
      <c r="Q81" s="316"/>
      <c r="R81" s="316"/>
      <c r="S81" s="316"/>
      <c r="T81" s="354"/>
      <c r="U81" s="315"/>
      <c r="V81" s="316"/>
      <c r="W81" s="316"/>
      <c r="X81" s="316"/>
      <c r="Y81" s="354"/>
      <c r="Z81" s="316"/>
    </row>
    <row r="82" spans="1:26" s="268" customFormat="1" ht="12.95" customHeight="1">
      <c r="A82" s="294"/>
      <c r="B82" s="306" t="s">
        <v>362</v>
      </c>
      <c r="C82" s="307"/>
      <c r="D82" s="307"/>
      <c r="E82" s="267"/>
      <c r="F82" s="267"/>
      <c r="G82" s="267"/>
      <c r="H82" s="307"/>
      <c r="I82" s="314"/>
      <c r="J82" s="314"/>
      <c r="K82" s="314"/>
      <c r="L82" s="314"/>
      <c r="M82" s="318"/>
      <c r="N82" s="415"/>
      <c r="O82" s="415"/>
      <c r="P82" s="315"/>
      <c r="Q82" s="316"/>
      <c r="R82" s="316"/>
      <c r="S82" s="316"/>
      <c r="T82" s="354"/>
      <c r="U82" s="398"/>
      <c r="V82" s="316"/>
      <c r="W82" s="316"/>
      <c r="X82" s="316"/>
      <c r="Y82" s="354"/>
      <c r="Z82" s="316"/>
    </row>
    <row r="83" spans="1:26" s="268" customFormat="1" ht="12.95" customHeight="1">
      <c r="A83" s="294"/>
      <c r="B83" s="306" t="s">
        <v>374</v>
      </c>
      <c r="C83" s="267"/>
      <c r="D83" s="267"/>
      <c r="E83" s="267"/>
      <c r="F83" s="267"/>
      <c r="G83" s="267"/>
      <c r="H83" s="267"/>
      <c r="I83" s="331"/>
      <c r="J83" s="331"/>
      <c r="K83" s="331"/>
      <c r="L83" s="331"/>
      <c r="M83" s="333"/>
      <c r="N83" s="420"/>
      <c r="O83" s="420"/>
      <c r="P83" s="332"/>
      <c r="Q83" s="331"/>
      <c r="R83" s="331"/>
      <c r="S83" s="331"/>
      <c r="T83" s="333"/>
      <c r="U83" s="332"/>
      <c r="V83" s="331"/>
      <c r="W83" s="331"/>
      <c r="X83" s="331"/>
      <c r="Y83" s="333"/>
      <c r="Z83" s="331"/>
    </row>
    <row r="84" spans="1:26" s="268" customFormat="1" ht="12.95" customHeight="1">
      <c r="A84" s="294"/>
      <c r="B84" s="306" t="s">
        <v>373</v>
      </c>
      <c r="C84" s="330"/>
      <c r="D84" s="330"/>
      <c r="E84" s="267"/>
      <c r="F84" s="267"/>
      <c r="G84" s="267"/>
      <c r="H84" s="330"/>
      <c r="I84" s="331"/>
      <c r="J84" s="331"/>
      <c r="K84" s="331"/>
      <c r="L84" s="331"/>
      <c r="M84" s="333"/>
      <c r="N84" s="420"/>
      <c r="O84" s="420"/>
      <c r="P84" s="332"/>
      <c r="Q84" s="331"/>
      <c r="R84" s="331"/>
      <c r="S84" s="331"/>
      <c r="T84" s="333"/>
      <c r="U84" s="332"/>
      <c r="V84" s="331"/>
      <c r="W84" s="331"/>
      <c r="X84" s="331"/>
      <c r="Y84" s="333"/>
      <c r="Z84" s="331"/>
    </row>
    <row r="85" spans="1:26" s="268" customFormat="1" ht="12.95" customHeight="1">
      <c r="A85" s="294"/>
      <c r="B85" s="306" t="s">
        <v>365</v>
      </c>
      <c r="C85" s="330"/>
      <c r="D85" s="330"/>
      <c r="E85" s="267"/>
      <c r="F85" s="267"/>
      <c r="G85" s="267"/>
      <c r="H85" s="330"/>
      <c r="I85" s="331"/>
      <c r="J85" s="331"/>
      <c r="K85" s="331"/>
      <c r="L85" s="331"/>
      <c r="M85" s="333"/>
      <c r="N85" s="420"/>
      <c r="O85" s="420"/>
      <c r="P85" s="332"/>
      <c r="Q85" s="331"/>
      <c r="R85" s="331"/>
      <c r="S85" s="331"/>
      <c r="T85" s="333"/>
      <c r="U85" s="332"/>
      <c r="V85" s="331"/>
      <c r="W85" s="331"/>
      <c r="X85" s="331"/>
      <c r="Y85" s="333"/>
      <c r="Z85" s="331"/>
    </row>
    <row r="86" spans="1:26" s="268" customFormat="1" ht="12.95" customHeight="1">
      <c r="A86" s="294"/>
      <c r="B86" s="306" t="s">
        <v>366</v>
      </c>
      <c r="C86" s="330"/>
      <c r="D86" s="330"/>
      <c r="E86" s="267"/>
      <c r="F86" s="267"/>
      <c r="G86" s="267"/>
      <c r="H86" s="330"/>
      <c r="I86" s="331"/>
      <c r="J86" s="331"/>
      <c r="K86" s="331"/>
      <c r="L86" s="331"/>
      <c r="M86" s="333"/>
      <c r="N86" s="420"/>
      <c r="O86" s="420"/>
      <c r="P86" s="332"/>
      <c r="Q86" s="331"/>
      <c r="R86" s="331"/>
      <c r="S86" s="331"/>
      <c r="T86" s="333"/>
      <c r="U86" s="332"/>
      <c r="V86" s="331"/>
      <c r="W86" s="331"/>
      <c r="X86" s="331"/>
      <c r="Y86" s="333"/>
      <c r="Z86" s="331"/>
    </row>
    <row r="87" spans="1:26" s="268" customFormat="1" ht="12.95" customHeight="1">
      <c r="A87" s="294"/>
      <c r="B87" s="306" t="s">
        <v>363</v>
      </c>
      <c r="C87" s="330"/>
      <c r="D87" s="330"/>
      <c r="E87" s="267"/>
      <c r="F87" s="267"/>
      <c r="G87" s="267"/>
      <c r="H87" s="330"/>
      <c r="I87" s="331"/>
      <c r="J87" s="331"/>
      <c r="K87" s="331"/>
      <c r="L87" s="331"/>
      <c r="M87" s="333"/>
      <c r="N87" s="420"/>
      <c r="O87" s="420"/>
      <c r="P87" s="332"/>
      <c r="Q87" s="316"/>
      <c r="R87" s="331"/>
      <c r="S87" s="331"/>
      <c r="T87" s="333"/>
      <c r="U87" s="399"/>
      <c r="V87" s="385"/>
      <c r="W87" s="385"/>
      <c r="X87" s="331"/>
      <c r="Y87" s="333"/>
      <c r="Z87" s="355"/>
    </row>
    <row r="88" spans="1:26" s="268" customFormat="1" ht="12.95" customHeight="1">
      <c r="A88" s="294"/>
      <c r="B88" s="306" t="s">
        <v>364</v>
      </c>
      <c r="C88" s="330"/>
      <c r="D88" s="330"/>
      <c r="E88" s="267"/>
      <c r="F88" s="267"/>
      <c r="G88" s="267"/>
      <c r="H88" s="330"/>
      <c r="I88" s="356"/>
      <c r="J88" s="356"/>
      <c r="K88" s="331"/>
      <c r="L88" s="331"/>
      <c r="M88" s="333"/>
      <c r="N88" s="420"/>
      <c r="O88" s="420"/>
      <c r="P88" s="332"/>
      <c r="Q88" s="331"/>
      <c r="R88" s="331"/>
      <c r="S88" s="331"/>
      <c r="T88" s="333"/>
      <c r="U88" s="332"/>
      <c r="V88" s="331"/>
      <c r="W88" s="331"/>
      <c r="X88" s="331"/>
      <c r="Y88" s="333"/>
      <c r="Z88" s="331"/>
    </row>
    <row r="89" spans="1:26" s="268" customFormat="1" ht="12.95" customHeight="1">
      <c r="A89" s="294"/>
      <c r="B89" s="306" t="s">
        <v>367</v>
      </c>
      <c r="C89" s="330"/>
      <c r="D89" s="330"/>
      <c r="E89" s="267"/>
      <c r="F89" s="267"/>
      <c r="G89" s="267"/>
      <c r="H89" s="330"/>
      <c r="I89" s="356"/>
      <c r="J89" s="356"/>
      <c r="K89" s="331"/>
      <c r="L89" s="331"/>
      <c r="M89" s="333"/>
      <c r="N89" s="420"/>
      <c r="O89" s="420"/>
      <c r="P89" s="332"/>
      <c r="Q89" s="331"/>
      <c r="R89" s="331"/>
      <c r="S89" s="331"/>
      <c r="T89" s="333"/>
      <c r="U89" s="332"/>
      <c r="V89" s="331"/>
      <c r="W89" s="331"/>
      <c r="X89" s="331"/>
      <c r="Y89" s="333"/>
      <c r="Z89" s="331"/>
    </row>
    <row r="90" spans="1:26" s="268" customFormat="1" ht="12.95" customHeight="1">
      <c r="A90" s="294"/>
      <c r="B90" s="306" t="s">
        <v>368</v>
      </c>
      <c r="C90" s="330"/>
      <c r="D90" s="330"/>
      <c r="E90" s="267"/>
      <c r="F90" s="267"/>
      <c r="G90" s="267"/>
      <c r="H90" s="330"/>
      <c r="I90" s="356"/>
      <c r="J90" s="356"/>
      <c r="K90" s="331"/>
      <c r="L90" s="331"/>
      <c r="M90" s="333"/>
      <c r="N90" s="420"/>
      <c r="O90" s="420"/>
      <c r="P90" s="332"/>
      <c r="Q90" s="331"/>
      <c r="R90" s="331"/>
      <c r="S90" s="331"/>
      <c r="T90" s="333"/>
      <c r="U90" s="332"/>
      <c r="V90" s="331"/>
      <c r="W90" s="331"/>
      <c r="X90" s="331"/>
      <c r="Y90" s="333"/>
      <c r="Z90" s="331"/>
    </row>
    <row r="91" spans="1:26" s="268" customFormat="1" ht="12.95" customHeight="1">
      <c r="A91" s="294"/>
      <c r="B91" s="306" t="s">
        <v>369</v>
      </c>
      <c r="C91" s="330"/>
      <c r="D91" s="330"/>
      <c r="E91" s="267"/>
      <c r="F91" s="267"/>
      <c r="G91" s="267"/>
      <c r="H91" s="330"/>
      <c r="I91" s="356"/>
      <c r="J91" s="356"/>
      <c r="K91" s="331"/>
      <c r="L91" s="331"/>
      <c r="M91" s="333"/>
      <c r="N91" s="420"/>
      <c r="O91" s="420"/>
      <c r="P91" s="332"/>
      <c r="Q91" s="331"/>
      <c r="R91" s="331"/>
      <c r="S91" s="331"/>
      <c r="T91" s="333"/>
      <c r="U91" s="332"/>
      <c r="V91" s="331"/>
      <c r="W91" s="331"/>
      <c r="X91" s="331"/>
      <c r="Y91" s="333"/>
      <c r="Z91" s="331"/>
    </row>
    <row r="92" spans="1:26" s="268" customFormat="1" ht="12.95" customHeight="1">
      <c r="A92" s="294"/>
      <c r="B92" s="306" t="s">
        <v>370</v>
      </c>
      <c r="C92" s="330"/>
      <c r="D92" s="330"/>
      <c r="E92" s="267"/>
      <c r="F92" s="267"/>
      <c r="G92" s="267"/>
      <c r="H92" s="330"/>
      <c r="I92" s="356"/>
      <c r="J92" s="356"/>
      <c r="K92" s="331"/>
      <c r="L92" s="331"/>
      <c r="M92" s="333"/>
      <c r="N92" s="420"/>
      <c r="O92" s="420"/>
      <c r="P92" s="332"/>
      <c r="Q92" s="331"/>
      <c r="R92" s="331"/>
      <c r="S92" s="331"/>
      <c r="T92" s="333"/>
      <c r="U92" s="332"/>
      <c r="V92" s="331"/>
      <c r="W92" s="331"/>
      <c r="X92" s="331"/>
      <c r="Y92" s="333"/>
      <c r="Z92" s="331"/>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M94" s="300"/>
      <c r="N94" s="410"/>
      <c r="O94" s="410"/>
      <c r="P94" s="299"/>
      <c r="T94" s="300"/>
      <c r="U94" s="400"/>
      <c r="V94" s="266"/>
      <c r="W94" s="266"/>
      <c r="Y94" s="300"/>
      <c r="Z94" s="294"/>
    </row>
    <row r="95" spans="1:26" s="268" customFormat="1" ht="12.95" customHeight="1">
      <c r="A95" s="294"/>
      <c r="B95" s="306" t="s">
        <v>375</v>
      </c>
      <c r="C95" s="330"/>
      <c r="D95" s="330"/>
      <c r="E95" s="267"/>
      <c r="F95" s="267"/>
      <c r="G95" s="267"/>
      <c r="H95" s="330"/>
      <c r="M95" s="300"/>
      <c r="N95" s="410"/>
      <c r="O95" s="410"/>
      <c r="P95" s="299"/>
      <c r="T95" s="300"/>
      <c r="U95" s="400"/>
      <c r="V95" s="266"/>
      <c r="W95" s="266"/>
      <c r="Y95" s="300"/>
      <c r="Z95" s="294"/>
    </row>
    <row r="96" spans="1:26" s="268" customFormat="1" ht="12.95" customHeight="1">
      <c r="A96" s="294"/>
      <c r="B96" s="306" t="s">
        <v>285</v>
      </c>
      <c r="C96" s="330"/>
      <c r="D96" s="330"/>
      <c r="E96" s="267"/>
      <c r="F96" s="267"/>
      <c r="G96" s="267"/>
      <c r="H96" s="330"/>
      <c r="M96" s="300"/>
      <c r="N96" s="410"/>
      <c r="O96" s="410"/>
      <c r="P96" s="299"/>
      <c r="T96" s="300"/>
      <c r="U96" s="400"/>
      <c r="V96" s="266"/>
      <c r="W96" s="266"/>
      <c r="Y96" s="300"/>
      <c r="Z96" s="294"/>
    </row>
    <row r="97" spans="1:26" s="268" customFormat="1" ht="12.95" customHeight="1">
      <c r="A97" s="294"/>
      <c r="B97" s="306" t="s">
        <v>312</v>
      </c>
      <c r="C97" s="330"/>
      <c r="D97" s="330"/>
      <c r="E97" s="267"/>
      <c r="F97" s="267"/>
      <c r="G97" s="267"/>
      <c r="H97" s="330"/>
      <c r="M97" s="300"/>
      <c r="N97" s="410">
        <f ca="1">L41-SUM(N38:N40)</f>
        <v>0</v>
      </c>
      <c r="O97" s="410"/>
      <c r="P97" s="299"/>
      <c r="T97" s="300"/>
      <c r="U97" s="400"/>
      <c r="V97" s="266"/>
      <c r="W97" s="266"/>
      <c r="Y97" s="300"/>
      <c r="Z97" s="294"/>
    </row>
    <row r="98" spans="1:26" s="268" customFormat="1" ht="12.95" customHeight="1">
      <c r="A98" s="294"/>
      <c r="B98" s="306" t="s">
        <v>313</v>
      </c>
      <c r="C98" s="330"/>
      <c r="D98" s="330"/>
      <c r="E98" s="267"/>
      <c r="F98" s="267"/>
      <c r="G98" s="267"/>
      <c r="H98" s="330"/>
      <c r="M98" s="300"/>
      <c r="N98" s="410"/>
      <c r="O98" s="410">
        <f ca="1">M41-SUM(O38:O40)</f>
        <v>-13</v>
      </c>
      <c r="P98" s="299"/>
      <c r="T98" s="300"/>
      <c r="U98" s="400"/>
      <c r="V98" s="266"/>
      <c r="W98" s="266"/>
      <c r="Y98" s="300"/>
      <c r="Z98" s="294"/>
    </row>
    <row r="99" spans="1:26" s="268" customFormat="1" ht="12.95" customHeight="1">
      <c r="A99" s="294"/>
      <c r="B99" s="306" t="s">
        <v>287</v>
      </c>
      <c r="C99" s="330"/>
      <c r="D99" s="330"/>
      <c r="E99" s="267"/>
      <c r="F99" s="267"/>
      <c r="G99" s="267"/>
      <c r="H99" s="330"/>
      <c r="M99" s="300"/>
      <c r="N99" s="410"/>
      <c r="O99" s="410"/>
      <c r="P99" s="299"/>
      <c r="T99" s="300"/>
      <c r="U99" s="400"/>
      <c r="V99" s="266"/>
      <c r="W99" s="266"/>
      <c r="Y99" s="300"/>
      <c r="Z99" s="294"/>
    </row>
    <row r="100" spans="1:26" s="268" customFormat="1" ht="12.95" customHeight="1">
      <c r="A100" s="294"/>
      <c r="B100" s="306" t="s">
        <v>314</v>
      </c>
      <c r="C100" s="330"/>
      <c r="D100" s="330"/>
      <c r="E100" s="267"/>
      <c r="F100" s="267"/>
      <c r="G100" s="267"/>
      <c r="H100" s="330"/>
      <c r="M100" s="300"/>
      <c r="N100" s="410"/>
      <c r="O100" s="410">
        <f ca="1">-P61</f>
        <v>-8</v>
      </c>
      <c r="P100" s="299"/>
      <c r="T100" s="300"/>
      <c r="U100" s="400"/>
      <c r="V100" s="266"/>
      <c r="W100" s="266"/>
      <c r="Y100" s="300"/>
      <c r="Z100" s="294"/>
    </row>
    <row r="101" spans="1:26" s="268" customFormat="1" ht="12.95" customHeight="1">
      <c r="A101" s="294"/>
      <c r="B101" s="306" t="s">
        <v>315</v>
      </c>
      <c r="C101" s="330"/>
      <c r="D101" s="330"/>
      <c r="E101" s="267"/>
      <c r="F101" s="267"/>
      <c r="G101" s="267"/>
      <c r="H101" s="330"/>
      <c r="M101" s="300"/>
      <c r="N101" s="410"/>
      <c r="O101" s="410"/>
      <c r="P101" s="299"/>
      <c r="S101" s="268">
        <f ca="1">P61</f>
        <v>8</v>
      </c>
      <c r="T101" s="300"/>
      <c r="U101" s="400"/>
      <c r="V101" s="266"/>
      <c r="W101" s="266"/>
      <c r="Y101" s="300"/>
      <c r="Z101" s="294"/>
    </row>
    <row r="102" spans="1:26" s="268" customFormat="1" ht="12.95" customHeight="1">
      <c r="A102" s="294"/>
      <c r="B102" s="306" t="s">
        <v>316</v>
      </c>
      <c r="C102" s="330"/>
      <c r="D102" s="330"/>
      <c r="E102" s="267"/>
      <c r="F102" s="267"/>
      <c r="G102" s="267"/>
      <c r="H102" s="330"/>
      <c r="M102" s="300"/>
      <c r="N102" s="410"/>
      <c r="O102" s="410"/>
      <c r="P102" s="299"/>
      <c r="S102" s="268">
        <f ca="1">-N58</f>
        <v>-13</v>
      </c>
      <c r="T102" s="300"/>
      <c r="U102" s="400"/>
      <c r="V102" s="266"/>
      <c r="W102" s="266"/>
      <c r="Y102" s="300"/>
      <c r="Z102" s="294"/>
    </row>
    <row r="103" spans="1:26" s="268" customFormat="1" ht="12.95" customHeight="1">
      <c r="A103" s="294"/>
      <c r="B103" s="306" t="s">
        <v>317</v>
      </c>
      <c r="C103" s="330"/>
      <c r="D103" s="330"/>
      <c r="E103" s="267"/>
      <c r="F103" s="267"/>
      <c r="G103" s="267"/>
      <c r="H103" s="330"/>
      <c r="M103" s="300"/>
      <c r="N103" s="410"/>
      <c r="O103" s="410"/>
      <c r="P103" s="299"/>
      <c r="T103" s="300">
        <f ca="1">-O59</f>
        <v>-11</v>
      </c>
      <c r="U103" s="400"/>
      <c r="V103" s="266"/>
      <c r="W103" s="266"/>
      <c r="Y103" s="300"/>
      <c r="Z103" s="294"/>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11</v>
      </c>
      <c r="O105" s="432">
        <f ca="1">SUM(O78:O104)</f>
        <v>4</v>
      </c>
      <c r="P105" s="396">
        <f ca="1">SUM(P78:P104)</f>
        <v>22</v>
      </c>
      <c r="Q105" s="364">
        <f t="shared" ref="Q105:Z105" ca="1" si="21">SUM(Q78:Q104)</f>
        <v>22</v>
      </c>
      <c r="R105" s="364">
        <f t="shared" ca="1" si="21"/>
        <v>21</v>
      </c>
      <c r="S105" s="364">
        <f t="shared" ca="1" si="21"/>
        <v>16</v>
      </c>
      <c r="T105" s="389">
        <f t="shared" ca="1" si="21"/>
        <v>-3</v>
      </c>
      <c r="U105" s="396">
        <f t="shared" ca="1" si="21"/>
        <v>-9</v>
      </c>
      <c r="V105" s="364">
        <f t="shared" ca="1" si="21"/>
        <v>-14</v>
      </c>
      <c r="W105" s="364">
        <f t="shared" ca="1" si="21"/>
        <v>-3</v>
      </c>
      <c r="X105" s="364">
        <f t="shared" ca="1" si="21"/>
        <v>7</v>
      </c>
      <c r="Y105" s="389">
        <f t="shared" si="21"/>
        <v>0</v>
      </c>
      <c r="Z105" s="364">
        <f t="shared" ca="1" si="21"/>
        <v>-2</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29.816411682892905</v>
      </c>
      <c r="J108" s="338">
        <f t="shared" ca="1" si="22"/>
        <v>134.17385257301805</v>
      </c>
      <c r="K108" s="338">
        <f t="shared" ca="1" si="22"/>
        <v>-74.541029207232256</v>
      </c>
      <c r="L108" s="338">
        <f t="shared" ca="1" si="22"/>
        <v>-59.632823365785811</v>
      </c>
      <c r="M108" s="379">
        <f t="shared" ca="1" si="22"/>
        <v>298.16411682892902</v>
      </c>
      <c r="N108" s="422">
        <f t="shared" ca="1" si="22"/>
        <v>149.08205841446451</v>
      </c>
      <c r="O108" s="422">
        <f t="shared" ca="1" si="22"/>
        <v>208.71488178025032</v>
      </c>
      <c r="P108" s="339">
        <f t="shared" ca="1" si="22"/>
        <v>-298.16411682892902</v>
      </c>
      <c r="Q108" s="340">
        <f t="shared" ca="1" si="22"/>
        <v>-223.62308762169678</v>
      </c>
      <c r="R108" s="340">
        <f t="shared" ca="1" si="22"/>
        <v>29.816411682892905</v>
      </c>
      <c r="S108" s="338">
        <f t="shared" ca="1" si="22"/>
        <v>163.99026425591097</v>
      </c>
      <c r="T108" s="341">
        <f t="shared" ca="1" si="22"/>
        <v>-89.449235048678716</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-3</v>
      </c>
      <c r="J109" s="342">
        <f t="shared" ca="1" si="23"/>
        <v>-1</v>
      </c>
      <c r="K109" s="342">
        <f t="shared" ca="1" si="23"/>
        <v>4</v>
      </c>
      <c r="L109" s="342">
        <f t="shared" ca="1" si="23"/>
        <v>9</v>
      </c>
      <c r="M109" s="380">
        <f t="shared" ca="1" si="23"/>
        <v>-6</v>
      </c>
      <c r="N109" s="423">
        <f t="shared" ca="1" si="23"/>
        <v>3</v>
      </c>
      <c r="O109" s="423">
        <f t="shared" ca="1" si="23"/>
        <v>-14</v>
      </c>
      <c r="P109" s="343">
        <f t="shared" ca="1" si="23"/>
        <v>11</v>
      </c>
      <c r="Q109" s="344">
        <f t="shared" ca="1" si="23"/>
        <v>15</v>
      </c>
      <c r="R109" s="344">
        <f t="shared" ca="1" si="23"/>
        <v>3</v>
      </c>
      <c r="S109" s="342">
        <f t="shared" ca="1" si="23"/>
        <v>-1</v>
      </c>
      <c r="T109" s="345">
        <f t="shared" ca="1" si="23"/>
        <v>2</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26.816411682892905</v>
      </c>
      <c r="J110" s="338">
        <f t="shared" ref="J110:Z110" ca="1" si="24">SUM(J108:J109)</f>
        <v>133.17385257301805</v>
      </c>
      <c r="K110" s="338">
        <f t="shared" ca="1" si="24"/>
        <v>-70.541029207232256</v>
      </c>
      <c r="L110" s="338">
        <f t="shared" ca="1" si="24"/>
        <v>-50.632823365785811</v>
      </c>
      <c r="M110" s="379">
        <f t="shared" ca="1" si="24"/>
        <v>292.16411682892902</v>
      </c>
      <c r="N110" s="422">
        <f t="shared" ca="1" si="24"/>
        <v>152.08205841446451</v>
      </c>
      <c r="O110" s="422">
        <f t="shared" ca="1" si="24"/>
        <v>194.71488178025032</v>
      </c>
      <c r="P110" s="339">
        <f t="shared" ca="1" si="24"/>
        <v>-287.16411682892902</v>
      </c>
      <c r="Q110" s="340">
        <f t="shared" ca="1" si="24"/>
        <v>-208.62308762169678</v>
      </c>
      <c r="R110" s="340">
        <f t="shared" ca="1" si="24"/>
        <v>32.816411682892905</v>
      </c>
      <c r="S110" s="338">
        <f t="shared" ca="1" si="24"/>
        <v>162.99026425591097</v>
      </c>
      <c r="T110" s="341">
        <f t="shared" ca="1" si="24"/>
        <v>-87.449235048678716</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-1</v>
      </c>
      <c r="J113" s="283">
        <f t="shared" ca="1" si="25"/>
        <v>10</v>
      </c>
      <c r="K113" s="283">
        <f t="shared" ca="1" si="25"/>
        <v>10</v>
      </c>
      <c r="L113" s="283">
        <f t="shared" ca="1" si="25"/>
        <v>11</v>
      </c>
      <c r="M113" s="285">
        <f t="shared" ca="1" si="25"/>
        <v>16</v>
      </c>
      <c r="N113" s="421">
        <f t="shared" ca="1" si="25"/>
        <v>35</v>
      </c>
      <c r="O113" s="421">
        <f t="shared" ca="1" si="25"/>
        <v>40</v>
      </c>
      <c r="P113" s="334">
        <f t="shared" ca="1" si="25"/>
        <v>5</v>
      </c>
      <c r="Q113" s="335">
        <f t="shared" ca="1" si="25"/>
        <v>-6</v>
      </c>
      <c r="R113" s="335">
        <f t="shared" ca="1" si="25"/>
        <v>-16</v>
      </c>
      <c r="S113" s="335">
        <f t="shared" ca="1" si="25"/>
        <v>-9</v>
      </c>
      <c r="T113" s="347">
        <f t="shared" ca="1" si="25"/>
        <v>-12</v>
      </c>
      <c r="U113" s="334">
        <f t="shared" ca="1" si="25"/>
        <v>-14</v>
      </c>
      <c r="V113" s="335">
        <f t="shared" ca="1" si="25"/>
        <v>-15</v>
      </c>
      <c r="W113" s="335">
        <f t="shared" ca="1" si="25"/>
        <v>-15</v>
      </c>
      <c r="X113" s="335">
        <f t="shared" ca="1" si="25"/>
        <v>-15</v>
      </c>
      <c r="Y113" s="347">
        <f t="shared" ca="1" si="25"/>
        <v>-15</v>
      </c>
      <c r="Z113" s="335">
        <f t="shared" ca="1" si="25"/>
        <v>-15</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0</v>
      </c>
      <c r="O114" s="421">
        <f t="shared" ca="1" si="26"/>
        <v>7</v>
      </c>
      <c r="P114" s="334">
        <f t="shared" ca="1" si="26"/>
        <v>-22</v>
      </c>
      <c r="Q114" s="283">
        <f t="shared" ca="1" si="26"/>
        <v>-22</v>
      </c>
      <c r="R114" s="283">
        <f t="shared" ca="1" si="26"/>
        <v>-21</v>
      </c>
      <c r="S114" s="283">
        <f t="shared" ca="1" si="26"/>
        <v>-16</v>
      </c>
      <c r="T114" s="347">
        <f t="shared" ca="1" si="26"/>
        <v>3</v>
      </c>
      <c r="U114" s="334">
        <f t="shared" ca="1" si="26"/>
        <v>0</v>
      </c>
      <c r="V114" s="283">
        <f t="shared" ca="1" si="26"/>
        <v>4</v>
      </c>
      <c r="W114" s="335">
        <f t="shared" ca="1" si="26"/>
        <v>-7</v>
      </c>
      <c r="X114" s="335">
        <f t="shared" ca="1" si="26"/>
        <v>-17</v>
      </c>
      <c r="Y114" s="347">
        <f t="shared" ca="1" si="26"/>
        <v>-10</v>
      </c>
      <c r="Z114" s="335">
        <f t="shared" ca="1" si="26"/>
        <v>-13</v>
      </c>
    </row>
    <row r="115" spans="1:41" s="283" customFormat="1" ht="12.95" customHeight="1">
      <c r="A115" s="337"/>
      <c r="B115" s="282" t="s">
        <v>24</v>
      </c>
      <c r="C115" s="282"/>
      <c r="D115" s="282"/>
      <c r="E115" s="282"/>
      <c r="F115" s="282"/>
      <c r="G115" s="282"/>
      <c r="H115" s="282"/>
      <c r="I115" s="283">
        <f t="shared" ref="I115:Z115" ca="1" si="27">I113-I114</f>
        <v>-1</v>
      </c>
      <c r="J115" s="283">
        <f t="shared" ca="1" si="27"/>
        <v>10</v>
      </c>
      <c r="K115" s="283">
        <f t="shared" ca="1" si="27"/>
        <v>10</v>
      </c>
      <c r="L115" s="283">
        <f t="shared" ca="1" si="27"/>
        <v>11</v>
      </c>
      <c r="M115" s="285">
        <f t="shared" ca="1" si="27"/>
        <v>16</v>
      </c>
      <c r="N115" s="421">
        <f t="shared" ca="1" si="27"/>
        <v>35</v>
      </c>
      <c r="O115" s="421">
        <f t="shared" ca="1" si="27"/>
        <v>33</v>
      </c>
      <c r="P115" s="334">
        <f t="shared" ca="1" si="27"/>
        <v>27</v>
      </c>
      <c r="Q115" s="335">
        <f t="shared" ca="1" si="27"/>
        <v>16</v>
      </c>
      <c r="R115" s="335">
        <f t="shared" ca="1" si="27"/>
        <v>5</v>
      </c>
      <c r="S115" s="335">
        <f t="shared" ca="1" si="27"/>
        <v>7</v>
      </c>
      <c r="T115" s="285">
        <f t="shared" ca="1" si="27"/>
        <v>-15</v>
      </c>
      <c r="U115" s="284">
        <f ca="1">U113-U114</f>
        <v>-14</v>
      </c>
      <c r="V115" s="283">
        <f t="shared" ca="1" si="27"/>
        <v>-19</v>
      </c>
      <c r="W115" s="283">
        <f t="shared" ca="1" si="27"/>
        <v>-8</v>
      </c>
      <c r="X115" s="283">
        <f t="shared" ca="1" si="27"/>
        <v>2</v>
      </c>
      <c r="Y115" s="285">
        <f t="shared" ca="1" si="27"/>
        <v>-5</v>
      </c>
      <c r="Z115" s="335">
        <f t="shared" ca="1" si="27"/>
        <v>-2</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254.98908655437197</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12.612361421651407</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267.60144797602345</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91.175348133463132</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0.34071320922610349</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120</v>
      </c>
      <c r="J12" s="232">
        <f t="shared" ref="J12:M12" ca="1" si="0">RANDBETWEEN(80,120)</f>
        <v>101</v>
      </c>
      <c r="K12" s="232">
        <f t="shared" ca="1" si="0"/>
        <v>114</v>
      </c>
      <c r="L12" s="232">
        <f t="shared" ca="1" si="0"/>
        <v>88</v>
      </c>
      <c r="M12" s="232">
        <f t="shared" ca="1" si="0"/>
        <v>105</v>
      </c>
      <c r="N12" s="230"/>
      <c r="O12" s="230"/>
      <c r="P12" s="232">
        <f t="shared" ref="P12:T12" ca="1" si="1">RANDBETWEEN(80,120)</f>
        <v>97</v>
      </c>
      <c r="Q12" s="232">
        <f t="shared" ca="1" si="1"/>
        <v>88</v>
      </c>
      <c r="R12" s="232">
        <f t="shared" ca="1" si="1"/>
        <v>109</v>
      </c>
      <c r="S12" s="232">
        <f t="shared" ca="1" si="1"/>
        <v>96</v>
      </c>
      <c r="T12" s="232">
        <f t="shared" ca="1" si="1"/>
        <v>99</v>
      </c>
    </row>
    <row r="13" spans="1:26" ht="12.95" customHeight="1">
      <c r="A13" s="231" t="s">
        <v>280</v>
      </c>
      <c r="B13" s="231"/>
      <c r="C13" s="231"/>
      <c r="D13" s="231"/>
      <c r="E13" s="231"/>
      <c r="F13" s="231"/>
      <c r="I13" s="232">
        <f ca="1">RANDBETWEEN(-20,20)</f>
        <v>20</v>
      </c>
      <c r="J13" s="232">
        <f t="shared" ref="J13:T14" ca="1" si="2">RANDBETWEEN(-20,20)</f>
        <v>1</v>
      </c>
      <c r="K13" s="232">
        <f t="shared" ca="1" si="2"/>
        <v>4</v>
      </c>
      <c r="L13" s="232">
        <f t="shared" ca="1" si="2"/>
        <v>-19</v>
      </c>
      <c r="M13" s="232">
        <f t="shared" ca="1" si="2"/>
        <v>5</v>
      </c>
      <c r="N13" s="232">
        <f t="shared" ca="1" si="2"/>
        <v>14</v>
      </c>
      <c r="O13" s="232">
        <f t="shared" ca="1" si="2"/>
        <v>-5</v>
      </c>
      <c r="P13" s="232">
        <f t="shared" ca="1" si="2"/>
        <v>-15</v>
      </c>
      <c r="Q13" s="232">
        <f t="shared" ca="1" si="2"/>
        <v>-20</v>
      </c>
      <c r="R13" s="232">
        <f t="shared" ca="1" si="2"/>
        <v>15</v>
      </c>
      <c r="S13" s="232">
        <f t="shared" ca="1" si="2"/>
        <v>-19</v>
      </c>
      <c r="T13" s="232">
        <f t="shared" ca="1" si="2"/>
        <v>3</v>
      </c>
    </row>
    <row r="14" spans="1:26" ht="12.95" customHeight="1">
      <c r="A14" s="231" t="s">
        <v>277</v>
      </c>
      <c r="B14" s="231"/>
      <c r="C14" s="231"/>
      <c r="D14" s="231"/>
      <c r="E14" s="231"/>
      <c r="F14" s="231"/>
      <c r="I14" s="232">
        <f ca="1">RANDBETWEEN(-20,20)</f>
        <v>-12</v>
      </c>
      <c r="J14" s="232">
        <f t="shared" ca="1" si="2"/>
        <v>-6</v>
      </c>
      <c r="K14" s="232">
        <f t="shared" ca="1" si="2"/>
        <v>20</v>
      </c>
      <c r="L14" s="232">
        <f t="shared" ca="1" si="2"/>
        <v>10</v>
      </c>
      <c r="M14" s="232">
        <f t="shared" ca="1" si="2"/>
        <v>3</v>
      </c>
      <c r="N14" s="232">
        <f t="shared" ca="1" si="2"/>
        <v>16</v>
      </c>
      <c r="O14" s="232">
        <f t="shared" ca="1" si="2"/>
        <v>16</v>
      </c>
      <c r="P14" s="232">
        <f t="shared" ca="1" si="2"/>
        <v>19</v>
      </c>
      <c r="Q14" s="232">
        <f t="shared" ca="1" si="2"/>
        <v>16</v>
      </c>
      <c r="R14" s="232">
        <f t="shared" ca="1" si="2"/>
        <v>-10</v>
      </c>
      <c r="S14" s="232">
        <f t="shared" ca="1" si="2"/>
        <v>20</v>
      </c>
      <c r="T14" s="232">
        <f t="shared" ca="1" si="2"/>
        <v>12</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0.34071320922610382</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120</v>
      </c>
      <c r="J26" s="268">
        <f t="shared" ref="J26:M26" ca="1" si="6">J12</f>
        <v>101</v>
      </c>
      <c r="K26" s="268">
        <f t="shared" ca="1" si="6"/>
        <v>114</v>
      </c>
      <c r="L26" s="268">
        <f t="shared" ca="1" si="6"/>
        <v>88</v>
      </c>
      <c r="M26" s="300">
        <f t="shared" ca="1" si="6"/>
        <v>105</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120</v>
      </c>
      <c r="J27" s="276">
        <f ca="1">J26</f>
        <v>101</v>
      </c>
      <c r="K27" s="276">
        <f ca="1">K26</f>
        <v>114</v>
      </c>
      <c r="L27" s="276">
        <f ca="1">L26</f>
        <v>88</v>
      </c>
      <c r="M27" s="277">
        <f ca="1">M26</f>
        <v>105</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120</v>
      </c>
      <c r="J29" s="283">
        <f t="shared" ref="J29:M29" ca="1" si="7">J12</f>
        <v>101</v>
      </c>
      <c r="K29" s="283">
        <f t="shared" ca="1" si="7"/>
        <v>114</v>
      </c>
      <c r="L29" s="283">
        <f t="shared" ca="1" si="7"/>
        <v>88</v>
      </c>
      <c r="M29" s="285">
        <f t="shared" ca="1" si="7"/>
        <v>105</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24">
        <f ca="1">M29</f>
        <v>105</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07">
        <f ca="1">M32</f>
        <v>105</v>
      </c>
      <c r="P31" s="348">
        <f ca="1">P12</f>
        <v>97</v>
      </c>
      <c r="Q31" s="349">
        <f ca="1">Q12</f>
        <v>88</v>
      </c>
      <c r="R31" s="349">
        <f ca="1">R12</f>
        <v>109</v>
      </c>
      <c r="S31" s="349">
        <f ca="1">S12</f>
        <v>96</v>
      </c>
      <c r="T31" s="382">
        <f ca="1">T12</f>
        <v>99</v>
      </c>
      <c r="U31" s="298">
        <f ca="1">S32</f>
        <v>96</v>
      </c>
      <c r="V31" s="283">
        <f ca="1">$T$31</f>
        <v>99</v>
      </c>
      <c r="W31" s="283">
        <f ca="1">$T$31</f>
        <v>99</v>
      </c>
      <c r="X31" s="283">
        <f ca="1">$T$31</f>
        <v>99</v>
      </c>
      <c r="Y31" s="285">
        <f ca="1">W32</f>
        <v>99</v>
      </c>
      <c r="Z31" s="359">
        <f ca="1">X32</f>
        <v>99</v>
      </c>
    </row>
    <row r="32" spans="1:119" s="283" customFormat="1" ht="12.95" customHeight="1" outlineLevel="1">
      <c r="A32" s="287"/>
      <c r="B32" s="281" t="s">
        <v>195</v>
      </c>
      <c r="C32" s="282"/>
      <c r="D32" s="282"/>
      <c r="E32" s="282"/>
      <c r="F32" s="282"/>
      <c r="G32" s="282"/>
      <c r="H32" s="282"/>
      <c r="I32" s="283">
        <f ca="1">SUM(I29:I31)</f>
        <v>120</v>
      </c>
      <c r="J32" s="283">
        <f t="shared" ref="J32:Z32" ca="1" si="8">SUM(J29:J31)</f>
        <v>101</v>
      </c>
      <c r="K32" s="283">
        <f t="shared" ca="1" si="8"/>
        <v>114</v>
      </c>
      <c r="L32" s="283">
        <f t="shared" ca="1" si="8"/>
        <v>88</v>
      </c>
      <c r="M32" s="285">
        <f t="shared" ca="1" si="8"/>
        <v>105</v>
      </c>
      <c r="N32" s="406">
        <f t="shared" ca="1" si="8"/>
        <v>105</v>
      </c>
      <c r="O32" s="406">
        <f t="shared" ca="1" si="8"/>
        <v>105</v>
      </c>
      <c r="P32" s="284">
        <f t="shared" ca="1" si="8"/>
        <v>97</v>
      </c>
      <c r="Q32" s="283">
        <f t="shared" ca="1" si="8"/>
        <v>88</v>
      </c>
      <c r="R32" s="283">
        <f t="shared" ca="1" si="8"/>
        <v>109</v>
      </c>
      <c r="S32" s="283">
        <f t="shared" ca="1" si="8"/>
        <v>96</v>
      </c>
      <c r="T32" s="285">
        <f ca="1">SUM(T29:T31)</f>
        <v>99</v>
      </c>
      <c r="U32" s="284">
        <f t="shared" ca="1" si="8"/>
        <v>96</v>
      </c>
      <c r="V32" s="283">
        <f t="shared" ca="1" si="8"/>
        <v>99</v>
      </c>
      <c r="W32" s="283">
        <f t="shared" ca="1" si="8"/>
        <v>99</v>
      </c>
      <c r="X32" s="283">
        <f t="shared" ca="1" si="8"/>
        <v>99</v>
      </c>
      <c r="Y32" s="285">
        <f t="shared" ca="1" si="8"/>
        <v>99</v>
      </c>
      <c r="Z32" s="283">
        <f t="shared" ca="1" si="8"/>
        <v>99</v>
      </c>
    </row>
    <row r="33" spans="1:26" s="283" customFormat="1" ht="12.95" customHeight="1" outlineLevel="1">
      <c r="A33" s="281"/>
      <c r="B33" s="289" t="s">
        <v>13</v>
      </c>
      <c r="C33" s="290"/>
      <c r="D33" s="290"/>
      <c r="E33" s="290"/>
      <c r="F33" s="290"/>
      <c r="G33" s="290"/>
      <c r="H33" s="290"/>
      <c r="I33" s="291">
        <f ca="1">I$27</f>
        <v>120</v>
      </c>
      <c r="J33" s="291">
        <f ca="1">J$27</f>
        <v>101</v>
      </c>
      <c r="K33" s="291">
        <f ca="1">K$27</f>
        <v>114</v>
      </c>
      <c r="L33" s="291">
        <f ca="1">L$27</f>
        <v>88</v>
      </c>
      <c r="M33" s="293">
        <f ca="1">M$27</f>
        <v>105</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105</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105</v>
      </c>
      <c r="P35" s="292">
        <f t="shared" ca="1" si="9"/>
        <v>97</v>
      </c>
      <c r="Q35" s="291">
        <f t="shared" ca="1" si="9"/>
        <v>88</v>
      </c>
      <c r="R35" s="291">
        <f t="shared" ca="1" si="9"/>
        <v>109</v>
      </c>
      <c r="S35" s="291">
        <f t="shared" ca="1" si="9"/>
        <v>96</v>
      </c>
      <c r="T35" s="293">
        <f t="shared" ca="1" si="9"/>
        <v>99</v>
      </c>
      <c r="U35" s="292">
        <f t="shared" ca="1" si="9"/>
        <v>96</v>
      </c>
      <c r="V35" s="291">
        <f t="shared" ca="1" si="9"/>
        <v>99</v>
      </c>
      <c r="W35" s="291">
        <f t="shared" ca="1" si="9"/>
        <v>99</v>
      </c>
      <c r="X35" s="291">
        <f t="shared" ca="1" si="9"/>
        <v>99</v>
      </c>
      <c r="Y35" s="293">
        <f t="shared" ca="1" si="9"/>
        <v>99</v>
      </c>
      <c r="Z35" s="291">
        <f t="shared" ca="1" si="9"/>
        <v>99</v>
      </c>
    </row>
    <row r="36" spans="1:26" s="283" customFormat="1" ht="12.75" customHeight="1" outlineLevel="1">
      <c r="A36" s="281"/>
      <c r="B36" s="289" t="s">
        <v>262</v>
      </c>
      <c r="C36" s="290"/>
      <c r="D36" s="290"/>
      <c r="E36" s="290"/>
      <c r="F36" s="290"/>
      <c r="G36" s="290"/>
      <c r="H36" s="290"/>
      <c r="I36" s="291">
        <f t="shared" ref="I36:Z36" ca="1" si="10">SUM(I33:I35)</f>
        <v>120</v>
      </c>
      <c r="J36" s="291">
        <f t="shared" ca="1" si="10"/>
        <v>101</v>
      </c>
      <c r="K36" s="291">
        <f t="shared" ca="1" si="10"/>
        <v>114</v>
      </c>
      <c r="L36" s="291">
        <f t="shared" ca="1" si="10"/>
        <v>88</v>
      </c>
      <c r="M36" s="293">
        <f t="shared" ca="1" si="10"/>
        <v>105</v>
      </c>
      <c r="N36" s="408">
        <f t="shared" ca="1" si="10"/>
        <v>105</v>
      </c>
      <c r="O36" s="408">
        <f t="shared" ca="1" si="10"/>
        <v>105</v>
      </c>
      <c r="P36" s="292">
        <f t="shared" ca="1" si="10"/>
        <v>97</v>
      </c>
      <c r="Q36" s="291">
        <f t="shared" ca="1" si="10"/>
        <v>88</v>
      </c>
      <c r="R36" s="291">
        <f t="shared" ca="1" si="10"/>
        <v>109</v>
      </c>
      <c r="S36" s="291">
        <f t="shared" ca="1" si="10"/>
        <v>96</v>
      </c>
      <c r="T36" s="293">
        <f t="shared" ca="1" si="10"/>
        <v>99</v>
      </c>
      <c r="U36" s="292">
        <f t="shared" ca="1" si="10"/>
        <v>96</v>
      </c>
      <c r="V36" s="291">
        <f t="shared" ca="1" si="10"/>
        <v>99</v>
      </c>
      <c r="W36" s="291">
        <f t="shared" ca="1" si="10"/>
        <v>99</v>
      </c>
      <c r="X36" s="291">
        <f t="shared" ca="1" si="10"/>
        <v>99</v>
      </c>
      <c r="Y36" s="293">
        <f t="shared" ca="1" si="10"/>
        <v>99</v>
      </c>
      <c r="Z36" s="291">
        <f t="shared" ca="1" si="10"/>
        <v>99</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120</v>
      </c>
      <c r="J38" s="268">
        <f t="shared" ref="J38:M38" ca="1" si="11">J12</f>
        <v>101</v>
      </c>
      <c r="K38" s="268">
        <f t="shared" ca="1" si="11"/>
        <v>114</v>
      </c>
      <c r="L38" s="268">
        <f t="shared" ca="1" si="11"/>
        <v>88</v>
      </c>
      <c r="M38" s="300">
        <f t="shared" ca="1" si="11"/>
        <v>105</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24">
        <f ca="1">M38</f>
        <v>105</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07">
        <f ca="1">M41</f>
        <v>91</v>
      </c>
      <c r="P40" s="348">
        <f ca="1">P12</f>
        <v>97</v>
      </c>
      <c r="Q40" s="349">
        <f ca="1">Q12</f>
        <v>88</v>
      </c>
      <c r="R40" s="349">
        <f ca="1">R12</f>
        <v>109</v>
      </c>
      <c r="S40" s="349">
        <f ca="1">S12</f>
        <v>96</v>
      </c>
      <c r="T40" s="382">
        <f ca="1">T12</f>
        <v>99</v>
      </c>
      <c r="U40" s="298">
        <f ca="1">S41</f>
        <v>120</v>
      </c>
      <c r="V40" s="283">
        <f ca="1">U40</f>
        <v>120</v>
      </c>
      <c r="W40" s="283">
        <f ca="1">V40</f>
        <v>120</v>
      </c>
      <c r="X40" s="283">
        <f ca="1">W40</f>
        <v>120</v>
      </c>
      <c r="Y40" s="285">
        <f ca="1">X40</f>
        <v>120</v>
      </c>
      <c r="Z40" s="359">
        <f ca="1">X41</f>
        <v>137</v>
      </c>
    </row>
    <row r="41" spans="1:26" s="268" customFormat="1" ht="12.95" customHeight="1">
      <c r="A41" s="294"/>
      <c r="B41" s="266" t="s">
        <v>196</v>
      </c>
      <c r="C41" s="267"/>
      <c r="D41" s="267"/>
      <c r="E41" s="267"/>
      <c r="F41" s="267"/>
      <c r="G41" s="267"/>
      <c r="H41" s="267"/>
      <c r="I41" s="268">
        <f ca="1">I12-SUM($I13:I13)-I14</f>
        <v>112</v>
      </c>
      <c r="J41" s="268">
        <f ca="1">J12-SUM($I13:J13)-J14</f>
        <v>86</v>
      </c>
      <c r="K41" s="268">
        <f ca="1">K12-SUM($I13:K13)-K14</f>
        <v>69</v>
      </c>
      <c r="L41" s="268">
        <f ca="1">L12-SUM($I13:L13)-L14</f>
        <v>72</v>
      </c>
      <c r="M41" s="300">
        <f ca="1">M12-SUM($I13:M13)-M14</f>
        <v>91</v>
      </c>
      <c r="N41" s="411">
        <f ca="1">L41+L14-N14-SUM($M13:N13)</f>
        <v>47</v>
      </c>
      <c r="O41" s="411">
        <f ca="1">M41+M14-O14-SUM($N13:O13)</f>
        <v>69</v>
      </c>
      <c r="P41" s="284">
        <f ca="1">P12-P14-SUM($O13:P13)</f>
        <v>98</v>
      </c>
      <c r="Q41" s="283">
        <f ca="1">Q12-Q14-SUM($O13:Q13)</f>
        <v>112</v>
      </c>
      <c r="R41" s="283">
        <f ca="1">R12-R14-SUM($O13:R13)</f>
        <v>144</v>
      </c>
      <c r="S41" s="283">
        <f ca="1">S12-S14-SUM($O13:S13)</f>
        <v>120</v>
      </c>
      <c r="T41" s="285">
        <f ca="1">T12-T14-SUM($O13:T13)</f>
        <v>128</v>
      </c>
      <c r="U41" s="284">
        <f ca="1">$S$41+$S$14-U14-SUM($T13:U13)</f>
        <v>137</v>
      </c>
      <c r="V41" s="283">
        <f ca="1">$S$41+$S$14-V14-SUM($T13:V13)</f>
        <v>137</v>
      </c>
      <c r="W41" s="283">
        <f ca="1">$S$41+$S$14-W14-SUM($T13:W13)</f>
        <v>137</v>
      </c>
      <c r="X41" s="283">
        <f ca="1">$S$41+$S$14-X14-SUM($T13:X13)</f>
        <v>137</v>
      </c>
      <c r="Y41" s="285">
        <f ca="1">$S$41+$S$14-Y14-SUM($T13:Y13)</f>
        <v>137</v>
      </c>
      <c r="Z41" s="283">
        <f ca="1">$X$41+$X$14-Z14-SUM($Y13:Z13)</f>
        <v>137</v>
      </c>
    </row>
    <row r="42" spans="1:26" s="268" customFormat="1" ht="12.95" customHeight="1" outlineLevel="1">
      <c r="A42" s="266"/>
      <c r="B42" s="274" t="s">
        <v>17</v>
      </c>
      <c r="C42" s="275"/>
      <c r="D42" s="275"/>
      <c r="E42" s="275"/>
      <c r="F42" s="275"/>
      <c r="G42" s="275"/>
      <c r="H42" s="275"/>
      <c r="I42" s="276">
        <f ca="1">I$27</f>
        <v>120</v>
      </c>
      <c r="J42" s="276">
        <f ca="1">J$27</f>
        <v>101</v>
      </c>
      <c r="K42" s="276">
        <f ca="1">K$27</f>
        <v>114</v>
      </c>
      <c r="L42" s="276">
        <f ca="1">L$27</f>
        <v>88</v>
      </c>
      <c r="M42" s="277">
        <f ca="1">M$27</f>
        <v>105</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105</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91</v>
      </c>
      <c r="P44" s="304">
        <f t="shared" ca="1" si="12"/>
        <v>97</v>
      </c>
      <c r="Q44" s="276">
        <f t="shared" ca="1" si="12"/>
        <v>88</v>
      </c>
      <c r="R44" s="276">
        <f t="shared" ca="1" si="12"/>
        <v>109</v>
      </c>
      <c r="S44" s="276">
        <f t="shared" ca="1" si="12"/>
        <v>96</v>
      </c>
      <c r="T44" s="277">
        <f t="shared" ca="1" si="12"/>
        <v>99</v>
      </c>
      <c r="U44" s="304">
        <f t="shared" ca="1" si="12"/>
        <v>120</v>
      </c>
      <c r="V44" s="276">
        <f t="shared" ca="1" si="12"/>
        <v>120</v>
      </c>
      <c r="W44" s="276">
        <f t="shared" ca="1" si="12"/>
        <v>120</v>
      </c>
      <c r="X44" s="276">
        <f ca="1">X40</f>
        <v>120</v>
      </c>
      <c r="Y44" s="277">
        <f t="shared" ca="1" si="12"/>
        <v>120</v>
      </c>
      <c r="Z44" s="276">
        <f t="shared" ca="1" si="12"/>
        <v>137</v>
      </c>
    </row>
    <row r="45" spans="1:26" s="268" customFormat="1" ht="12.75" customHeight="1">
      <c r="A45" s="266"/>
      <c r="B45" s="274" t="s">
        <v>263</v>
      </c>
      <c r="C45" s="275"/>
      <c r="D45" s="275"/>
      <c r="E45" s="275"/>
      <c r="F45" s="275"/>
      <c r="G45" s="275"/>
      <c r="H45" s="275"/>
      <c r="I45" s="276">
        <f t="shared" ref="I45:Z45" ca="1" si="13">SUM(I42:I44)</f>
        <v>120</v>
      </c>
      <c r="J45" s="276">
        <f t="shared" ca="1" si="13"/>
        <v>101</v>
      </c>
      <c r="K45" s="276">
        <f t="shared" ca="1" si="13"/>
        <v>114</v>
      </c>
      <c r="L45" s="276">
        <f t="shared" ca="1" si="13"/>
        <v>88</v>
      </c>
      <c r="M45" s="277">
        <f t="shared" ca="1" si="13"/>
        <v>105</v>
      </c>
      <c r="N45" s="412">
        <f t="shared" ca="1" si="13"/>
        <v>105</v>
      </c>
      <c r="O45" s="412">
        <f t="shared" ca="1" si="13"/>
        <v>91</v>
      </c>
      <c r="P45" s="304">
        <f t="shared" ca="1" si="13"/>
        <v>97</v>
      </c>
      <c r="Q45" s="276">
        <f t="shared" ca="1" si="13"/>
        <v>88</v>
      </c>
      <c r="R45" s="276">
        <f t="shared" ca="1" si="13"/>
        <v>109</v>
      </c>
      <c r="S45" s="276">
        <f t="shared" ca="1" si="13"/>
        <v>96</v>
      </c>
      <c r="T45" s="277">
        <f t="shared" ca="1" si="13"/>
        <v>99</v>
      </c>
      <c r="U45" s="304">
        <f t="shared" ca="1" si="13"/>
        <v>120</v>
      </c>
      <c r="V45" s="276">
        <f t="shared" ca="1" si="13"/>
        <v>120</v>
      </c>
      <c r="W45" s="276">
        <f t="shared" ca="1" si="13"/>
        <v>120</v>
      </c>
      <c r="X45" s="276">
        <f t="shared" ca="1" si="13"/>
        <v>120</v>
      </c>
      <c r="Y45" s="277">
        <f t="shared" ca="1" si="13"/>
        <v>120</v>
      </c>
      <c r="Z45" s="276">
        <f t="shared" ca="1" si="13"/>
        <v>137</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8</v>
      </c>
      <c r="J47" s="308">
        <f t="shared" ca="1" si="14"/>
        <v>7</v>
      </c>
      <c r="K47" s="308">
        <f t="shared" ca="1" si="14"/>
        <v>30</v>
      </c>
      <c r="L47" s="308">
        <f t="shared" ca="1" si="14"/>
        <v>-29</v>
      </c>
      <c r="M47" s="311">
        <f t="shared" ca="1" si="14"/>
        <v>-2</v>
      </c>
      <c r="N47" s="413">
        <f ca="1">(SUM(N38:N40)-N41)-(SUM(M38:M40)-M41)</f>
        <v>44</v>
      </c>
      <c r="O47" s="413">
        <f ca="1">(SUM(O38:O40)-O41)-(SUM(N38:N40)-N41)</f>
        <v>-36</v>
      </c>
      <c r="P47" s="310">
        <f t="shared" ref="P47:Z47" ca="1" si="15">(SUM(P38:P40)-P41)-(SUM(O38:O40)-O41)</f>
        <v>-23</v>
      </c>
      <c r="Q47" s="308">
        <f t="shared" ca="1" si="15"/>
        <v>-23</v>
      </c>
      <c r="R47" s="308">
        <f t="shared" ca="1" si="15"/>
        <v>-11</v>
      </c>
      <c r="S47" s="308">
        <f t="shared" ca="1" si="15"/>
        <v>11</v>
      </c>
      <c r="T47" s="311">
        <f t="shared" ca="1" si="15"/>
        <v>-5</v>
      </c>
      <c r="U47" s="310">
        <f t="shared" ca="1" si="15"/>
        <v>12</v>
      </c>
      <c r="V47" s="308">
        <f t="shared" ca="1" si="15"/>
        <v>0</v>
      </c>
      <c r="W47" s="308">
        <f t="shared" ca="1" si="15"/>
        <v>0</v>
      </c>
      <c r="X47" s="308">
        <f t="shared" ca="1" si="15"/>
        <v>0</v>
      </c>
      <c r="Y47" s="311">
        <f t="shared" ca="1" si="15"/>
        <v>0</v>
      </c>
      <c r="Z47" s="308">
        <f t="shared" ca="1" si="15"/>
        <v>17</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8</v>
      </c>
      <c r="J50" s="308"/>
      <c r="K50" s="308"/>
      <c r="L50" s="308"/>
      <c r="M50" s="311"/>
      <c r="N50" s="413"/>
      <c r="O50" s="413"/>
      <c r="P50" s="310">
        <f ca="1">SUM(P38:P40)-P41</f>
        <v>-1</v>
      </c>
      <c r="Q50" s="308"/>
      <c r="R50" s="308"/>
      <c r="S50" s="308"/>
      <c r="T50" s="311"/>
      <c r="U50" s="310">
        <f ca="1">SUM(U38:U40)-U41</f>
        <v>-17</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7</v>
      </c>
      <c r="K51" s="312">
        <f ca="1">(SUM(K38:K40)-K41)-(SUM(J38:J40)-J41)</f>
        <v>30</v>
      </c>
      <c r="L51" s="312">
        <f ca="1">(SUM(L38:L40)-L41)-(SUM(K38:K40)-K41)</f>
        <v>-29</v>
      </c>
      <c r="M51" s="311"/>
      <c r="N51" s="413"/>
      <c r="O51" s="413"/>
      <c r="P51" s="310"/>
      <c r="Q51" s="312">
        <f ca="1">(SUM(Q38:Q40)-Q41)-(SUM(P38:P40)-P41)</f>
        <v>-23</v>
      </c>
      <c r="R51" s="312">
        <f ca="1">(SUM(R38:R40)-R41)-(SUM(Q38:Q40)-Q41)</f>
        <v>-11</v>
      </c>
      <c r="S51" s="312">
        <f ca="1">(SUM(S38:S40)-S41)-(SUM(R38:R40)-R41)</f>
        <v>11</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4"/>
      <c r="J54" s="314"/>
      <c r="K54" s="314"/>
      <c r="L54" s="314"/>
      <c r="M54" s="318"/>
      <c r="N54" s="415"/>
      <c r="O54" s="415"/>
      <c r="P54" s="315"/>
      <c r="Q54" s="316"/>
      <c r="R54" s="316"/>
      <c r="S54" s="316"/>
      <c r="T54" s="354"/>
      <c r="U54" s="315"/>
      <c r="V54" s="316"/>
      <c r="W54" s="316"/>
      <c r="X54" s="314"/>
      <c r="Y54" s="354"/>
      <c r="Z54" s="316"/>
    </row>
    <row r="55" spans="1:26" s="268" customFormat="1" ht="12.95" customHeight="1">
      <c r="A55" s="294"/>
      <c r="B55" s="306" t="s">
        <v>281</v>
      </c>
      <c r="C55" s="307"/>
      <c r="D55" s="307"/>
      <c r="E55" s="307"/>
      <c r="F55" s="307"/>
      <c r="G55" s="307"/>
      <c r="H55" s="307"/>
      <c r="I55" s="314"/>
      <c r="J55" s="314"/>
      <c r="K55" s="314"/>
      <c r="L55" s="314"/>
      <c r="M55" s="318"/>
      <c r="N55" s="415"/>
      <c r="O55" s="415"/>
      <c r="P55" s="315"/>
      <c r="Q55" s="316"/>
      <c r="R55" s="316"/>
      <c r="S55" s="316"/>
      <c r="T55" s="354"/>
      <c r="U55" s="315"/>
      <c r="V55" s="316"/>
      <c r="W55" s="316"/>
      <c r="X55" s="314"/>
      <c r="Y55" s="354"/>
      <c r="Z55" s="316"/>
    </row>
    <row r="56" spans="1:26" s="268" customFormat="1" ht="12.95" customHeight="1">
      <c r="A56" s="294"/>
      <c r="B56" s="306" t="s">
        <v>323</v>
      </c>
      <c r="C56" s="307"/>
      <c r="D56" s="307"/>
      <c r="E56" s="307"/>
      <c r="F56" s="307"/>
      <c r="G56" s="307"/>
      <c r="H56" s="307"/>
      <c r="I56" s="314"/>
      <c r="J56" s="314"/>
      <c r="K56" s="314"/>
      <c r="L56" s="314"/>
      <c r="M56" s="318"/>
      <c r="N56" s="415"/>
      <c r="O56" s="415"/>
      <c r="P56" s="315"/>
      <c r="Q56" s="314"/>
      <c r="R56" s="314"/>
      <c r="S56" s="314"/>
      <c r="T56" s="354"/>
      <c r="U56" s="371"/>
      <c r="V56" s="314"/>
      <c r="W56" s="314"/>
      <c r="X56" s="314"/>
      <c r="Y56" s="354"/>
      <c r="Z56" s="316"/>
    </row>
    <row r="57" spans="1:26" s="268" customFormat="1" ht="12.95" customHeight="1">
      <c r="A57" s="294"/>
      <c r="B57" s="306" t="s">
        <v>286</v>
      </c>
      <c r="C57" s="307"/>
      <c r="D57" s="307"/>
      <c r="E57" s="307"/>
      <c r="F57" s="307"/>
      <c r="G57" s="307"/>
      <c r="H57" s="307"/>
      <c r="I57" s="314"/>
      <c r="J57" s="314"/>
      <c r="K57" s="314"/>
      <c r="L57" s="314"/>
      <c r="M57" s="318"/>
      <c r="N57" s="415"/>
      <c r="O57" s="415"/>
      <c r="P57" s="315"/>
      <c r="Q57" s="314"/>
      <c r="R57" s="314"/>
      <c r="S57" s="314"/>
      <c r="T57" s="354"/>
      <c r="U57" s="371"/>
      <c r="V57" s="314"/>
      <c r="W57" s="314"/>
      <c r="X57" s="314"/>
      <c r="Y57" s="354"/>
      <c r="Z57" s="316"/>
    </row>
    <row r="58" spans="1:26" s="268" customFormat="1" ht="12.95" customHeight="1">
      <c r="A58" s="294"/>
      <c r="B58" s="306" t="s">
        <v>308</v>
      </c>
      <c r="C58" s="307"/>
      <c r="D58" s="307"/>
      <c r="E58" s="307"/>
      <c r="F58" s="307"/>
      <c r="G58" s="307"/>
      <c r="H58" s="307"/>
      <c r="I58" s="314"/>
      <c r="J58" s="314"/>
      <c r="K58" s="314"/>
      <c r="L58" s="314"/>
      <c r="M58" s="318"/>
      <c r="N58" s="415"/>
      <c r="O58" s="415"/>
      <c r="P58" s="315"/>
      <c r="Q58" s="314"/>
      <c r="R58" s="314"/>
      <c r="S58" s="314"/>
      <c r="T58" s="354"/>
      <c r="U58" s="371"/>
      <c r="V58" s="314"/>
      <c r="W58" s="314"/>
      <c r="X58" s="314"/>
      <c r="Y58" s="354"/>
      <c r="Z58" s="316"/>
    </row>
    <row r="59" spans="1:26" s="268" customFormat="1" ht="12.95" customHeight="1">
      <c r="A59" s="294"/>
      <c r="B59" s="306" t="s">
        <v>309</v>
      </c>
      <c r="C59" s="307"/>
      <c r="D59" s="307"/>
      <c r="E59" s="307"/>
      <c r="F59" s="307"/>
      <c r="G59" s="307"/>
      <c r="H59" s="307"/>
      <c r="I59" s="314"/>
      <c r="J59" s="314"/>
      <c r="K59" s="314"/>
      <c r="L59" s="314"/>
      <c r="M59" s="318"/>
      <c r="N59" s="415"/>
      <c r="O59" s="415"/>
      <c r="P59" s="315"/>
      <c r="Q59" s="314"/>
      <c r="R59" s="314"/>
      <c r="S59" s="314"/>
      <c r="T59" s="354"/>
      <c r="U59" s="371"/>
      <c r="V59" s="314"/>
      <c r="W59" s="314"/>
      <c r="X59" s="314"/>
      <c r="Y59" s="354"/>
      <c r="Z59" s="316"/>
    </row>
    <row r="60" spans="1:26" s="268" customFormat="1" ht="12.95" customHeight="1">
      <c r="A60" s="294"/>
      <c r="B60" s="306" t="s">
        <v>310</v>
      </c>
      <c r="C60" s="307"/>
      <c r="D60" s="307"/>
      <c r="E60" s="307"/>
      <c r="F60" s="307"/>
      <c r="G60" s="307"/>
      <c r="H60" s="307"/>
      <c r="I60" s="314"/>
      <c r="J60" s="314"/>
      <c r="K60" s="314"/>
      <c r="L60" s="314"/>
      <c r="M60" s="318"/>
      <c r="N60" s="415"/>
      <c r="O60" s="415"/>
      <c r="P60" s="315"/>
      <c r="Q60" s="314"/>
      <c r="R60" s="314"/>
      <c r="S60" s="314"/>
      <c r="T60" s="354"/>
      <c r="U60" s="371"/>
      <c r="V60" s="314"/>
      <c r="W60" s="314"/>
      <c r="X60" s="314"/>
      <c r="Y60" s="354"/>
      <c r="Z60" s="316"/>
    </row>
    <row r="61" spans="1:26" s="268" customFormat="1" ht="12.95" customHeight="1">
      <c r="A61" s="294"/>
      <c r="B61" s="306" t="s">
        <v>311</v>
      </c>
      <c r="C61" s="307"/>
      <c r="D61" s="307"/>
      <c r="E61" s="307"/>
      <c r="F61" s="307"/>
      <c r="G61" s="307"/>
      <c r="H61" s="307"/>
      <c r="I61" s="314"/>
      <c r="J61" s="314"/>
      <c r="K61" s="314"/>
      <c r="L61" s="314"/>
      <c r="M61" s="318"/>
      <c r="N61" s="415"/>
      <c r="O61" s="415"/>
      <c r="P61" s="315"/>
      <c r="Q61" s="314"/>
      <c r="R61" s="314"/>
      <c r="S61" s="314"/>
      <c r="T61" s="354"/>
      <c r="U61" s="371"/>
      <c r="V61" s="314"/>
      <c r="W61" s="314"/>
      <c r="X61" s="314"/>
      <c r="Y61" s="354"/>
      <c r="Z61" s="316"/>
    </row>
    <row r="62" spans="1:26" s="268" customFormat="1" ht="12.95" customHeight="1">
      <c r="A62" s="294"/>
      <c r="B62" s="306" t="s">
        <v>22</v>
      </c>
      <c r="C62" s="307"/>
      <c r="D62" s="307"/>
      <c r="E62" s="307"/>
      <c r="F62" s="307"/>
      <c r="G62" s="307"/>
      <c r="H62" s="307"/>
      <c r="I62" s="319">
        <f ca="1">SUM(I50:I61)</f>
        <v>8</v>
      </c>
      <c r="J62" s="319">
        <f t="shared" ref="J62:Z62" ca="1" si="17">SUM(J50:J61)</f>
        <v>7</v>
      </c>
      <c r="K62" s="319">
        <f t="shared" ca="1" si="17"/>
        <v>30</v>
      </c>
      <c r="L62" s="319">
        <f t="shared" ca="1" si="17"/>
        <v>-29</v>
      </c>
      <c r="M62" s="321">
        <f t="shared" si="17"/>
        <v>0</v>
      </c>
      <c r="N62" s="416">
        <f t="shared" si="17"/>
        <v>0</v>
      </c>
      <c r="O62" s="416">
        <f t="shared" si="17"/>
        <v>0</v>
      </c>
      <c r="P62" s="320">
        <f t="shared" ca="1" si="17"/>
        <v>-1</v>
      </c>
      <c r="Q62" s="319">
        <f t="shared" ca="1" si="17"/>
        <v>-23</v>
      </c>
      <c r="R62" s="319">
        <f t="shared" ca="1" si="17"/>
        <v>-11</v>
      </c>
      <c r="S62" s="319">
        <f t="shared" ca="1" si="17"/>
        <v>11</v>
      </c>
      <c r="T62" s="321">
        <f t="shared" si="17"/>
        <v>0</v>
      </c>
      <c r="U62" s="320">
        <f t="shared" ca="1" si="17"/>
        <v>-17</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8</v>
      </c>
      <c r="K65" s="325">
        <f ca="1">J65</f>
        <v>8</v>
      </c>
      <c r="L65" s="325">
        <f ca="1">K65</f>
        <v>8</v>
      </c>
      <c r="M65" s="327">
        <f ca="1">L65</f>
        <v>8</v>
      </c>
      <c r="N65" s="417">
        <f ca="1">M65</f>
        <v>8</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7</v>
      </c>
      <c r="L66" s="312">
        <f ca="1">K66</f>
        <v>7</v>
      </c>
      <c r="M66" s="313">
        <f ca="1">L66</f>
        <v>7</v>
      </c>
      <c r="N66" s="413">
        <f ca="1">M66</f>
        <v>7</v>
      </c>
      <c r="O66" s="413">
        <f ca="1">N66</f>
        <v>7</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30</v>
      </c>
      <c r="M67" s="313">
        <f ca="1">L67</f>
        <v>30</v>
      </c>
      <c r="N67" s="413">
        <f ca="1">M67</f>
        <v>30</v>
      </c>
      <c r="O67" s="413">
        <f ca="1">N67</f>
        <v>30</v>
      </c>
      <c r="P67" s="310">
        <f ca="1">O67</f>
        <v>30</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-29</v>
      </c>
      <c r="N68" s="413">
        <f ca="1">M68</f>
        <v>-29</v>
      </c>
      <c r="O68" s="413">
        <f ca="1">N68</f>
        <v>-29</v>
      </c>
      <c r="P68" s="310">
        <f ca="1">O68</f>
        <v>-29</v>
      </c>
      <c r="Q68" s="308">
        <f ca="1">P68</f>
        <v>-29</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N$62</f>
        <v>0</v>
      </c>
      <c r="P70" s="394">
        <f>O70</f>
        <v>0</v>
      </c>
      <c r="Q70" s="361">
        <f>P70</f>
        <v>0</v>
      </c>
      <c r="R70" s="361">
        <f>Q70</f>
        <v>0</v>
      </c>
      <c r="S70" s="361">
        <f>R70</f>
        <v>0</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O$62</f>
        <v>0</v>
      </c>
      <c r="Q71" s="361">
        <f>P71</f>
        <v>0</v>
      </c>
      <c r="R71" s="361">
        <f>Q71</f>
        <v>0</v>
      </c>
      <c r="S71" s="361">
        <f>R71</f>
        <v>0</v>
      </c>
      <c r="T71" s="387">
        <f>S71</f>
        <v>0</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-1</v>
      </c>
      <c r="R72" s="312">
        <f ca="1">Q72</f>
        <v>-1</v>
      </c>
      <c r="S72" s="312">
        <f ca="1">R72</f>
        <v>-1</v>
      </c>
      <c r="T72" s="313">
        <f ca="1">S72</f>
        <v>-1</v>
      </c>
      <c r="U72" s="322">
        <f ca="1">T72</f>
        <v>-1</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-23</v>
      </c>
      <c r="S73" s="312">
        <f ca="1">R73</f>
        <v>-23</v>
      </c>
      <c r="T73" s="313">
        <f ca="1">S73</f>
        <v>-23</v>
      </c>
      <c r="U73" s="322">
        <f ca="1">T73</f>
        <v>-23</v>
      </c>
      <c r="V73" s="312">
        <f ca="1">U73</f>
        <v>-23</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-11</v>
      </c>
      <c r="T74" s="313">
        <f ca="1">S74</f>
        <v>-11</v>
      </c>
      <c r="U74" s="322">
        <f ca="1">T74</f>
        <v>-11</v>
      </c>
      <c r="V74" s="312">
        <f ca="1">U74</f>
        <v>-11</v>
      </c>
      <c r="W74" s="312">
        <f ca="1">V74</f>
        <v>-11</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11</v>
      </c>
      <c r="U75" s="322">
        <f ca="1">T75</f>
        <v>11</v>
      </c>
      <c r="V75" s="312">
        <f ca="1">U75</f>
        <v>11</v>
      </c>
      <c r="W75" s="312">
        <f ca="1">V75</f>
        <v>11</v>
      </c>
      <c r="X75" s="312">
        <f ca="1">W75</f>
        <v>11</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-17</v>
      </c>
      <c r="W77" s="312">
        <f ca="1">V77</f>
        <v>-17</v>
      </c>
      <c r="X77" s="312">
        <f ca="1">W77</f>
        <v>-17</v>
      </c>
      <c r="Y77" s="313">
        <f ca="1">X77</f>
        <v>-17</v>
      </c>
      <c r="Z77" s="312">
        <f ca="1">Y77</f>
        <v>-17</v>
      </c>
    </row>
    <row r="78" spans="1:26" s="268" customFormat="1" ht="12.95" customHeight="1">
      <c r="A78" s="294"/>
      <c r="B78" s="306" t="s">
        <v>259</v>
      </c>
      <c r="C78" s="307"/>
      <c r="D78" s="307"/>
      <c r="E78" s="307"/>
      <c r="F78" s="307"/>
      <c r="G78" s="307"/>
      <c r="H78" s="307"/>
      <c r="I78" s="319"/>
      <c r="J78" s="319"/>
      <c r="K78" s="319"/>
      <c r="L78" s="319"/>
      <c r="M78" s="321"/>
      <c r="N78" s="416">
        <f ca="1">SUM(N65:N69)</f>
        <v>16</v>
      </c>
      <c r="O78" s="416">
        <f ca="1">SUM(O65:O70)</f>
        <v>8</v>
      </c>
      <c r="P78" s="320">
        <f ca="1">SUM(P65:P71)</f>
        <v>1</v>
      </c>
      <c r="Q78" s="319">
        <f t="shared" ref="Q78:T78" ca="1" si="18">SUM(Q65:Q71)</f>
        <v>-29</v>
      </c>
      <c r="R78" s="319">
        <f t="shared" si="18"/>
        <v>0</v>
      </c>
      <c r="S78" s="319">
        <f t="shared" si="18"/>
        <v>0</v>
      </c>
      <c r="T78" s="321">
        <f t="shared" si="18"/>
        <v>0</v>
      </c>
      <c r="U78" s="320">
        <f ca="1">SUM(U65:U76)</f>
        <v>-24</v>
      </c>
      <c r="V78" s="319">
        <f t="shared" ref="V78:Y78" ca="1" si="19">SUM(V65:V76)</f>
        <v>-23</v>
      </c>
      <c r="W78" s="319">
        <f t="shared" ca="1" si="19"/>
        <v>0</v>
      </c>
      <c r="X78" s="319">
        <f t="shared" ca="1" si="19"/>
        <v>11</v>
      </c>
      <c r="Y78" s="321">
        <f t="shared" si="19"/>
        <v>0</v>
      </c>
      <c r="Z78" s="319">
        <f ca="1">SUM(Z65:Z77)</f>
        <v>-17</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2"/>
      <c r="J81" s="312"/>
      <c r="K81" s="312"/>
      <c r="L81" s="312"/>
      <c r="M81" s="313"/>
      <c r="N81" s="413"/>
      <c r="O81" s="413"/>
      <c r="P81" s="310"/>
      <c r="Q81" s="308"/>
      <c r="R81" s="308"/>
      <c r="S81" s="308"/>
      <c r="T81" s="311"/>
      <c r="U81" s="310"/>
      <c r="V81" s="308">
        <f ca="1">-((SUM(T38:T40)-T41)-(SUM(S38:S40)-S41))/(1+$I$15)^4</f>
        <v>3.7875024343681756</v>
      </c>
      <c r="W81" s="308"/>
      <c r="X81" s="308"/>
      <c r="Y81" s="311"/>
      <c r="Z81" s="308"/>
    </row>
    <row r="82" spans="1:26" s="268" customFormat="1" ht="12.95" customHeight="1">
      <c r="A82" s="294"/>
      <c r="B82" s="306" t="s">
        <v>362</v>
      </c>
      <c r="C82" s="307"/>
      <c r="D82" s="307"/>
      <c r="E82" s="267"/>
      <c r="F82" s="267"/>
      <c r="G82" s="267"/>
      <c r="H82" s="307"/>
      <c r="I82" s="312"/>
      <c r="J82" s="312"/>
      <c r="K82" s="312"/>
      <c r="L82" s="312"/>
      <c r="M82" s="313"/>
      <c r="N82" s="413"/>
      <c r="O82" s="413"/>
      <c r="P82" s="310"/>
      <c r="Q82" s="308">
        <f ca="1">-N14*((1-(1+$I$15)^-6)/$I$15)*(1+I15)^2</f>
        <v>-87.114130320192501</v>
      </c>
      <c r="R82" s="308"/>
      <c r="S82" s="308"/>
      <c r="T82" s="311"/>
      <c r="U82" s="370"/>
      <c r="V82" s="308"/>
      <c r="W82" s="308"/>
      <c r="X82" s="308"/>
      <c r="Y82" s="311"/>
      <c r="Z82" s="308"/>
    </row>
    <row r="83" spans="1:26" s="268" customFormat="1" ht="12.95" customHeight="1">
      <c r="A83" s="294"/>
      <c r="B83" s="306" t="s">
        <v>374</v>
      </c>
      <c r="C83" s="267"/>
      <c r="D83" s="267"/>
      <c r="E83" s="267"/>
      <c r="F83" s="267"/>
      <c r="G83" s="267"/>
      <c r="H83" s="267"/>
      <c r="M83" s="300"/>
      <c r="N83" s="410"/>
      <c r="O83" s="410"/>
      <c r="P83" s="299"/>
      <c r="T83" s="300"/>
      <c r="U83" s="299"/>
      <c r="Y83" s="300"/>
    </row>
    <row r="84" spans="1:26" s="268" customFormat="1" ht="12.95" customHeight="1">
      <c r="A84" s="294"/>
      <c r="B84" s="306" t="s">
        <v>373</v>
      </c>
      <c r="C84" s="330"/>
      <c r="D84" s="330"/>
      <c r="E84" s="267"/>
      <c r="F84" s="267"/>
      <c r="G84" s="267"/>
      <c r="H84" s="330"/>
      <c r="M84" s="300"/>
      <c r="N84" s="410"/>
      <c r="O84" s="410"/>
      <c r="P84" s="299"/>
      <c r="T84" s="300"/>
      <c r="U84" s="299"/>
      <c r="Y84" s="300"/>
    </row>
    <row r="85" spans="1:26" s="268" customFormat="1" ht="12.95" customHeight="1">
      <c r="A85" s="294"/>
      <c r="B85" s="306" t="s">
        <v>365</v>
      </c>
      <c r="C85" s="330"/>
      <c r="D85" s="330"/>
      <c r="E85" s="267"/>
      <c r="F85" s="267"/>
      <c r="G85" s="267"/>
      <c r="H85" s="330"/>
      <c r="M85" s="300"/>
      <c r="N85" s="410"/>
      <c r="O85" s="410"/>
      <c r="P85" s="299"/>
      <c r="Q85" s="268">
        <f ca="1">(L41-SUM(N38:N40))*(1+$I$15)^3</f>
        <v>-40.642157323647012</v>
      </c>
      <c r="T85" s="300"/>
      <c r="U85" s="299"/>
      <c r="Y85" s="300"/>
    </row>
    <row r="86" spans="1:26" s="268" customFormat="1" ht="12.95" customHeight="1">
      <c r="A86" s="294"/>
      <c r="B86" s="306" t="s">
        <v>366</v>
      </c>
      <c r="C86" s="330"/>
      <c r="D86" s="330"/>
      <c r="E86" s="267"/>
      <c r="F86" s="267"/>
      <c r="G86" s="267"/>
      <c r="H86" s="330"/>
      <c r="M86" s="300"/>
      <c r="N86" s="410"/>
      <c r="O86" s="410"/>
      <c r="P86" s="299"/>
      <c r="Q86" s="268">
        <f ca="1">(M41-SUM(O38:O40))*(1+$I$15)^2</f>
        <v>0</v>
      </c>
      <c r="T86" s="300"/>
      <c r="U86" s="299"/>
      <c r="Y86" s="300"/>
    </row>
    <row r="87" spans="1:26" s="268" customFormat="1" ht="12.95" customHeight="1">
      <c r="A87" s="294"/>
      <c r="B87" s="306" t="s">
        <v>363</v>
      </c>
      <c r="C87" s="330"/>
      <c r="D87" s="330"/>
      <c r="E87" s="267"/>
      <c r="F87" s="267"/>
      <c r="G87" s="267"/>
      <c r="H87" s="330"/>
      <c r="M87" s="300"/>
      <c r="N87" s="410"/>
      <c r="O87" s="410"/>
      <c r="P87" s="299"/>
      <c r="Q87" s="308"/>
      <c r="T87" s="300"/>
      <c r="U87" s="400"/>
      <c r="V87" s="266"/>
      <c r="W87" s="266"/>
      <c r="Y87" s="300"/>
      <c r="Z87" s="294"/>
    </row>
    <row r="88" spans="1:26" s="268" customFormat="1" ht="12.95" customHeight="1">
      <c r="A88" s="294"/>
      <c r="B88" s="306" t="s">
        <v>364</v>
      </c>
      <c r="C88" s="330"/>
      <c r="D88" s="330"/>
      <c r="E88" s="267"/>
      <c r="F88" s="267"/>
      <c r="G88" s="267"/>
      <c r="H88" s="330"/>
      <c r="I88" s="330"/>
      <c r="J88" s="330"/>
      <c r="M88" s="300"/>
      <c r="N88" s="410"/>
      <c r="O88" s="410"/>
      <c r="P88" s="299"/>
      <c r="T88" s="300"/>
      <c r="U88" s="299"/>
      <c r="Y88" s="300"/>
    </row>
    <row r="89" spans="1:26" s="268" customFormat="1" ht="12.95" customHeight="1">
      <c r="A89" s="294"/>
      <c r="B89" s="306" t="s">
        <v>367</v>
      </c>
      <c r="C89" s="330"/>
      <c r="D89" s="330"/>
      <c r="E89" s="267"/>
      <c r="F89" s="267"/>
      <c r="G89" s="267"/>
      <c r="H89" s="330"/>
      <c r="I89" s="330"/>
      <c r="J89" s="330"/>
      <c r="M89" s="300"/>
      <c r="N89" s="410"/>
      <c r="O89" s="410"/>
      <c r="P89" s="299"/>
      <c r="Q89" s="268">
        <f ca="1">(L41-M41)*((1-(1+$I$15)^-4)/$I$15)*(1+$I$15)^3</f>
        <v>-78.922056688330159</v>
      </c>
      <c r="T89" s="300"/>
      <c r="U89" s="299"/>
      <c r="Y89" s="300"/>
    </row>
    <row r="90" spans="1:26" s="268" customFormat="1" ht="12.95" customHeight="1">
      <c r="A90" s="294"/>
      <c r="B90" s="306" t="s">
        <v>368</v>
      </c>
      <c r="C90" s="330"/>
      <c r="D90" s="330"/>
      <c r="E90" s="267"/>
      <c r="F90" s="267"/>
      <c r="G90" s="267"/>
      <c r="H90" s="330"/>
      <c r="I90" s="330"/>
      <c r="J90" s="330"/>
      <c r="M90" s="300"/>
      <c r="N90" s="410"/>
      <c r="O90" s="410"/>
      <c r="P90" s="299"/>
      <c r="Q90" s="268">
        <f ca="1">(M41-N41)*((1-(1+$I$15)^-4)/$I$15)*(1+$I$15)^2</f>
        <v>170.50738699537595</v>
      </c>
      <c r="T90" s="300"/>
      <c r="U90" s="299"/>
      <c r="Y90" s="300"/>
    </row>
    <row r="91" spans="1:26" s="268" customFormat="1" ht="12.95" customHeight="1">
      <c r="A91" s="294"/>
      <c r="B91" s="306" t="s">
        <v>369</v>
      </c>
      <c r="C91" s="330"/>
      <c r="D91" s="330"/>
      <c r="E91" s="267"/>
      <c r="F91" s="267"/>
      <c r="G91" s="267"/>
      <c r="H91" s="330"/>
      <c r="I91" s="330"/>
      <c r="J91" s="330"/>
      <c r="M91" s="300"/>
      <c r="N91" s="410"/>
      <c r="O91" s="410"/>
      <c r="P91" s="299"/>
      <c r="Q91" s="268">
        <f ca="1">(O41-N41)/(1+$I$15)^4</f>
        <v>16.665010711219971</v>
      </c>
      <c r="T91" s="300"/>
      <c r="U91" s="299"/>
      <c r="Y91" s="300"/>
    </row>
    <row r="92" spans="1:26" s="268" customFormat="1" ht="12.95" customHeight="1">
      <c r="A92" s="294"/>
      <c r="B92" s="306" t="s">
        <v>370</v>
      </c>
      <c r="C92" s="330"/>
      <c r="D92" s="330"/>
      <c r="E92" s="267"/>
      <c r="F92" s="267"/>
      <c r="G92" s="267"/>
      <c r="H92" s="330"/>
      <c r="I92" s="330"/>
      <c r="J92" s="330"/>
      <c r="M92" s="300"/>
      <c r="N92" s="410"/>
      <c r="O92" s="410"/>
      <c r="P92" s="299"/>
      <c r="Q92" s="268">
        <f ca="1">(SUM(L38:L40)-SUM(M38:M40))*(1/(1+$I$15)^4 + 1/(1+$I$15)^2 - (1+$I$15)^2)</f>
        <v>-8.1408905694779783</v>
      </c>
      <c r="T92" s="300"/>
      <c r="U92" s="299"/>
      <c r="Y92" s="300"/>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I94" s="331"/>
      <c r="J94" s="331"/>
      <c r="K94" s="331"/>
      <c r="L94" s="331"/>
      <c r="M94" s="333"/>
      <c r="N94" s="420"/>
      <c r="O94" s="420"/>
      <c r="P94" s="332"/>
      <c r="Q94" s="331"/>
      <c r="R94" s="331"/>
      <c r="S94" s="331"/>
      <c r="T94" s="333"/>
      <c r="U94" s="399"/>
      <c r="V94" s="385"/>
      <c r="W94" s="385"/>
      <c r="X94" s="331"/>
      <c r="Y94" s="333"/>
      <c r="Z94" s="355"/>
    </row>
    <row r="95" spans="1:26" s="268" customFormat="1" ht="12.95" customHeight="1">
      <c r="A95" s="294"/>
      <c r="B95" s="306" t="s">
        <v>375</v>
      </c>
      <c r="C95" s="330"/>
      <c r="D95" s="330"/>
      <c r="E95" s="267"/>
      <c r="F95" s="267"/>
      <c r="G95" s="267"/>
      <c r="H95" s="330"/>
      <c r="I95" s="331"/>
      <c r="J95" s="331"/>
      <c r="K95" s="331"/>
      <c r="L95" s="331"/>
      <c r="M95" s="333"/>
      <c r="N95" s="420"/>
      <c r="O95" s="420"/>
      <c r="P95" s="332"/>
      <c r="Q95" s="331"/>
      <c r="R95" s="331"/>
      <c r="S95" s="331"/>
      <c r="T95" s="333"/>
      <c r="U95" s="399"/>
      <c r="V95" s="385"/>
      <c r="W95" s="385"/>
      <c r="X95" s="331"/>
      <c r="Y95" s="333"/>
      <c r="Z95" s="355"/>
    </row>
    <row r="96" spans="1:26" s="268" customFormat="1" ht="12.95" customHeight="1">
      <c r="A96" s="294"/>
      <c r="B96" s="306" t="s">
        <v>285</v>
      </c>
      <c r="C96" s="330"/>
      <c r="D96" s="330"/>
      <c r="E96" s="267"/>
      <c r="F96" s="267"/>
      <c r="G96" s="267"/>
      <c r="H96" s="330"/>
      <c r="I96" s="331"/>
      <c r="J96" s="331"/>
      <c r="K96" s="331"/>
      <c r="L96" s="331"/>
      <c r="M96" s="333"/>
      <c r="N96" s="420"/>
      <c r="O96" s="420"/>
      <c r="P96" s="332"/>
      <c r="Q96" s="331"/>
      <c r="R96" s="331"/>
      <c r="S96" s="331"/>
      <c r="T96" s="333"/>
      <c r="U96" s="399"/>
      <c r="V96" s="385"/>
      <c r="W96" s="385"/>
      <c r="X96" s="331"/>
      <c r="Y96" s="333"/>
      <c r="Z96" s="355"/>
    </row>
    <row r="97" spans="1:26" s="268" customFormat="1" ht="12.95" customHeight="1">
      <c r="A97" s="294"/>
      <c r="B97" s="306" t="s">
        <v>312</v>
      </c>
      <c r="C97" s="330"/>
      <c r="D97" s="330"/>
      <c r="E97" s="267"/>
      <c r="F97" s="267"/>
      <c r="G97" s="267"/>
      <c r="H97" s="330"/>
      <c r="I97" s="331"/>
      <c r="J97" s="331"/>
      <c r="K97" s="331"/>
      <c r="L97" s="331"/>
      <c r="M97" s="333"/>
      <c r="N97" s="420"/>
      <c r="O97" s="420"/>
      <c r="P97" s="332"/>
      <c r="Q97" s="331"/>
      <c r="R97" s="331"/>
      <c r="S97" s="331"/>
      <c r="T97" s="333"/>
      <c r="U97" s="399"/>
      <c r="V97" s="385"/>
      <c r="W97" s="385"/>
      <c r="X97" s="331"/>
      <c r="Y97" s="333"/>
      <c r="Z97" s="355"/>
    </row>
    <row r="98" spans="1:26" s="268" customFormat="1" ht="12.95" customHeight="1">
      <c r="A98" s="294"/>
      <c r="B98" s="306" t="s">
        <v>313</v>
      </c>
      <c r="C98" s="330"/>
      <c r="D98" s="330"/>
      <c r="E98" s="267"/>
      <c r="F98" s="267"/>
      <c r="G98" s="267"/>
      <c r="H98" s="330"/>
      <c r="I98" s="331"/>
      <c r="J98" s="331"/>
      <c r="K98" s="331"/>
      <c r="L98" s="331"/>
      <c r="M98" s="333"/>
      <c r="N98" s="420"/>
      <c r="O98" s="420"/>
      <c r="P98" s="332"/>
      <c r="Q98" s="331"/>
      <c r="R98" s="331"/>
      <c r="S98" s="331"/>
      <c r="T98" s="333"/>
      <c r="U98" s="399"/>
      <c r="V98" s="385"/>
      <c r="W98" s="385"/>
      <c r="X98" s="331"/>
      <c r="Y98" s="333"/>
      <c r="Z98" s="355"/>
    </row>
    <row r="99" spans="1:26" s="268" customFormat="1" ht="12.95" customHeight="1">
      <c r="A99" s="294"/>
      <c r="B99" s="306" t="s">
        <v>287</v>
      </c>
      <c r="C99" s="330"/>
      <c r="D99" s="330"/>
      <c r="E99" s="267"/>
      <c r="F99" s="267"/>
      <c r="G99" s="267"/>
      <c r="H99" s="330"/>
      <c r="I99" s="331"/>
      <c r="J99" s="331"/>
      <c r="K99" s="331"/>
      <c r="L99" s="331"/>
      <c r="M99" s="333"/>
      <c r="N99" s="420"/>
      <c r="O99" s="420"/>
      <c r="P99" s="332"/>
      <c r="Q99" s="331"/>
      <c r="R99" s="331"/>
      <c r="S99" s="331"/>
      <c r="T99" s="333"/>
      <c r="U99" s="399"/>
      <c r="V99" s="385"/>
      <c r="W99" s="385"/>
      <c r="X99" s="331"/>
      <c r="Y99" s="333"/>
      <c r="Z99" s="355"/>
    </row>
    <row r="100" spans="1:26" s="268" customFormat="1" ht="12.95" customHeight="1">
      <c r="A100" s="294"/>
      <c r="B100" s="306" t="s">
        <v>314</v>
      </c>
      <c r="C100" s="330"/>
      <c r="D100" s="330"/>
      <c r="E100" s="267"/>
      <c r="F100" s="267"/>
      <c r="G100" s="267"/>
      <c r="H100" s="330"/>
      <c r="I100" s="331"/>
      <c r="J100" s="331"/>
      <c r="K100" s="331"/>
      <c r="L100" s="331"/>
      <c r="M100" s="333"/>
      <c r="N100" s="420"/>
      <c r="O100" s="420"/>
      <c r="P100" s="332"/>
      <c r="Q100" s="331"/>
      <c r="R100" s="331"/>
      <c r="S100" s="331"/>
      <c r="T100" s="333"/>
      <c r="U100" s="399"/>
      <c r="V100" s="385"/>
      <c r="W100" s="385"/>
      <c r="X100" s="331"/>
      <c r="Y100" s="333"/>
      <c r="Z100" s="355"/>
    </row>
    <row r="101" spans="1:26" s="268" customFormat="1" ht="12.95" customHeight="1">
      <c r="A101" s="294"/>
      <c r="B101" s="306" t="s">
        <v>315</v>
      </c>
      <c r="C101" s="330"/>
      <c r="D101" s="330"/>
      <c r="E101" s="267"/>
      <c r="F101" s="267"/>
      <c r="G101" s="267"/>
      <c r="H101" s="330"/>
      <c r="I101" s="331"/>
      <c r="J101" s="331"/>
      <c r="K101" s="331"/>
      <c r="L101" s="331"/>
      <c r="M101" s="333"/>
      <c r="N101" s="420"/>
      <c r="O101" s="420"/>
      <c r="P101" s="332"/>
      <c r="Q101" s="331"/>
      <c r="R101" s="331"/>
      <c r="S101" s="331"/>
      <c r="T101" s="333"/>
      <c r="U101" s="399"/>
      <c r="V101" s="385"/>
      <c r="W101" s="385"/>
      <c r="X101" s="331"/>
      <c r="Y101" s="333"/>
      <c r="Z101" s="355"/>
    </row>
    <row r="102" spans="1:26" s="268" customFormat="1" ht="12.95" customHeight="1">
      <c r="A102" s="294"/>
      <c r="B102" s="306" t="s">
        <v>316</v>
      </c>
      <c r="C102" s="330"/>
      <c r="D102" s="330"/>
      <c r="E102" s="267"/>
      <c r="F102" s="267"/>
      <c r="G102" s="267"/>
      <c r="H102" s="330"/>
      <c r="I102" s="331"/>
      <c r="J102" s="331"/>
      <c r="K102" s="331"/>
      <c r="L102" s="331"/>
      <c r="M102" s="333"/>
      <c r="N102" s="420"/>
      <c r="O102" s="420"/>
      <c r="P102" s="332"/>
      <c r="Q102" s="331"/>
      <c r="R102" s="331"/>
      <c r="S102" s="331"/>
      <c r="T102" s="333"/>
      <c r="U102" s="399"/>
      <c r="V102" s="385"/>
      <c r="W102" s="385"/>
      <c r="X102" s="331"/>
      <c r="Y102" s="333"/>
      <c r="Z102" s="355"/>
    </row>
    <row r="103" spans="1:26" s="268" customFormat="1" ht="12.95" customHeight="1">
      <c r="A103" s="294"/>
      <c r="B103" s="306" t="s">
        <v>317</v>
      </c>
      <c r="C103" s="330"/>
      <c r="D103" s="330"/>
      <c r="E103" s="267"/>
      <c r="F103" s="267"/>
      <c r="G103" s="267"/>
      <c r="H103" s="330"/>
      <c r="I103" s="331"/>
      <c r="J103" s="331"/>
      <c r="K103" s="331"/>
      <c r="L103" s="331"/>
      <c r="M103" s="333"/>
      <c r="N103" s="420"/>
      <c r="O103" s="420"/>
      <c r="P103" s="332"/>
      <c r="Q103" s="331"/>
      <c r="R103" s="331"/>
      <c r="S103" s="331"/>
      <c r="T103" s="333"/>
      <c r="U103" s="399"/>
      <c r="V103" s="385"/>
      <c r="W103" s="385"/>
      <c r="X103" s="331"/>
      <c r="Y103" s="333"/>
      <c r="Z103" s="355"/>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16</v>
      </c>
      <c r="O105" s="432">
        <f ca="1">SUM(O78:O104)</f>
        <v>8</v>
      </c>
      <c r="P105" s="396">
        <f ca="1">SUM(P78:P104)</f>
        <v>1</v>
      </c>
      <c r="Q105" s="364">
        <f t="shared" ref="Q105:Z105" ca="1" si="21">SUM(Q78:Q104)</f>
        <v>-56.646837195051731</v>
      </c>
      <c r="R105" s="364">
        <f t="shared" si="21"/>
        <v>0</v>
      </c>
      <c r="S105" s="364">
        <f t="shared" si="21"/>
        <v>0</v>
      </c>
      <c r="T105" s="389">
        <f t="shared" si="21"/>
        <v>0</v>
      </c>
      <c r="U105" s="396">
        <f t="shared" ca="1" si="21"/>
        <v>-24</v>
      </c>
      <c r="V105" s="364">
        <f t="shared" ca="1" si="21"/>
        <v>-19.212497565631825</v>
      </c>
      <c r="W105" s="364">
        <f t="shared" ca="1" si="21"/>
        <v>0</v>
      </c>
      <c r="X105" s="364">
        <f t="shared" ca="1" si="21"/>
        <v>11</v>
      </c>
      <c r="Y105" s="389">
        <f t="shared" si="21"/>
        <v>0</v>
      </c>
      <c r="Z105" s="364">
        <f t="shared" ca="1" si="21"/>
        <v>-17</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298.16411682892902</v>
      </c>
      <c r="J108" s="338">
        <f t="shared" ca="1" si="22"/>
        <v>14.908205841446453</v>
      </c>
      <c r="K108" s="338">
        <f t="shared" ca="1" si="22"/>
        <v>59.632823365785811</v>
      </c>
      <c r="L108" s="338">
        <f t="shared" ca="1" si="22"/>
        <v>-283.25591098748259</v>
      </c>
      <c r="M108" s="379">
        <f t="shared" ca="1" si="22"/>
        <v>74.541029207232256</v>
      </c>
      <c r="N108" s="422">
        <f t="shared" ca="1" si="22"/>
        <v>208.71488178025032</v>
      </c>
      <c r="O108" s="422">
        <f t="shared" ca="1" si="22"/>
        <v>-74.541029207232256</v>
      </c>
      <c r="P108" s="339">
        <f t="shared" ca="1" si="22"/>
        <v>-223.62308762169678</v>
      </c>
      <c r="Q108" s="340">
        <f t="shared" ca="1" si="22"/>
        <v>-298.16411682892902</v>
      </c>
      <c r="R108" s="340">
        <f t="shared" ca="1" si="22"/>
        <v>223.62308762169678</v>
      </c>
      <c r="S108" s="338">
        <f t="shared" ca="1" si="22"/>
        <v>-283.25591098748259</v>
      </c>
      <c r="T108" s="341">
        <f t="shared" ca="1" si="22"/>
        <v>44.724617524339358</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-12</v>
      </c>
      <c r="J109" s="342">
        <f t="shared" ca="1" si="23"/>
        <v>-6</v>
      </c>
      <c r="K109" s="342">
        <f t="shared" ca="1" si="23"/>
        <v>20</v>
      </c>
      <c r="L109" s="342">
        <f t="shared" ca="1" si="23"/>
        <v>10</v>
      </c>
      <c r="M109" s="380">
        <f t="shared" ca="1" si="23"/>
        <v>3</v>
      </c>
      <c r="N109" s="423">
        <f t="shared" ca="1" si="23"/>
        <v>16</v>
      </c>
      <c r="O109" s="423">
        <f t="shared" ca="1" si="23"/>
        <v>16</v>
      </c>
      <c r="P109" s="343">
        <f t="shared" ca="1" si="23"/>
        <v>19</v>
      </c>
      <c r="Q109" s="344">
        <f t="shared" ca="1" si="23"/>
        <v>16</v>
      </c>
      <c r="R109" s="344">
        <f t="shared" ca="1" si="23"/>
        <v>-10</v>
      </c>
      <c r="S109" s="342">
        <f t="shared" ca="1" si="23"/>
        <v>20</v>
      </c>
      <c r="T109" s="345">
        <f t="shared" ca="1" si="23"/>
        <v>12</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286.16411682892902</v>
      </c>
      <c r="J110" s="338">
        <f t="shared" ref="J110:Z110" ca="1" si="24">SUM(J108:J109)</f>
        <v>8.9082058414464527</v>
      </c>
      <c r="K110" s="338">
        <f t="shared" ca="1" si="24"/>
        <v>79.632823365785811</v>
      </c>
      <c r="L110" s="338">
        <f t="shared" ca="1" si="24"/>
        <v>-273.25591098748259</v>
      </c>
      <c r="M110" s="379">
        <f t="shared" ca="1" si="24"/>
        <v>77.541029207232256</v>
      </c>
      <c r="N110" s="422">
        <f t="shared" ca="1" si="24"/>
        <v>224.71488178025032</v>
      </c>
      <c r="O110" s="422">
        <f t="shared" ca="1" si="24"/>
        <v>-58.541029207232256</v>
      </c>
      <c r="P110" s="339">
        <f t="shared" ca="1" si="24"/>
        <v>-204.62308762169678</v>
      </c>
      <c r="Q110" s="340">
        <f t="shared" ca="1" si="24"/>
        <v>-282.16411682892902</v>
      </c>
      <c r="R110" s="340">
        <f t="shared" ca="1" si="24"/>
        <v>213.62308762169678</v>
      </c>
      <c r="S110" s="338">
        <f t="shared" ca="1" si="24"/>
        <v>-263.25591098748259</v>
      </c>
      <c r="T110" s="341">
        <f t="shared" ca="1" si="24"/>
        <v>56.724617524339358</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8</v>
      </c>
      <c r="J113" s="283">
        <f t="shared" ca="1" si="25"/>
        <v>15</v>
      </c>
      <c r="K113" s="283">
        <f t="shared" ca="1" si="25"/>
        <v>45</v>
      </c>
      <c r="L113" s="283">
        <f t="shared" ca="1" si="25"/>
        <v>16</v>
      </c>
      <c r="M113" s="285">
        <f t="shared" ca="1" si="25"/>
        <v>14</v>
      </c>
      <c r="N113" s="421">
        <f t="shared" ca="1" si="25"/>
        <v>58</v>
      </c>
      <c r="O113" s="421">
        <f t="shared" ca="1" si="25"/>
        <v>36</v>
      </c>
      <c r="P113" s="334">
        <f t="shared" ca="1" si="25"/>
        <v>-1</v>
      </c>
      <c r="Q113" s="335">
        <f t="shared" ca="1" si="25"/>
        <v>-24</v>
      </c>
      <c r="R113" s="335">
        <f t="shared" ca="1" si="25"/>
        <v>-35</v>
      </c>
      <c r="S113" s="335">
        <f t="shared" ca="1" si="25"/>
        <v>-24</v>
      </c>
      <c r="T113" s="347">
        <f t="shared" ca="1" si="25"/>
        <v>-29</v>
      </c>
      <c r="U113" s="334">
        <f t="shared" ca="1" si="25"/>
        <v>-41</v>
      </c>
      <c r="V113" s="335">
        <f t="shared" ca="1" si="25"/>
        <v>-38</v>
      </c>
      <c r="W113" s="335">
        <f t="shared" ca="1" si="25"/>
        <v>-38</v>
      </c>
      <c r="X113" s="335">
        <f t="shared" ca="1" si="25"/>
        <v>-38</v>
      </c>
      <c r="Y113" s="347">
        <f t="shared" ca="1" si="25"/>
        <v>-38</v>
      </c>
      <c r="Z113" s="335">
        <f t="shared" ca="1" si="25"/>
        <v>-38</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-16</v>
      </c>
      <c r="O114" s="421">
        <f t="shared" ca="1" si="26"/>
        <v>6</v>
      </c>
      <c r="P114" s="334">
        <f t="shared" ca="1" si="26"/>
        <v>-1</v>
      </c>
      <c r="Q114" s="283">
        <f t="shared" ca="1" si="26"/>
        <v>56.646837195051731</v>
      </c>
      <c r="R114" s="283">
        <f t="shared" ca="1" si="26"/>
        <v>0</v>
      </c>
      <c r="S114" s="283">
        <f t="shared" ca="1" si="26"/>
        <v>0</v>
      </c>
      <c r="T114" s="347">
        <f t="shared" ca="1" si="26"/>
        <v>0</v>
      </c>
      <c r="U114" s="334">
        <f t="shared" ca="1" si="26"/>
        <v>0</v>
      </c>
      <c r="V114" s="283">
        <f t="shared" ca="1" si="26"/>
        <v>-1.7875024343681751</v>
      </c>
      <c r="W114" s="335">
        <f t="shared" ca="1" si="26"/>
        <v>-21</v>
      </c>
      <c r="X114" s="335">
        <f t="shared" ca="1" si="26"/>
        <v>-32</v>
      </c>
      <c r="Y114" s="347">
        <f t="shared" ca="1" si="26"/>
        <v>-21</v>
      </c>
      <c r="Z114" s="335">
        <f t="shared" ca="1" si="26"/>
        <v>-21</v>
      </c>
    </row>
    <row r="115" spans="1:41" s="283" customFormat="1" ht="12.95" customHeight="1">
      <c r="A115" s="337"/>
      <c r="B115" s="282" t="s">
        <v>24</v>
      </c>
      <c r="C115" s="282"/>
      <c r="D115" s="282"/>
      <c r="E115" s="282"/>
      <c r="F115" s="282"/>
      <c r="G115" s="282"/>
      <c r="H115" s="282"/>
      <c r="I115" s="283">
        <f t="shared" ref="I115:Z115" ca="1" si="27">I113-I114</f>
        <v>8</v>
      </c>
      <c r="J115" s="283">
        <f t="shared" ca="1" si="27"/>
        <v>15</v>
      </c>
      <c r="K115" s="283">
        <f t="shared" ca="1" si="27"/>
        <v>45</v>
      </c>
      <c r="L115" s="283">
        <f t="shared" ca="1" si="27"/>
        <v>16</v>
      </c>
      <c r="M115" s="285">
        <f t="shared" ca="1" si="27"/>
        <v>14</v>
      </c>
      <c r="N115" s="421">
        <f t="shared" ca="1" si="27"/>
        <v>74</v>
      </c>
      <c r="O115" s="421">
        <f t="shared" ca="1" si="27"/>
        <v>30</v>
      </c>
      <c r="P115" s="334">
        <f t="shared" ca="1" si="27"/>
        <v>0</v>
      </c>
      <c r="Q115" s="335">
        <f t="shared" ca="1" si="27"/>
        <v>-80.646837195051731</v>
      </c>
      <c r="R115" s="335">
        <f t="shared" ca="1" si="27"/>
        <v>-35</v>
      </c>
      <c r="S115" s="335">
        <f t="shared" ca="1" si="27"/>
        <v>-24</v>
      </c>
      <c r="T115" s="285">
        <f t="shared" ca="1" si="27"/>
        <v>-29</v>
      </c>
      <c r="U115" s="284">
        <f ca="1">U113-U114</f>
        <v>-41</v>
      </c>
      <c r="V115" s="283">
        <f t="shared" ca="1" si="27"/>
        <v>-36.212497565631821</v>
      </c>
      <c r="W115" s="283">
        <f t="shared" ca="1" si="27"/>
        <v>-17</v>
      </c>
      <c r="X115" s="283">
        <f t="shared" ca="1" si="27"/>
        <v>-6</v>
      </c>
      <c r="Y115" s="285">
        <f t="shared" ca="1" si="27"/>
        <v>-17</v>
      </c>
      <c r="Z115" s="335">
        <f t="shared" ca="1" si="27"/>
        <v>-17</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-20.74767188672195</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63.150213527310584</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42.402541640588623</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14.447106041708452</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0.34071320922610382</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88</v>
      </c>
      <c r="J12" s="232">
        <f t="shared" ref="J12:M12" ca="1" si="0">RANDBETWEEN(80,120)</f>
        <v>86</v>
      </c>
      <c r="K12" s="232">
        <f t="shared" ca="1" si="0"/>
        <v>95</v>
      </c>
      <c r="L12" s="232">
        <f t="shared" ca="1" si="0"/>
        <v>100</v>
      </c>
      <c r="M12" s="232">
        <f t="shared" ca="1" si="0"/>
        <v>107</v>
      </c>
      <c r="N12" s="230"/>
      <c r="O12" s="230"/>
      <c r="P12" s="232">
        <f t="shared" ref="P12:T12" ca="1" si="1">RANDBETWEEN(80,120)</f>
        <v>109</v>
      </c>
      <c r="Q12" s="232">
        <f t="shared" ca="1" si="1"/>
        <v>105</v>
      </c>
      <c r="R12" s="232">
        <f t="shared" ca="1" si="1"/>
        <v>94</v>
      </c>
      <c r="S12" s="232">
        <f t="shared" ca="1" si="1"/>
        <v>84</v>
      </c>
      <c r="T12" s="232">
        <f t="shared" ca="1" si="1"/>
        <v>110</v>
      </c>
    </row>
    <row r="13" spans="1:26" ht="12.95" customHeight="1">
      <c r="A13" s="231" t="s">
        <v>280</v>
      </c>
      <c r="B13" s="231"/>
      <c r="C13" s="231"/>
      <c r="D13" s="231"/>
      <c r="E13" s="231"/>
      <c r="F13" s="231"/>
      <c r="I13" s="232">
        <f ca="1">RANDBETWEEN(-20,20)</f>
        <v>16</v>
      </c>
      <c r="J13" s="232">
        <f t="shared" ref="J13:T14" ca="1" si="2">RANDBETWEEN(-20,20)</f>
        <v>16</v>
      </c>
      <c r="K13" s="232">
        <f t="shared" ca="1" si="2"/>
        <v>-2</v>
      </c>
      <c r="L13" s="232">
        <f t="shared" ca="1" si="2"/>
        <v>8</v>
      </c>
      <c r="M13" s="232">
        <f t="shared" ca="1" si="2"/>
        <v>20</v>
      </c>
      <c r="N13" s="232">
        <f t="shared" ca="1" si="2"/>
        <v>18</v>
      </c>
      <c r="O13" s="232">
        <f t="shared" ca="1" si="2"/>
        <v>-6</v>
      </c>
      <c r="P13" s="232">
        <f t="shared" ca="1" si="2"/>
        <v>8</v>
      </c>
      <c r="Q13" s="232">
        <f t="shared" ca="1" si="2"/>
        <v>-19</v>
      </c>
      <c r="R13" s="232">
        <f t="shared" ca="1" si="2"/>
        <v>9</v>
      </c>
      <c r="S13" s="232">
        <f t="shared" ca="1" si="2"/>
        <v>-1</v>
      </c>
      <c r="T13" s="232">
        <f t="shared" ca="1" si="2"/>
        <v>15</v>
      </c>
    </row>
    <row r="14" spans="1:26" ht="12.95" customHeight="1">
      <c r="A14" s="231" t="s">
        <v>277</v>
      </c>
      <c r="B14" s="231"/>
      <c r="C14" s="231"/>
      <c r="D14" s="231"/>
      <c r="E14" s="231"/>
      <c r="F14" s="231"/>
      <c r="I14" s="232">
        <f ca="1">RANDBETWEEN(-20,20)</f>
        <v>-17</v>
      </c>
      <c r="J14" s="232">
        <f t="shared" ca="1" si="2"/>
        <v>4</v>
      </c>
      <c r="K14" s="232">
        <f t="shared" ca="1" si="2"/>
        <v>8</v>
      </c>
      <c r="L14" s="232">
        <f t="shared" ca="1" si="2"/>
        <v>15</v>
      </c>
      <c r="M14" s="232">
        <f t="shared" ca="1" si="2"/>
        <v>10</v>
      </c>
      <c r="N14" s="232">
        <f t="shared" ca="1" si="2"/>
        <v>-1</v>
      </c>
      <c r="O14" s="232">
        <f t="shared" ca="1" si="2"/>
        <v>-2</v>
      </c>
      <c r="P14" s="232">
        <f t="shared" ca="1" si="2"/>
        <v>17</v>
      </c>
      <c r="Q14" s="232">
        <f t="shared" ca="1" si="2"/>
        <v>-7</v>
      </c>
      <c r="R14" s="232">
        <f t="shared" ca="1" si="2"/>
        <v>-11</v>
      </c>
      <c r="S14" s="232">
        <f t="shared" ca="1" si="2"/>
        <v>-20</v>
      </c>
      <c r="T14" s="232">
        <f t="shared" ca="1" si="2"/>
        <v>7</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0.3407132092261036</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88</v>
      </c>
      <c r="J26" s="268">
        <f t="shared" ref="J26:M26" ca="1" si="6">J12</f>
        <v>86</v>
      </c>
      <c r="K26" s="268">
        <f t="shared" ca="1" si="6"/>
        <v>95</v>
      </c>
      <c r="L26" s="268">
        <f t="shared" ca="1" si="6"/>
        <v>100</v>
      </c>
      <c r="M26" s="300">
        <f t="shared" ca="1" si="6"/>
        <v>107</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88</v>
      </c>
      <c r="J27" s="276">
        <f ca="1">J26</f>
        <v>86</v>
      </c>
      <c r="K27" s="276">
        <f ca="1">K26</f>
        <v>95</v>
      </c>
      <c r="L27" s="276">
        <f ca="1">L26</f>
        <v>100</v>
      </c>
      <c r="M27" s="277">
        <f ca="1">M26</f>
        <v>107</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88</v>
      </c>
      <c r="J29" s="283">
        <f t="shared" ref="J29:M29" ca="1" si="7">J12</f>
        <v>86</v>
      </c>
      <c r="K29" s="283">
        <f t="shared" ca="1" si="7"/>
        <v>95</v>
      </c>
      <c r="L29" s="283">
        <f t="shared" ca="1" si="7"/>
        <v>100</v>
      </c>
      <c r="M29" s="285">
        <f t="shared" ca="1" si="7"/>
        <v>107</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24">
        <f ca="1">M29</f>
        <v>107</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07">
        <f ca="1">M32</f>
        <v>107</v>
      </c>
      <c r="P31" s="348">
        <f ca="1">P12</f>
        <v>109</v>
      </c>
      <c r="Q31" s="349">
        <f ca="1">Q12</f>
        <v>105</v>
      </c>
      <c r="R31" s="349">
        <f ca="1">R12</f>
        <v>94</v>
      </c>
      <c r="S31" s="349">
        <f ca="1">S12</f>
        <v>84</v>
      </c>
      <c r="T31" s="382">
        <f ca="1">T12</f>
        <v>110</v>
      </c>
      <c r="U31" s="298">
        <f ca="1">S32</f>
        <v>84</v>
      </c>
      <c r="V31" s="283">
        <f ca="1">$T$31</f>
        <v>110</v>
      </c>
      <c r="W31" s="283">
        <f ca="1">$T$31</f>
        <v>110</v>
      </c>
      <c r="X31" s="283">
        <f ca="1">$T$31</f>
        <v>110</v>
      </c>
      <c r="Y31" s="285">
        <f ca="1">W32</f>
        <v>110</v>
      </c>
      <c r="Z31" s="359">
        <f ca="1">X32</f>
        <v>110</v>
      </c>
    </row>
    <row r="32" spans="1:119" s="283" customFormat="1" ht="12.95" customHeight="1" outlineLevel="1">
      <c r="A32" s="287"/>
      <c r="B32" s="281" t="s">
        <v>195</v>
      </c>
      <c r="C32" s="282"/>
      <c r="D32" s="282"/>
      <c r="E32" s="282"/>
      <c r="F32" s="282"/>
      <c r="G32" s="282"/>
      <c r="H32" s="282"/>
      <c r="I32" s="283">
        <f ca="1">SUM(I29:I31)</f>
        <v>88</v>
      </c>
      <c r="J32" s="283">
        <f t="shared" ref="J32:Z32" ca="1" si="8">SUM(J29:J31)</f>
        <v>86</v>
      </c>
      <c r="K32" s="283">
        <f t="shared" ca="1" si="8"/>
        <v>95</v>
      </c>
      <c r="L32" s="283">
        <f t="shared" ca="1" si="8"/>
        <v>100</v>
      </c>
      <c r="M32" s="285">
        <f t="shared" ca="1" si="8"/>
        <v>107</v>
      </c>
      <c r="N32" s="406">
        <f t="shared" ca="1" si="8"/>
        <v>107</v>
      </c>
      <c r="O32" s="406">
        <f t="shared" ca="1" si="8"/>
        <v>107</v>
      </c>
      <c r="P32" s="284">
        <f t="shared" ca="1" si="8"/>
        <v>109</v>
      </c>
      <c r="Q32" s="283">
        <f t="shared" ca="1" si="8"/>
        <v>105</v>
      </c>
      <c r="R32" s="283">
        <f t="shared" ca="1" si="8"/>
        <v>94</v>
      </c>
      <c r="S32" s="283">
        <f t="shared" ca="1" si="8"/>
        <v>84</v>
      </c>
      <c r="T32" s="285">
        <f ca="1">SUM(T29:T31)</f>
        <v>110</v>
      </c>
      <c r="U32" s="284">
        <f t="shared" ca="1" si="8"/>
        <v>84</v>
      </c>
      <c r="V32" s="283">
        <f t="shared" ca="1" si="8"/>
        <v>110</v>
      </c>
      <c r="W32" s="283">
        <f t="shared" ca="1" si="8"/>
        <v>110</v>
      </c>
      <c r="X32" s="283">
        <f t="shared" ca="1" si="8"/>
        <v>110</v>
      </c>
      <c r="Y32" s="285">
        <f t="shared" ca="1" si="8"/>
        <v>110</v>
      </c>
      <c r="Z32" s="283">
        <f t="shared" ca="1" si="8"/>
        <v>110</v>
      </c>
    </row>
    <row r="33" spans="1:26" s="283" customFormat="1" ht="12.95" customHeight="1" outlineLevel="1">
      <c r="A33" s="281"/>
      <c r="B33" s="289" t="s">
        <v>13</v>
      </c>
      <c r="C33" s="290"/>
      <c r="D33" s="290"/>
      <c r="E33" s="290"/>
      <c r="F33" s="290"/>
      <c r="G33" s="290"/>
      <c r="H33" s="290"/>
      <c r="I33" s="291">
        <f ca="1">I$27</f>
        <v>88</v>
      </c>
      <c r="J33" s="291">
        <f ca="1">J$27</f>
        <v>86</v>
      </c>
      <c r="K33" s="291">
        <f ca="1">K$27</f>
        <v>95</v>
      </c>
      <c r="L33" s="291">
        <f ca="1">L$27</f>
        <v>100</v>
      </c>
      <c r="M33" s="293">
        <f ca="1">M$27</f>
        <v>107</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107</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107</v>
      </c>
      <c r="P35" s="292">
        <f t="shared" ca="1" si="9"/>
        <v>109</v>
      </c>
      <c r="Q35" s="291">
        <f t="shared" ca="1" si="9"/>
        <v>105</v>
      </c>
      <c r="R35" s="291">
        <f t="shared" ca="1" si="9"/>
        <v>94</v>
      </c>
      <c r="S35" s="291">
        <f t="shared" ca="1" si="9"/>
        <v>84</v>
      </c>
      <c r="T35" s="293">
        <f t="shared" ca="1" si="9"/>
        <v>110</v>
      </c>
      <c r="U35" s="292">
        <f t="shared" ca="1" si="9"/>
        <v>84</v>
      </c>
      <c r="V35" s="291">
        <f t="shared" ca="1" si="9"/>
        <v>110</v>
      </c>
      <c r="W35" s="291">
        <f t="shared" ca="1" si="9"/>
        <v>110</v>
      </c>
      <c r="X35" s="291">
        <f t="shared" ca="1" si="9"/>
        <v>110</v>
      </c>
      <c r="Y35" s="293">
        <f t="shared" ca="1" si="9"/>
        <v>110</v>
      </c>
      <c r="Z35" s="291">
        <f t="shared" ca="1" si="9"/>
        <v>110</v>
      </c>
    </row>
    <row r="36" spans="1:26" s="283" customFormat="1" ht="12.75" customHeight="1" outlineLevel="1">
      <c r="A36" s="281"/>
      <c r="B36" s="289" t="s">
        <v>262</v>
      </c>
      <c r="C36" s="290"/>
      <c r="D36" s="290"/>
      <c r="E36" s="290"/>
      <c r="F36" s="290"/>
      <c r="G36" s="290"/>
      <c r="H36" s="290"/>
      <c r="I36" s="291">
        <f t="shared" ref="I36:Z36" ca="1" si="10">SUM(I33:I35)</f>
        <v>88</v>
      </c>
      <c r="J36" s="291">
        <f t="shared" ca="1" si="10"/>
        <v>86</v>
      </c>
      <c r="K36" s="291">
        <f t="shared" ca="1" si="10"/>
        <v>95</v>
      </c>
      <c r="L36" s="291">
        <f t="shared" ca="1" si="10"/>
        <v>100</v>
      </c>
      <c r="M36" s="293">
        <f t="shared" ca="1" si="10"/>
        <v>107</v>
      </c>
      <c r="N36" s="408">
        <f t="shared" ca="1" si="10"/>
        <v>107</v>
      </c>
      <c r="O36" s="408">
        <f t="shared" ca="1" si="10"/>
        <v>107</v>
      </c>
      <c r="P36" s="292">
        <f t="shared" ca="1" si="10"/>
        <v>109</v>
      </c>
      <c r="Q36" s="291">
        <f t="shared" ca="1" si="10"/>
        <v>105</v>
      </c>
      <c r="R36" s="291">
        <f t="shared" ca="1" si="10"/>
        <v>94</v>
      </c>
      <c r="S36" s="291">
        <f t="shared" ca="1" si="10"/>
        <v>84</v>
      </c>
      <c r="T36" s="293">
        <f t="shared" ca="1" si="10"/>
        <v>110</v>
      </c>
      <c r="U36" s="292">
        <f t="shared" ca="1" si="10"/>
        <v>84</v>
      </c>
      <c r="V36" s="291">
        <f t="shared" ca="1" si="10"/>
        <v>110</v>
      </c>
      <c r="W36" s="291">
        <f t="shared" ca="1" si="10"/>
        <v>110</v>
      </c>
      <c r="X36" s="291">
        <f t="shared" ca="1" si="10"/>
        <v>110</v>
      </c>
      <c r="Y36" s="293">
        <f t="shared" ca="1" si="10"/>
        <v>110</v>
      </c>
      <c r="Z36" s="291">
        <f t="shared" ca="1" si="10"/>
        <v>110</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88</v>
      </c>
      <c r="J38" s="268">
        <f t="shared" ref="J38:M38" ca="1" si="11">J12</f>
        <v>86</v>
      </c>
      <c r="K38" s="268">
        <f t="shared" ca="1" si="11"/>
        <v>95</v>
      </c>
      <c r="L38" s="268">
        <f t="shared" ca="1" si="11"/>
        <v>100</v>
      </c>
      <c r="M38" s="300">
        <f t="shared" ca="1" si="11"/>
        <v>107</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24">
        <f ca="1">M38</f>
        <v>107</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07">
        <f ca="1">M41</f>
        <v>39</v>
      </c>
      <c r="P40" s="348">
        <f ca="1">P12</f>
        <v>109</v>
      </c>
      <c r="Q40" s="349">
        <f ca="1">Q12</f>
        <v>105</v>
      </c>
      <c r="R40" s="349">
        <f ca="1">R12</f>
        <v>94</v>
      </c>
      <c r="S40" s="349">
        <f ca="1">S12</f>
        <v>84</v>
      </c>
      <c r="T40" s="382">
        <f ca="1">T12</f>
        <v>110</v>
      </c>
      <c r="U40" s="298">
        <f ca="1">S41</f>
        <v>113</v>
      </c>
      <c r="V40" s="283">
        <f ca="1">U40</f>
        <v>113</v>
      </c>
      <c r="W40" s="283">
        <f ca="1">V40</f>
        <v>113</v>
      </c>
      <c r="X40" s="283">
        <f ca="1">W40</f>
        <v>113</v>
      </c>
      <c r="Y40" s="285">
        <f ca="1">X40</f>
        <v>113</v>
      </c>
      <c r="Z40" s="359">
        <f ca="1">X41</f>
        <v>78</v>
      </c>
    </row>
    <row r="41" spans="1:26" s="268" customFormat="1" ht="12.95" customHeight="1">
      <c r="A41" s="294"/>
      <c r="B41" s="266" t="s">
        <v>196</v>
      </c>
      <c r="C41" s="267"/>
      <c r="D41" s="267"/>
      <c r="E41" s="267"/>
      <c r="F41" s="267"/>
      <c r="G41" s="267"/>
      <c r="H41" s="267"/>
      <c r="I41" s="268">
        <f ca="1">I12-SUM($I13:I13)-I14</f>
        <v>89</v>
      </c>
      <c r="J41" s="268">
        <f ca="1">J12-SUM($I13:J13)-J14</f>
        <v>50</v>
      </c>
      <c r="K41" s="268">
        <f ca="1">K12-SUM($I13:K13)-K14</f>
        <v>57</v>
      </c>
      <c r="L41" s="268">
        <f ca="1">L12-SUM($I13:L13)-L14</f>
        <v>47</v>
      </c>
      <c r="M41" s="300">
        <f ca="1">M12-SUM($I13:M13)-M14</f>
        <v>39</v>
      </c>
      <c r="N41" s="411">
        <f ca="1">L41+L14-N14-SUM($M13:N13)</f>
        <v>25</v>
      </c>
      <c r="O41" s="411">
        <f ca="1">M41+M14-O14-SUM($N13:O13)</f>
        <v>39</v>
      </c>
      <c r="P41" s="284">
        <f ca="1">P12-P14-SUM($O13:P13)</f>
        <v>90</v>
      </c>
      <c r="Q41" s="283">
        <f ca="1">Q12-Q14-SUM($O13:Q13)</f>
        <v>129</v>
      </c>
      <c r="R41" s="283">
        <f ca="1">R12-R14-SUM($O13:R13)</f>
        <v>113</v>
      </c>
      <c r="S41" s="283">
        <f ca="1">S12-S14-SUM($O13:S13)</f>
        <v>113</v>
      </c>
      <c r="T41" s="285">
        <f ca="1">T12-T14-SUM($O13:T13)</f>
        <v>97</v>
      </c>
      <c r="U41" s="284">
        <f ca="1">$S$41+$S$14-U14-SUM($T13:U13)</f>
        <v>78</v>
      </c>
      <c r="V41" s="283">
        <f ca="1">$S$41+$S$14-V14-SUM($T13:V13)</f>
        <v>78</v>
      </c>
      <c r="W41" s="283">
        <f ca="1">$S$41+$S$14-W14-SUM($T13:W13)</f>
        <v>78</v>
      </c>
      <c r="X41" s="283">
        <f ca="1">$S$41+$S$14-X14-SUM($T13:X13)</f>
        <v>78</v>
      </c>
      <c r="Y41" s="285">
        <f ca="1">$S$41+$S$14-Y14-SUM($T13:Y13)</f>
        <v>78</v>
      </c>
      <c r="Z41" s="283">
        <f ca="1">$X$41+$X$14-Z14-SUM($Y13:Z13)</f>
        <v>78</v>
      </c>
    </row>
    <row r="42" spans="1:26" s="268" customFormat="1" ht="12.95" customHeight="1" outlineLevel="1">
      <c r="A42" s="266"/>
      <c r="B42" s="274" t="s">
        <v>17</v>
      </c>
      <c r="C42" s="275"/>
      <c r="D42" s="275"/>
      <c r="E42" s="275"/>
      <c r="F42" s="275"/>
      <c r="G42" s="275"/>
      <c r="H42" s="275"/>
      <c r="I42" s="276">
        <f ca="1">I$27</f>
        <v>88</v>
      </c>
      <c r="J42" s="276">
        <f ca="1">J$27</f>
        <v>86</v>
      </c>
      <c r="K42" s="276">
        <f ca="1">K$27</f>
        <v>95</v>
      </c>
      <c r="L42" s="276">
        <f ca="1">L$27</f>
        <v>100</v>
      </c>
      <c r="M42" s="277">
        <f ca="1">M$27</f>
        <v>107</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107</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39</v>
      </c>
      <c r="P44" s="304">
        <f t="shared" ca="1" si="12"/>
        <v>109</v>
      </c>
      <c r="Q44" s="276">
        <f t="shared" ca="1" si="12"/>
        <v>105</v>
      </c>
      <c r="R44" s="276">
        <f t="shared" ca="1" si="12"/>
        <v>94</v>
      </c>
      <c r="S44" s="276">
        <f t="shared" ca="1" si="12"/>
        <v>84</v>
      </c>
      <c r="T44" s="277">
        <f t="shared" ca="1" si="12"/>
        <v>110</v>
      </c>
      <c r="U44" s="304">
        <f t="shared" ca="1" si="12"/>
        <v>113</v>
      </c>
      <c r="V44" s="276">
        <f t="shared" ca="1" si="12"/>
        <v>113</v>
      </c>
      <c r="W44" s="276">
        <f t="shared" ca="1" si="12"/>
        <v>113</v>
      </c>
      <c r="X44" s="276">
        <f ca="1">X40</f>
        <v>113</v>
      </c>
      <c r="Y44" s="277">
        <f t="shared" ca="1" si="12"/>
        <v>113</v>
      </c>
      <c r="Z44" s="276">
        <f t="shared" ca="1" si="12"/>
        <v>78</v>
      </c>
    </row>
    <row r="45" spans="1:26" s="268" customFormat="1" ht="12.75" customHeight="1">
      <c r="A45" s="266"/>
      <c r="B45" s="274" t="s">
        <v>263</v>
      </c>
      <c r="C45" s="275"/>
      <c r="D45" s="275"/>
      <c r="E45" s="275"/>
      <c r="F45" s="275"/>
      <c r="G45" s="275"/>
      <c r="H45" s="275"/>
      <c r="I45" s="276">
        <f t="shared" ref="I45:Z45" ca="1" si="13">SUM(I42:I44)</f>
        <v>88</v>
      </c>
      <c r="J45" s="276">
        <f t="shared" ca="1" si="13"/>
        <v>86</v>
      </c>
      <c r="K45" s="276">
        <f t="shared" ca="1" si="13"/>
        <v>95</v>
      </c>
      <c r="L45" s="276">
        <f t="shared" ca="1" si="13"/>
        <v>100</v>
      </c>
      <c r="M45" s="277">
        <f t="shared" ca="1" si="13"/>
        <v>107</v>
      </c>
      <c r="N45" s="412">
        <f t="shared" ca="1" si="13"/>
        <v>107</v>
      </c>
      <c r="O45" s="412">
        <f t="shared" ca="1" si="13"/>
        <v>39</v>
      </c>
      <c r="P45" s="304">
        <f t="shared" ca="1" si="13"/>
        <v>109</v>
      </c>
      <c r="Q45" s="276">
        <f t="shared" ca="1" si="13"/>
        <v>105</v>
      </c>
      <c r="R45" s="276">
        <f t="shared" ca="1" si="13"/>
        <v>94</v>
      </c>
      <c r="S45" s="276">
        <f t="shared" ca="1" si="13"/>
        <v>84</v>
      </c>
      <c r="T45" s="277">
        <f t="shared" ca="1" si="13"/>
        <v>110</v>
      </c>
      <c r="U45" s="304">
        <f t="shared" ca="1" si="13"/>
        <v>113</v>
      </c>
      <c r="V45" s="276">
        <f t="shared" ca="1" si="13"/>
        <v>113</v>
      </c>
      <c r="W45" s="276">
        <f t="shared" ca="1" si="13"/>
        <v>113</v>
      </c>
      <c r="X45" s="276">
        <f t="shared" ca="1" si="13"/>
        <v>113</v>
      </c>
      <c r="Y45" s="277">
        <f t="shared" ca="1" si="13"/>
        <v>113</v>
      </c>
      <c r="Z45" s="276">
        <f t="shared" ca="1" si="13"/>
        <v>78</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-1</v>
      </c>
      <c r="J47" s="308">
        <f t="shared" ca="1" si="14"/>
        <v>37</v>
      </c>
      <c r="K47" s="308">
        <f t="shared" ca="1" si="14"/>
        <v>2</v>
      </c>
      <c r="L47" s="308">
        <f t="shared" ca="1" si="14"/>
        <v>15</v>
      </c>
      <c r="M47" s="311">
        <f t="shared" ca="1" si="14"/>
        <v>15</v>
      </c>
      <c r="N47" s="413">
        <f ca="1">(SUM(N38:N40)-N41)-(SUM(M38:M40)-M41)</f>
        <v>14</v>
      </c>
      <c r="O47" s="413">
        <f ca="1">(SUM(O38:O40)-O41)-(SUM(N38:N40)-N41)</f>
        <v>-82</v>
      </c>
      <c r="P47" s="310">
        <f t="shared" ref="P47:Z47" ca="1" si="15">(SUM(P38:P40)-P41)-(SUM(O38:O40)-O41)</f>
        <v>19</v>
      </c>
      <c r="Q47" s="308">
        <f t="shared" ca="1" si="15"/>
        <v>-43</v>
      </c>
      <c r="R47" s="308">
        <f t="shared" ca="1" si="15"/>
        <v>5</v>
      </c>
      <c r="S47" s="308">
        <f t="shared" ca="1" si="15"/>
        <v>-10</v>
      </c>
      <c r="T47" s="311">
        <f t="shared" ca="1" si="15"/>
        <v>42</v>
      </c>
      <c r="U47" s="310">
        <f t="shared" ca="1" si="15"/>
        <v>22</v>
      </c>
      <c r="V47" s="308">
        <f t="shared" ca="1" si="15"/>
        <v>0</v>
      </c>
      <c r="W47" s="308">
        <f t="shared" ca="1" si="15"/>
        <v>0</v>
      </c>
      <c r="X47" s="308">
        <f t="shared" ca="1" si="15"/>
        <v>0</v>
      </c>
      <c r="Y47" s="311">
        <f t="shared" ca="1" si="15"/>
        <v>0</v>
      </c>
      <c r="Z47" s="308">
        <f t="shared" ca="1" si="15"/>
        <v>-35</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-1</v>
      </c>
      <c r="J50" s="308"/>
      <c r="K50" s="308"/>
      <c r="L50" s="308"/>
      <c r="M50" s="311"/>
      <c r="N50" s="413"/>
      <c r="O50" s="413"/>
      <c r="P50" s="310">
        <f ca="1">SUM(P38:P40)-P41</f>
        <v>19</v>
      </c>
      <c r="Q50" s="308"/>
      <c r="R50" s="308"/>
      <c r="S50" s="308"/>
      <c r="T50" s="311"/>
      <c r="U50" s="310">
        <f ca="1">SUM(U38:U40)-U41</f>
        <v>35</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37</v>
      </c>
      <c r="K51" s="312">
        <f ca="1">(SUM(K38:K40)-K41)-(SUM(J38:J40)-J41)</f>
        <v>2</v>
      </c>
      <c r="L51" s="312">
        <f ca="1">(SUM(L38:L40)-L41)-(SUM(K38:K40)-K41)</f>
        <v>15</v>
      </c>
      <c r="M51" s="311"/>
      <c r="N51" s="413"/>
      <c r="O51" s="413"/>
      <c r="P51" s="310"/>
      <c r="Q51" s="312">
        <f ca="1">(SUM(Q38:Q40)-Q41)-(SUM(P38:P40)-P41)</f>
        <v>-43</v>
      </c>
      <c r="R51" s="312">
        <f ca="1">(SUM(R38:R40)-R41)-(SUM(Q38:Q40)-Q41)</f>
        <v>5</v>
      </c>
      <c r="S51" s="312">
        <f ca="1">(SUM(S38:S40)-S41)-(SUM(R38:R40)-R41)</f>
        <v>-10</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2"/>
      <c r="J54" s="312"/>
      <c r="K54" s="312"/>
      <c r="L54" s="312"/>
      <c r="M54" s="313"/>
      <c r="N54" s="413"/>
      <c r="O54" s="413"/>
      <c r="P54" s="310"/>
      <c r="Q54" s="308"/>
      <c r="R54" s="308"/>
      <c r="S54" s="308"/>
      <c r="T54" s="311"/>
      <c r="U54" s="310">
        <f ca="1">-((SUM(T38:T40)-T41)-(SUM(S38:S40)-S41))</f>
        <v>-42</v>
      </c>
      <c r="V54" s="308"/>
      <c r="W54" s="308"/>
      <c r="X54" s="312"/>
      <c r="Y54" s="311"/>
      <c r="Z54" s="308"/>
    </row>
    <row r="55" spans="1:26" s="268" customFormat="1" ht="12.95" customHeight="1">
      <c r="A55" s="294"/>
      <c r="B55" s="306" t="s">
        <v>281</v>
      </c>
      <c r="C55" s="307"/>
      <c r="D55" s="307"/>
      <c r="E55" s="307"/>
      <c r="F55" s="307"/>
      <c r="G55" s="307"/>
      <c r="H55" s="307"/>
      <c r="I55" s="312"/>
      <c r="J55" s="312"/>
      <c r="K55" s="312"/>
      <c r="L55" s="312"/>
      <c r="M55" s="313"/>
      <c r="N55" s="413"/>
      <c r="O55" s="413">
        <f ca="1">-N14</f>
        <v>1</v>
      </c>
      <c r="P55" s="310">
        <f ca="1">-N14</f>
        <v>1</v>
      </c>
      <c r="Q55" s="308"/>
      <c r="R55" s="308"/>
      <c r="S55" s="308"/>
      <c r="T55" s="311"/>
      <c r="U55" s="310"/>
      <c r="V55" s="308"/>
      <c r="W55" s="308"/>
      <c r="X55" s="312"/>
      <c r="Y55" s="311"/>
      <c r="Z55" s="308"/>
    </row>
    <row r="56" spans="1:26" s="268" customFormat="1" ht="12.95" customHeight="1">
      <c r="A56" s="294"/>
      <c r="B56" s="306" t="s">
        <v>323</v>
      </c>
      <c r="C56" s="307"/>
      <c r="D56" s="307"/>
      <c r="E56" s="307"/>
      <c r="F56" s="307"/>
      <c r="G56" s="307"/>
      <c r="H56" s="307"/>
      <c r="I56" s="312"/>
      <c r="J56" s="312"/>
      <c r="K56" s="312"/>
      <c r="L56" s="312"/>
      <c r="M56" s="313"/>
      <c r="N56" s="413"/>
      <c r="O56" s="413"/>
      <c r="P56" s="310"/>
      <c r="Q56" s="312"/>
      <c r="R56" s="312"/>
      <c r="S56" s="312"/>
      <c r="T56" s="311"/>
      <c r="U56" s="322"/>
      <c r="V56" s="312"/>
      <c r="W56" s="312"/>
      <c r="X56" s="312"/>
      <c r="Y56" s="311"/>
      <c r="Z56" s="308"/>
    </row>
    <row r="57" spans="1:26" s="268" customFormat="1" ht="12.95" customHeight="1">
      <c r="A57" s="294"/>
      <c r="B57" s="306" t="s">
        <v>286</v>
      </c>
      <c r="C57" s="307"/>
      <c r="D57" s="307"/>
      <c r="E57" s="307"/>
      <c r="F57" s="307"/>
      <c r="G57" s="307"/>
      <c r="H57" s="307"/>
      <c r="I57" s="312"/>
      <c r="J57" s="312"/>
      <c r="K57" s="312"/>
      <c r="L57" s="312"/>
      <c r="M57" s="313"/>
      <c r="N57" s="413"/>
      <c r="O57" s="413"/>
      <c r="P57" s="310"/>
      <c r="Q57" s="312"/>
      <c r="R57" s="312"/>
      <c r="S57" s="312"/>
      <c r="T57" s="311"/>
      <c r="U57" s="322"/>
      <c r="V57" s="312"/>
      <c r="W57" s="312"/>
      <c r="X57" s="312"/>
      <c r="Y57" s="311"/>
      <c r="Z57" s="308"/>
    </row>
    <row r="58" spans="1:26" s="268" customFormat="1" ht="12.95" customHeight="1">
      <c r="A58" s="294"/>
      <c r="B58" s="306" t="s">
        <v>308</v>
      </c>
      <c r="C58" s="307"/>
      <c r="D58" s="307"/>
      <c r="E58" s="307"/>
      <c r="F58" s="307"/>
      <c r="G58" s="307"/>
      <c r="H58" s="307"/>
      <c r="I58" s="312"/>
      <c r="J58" s="312"/>
      <c r="K58" s="312"/>
      <c r="L58" s="312"/>
      <c r="M58" s="313"/>
      <c r="N58" s="413">
        <f ca="1">L41-M41</f>
        <v>8</v>
      </c>
      <c r="O58" s="413"/>
      <c r="P58" s="310"/>
      <c r="Q58" s="312"/>
      <c r="R58" s="312"/>
      <c r="S58" s="312"/>
      <c r="T58" s="311"/>
      <c r="U58" s="322"/>
      <c r="V58" s="312"/>
      <c r="W58" s="312"/>
      <c r="X58" s="312"/>
      <c r="Y58" s="311"/>
      <c r="Z58" s="308"/>
    </row>
    <row r="59" spans="1:26" s="268" customFormat="1" ht="12.95" customHeight="1">
      <c r="A59" s="294"/>
      <c r="B59" s="306" t="s">
        <v>309</v>
      </c>
      <c r="C59" s="307"/>
      <c r="D59" s="307"/>
      <c r="E59" s="307"/>
      <c r="F59" s="307"/>
      <c r="G59" s="307"/>
      <c r="H59" s="307"/>
      <c r="I59" s="312"/>
      <c r="J59" s="312"/>
      <c r="K59" s="312"/>
      <c r="L59" s="312"/>
      <c r="M59" s="313"/>
      <c r="N59" s="413"/>
      <c r="O59" s="413">
        <f ca="1">M41-N41</f>
        <v>14</v>
      </c>
      <c r="P59" s="310"/>
      <c r="Q59" s="312"/>
      <c r="R59" s="312"/>
      <c r="S59" s="312"/>
      <c r="T59" s="311"/>
      <c r="U59" s="322"/>
      <c r="V59" s="312"/>
      <c r="W59" s="312"/>
      <c r="X59" s="312"/>
      <c r="Y59" s="311"/>
      <c r="Z59" s="308"/>
    </row>
    <row r="60" spans="1:26" s="268" customFormat="1" ht="12.95" customHeight="1">
      <c r="A60" s="294"/>
      <c r="B60" s="306" t="s">
        <v>310</v>
      </c>
      <c r="C60" s="307"/>
      <c r="D60" s="307"/>
      <c r="E60" s="307"/>
      <c r="F60" s="307"/>
      <c r="G60" s="307"/>
      <c r="H60" s="307"/>
      <c r="I60" s="312"/>
      <c r="J60" s="312"/>
      <c r="K60" s="312"/>
      <c r="L60" s="312"/>
      <c r="M60" s="313"/>
      <c r="N60" s="413"/>
      <c r="O60" s="413"/>
      <c r="P60" s="322">
        <f ca="1">O41-N41</f>
        <v>14</v>
      </c>
      <c r="Q60" s="312"/>
      <c r="R60" s="312"/>
      <c r="S60" s="312"/>
      <c r="T60" s="311"/>
      <c r="U60" s="322"/>
      <c r="V60" s="312"/>
      <c r="W60" s="312"/>
      <c r="X60" s="312"/>
      <c r="Y60" s="311"/>
      <c r="Z60" s="308"/>
    </row>
    <row r="61" spans="1:26" s="268" customFormat="1" ht="12.95" customHeight="1">
      <c r="A61" s="294"/>
      <c r="B61" s="306" t="s">
        <v>311</v>
      </c>
      <c r="C61" s="307"/>
      <c r="D61" s="307"/>
      <c r="E61" s="307"/>
      <c r="F61" s="307"/>
      <c r="G61" s="307"/>
      <c r="H61" s="307"/>
      <c r="I61" s="312"/>
      <c r="J61" s="312"/>
      <c r="K61" s="312"/>
      <c r="L61" s="312"/>
      <c r="M61" s="313"/>
      <c r="N61" s="413"/>
      <c r="O61" s="413"/>
      <c r="P61" s="310">
        <f ca="1">SUM(L38:L40)-SUM(M38:M40)</f>
        <v>-7</v>
      </c>
      <c r="Q61" s="312"/>
      <c r="R61" s="312"/>
      <c r="S61" s="312"/>
      <c r="T61" s="311"/>
      <c r="U61" s="322"/>
      <c r="V61" s="312"/>
      <c r="W61" s="312"/>
      <c r="X61" s="312"/>
      <c r="Y61" s="311"/>
      <c r="Z61" s="308"/>
    </row>
    <row r="62" spans="1:26" s="268" customFormat="1" ht="12.95" customHeight="1">
      <c r="A62" s="294"/>
      <c r="B62" s="306" t="s">
        <v>22</v>
      </c>
      <c r="C62" s="307"/>
      <c r="D62" s="307"/>
      <c r="E62" s="307"/>
      <c r="F62" s="307"/>
      <c r="G62" s="307"/>
      <c r="H62" s="307"/>
      <c r="I62" s="319">
        <f ca="1">SUM(I50:I61)</f>
        <v>-1</v>
      </c>
      <c r="J62" s="319">
        <f t="shared" ref="J62:Z62" ca="1" si="17">SUM(J50:J61)</f>
        <v>37</v>
      </c>
      <c r="K62" s="319">
        <f t="shared" ca="1" si="17"/>
        <v>2</v>
      </c>
      <c r="L62" s="319">
        <f t="shared" ca="1" si="17"/>
        <v>15</v>
      </c>
      <c r="M62" s="321">
        <f t="shared" si="17"/>
        <v>0</v>
      </c>
      <c r="N62" s="416">
        <f t="shared" ca="1" si="17"/>
        <v>8</v>
      </c>
      <c r="O62" s="416">
        <f t="shared" ca="1" si="17"/>
        <v>15</v>
      </c>
      <c r="P62" s="320">
        <f t="shared" ca="1" si="17"/>
        <v>27</v>
      </c>
      <c r="Q62" s="319">
        <f t="shared" ca="1" si="17"/>
        <v>-43</v>
      </c>
      <c r="R62" s="319">
        <f t="shared" ca="1" si="17"/>
        <v>5</v>
      </c>
      <c r="S62" s="319">
        <f t="shared" ca="1" si="17"/>
        <v>-10</v>
      </c>
      <c r="T62" s="321">
        <f t="shared" si="17"/>
        <v>0</v>
      </c>
      <c r="U62" s="320">
        <f t="shared" ca="1" si="17"/>
        <v>-7</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-1</v>
      </c>
      <c r="K65" s="325">
        <f ca="1">J65</f>
        <v>-1</v>
      </c>
      <c r="L65" s="325">
        <f ca="1">K65</f>
        <v>-1</v>
      </c>
      <c r="M65" s="327">
        <f ca="1">L65</f>
        <v>-1</v>
      </c>
      <c r="N65" s="417">
        <f ca="1">M65</f>
        <v>-1</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37</v>
      </c>
      <c r="L66" s="312">
        <f ca="1">K66</f>
        <v>37</v>
      </c>
      <c r="M66" s="313">
        <f ca="1">L66</f>
        <v>37</v>
      </c>
      <c r="N66" s="413">
        <f ca="1">M66</f>
        <v>37</v>
      </c>
      <c r="O66" s="413">
        <f ca="1">N66</f>
        <v>37</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2</v>
      </c>
      <c r="M67" s="313">
        <f ca="1">L67</f>
        <v>2</v>
      </c>
      <c r="N67" s="413">
        <f ca="1">M67</f>
        <v>2</v>
      </c>
      <c r="O67" s="413">
        <f ca="1">N67</f>
        <v>2</v>
      </c>
      <c r="P67" s="310">
        <f ca="1">O67</f>
        <v>2</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15</v>
      </c>
      <c r="N68" s="413">
        <f ca="1">M68</f>
        <v>15</v>
      </c>
      <c r="O68" s="413">
        <f ca="1">N68</f>
        <v>15</v>
      </c>
      <c r="P68" s="310">
        <f ca="1">O68</f>
        <v>15</v>
      </c>
      <c r="Q68" s="308">
        <f ca="1">P68</f>
        <v>15</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 ca="1">N$62</f>
        <v>8</v>
      </c>
      <c r="P70" s="394">
        <f ca="1">O70</f>
        <v>8</v>
      </c>
      <c r="Q70" s="361">
        <f ca="1">P70</f>
        <v>8</v>
      </c>
      <c r="R70" s="361">
        <f ca="1">Q70</f>
        <v>8</v>
      </c>
      <c r="S70" s="361">
        <f ca="1">R70</f>
        <v>8</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 ca="1">O$62</f>
        <v>15</v>
      </c>
      <c r="Q71" s="361">
        <f ca="1">P71</f>
        <v>15</v>
      </c>
      <c r="R71" s="361">
        <f ca="1">Q71</f>
        <v>15</v>
      </c>
      <c r="S71" s="361">
        <f ca="1">R71</f>
        <v>15</v>
      </c>
      <c r="T71" s="387">
        <f ca="1">S71</f>
        <v>15</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27</v>
      </c>
      <c r="R72" s="312">
        <f ca="1">Q72</f>
        <v>27</v>
      </c>
      <c r="S72" s="312">
        <f ca="1">R72</f>
        <v>27</v>
      </c>
      <c r="T72" s="313">
        <f ca="1">S72</f>
        <v>27</v>
      </c>
      <c r="U72" s="322">
        <f ca="1">T72</f>
        <v>27</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-43</v>
      </c>
      <c r="S73" s="312">
        <f ca="1">R73</f>
        <v>-43</v>
      </c>
      <c r="T73" s="313">
        <f ca="1">S73</f>
        <v>-43</v>
      </c>
      <c r="U73" s="322">
        <f ca="1">T73</f>
        <v>-43</v>
      </c>
      <c r="V73" s="312">
        <f ca="1">U73</f>
        <v>-43</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5</v>
      </c>
      <c r="T74" s="313">
        <f ca="1">S74</f>
        <v>5</v>
      </c>
      <c r="U74" s="322">
        <f ca="1">T74</f>
        <v>5</v>
      </c>
      <c r="V74" s="312">
        <f ca="1">U74</f>
        <v>5</v>
      </c>
      <c r="W74" s="312">
        <f ca="1">V74</f>
        <v>5</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-10</v>
      </c>
      <c r="U75" s="322">
        <f ca="1">T75</f>
        <v>-10</v>
      </c>
      <c r="V75" s="312">
        <f ca="1">U75</f>
        <v>-10</v>
      </c>
      <c r="W75" s="312">
        <f ca="1">V75</f>
        <v>-10</v>
      </c>
      <c r="X75" s="312">
        <f ca="1">W75</f>
        <v>-10</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-7</v>
      </c>
      <c r="W77" s="312">
        <f ca="1">V77</f>
        <v>-7</v>
      </c>
      <c r="X77" s="312">
        <f ca="1">W77</f>
        <v>-7</v>
      </c>
      <c r="Y77" s="313">
        <f ca="1">X77</f>
        <v>-7</v>
      </c>
      <c r="Z77" s="312">
        <f ca="1">Y77</f>
        <v>-7</v>
      </c>
    </row>
    <row r="78" spans="1:26" s="268" customFormat="1" ht="12.95" customHeight="1">
      <c r="A78" s="294"/>
      <c r="B78" s="306" t="s">
        <v>259</v>
      </c>
      <c r="C78" s="307"/>
      <c r="D78" s="307"/>
      <c r="E78" s="307"/>
      <c r="F78" s="307"/>
      <c r="G78" s="307"/>
      <c r="H78" s="307"/>
      <c r="I78" s="319"/>
      <c r="J78" s="319"/>
      <c r="K78" s="319"/>
      <c r="L78" s="319"/>
      <c r="M78" s="321"/>
      <c r="N78" s="416">
        <f ca="1">SUM(N65:N69)</f>
        <v>53</v>
      </c>
      <c r="O78" s="416">
        <f ca="1">SUM(O65:O70)</f>
        <v>62</v>
      </c>
      <c r="P78" s="320">
        <f ca="1">SUM(P65:P71)</f>
        <v>40</v>
      </c>
      <c r="Q78" s="319">
        <f t="shared" ref="Q78:T78" ca="1" si="18">SUM(Q65:Q71)</f>
        <v>38</v>
      </c>
      <c r="R78" s="319">
        <f t="shared" ca="1" si="18"/>
        <v>23</v>
      </c>
      <c r="S78" s="319">
        <f t="shared" ca="1" si="18"/>
        <v>23</v>
      </c>
      <c r="T78" s="321">
        <f t="shared" ca="1" si="18"/>
        <v>15</v>
      </c>
      <c r="U78" s="320">
        <f ca="1">SUM(U65:U76)</f>
        <v>-21</v>
      </c>
      <c r="V78" s="319">
        <f t="shared" ref="V78:Y78" ca="1" si="19">SUM(V65:V76)</f>
        <v>-48</v>
      </c>
      <c r="W78" s="319">
        <f t="shared" ca="1" si="19"/>
        <v>-5</v>
      </c>
      <c r="X78" s="319">
        <f t="shared" ca="1" si="19"/>
        <v>-10</v>
      </c>
      <c r="Y78" s="321">
        <f t="shared" si="19"/>
        <v>0</v>
      </c>
      <c r="Z78" s="319">
        <f ca="1">SUM(Z65:Z77)</f>
        <v>-7</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4"/>
      <c r="J81" s="314"/>
      <c r="K81" s="314"/>
      <c r="L81" s="314"/>
      <c r="M81" s="318"/>
      <c r="N81" s="415"/>
      <c r="O81" s="415"/>
      <c r="P81" s="315"/>
      <c r="Q81" s="316"/>
      <c r="R81" s="316"/>
      <c r="S81" s="316"/>
      <c r="T81" s="354"/>
      <c r="U81" s="315"/>
      <c r="V81" s="316"/>
      <c r="W81" s="316"/>
      <c r="X81" s="316"/>
      <c r="Y81" s="354"/>
      <c r="Z81" s="316"/>
    </row>
    <row r="82" spans="1:26" s="268" customFormat="1" ht="12.95" customHeight="1">
      <c r="A82" s="294"/>
      <c r="B82" s="306" t="s">
        <v>362</v>
      </c>
      <c r="C82" s="307"/>
      <c r="D82" s="307"/>
      <c r="E82" s="267"/>
      <c r="F82" s="267"/>
      <c r="G82" s="267"/>
      <c r="H82" s="307"/>
      <c r="I82" s="314"/>
      <c r="J82" s="314"/>
      <c r="K82" s="314"/>
      <c r="L82" s="314"/>
      <c r="M82" s="318"/>
      <c r="N82" s="415"/>
      <c r="O82" s="415"/>
      <c r="P82" s="315"/>
      <c r="Q82" s="316"/>
      <c r="R82" s="316"/>
      <c r="S82" s="316"/>
      <c r="T82" s="354"/>
      <c r="U82" s="398"/>
      <c r="V82" s="316"/>
      <c r="W82" s="316"/>
      <c r="X82" s="316"/>
      <c r="Y82" s="354"/>
      <c r="Z82" s="316"/>
    </row>
    <row r="83" spans="1:26" s="268" customFormat="1" ht="12.95" customHeight="1">
      <c r="A83" s="294"/>
      <c r="B83" s="306" t="s">
        <v>374</v>
      </c>
      <c r="C83" s="267"/>
      <c r="D83" s="267"/>
      <c r="E83" s="267"/>
      <c r="F83" s="267"/>
      <c r="G83" s="267"/>
      <c r="H83" s="267"/>
      <c r="I83" s="331"/>
      <c r="J83" s="331"/>
      <c r="K83" s="331"/>
      <c r="L83" s="331"/>
      <c r="M83" s="333"/>
      <c r="N83" s="420"/>
      <c r="O83" s="420"/>
      <c r="P83" s="332"/>
      <c r="Q83" s="331"/>
      <c r="R83" s="331"/>
      <c r="S83" s="331"/>
      <c r="T83" s="333"/>
      <c r="U83" s="332"/>
      <c r="V83" s="331"/>
      <c r="W83" s="331"/>
      <c r="X83" s="331"/>
      <c r="Y83" s="333"/>
      <c r="Z83" s="331"/>
    </row>
    <row r="84" spans="1:26" s="268" customFormat="1" ht="12.95" customHeight="1">
      <c r="A84" s="294"/>
      <c r="B84" s="306" t="s">
        <v>373</v>
      </c>
      <c r="C84" s="330"/>
      <c r="D84" s="330"/>
      <c r="E84" s="267"/>
      <c r="F84" s="267"/>
      <c r="G84" s="267"/>
      <c r="H84" s="330"/>
      <c r="I84" s="331"/>
      <c r="J84" s="331"/>
      <c r="K84" s="331"/>
      <c r="L84" s="331"/>
      <c r="M84" s="333"/>
      <c r="N84" s="420"/>
      <c r="O84" s="420"/>
      <c r="P84" s="332"/>
      <c r="Q84" s="331"/>
      <c r="R84" s="331"/>
      <c r="S84" s="331"/>
      <c r="T84" s="333"/>
      <c r="U84" s="332"/>
      <c r="V84" s="331"/>
      <c r="W84" s="331"/>
      <c r="X84" s="331"/>
      <c r="Y84" s="333"/>
      <c r="Z84" s="331"/>
    </row>
    <row r="85" spans="1:26" s="268" customFormat="1" ht="12.95" customHeight="1">
      <c r="A85" s="294"/>
      <c r="B85" s="306" t="s">
        <v>365</v>
      </c>
      <c r="C85" s="330"/>
      <c r="D85" s="330"/>
      <c r="E85" s="267"/>
      <c r="F85" s="267"/>
      <c r="G85" s="267"/>
      <c r="H85" s="330"/>
      <c r="I85" s="331"/>
      <c r="J85" s="331"/>
      <c r="K85" s="331"/>
      <c r="L85" s="331"/>
      <c r="M85" s="333"/>
      <c r="N85" s="420"/>
      <c r="O85" s="420"/>
      <c r="P85" s="332"/>
      <c r="Q85" s="331"/>
      <c r="R85" s="331"/>
      <c r="S85" s="331"/>
      <c r="T85" s="333"/>
      <c r="U85" s="332"/>
      <c r="V85" s="331"/>
      <c r="W85" s="331"/>
      <c r="X85" s="331"/>
      <c r="Y85" s="333"/>
      <c r="Z85" s="331"/>
    </row>
    <row r="86" spans="1:26" s="268" customFormat="1" ht="12.95" customHeight="1">
      <c r="A86" s="294"/>
      <c r="B86" s="306" t="s">
        <v>366</v>
      </c>
      <c r="C86" s="330"/>
      <c r="D86" s="330"/>
      <c r="E86" s="267"/>
      <c r="F86" s="267"/>
      <c r="G86" s="267"/>
      <c r="H86" s="330"/>
      <c r="I86" s="331"/>
      <c r="J86" s="331"/>
      <c r="K86" s="331"/>
      <c r="L86" s="331"/>
      <c r="M86" s="333"/>
      <c r="N86" s="420"/>
      <c r="O86" s="420"/>
      <c r="P86" s="332"/>
      <c r="Q86" s="331"/>
      <c r="R86" s="331"/>
      <c r="S86" s="331"/>
      <c r="T86" s="333"/>
      <c r="U86" s="332"/>
      <c r="V86" s="331"/>
      <c r="W86" s="331"/>
      <c r="X86" s="331"/>
      <c r="Y86" s="333"/>
      <c r="Z86" s="331"/>
    </row>
    <row r="87" spans="1:26" s="268" customFormat="1" ht="12.95" customHeight="1">
      <c r="A87" s="294"/>
      <c r="B87" s="306" t="s">
        <v>363</v>
      </c>
      <c r="C87" s="330"/>
      <c r="D87" s="330"/>
      <c r="E87" s="267"/>
      <c r="F87" s="267"/>
      <c r="G87" s="267"/>
      <c r="H87" s="330"/>
      <c r="I87" s="331"/>
      <c r="J87" s="331"/>
      <c r="K87" s="331"/>
      <c r="L87" s="331"/>
      <c r="M87" s="333"/>
      <c r="N87" s="420"/>
      <c r="O87" s="420"/>
      <c r="P87" s="332"/>
      <c r="Q87" s="316"/>
      <c r="R87" s="331"/>
      <c r="S87" s="331"/>
      <c r="T87" s="333"/>
      <c r="U87" s="399"/>
      <c r="V87" s="385"/>
      <c r="W87" s="385"/>
      <c r="X87" s="331"/>
      <c r="Y87" s="333"/>
      <c r="Z87" s="355"/>
    </row>
    <row r="88" spans="1:26" s="268" customFormat="1" ht="12.95" customHeight="1">
      <c r="A88" s="294"/>
      <c r="B88" s="306" t="s">
        <v>364</v>
      </c>
      <c r="C88" s="330"/>
      <c r="D88" s="330"/>
      <c r="E88" s="267"/>
      <c r="F88" s="267"/>
      <c r="G88" s="267"/>
      <c r="H88" s="330"/>
      <c r="I88" s="356"/>
      <c r="J88" s="356"/>
      <c r="K88" s="331"/>
      <c r="L88" s="331"/>
      <c r="M88" s="333"/>
      <c r="N88" s="420"/>
      <c r="O88" s="420"/>
      <c r="P88" s="332"/>
      <c r="Q88" s="331"/>
      <c r="R88" s="331"/>
      <c r="S88" s="331"/>
      <c r="T88" s="333"/>
      <c r="U88" s="332"/>
      <c r="V88" s="331"/>
      <c r="W88" s="331"/>
      <c r="X88" s="331"/>
      <c r="Y88" s="333"/>
      <c r="Z88" s="331"/>
    </row>
    <row r="89" spans="1:26" s="268" customFormat="1" ht="12.95" customHeight="1">
      <c r="A89" s="294"/>
      <c r="B89" s="306" t="s">
        <v>367</v>
      </c>
      <c r="C89" s="330"/>
      <c r="D89" s="330"/>
      <c r="E89" s="267"/>
      <c r="F89" s="267"/>
      <c r="G89" s="267"/>
      <c r="H89" s="330"/>
      <c r="I89" s="356"/>
      <c r="J89" s="356"/>
      <c r="K89" s="331"/>
      <c r="L89" s="331"/>
      <c r="M89" s="333"/>
      <c r="N89" s="420"/>
      <c r="O89" s="420"/>
      <c r="P89" s="332"/>
      <c r="Q89" s="331"/>
      <c r="R89" s="331"/>
      <c r="S89" s="331"/>
      <c r="T89" s="333"/>
      <c r="U89" s="332"/>
      <c r="V89" s="331"/>
      <c r="W89" s="331"/>
      <c r="X89" s="331"/>
      <c r="Y89" s="333"/>
      <c r="Z89" s="331"/>
    </row>
    <row r="90" spans="1:26" s="268" customFormat="1" ht="12.95" customHeight="1">
      <c r="A90" s="294"/>
      <c r="B90" s="306" t="s">
        <v>368</v>
      </c>
      <c r="C90" s="330"/>
      <c r="D90" s="330"/>
      <c r="E90" s="267"/>
      <c r="F90" s="267"/>
      <c r="G90" s="267"/>
      <c r="H90" s="330"/>
      <c r="I90" s="356"/>
      <c r="J90" s="356"/>
      <c r="K90" s="331"/>
      <c r="L90" s="331"/>
      <c r="M90" s="333"/>
      <c r="N90" s="420"/>
      <c r="O90" s="420"/>
      <c r="P90" s="332"/>
      <c r="Q90" s="331"/>
      <c r="R90" s="331"/>
      <c r="S90" s="331"/>
      <c r="T90" s="333"/>
      <c r="U90" s="332"/>
      <c r="V90" s="331"/>
      <c r="W90" s="331"/>
      <c r="X90" s="331"/>
      <c r="Y90" s="333"/>
      <c r="Z90" s="331"/>
    </row>
    <row r="91" spans="1:26" s="268" customFormat="1" ht="12.95" customHeight="1">
      <c r="A91" s="294"/>
      <c r="B91" s="306" t="s">
        <v>369</v>
      </c>
      <c r="C91" s="330"/>
      <c r="D91" s="330"/>
      <c r="E91" s="267"/>
      <c r="F91" s="267"/>
      <c r="G91" s="267"/>
      <c r="H91" s="330"/>
      <c r="I91" s="356"/>
      <c r="J91" s="356"/>
      <c r="K91" s="331"/>
      <c r="L91" s="331"/>
      <c r="M91" s="333"/>
      <c r="N91" s="420"/>
      <c r="O91" s="420"/>
      <c r="P91" s="332"/>
      <c r="Q91" s="331"/>
      <c r="R91" s="331"/>
      <c r="S91" s="331"/>
      <c r="T91" s="333"/>
      <c r="U91" s="332"/>
      <c r="V91" s="331"/>
      <c r="W91" s="331"/>
      <c r="X91" s="331"/>
      <c r="Y91" s="333"/>
      <c r="Z91" s="331"/>
    </row>
    <row r="92" spans="1:26" s="268" customFormat="1" ht="12.95" customHeight="1">
      <c r="A92" s="294"/>
      <c r="B92" s="306" t="s">
        <v>370</v>
      </c>
      <c r="C92" s="330"/>
      <c r="D92" s="330"/>
      <c r="E92" s="267"/>
      <c r="F92" s="267"/>
      <c r="G92" s="267"/>
      <c r="H92" s="330"/>
      <c r="I92" s="356"/>
      <c r="J92" s="356"/>
      <c r="K92" s="331"/>
      <c r="L92" s="331"/>
      <c r="M92" s="333"/>
      <c r="N92" s="420"/>
      <c r="O92" s="420"/>
      <c r="P92" s="332"/>
      <c r="Q92" s="331"/>
      <c r="R92" s="331"/>
      <c r="S92" s="331"/>
      <c r="T92" s="333"/>
      <c r="U92" s="332"/>
      <c r="V92" s="331"/>
      <c r="W92" s="331"/>
      <c r="X92" s="331"/>
      <c r="Y92" s="333"/>
      <c r="Z92" s="331"/>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M94" s="300"/>
      <c r="N94" s="410"/>
      <c r="O94" s="410"/>
      <c r="P94" s="299"/>
      <c r="T94" s="300"/>
      <c r="U94" s="400"/>
      <c r="V94" s="266"/>
      <c r="W94" s="266"/>
      <c r="Y94" s="300"/>
      <c r="Z94" s="294"/>
    </row>
    <row r="95" spans="1:26" s="268" customFormat="1" ht="12.95" customHeight="1">
      <c r="A95" s="294"/>
      <c r="B95" s="306" t="s">
        <v>375</v>
      </c>
      <c r="C95" s="330"/>
      <c r="D95" s="330"/>
      <c r="E95" s="267"/>
      <c r="F95" s="267"/>
      <c r="G95" s="267"/>
      <c r="H95" s="330"/>
      <c r="M95" s="300"/>
      <c r="N95" s="410"/>
      <c r="O95" s="410"/>
      <c r="P95" s="299"/>
      <c r="T95" s="300"/>
      <c r="U95" s="400"/>
      <c r="V95" s="266"/>
      <c r="W95" s="266"/>
      <c r="Y95" s="300"/>
      <c r="Z95" s="294"/>
    </row>
    <row r="96" spans="1:26" s="268" customFormat="1" ht="12.95" customHeight="1">
      <c r="A96" s="294"/>
      <c r="B96" s="306" t="s">
        <v>285</v>
      </c>
      <c r="C96" s="330"/>
      <c r="D96" s="330"/>
      <c r="E96" s="267"/>
      <c r="F96" s="267"/>
      <c r="G96" s="267"/>
      <c r="H96" s="330"/>
      <c r="M96" s="300"/>
      <c r="N96" s="410"/>
      <c r="O96" s="410"/>
      <c r="P96" s="299"/>
      <c r="T96" s="300"/>
      <c r="U96" s="400"/>
      <c r="V96" s="266"/>
      <c r="W96" s="266"/>
      <c r="Y96" s="300"/>
      <c r="Z96" s="294"/>
    </row>
    <row r="97" spans="1:26" s="268" customFormat="1" ht="12.95" customHeight="1">
      <c r="A97" s="294"/>
      <c r="B97" s="306" t="s">
        <v>312</v>
      </c>
      <c r="C97" s="330"/>
      <c r="D97" s="330"/>
      <c r="E97" s="267"/>
      <c r="F97" s="267"/>
      <c r="G97" s="267"/>
      <c r="H97" s="330"/>
      <c r="M97" s="300"/>
      <c r="N97" s="410">
        <f ca="1">L41-SUM(N38:N40)</f>
        <v>-60</v>
      </c>
      <c r="O97" s="410"/>
      <c r="P97" s="299"/>
      <c r="T97" s="300"/>
      <c r="U97" s="400"/>
      <c r="V97" s="266"/>
      <c r="W97" s="266"/>
      <c r="Y97" s="300"/>
      <c r="Z97" s="294"/>
    </row>
    <row r="98" spans="1:26" s="268" customFormat="1" ht="12.95" customHeight="1">
      <c r="A98" s="294"/>
      <c r="B98" s="306" t="s">
        <v>313</v>
      </c>
      <c r="C98" s="330"/>
      <c r="D98" s="330"/>
      <c r="E98" s="267"/>
      <c r="F98" s="267"/>
      <c r="G98" s="267"/>
      <c r="H98" s="330"/>
      <c r="M98" s="300"/>
      <c r="N98" s="410"/>
      <c r="O98" s="410">
        <f ca="1">M41-SUM(O38:O40)</f>
        <v>0</v>
      </c>
      <c r="P98" s="299"/>
      <c r="T98" s="300"/>
      <c r="U98" s="400"/>
      <c r="V98" s="266"/>
      <c r="W98" s="266"/>
      <c r="Y98" s="300"/>
      <c r="Z98" s="294"/>
    </row>
    <row r="99" spans="1:26" s="268" customFormat="1" ht="12.95" customHeight="1">
      <c r="A99" s="294"/>
      <c r="B99" s="306" t="s">
        <v>287</v>
      </c>
      <c r="C99" s="330"/>
      <c r="D99" s="330"/>
      <c r="E99" s="267"/>
      <c r="F99" s="267"/>
      <c r="G99" s="267"/>
      <c r="H99" s="330"/>
      <c r="M99" s="300"/>
      <c r="N99" s="410"/>
      <c r="O99" s="410"/>
      <c r="P99" s="299"/>
      <c r="T99" s="300"/>
      <c r="U99" s="400"/>
      <c r="V99" s="266"/>
      <c r="W99" s="266"/>
      <c r="Y99" s="300"/>
      <c r="Z99" s="294"/>
    </row>
    <row r="100" spans="1:26" s="268" customFormat="1" ht="12.95" customHeight="1">
      <c r="A100" s="294"/>
      <c r="B100" s="306" t="s">
        <v>314</v>
      </c>
      <c r="C100" s="330"/>
      <c r="D100" s="330"/>
      <c r="E100" s="267"/>
      <c r="F100" s="267"/>
      <c r="G100" s="267"/>
      <c r="H100" s="330"/>
      <c r="M100" s="300"/>
      <c r="N100" s="410"/>
      <c r="O100" s="410">
        <f ca="1">-P61</f>
        <v>7</v>
      </c>
      <c r="P100" s="299"/>
      <c r="T100" s="300"/>
      <c r="U100" s="400"/>
      <c r="V100" s="266"/>
      <c r="W100" s="266"/>
      <c r="Y100" s="300"/>
      <c r="Z100" s="294"/>
    </row>
    <row r="101" spans="1:26" s="268" customFormat="1" ht="12.95" customHeight="1">
      <c r="A101" s="294"/>
      <c r="B101" s="306" t="s">
        <v>315</v>
      </c>
      <c r="C101" s="330"/>
      <c r="D101" s="330"/>
      <c r="E101" s="267"/>
      <c r="F101" s="267"/>
      <c r="G101" s="267"/>
      <c r="H101" s="330"/>
      <c r="M101" s="300"/>
      <c r="N101" s="410"/>
      <c r="O101" s="410"/>
      <c r="P101" s="299"/>
      <c r="S101" s="268">
        <f ca="1">P61</f>
        <v>-7</v>
      </c>
      <c r="T101" s="300"/>
      <c r="U101" s="400"/>
      <c r="V101" s="266"/>
      <c r="W101" s="266"/>
      <c r="Y101" s="300"/>
      <c r="Z101" s="294"/>
    </row>
    <row r="102" spans="1:26" s="268" customFormat="1" ht="12.95" customHeight="1">
      <c r="A102" s="294"/>
      <c r="B102" s="306" t="s">
        <v>316</v>
      </c>
      <c r="C102" s="330"/>
      <c r="D102" s="330"/>
      <c r="E102" s="267"/>
      <c r="F102" s="267"/>
      <c r="G102" s="267"/>
      <c r="H102" s="330"/>
      <c r="M102" s="300"/>
      <c r="N102" s="410"/>
      <c r="O102" s="410"/>
      <c r="P102" s="299"/>
      <c r="S102" s="268">
        <f ca="1">-N58</f>
        <v>-8</v>
      </c>
      <c r="T102" s="300"/>
      <c r="U102" s="400"/>
      <c r="V102" s="266"/>
      <c r="W102" s="266"/>
      <c r="Y102" s="300"/>
      <c r="Z102" s="294"/>
    </row>
    <row r="103" spans="1:26" s="268" customFormat="1" ht="12.95" customHeight="1">
      <c r="A103" s="294"/>
      <c r="B103" s="306" t="s">
        <v>317</v>
      </c>
      <c r="C103" s="330"/>
      <c r="D103" s="330"/>
      <c r="E103" s="267"/>
      <c r="F103" s="267"/>
      <c r="G103" s="267"/>
      <c r="H103" s="330"/>
      <c r="M103" s="300"/>
      <c r="N103" s="410"/>
      <c r="O103" s="410"/>
      <c r="P103" s="299"/>
      <c r="T103" s="300">
        <f ca="1">-O59</f>
        <v>-14</v>
      </c>
      <c r="U103" s="400"/>
      <c r="V103" s="266"/>
      <c r="W103" s="266"/>
      <c r="Y103" s="300"/>
      <c r="Z103" s="294"/>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-7</v>
      </c>
      <c r="O105" s="432">
        <f ca="1">SUM(O78:O104)</f>
        <v>69</v>
      </c>
      <c r="P105" s="396">
        <f ca="1">SUM(P78:P104)</f>
        <v>40</v>
      </c>
      <c r="Q105" s="364">
        <f t="shared" ref="Q105:Z105" ca="1" si="21">SUM(Q78:Q104)</f>
        <v>38</v>
      </c>
      <c r="R105" s="364">
        <f t="shared" ca="1" si="21"/>
        <v>23</v>
      </c>
      <c r="S105" s="364">
        <f t="shared" ca="1" si="21"/>
        <v>8</v>
      </c>
      <c r="T105" s="389">
        <f t="shared" ca="1" si="21"/>
        <v>1</v>
      </c>
      <c r="U105" s="396">
        <f t="shared" ca="1" si="21"/>
        <v>-21</v>
      </c>
      <c r="V105" s="364">
        <f t="shared" ca="1" si="21"/>
        <v>-48</v>
      </c>
      <c r="W105" s="364">
        <f t="shared" ca="1" si="21"/>
        <v>-5</v>
      </c>
      <c r="X105" s="364">
        <f t="shared" ca="1" si="21"/>
        <v>-10</v>
      </c>
      <c r="Y105" s="389">
        <f t="shared" si="21"/>
        <v>0</v>
      </c>
      <c r="Z105" s="364">
        <f t="shared" ca="1" si="21"/>
        <v>-7</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238.53129346314324</v>
      </c>
      <c r="J108" s="338">
        <f t="shared" ca="1" si="22"/>
        <v>238.53129346314324</v>
      </c>
      <c r="K108" s="338">
        <f t="shared" ca="1" si="22"/>
        <v>-29.816411682892905</v>
      </c>
      <c r="L108" s="338">
        <f t="shared" ca="1" si="22"/>
        <v>119.26564673157162</v>
      </c>
      <c r="M108" s="379">
        <f t="shared" ca="1" si="22"/>
        <v>298.16411682892902</v>
      </c>
      <c r="N108" s="422">
        <f t="shared" ca="1" si="22"/>
        <v>268.34770514603611</v>
      </c>
      <c r="O108" s="422">
        <f t="shared" ca="1" si="22"/>
        <v>-89.449235048678716</v>
      </c>
      <c r="P108" s="339">
        <f t="shared" ca="1" si="22"/>
        <v>119.26564673157162</v>
      </c>
      <c r="Q108" s="340">
        <f t="shared" ca="1" si="22"/>
        <v>-283.25591098748259</v>
      </c>
      <c r="R108" s="340">
        <f t="shared" ca="1" si="22"/>
        <v>134.17385257301805</v>
      </c>
      <c r="S108" s="338">
        <f t="shared" ca="1" si="22"/>
        <v>-14.908205841446453</v>
      </c>
      <c r="T108" s="341">
        <f t="shared" ca="1" si="22"/>
        <v>223.62308762169678</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-17</v>
      </c>
      <c r="J109" s="342">
        <f t="shared" ca="1" si="23"/>
        <v>4</v>
      </c>
      <c r="K109" s="342">
        <f t="shared" ca="1" si="23"/>
        <v>8</v>
      </c>
      <c r="L109" s="342">
        <f t="shared" ca="1" si="23"/>
        <v>15</v>
      </c>
      <c r="M109" s="380">
        <f t="shared" ca="1" si="23"/>
        <v>10</v>
      </c>
      <c r="N109" s="423">
        <f t="shared" ca="1" si="23"/>
        <v>-1</v>
      </c>
      <c r="O109" s="423">
        <f t="shared" ca="1" si="23"/>
        <v>-2</v>
      </c>
      <c r="P109" s="343">
        <f t="shared" ca="1" si="23"/>
        <v>17</v>
      </c>
      <c r="Q109" s="344">
        <f t="shared" ca="1" si="23"/>
        <v>-7</v>
      </c>
      <c r="R109" s="344">
        <f t="shared" ca="1" si="23"/>
        <v>-11</v>
      </c>
      <c r="S109" s="342">
        <f t="shared" ca="1" si="23"/>
        <v>-20</v>
      </c>
      <c r="T109" s="345">
        <f t="shared" ca="1" si="23"/>
        <v>7</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221.53129346314324</v>
      </c>
      <c r="J110" s="338">
        <f t="shared" ref="J110:Z110" ca="1" si="24">SUM(J108:J109)</f>
        <v>242.53129346314324</v>
      </c>
      <c r="K110" s="338">
        <f t="shared" ca="1" si="24"/>
        <v>-21.816411682892905</v>
      </c>
      <c r="L110" s="338">
        <f t="shared" ca="1" si="24"/>
        <v>134.26564673157162</v>
      </c>
      <c r="M110" s="379">
        <f t="shared" ca="1" si="24"/>
        <v>308.16411682892902</v>
      </c>
      <c r="N110" s="422">
        <f t="shared" ca="1" si="24"/>
        <v>267.34770514603611</v>
      </c>
      <c r="O110" s="422">
        <f t="shared" ca="1" si="24"/>
        <v>-91.449235048678716</v>
      </c>
      <c r="P110" s="339">
        <f t="shared" ca="1" si="24"/>
        <v>136.26564673157162</v>
      </c>
      <c r="Q110" s="340">
        <f t="shared" ca="1" si="24"/>
        <v>-290.25591098748259</v>
      </c>
      <c r="R110" s="340">
        <f t="shared" ca="1" si="24"/>
        <v>123.17385257301805</v>
      </c>
      <c r="S110" s="338">
        <f t="shared" ca="1" si="24"/>
        <v>-34.908205841446453</v>
      </c>
      <c r="T110" s="341">
        <f t="shared" ca="1" si="24"/>
        <v>230.62308762169678</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-1</v>
      </c>
      <c r="J113" s="283">
        <f t="shared" ca="1" si="25"/>
        <v>36</v>
      </c>
      <c r="K113" s="283">
        <f t="shared" ca="1" si="25"/>
        <v>38</v>
      </c>
      <c r="L113" s="283">
        <f t="shared" ca="1" si="25"/>
        <v>53</v>
      </c>
      <c r="M113" s="285">
        <f t="shared" ca="1" si="25"/>
        <v>68</v>
      </c>
      <c r="N113" s="421">
        <f t="shared" ca="1" si="25"/>
        <v>82</v>
      </c>
      <c r="O113" s="421">
        <f t="shared" ca="1" si="25"/>
        <v>68</v>
      </c>
      <c r="P113" s="334">
        <f t="shared" ca="1" si="25"/>
        <v>19</v>
      </c>
      <c r="Q113" s="335">
        <f t="shared" ca="1" si="25"/>
        <v>-24</v>
      </c>
      <c r="R113" s="335">
        <f t="shared" ca="1" si="25"/>
        <v>-19</v>
      </c>
      <c r="S113" s="335">
        <f t="shared" ca="1" si="25"/>
        <v>-29</v>
      </c>
      <c r="T113" s="347">
        <f t="shared" ca="1" si="25"/>
        <v>13</v>
      </c>
      <c r="U113" s="334">
        <f t="shared" ca="1" si="25"/>
        <v>6</v>
      </c>
      <c r="V113" s="335">
        <f t="shared" ca="1" si="25"/>
        <v>32</v>
      </c>
      <c r="W113" s="335">
        <f t="shared" ca="1" si="25"/>
        <v>32</v>
      </c>
      <c r="X113" s="335">
        <f t="shared" ca="1" si="25"/>
        <v>32</v>
      </c>
      <c r="Y113" s="347">
        <f t="shared" ca="1" si="25"/>
        <v>32</v>
      </c>
      <c r="Z113" s="335">
        <f t="shared" ca="1" si="25"/>
        <v>32</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7</v>
      </c>
      <c r="O114" s="421">
        <f t="shared" ca="1" si="26"/>
        <v>-1</v>
      </c>
      <c r="P114" s="334">
        <f t="shared" ca="1" si="26"/>
        <v>-40</v>
      </c>
      <c r="Q114" s="283">
        <f t="shared" ca="1" si="26"/>
        <v>-38</v>
      </c>
      <c r="R114" s="283">
        <f t="shared" ca="1" si="26"/>
        <v>-23</v>
      </c>
      <c r="S114" s="283">
        <f t="shared" ca="1" si="26"/>
        <v>-8</v>
      </c>
      <c r="T114" s="347">
        <f t="shared" ca="1" si="26"/>
        <v>-1</v>
      </c>
      <c r="U114" s="334">
        <f t="shared" ca="1" si="26"/>
        <v>-8</v>
      </c>
      <c r="V114" s="283">
        <f t="shared" ca="1" si="26"/>
        <v>45</v>
      </c>
      <c r="W114" s="335">
        <f t="shared" ca="1" si="26"/>
        <v>2</v>
      </c>
      <c r="X114" s="335">
        <f t="shared" ca="1" si="26"/>
        <v>7</v>
      </c>
      <c r="Y114" s="347">
        <f t="shared" ca="1" si="26"/>
        <v>-3</v>
      </c>
      <c r="Z114" s="335">
        <f t="shared" ca="1" si="26"/>
        <v>39</v>
      </c>
    </row>
    <row r="115" spans="1:41" s="283" customFormat="1" ht="12.95" customHeight="1">
      <c r="A115" s="337"/>
      <c r="B115" s="282" t="s">
        <v>24</v>
      </c>
      <c r="C115" s="282"/>
      <c r="D115" s="282"/>
      <c r="E115" s="282"/>
      <c r="F115" s="282"/>
      <c r="G115" s="282"/>
      <c r="H115" s="282"/>
      <c r="I115" s="283">
        <f t="shared" ref="I115:Z115" ca="1" si="27">I113-I114</f>
        <v>-1</v>
      </c>
      <c r="J115" s="283">
        <f t="shared" ca="1" si="27"/>
        <v>36</v>
      </c>
      <c r="K115" s="283">
        <f t="shared" ca="1" si="27"/>
        <v>38</v>
      </c>
      <c r="L115" s="283">
        <f t="shared" ca="1" si="27"/>
        <v>53</v>
      </c>
      <c r="M115" s="285">
        <f t="shared" ca="1" si="27"/>
        <v>68</v>
      </c>
      <c r="N115" s="421">
        <f t="shared" ca="1" si="27"/>
        <v>75</v>
      </c>
      <c r="O115" s="421">
        <f t="shared" ca="1" si="27"/>
        <v>69</v>
      </c>
      <c r="P115" s="334">
        <f t="shared" ca="1" si="27"/>
        <v>59</v>
      </c>
      <c r="Q115" s="335">
        <f t="shared" ca="1" si="27"/>
        <v>14</v>
      </c>
      <c r="R115" s="335">
        <f t="shared" ca="1" si="27"/>
        <v>4</v>
      </c>
      <c r="S115" s="335">
        <f t="shared" ca="1" si="27"/>
        <v>-21</v>
      </c>
      <c r="T115" s="285">
        <f t="shared" ca="1" si="27"/>
        <v>14</v>
      </c>
      <c r="U115" s="284">
        <f ca="1">U113-U114</f>
        <v>14</v>
      </c>
      <c r="V115" s="283">
        <f t="shared" ca="1" si="27"/>
        <v>-13</v>
      </c>
      <c r="W115" s="283">
        <f t="shared" ca="1" si="27"/>
        <v>30</v>
      </c>
      <c r="X115" s="283">
        <f t="shared" ca="1" si="27"/>
        <v>25</v>
      </c>
      <c r="Y115" s="285">
        <f t="shared" ca="1" si="27"/>
        <v>35</v>
      </c>
      <c r="Z115" s="335">
        <f t="shared" ca="1" si="27"/>
        <v>-7</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967.86734079291853</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5.2477811955795088</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973.11512198849778</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331.55317615915237</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0.3407132092261036</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105</v>
      </c>
      <c r="J12" s="232">
        <f t="shared" ref="J12:M12" ca="1" si="0">RANDBETWEEN(80,120)</f>
        <v>105</v>
      </c>
      <c r="K12" s="232">
        <f t="shared" ca="1" si="0"/>
        <v>114</v>
      </c>
      <c r="L12" s="232">
        <f t="shared" ca="1" si="0"/>
        <v>83</v>
      </c>
      <c r="M12" s="232">
        <f t="shared" ca="1" si="0"/>
        <v>110</v>
      </c>
      <c r="N12" s="230"/>
      <c r="O12" s="230"/>
      <c r="P12" s="232">
        <f t="shared" ref="P12:T12" ca="1" si="1">RANDBETWEEN(80,120)</f>
        <v>104</v>
      </c>
      <c r="Q12" s="232">
        <f t="shared" ca="1" si="1"/>
        <v>111</v>
      </c>
      <c r="R12" s="232">
        <f t="shared" ca="1" si="1"/>
        <v>99</v>
      </c>
      <c r="S12" s="232">
        <f t="shared" ca="1" si="1"/>
        <v>95</v>
      </c>
      <c r="T12" s="232">
        <f t="shared" ca="1" si="1"/>
        <v>116</v>
      </c>
    </row>
    <row r="13" spans="1:26" ht="12.95" customHeight="1">
      <c r="A13" s="231" t="s">
        <v>280</v>
      </c>
      <c r="B13" s="231"/>
      <c r="C13" s="231"/>
      <c r="D13" s="231"/>
      <c r="E13" s="231"/>
      <c r="F13" s="231"/>
      <c r="I13" s="232">
        <f ca="1">RANDBETWEEN(-20,20)</f>
        <v>-20</v>
      </c>
      <c r="J13" s="232">
        <f t="shared" ref="J13:T14" ca="1" si="2">RANDBETWEEN(-20,20)</f>
        <v>-6</v>
      </c>
      <c r="K13" s="232">
        <f t="shared" ca="1" si="2"/>
        <v>0</v>
      </c>
      <c r="L13" s="232">
        <f t="shared" ca="1" si="2"/>
        <v>-14</v>
      </c>
      <c r="M13" s="232">
        <f t="shared" ca="1" si="2"/>
        <v>18</v>
      </c>
      <c r="N13" s="232">
        <f t="shared" ca="1" si="2"/>
        <v>-18</v>
      </c>
      <c r="O13" s="232">
        <f t="shared" ca="1" si="2"/>
        <v>-7</v>
      </c>
      <c r="P13" s="232">
        <f t="shared" ca="1" si="2"/>
        <v>7</v>
      </c>
      <c r="Q13" s="232">
        <f t="shared" ca="1" si="2"/>
        <v>1</v>
      </c>
      <c r="R13" s="232">
        <f t="shared" ca="1" si="2"/>
        <v>-8</v>
      </c>
      <c r="S13" s="232">
        <f t="shared" ca="1" si="2"/>
        <v>3</v>
      </c>
      <c r="T13" s="232">
        <f t="shared" ca="1" si="2"/>
        <v>-7</v>
      </c>
    </row>
    <row r="14" spans="1:26" ht="12.95" customHeight="1">
      <c r="A14" s="231" t="s">
        <v>277</v>
      </c>
      <c r="B14" s="231"/>
      <c r="C14" s="231"/>
      <c r="D14" s="231"/>
      <c r="E14" s="231"/>
      <c r="F14" s="231"/>
      <c r="I14" s="232">
        <f ca="1">RANDBETWEEN(-20,20)</f>
        <v>-12</v>
      </c>
      <c r="J14" s="232">
        <f t="shared" ca="1" si="2"/>
        <v>-14</v>
      </c>
      <c r="K14" s="232">
        <f t="shared" ca="1" si="2"/>
        <v>-7</v>
      </c>
      <c r="L14" s="232">
        <f t="shared" ca="1" si="2"/>
        <v>6</v>
      </c>
      <c r="M14" s="232">
        <f t="shared" ca="1" si="2"/>
        <v>-12</v>
      </c>
      <c r="N14" s="232">
        <f t="shared" ca="1" si="2"/>
        <v>-1</v>
      </c>
      <c r="O14" s="232">
        <f t="shared" ca="1" si="2"/>
        <v>14</v>
      </c>
      <c r="P14" s="232">
        <f t="shared" ca="1" si="2"/>
        <v>-5</v>
      </c>
      <c r="Q14" s="232">
        <f t="shared" ca="1" si="2"/>
        <v>18</v>
      </c>
      <c r="R14" s="232">
        <f t="shared" ca="1" si="2"/>
        <v>17</v>
      </c>
      <c r="S14" s="232">
        <f t="shared" ca="1" si="2"/>
        <v>16</v>
      </c>
      <c r="T14" s="232">
        <f t="shared" ca="1" si="2"/>
        <v>-2</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0.3407132092261036</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105</v>
      </c>
      <c r="J26" s="268">
        <f t="shared" ref="J26:M26" ca="1" si="6">J12</f>
        <v>105</v>
      </c>
      <c r="K26" s="268">
        <f t="shared" ca="1" si="6"/>
        <v>114</v>
      </c>
      <c r="L26" s="268">
        <f t="shared" ca="1" si="6"/>
        <v>83</v>
      </c>
      <c r="M26" s="300">
        <f t="shared" ca="1" si="6"/>
        <v>110</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105</v>
      </c>
      <c r="J27" s="276">
        <f ca="1">J26</f>
        <v>105</v>
      </c>
      <c r="K27" s="276">
        <f ca="1">K26</f>
        <v>114</v>
      </c>
      <c r="L27" s="276">
        <f ca="1">L26</f>
        <v>83</v>
      </c>
      <c r="M27" s="277">
        <f ca="1">M26</f>
        <v>110</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105</v>
      </c>
      <c r="J29" s="283">
        <f t="shared" ref="J29:M29" ca="1" si="7">J12</f>
        <v>105</v>
      </c>
      <c r="K29" s="283">
        <f t="shared" ca="1" si="7"/>
        <v>114</v>
      </c>
      <c r="L29" s="283">
        <f t="shared" ca="1" si="7"/>
        <v>83</v>
      </c>
      <c r="M29" s="285">
        <f t="shared" ca="1" si="7"/>
        <v>110</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24">
        <f ca="1">M29</f>
        <v>110</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24">
        <f ca="1">N30</f>
        <v>110</v>
      </c>
      <c r="P31" s="348">
        <f ca="1">P12</f>
        <v>104</v>
      </c>
      <c r="Q31" s="349">
        <f ca="1">Q12</f>
        <v>111</v>
      </c>
      <c r="R31" s="349">
        <f ca="1">R12</f>
        <v>99</v>
      </c>
      <c r="S31" s="349">
        <f ca="1">S12</f>
        <v>95</v>
      </c>
      <c r="T31" s="382">
        <f ca="1">T12</f>
        <v>116</v>
      </c>
      <c r="U31" s="298">
        <f ca="1">S32</f>
        <v>95</v>
      </c>
      <c r="V31" s="283">
        <f ca="1">$T$31</f>
        <v>116</v>
      </c>
      <c r="W31" s="283">
        <f ca="1">$T$31</f>
        <v>116</v>
      </c>
      <c r="X31" s="283">
        <f ca="1">$T$31</f>
        <v>116</v>
      </c>
      <c r="Y31" s="285">
        <f ca="1">W32</f>
        <v>116</v>
      </c>
      <c r="Z31" s="359">
        <f ca="1">X32</f>
        <v>116</v>
      </c>
    </row>
    <row r="32" spans="1:119" s="283" customFormat="1" ht="12.95" customHeight="1" outlineLevel="1">
      <c r="A32" s="287"/>
      <c r="B32" s="281" t="s">
        <v>195</v>
      </c>
      <c r="C32" s="282"/>
      <c r="D32" s="282"/>
      <c r="E32" s="282"/>
      <c r="F32" s="282"/>
      <c r="G32" s="282"/>
      <c r="H32" s="282"/>
      <c r="I32" s="283">
        <f ca="1">SUM(I29:I31)</f>
        <v>105</v>
      </c>
      <c r="J32" s="283">
        <f t="shared" ref="J32:Z32" ca="1" si="8">SUM(J29:J31)</f>
        <v>105</v>
      </c>
      <c r="K32" s="283">
        <f t="shared" ca="1" si="8"/>
        <v>114</v>
      </c>
      <c r="L32" s="283">
        <f t="shared" ca="1" si="8"/>
        <v>83</v>
      </c>
      <c r="M32" s="285">
        <f t="shared" ca="1" si="8"/>
        <v>110</v>
      </c>
      <c r="N32" s="406">
        <f t="shared" ca="1" si="8"/>
        <v>110</v>
      </c>
      <c r="O32" s="406">
        <f t="shared" ca="1" si="8"/>
        <v>110</v>
      </c>
      <c r="P32" s="284">
        <f t="shared" ca="1" si="8"/>
        <v>104</v>
      </c>
      <c r="Q32" s="283">
        <f t="shared" ca="1" si="8"/>
        <v>111</v>
      </c>
      <c r="R32" s="283">
        <f t="shared" ca="1" si="8"/>
        <v>99</v>
      </c>
      <c r="S32" s="283">
        <f t="shared" ca="1" si="8"/>
        <v>95</v>
      </c>
      <c r="T32" s="285">
        <f ca="1">SUM(T29:T31)</f>
        <v>116</v>
      </c>
      <c r="U32" s="284">
        <f t="shared" ca="1" si="8"/>
        <v>95</v>
      </c>
      <c r="V32" s="283">
        <f t="shared" ca="1" si="8"/>
        <v>116</v>
      </c>
      <c r="W32" s="283">
        <f t="shared" ca="1" si="8"/>
        <v>116</v>
      </c>
      <c r="X32" s="283">
        <f t="shared" ca="1" si="8"/>
        <v>116</v>
      </c>
      <c r="Y32" s="285">
        <f t="shared" ca="1" si="8"/>
        <v>116</v>
      </c>
      <c r="Z32" s="283">
        <f t="shared" ca="1" si="8"/>
        <v>116</v>
      </c>
    </row>
    <row r="33" spans="1:26" s="283" customFormat="1" ht="12.95" customHeight="1" outlineLevel="1">
      <c r="A33" s="281"/>
      <c r="B33" s="289" t="s">
        <v>13</v>
      </c>
      <c r="C33" s="290"/>
      <c r="D33" s="290"/>
      <c r="E33" s="290"/>
      <c r="F33" s="290"/>
      <c r="G33" s="290"/>
      <c r="H33" s="290"/>
      <c r="I33" s="291">
        <f ca="1">I$27</f>
        <v>105</v>
      </c>
      <c r="J33" s="291">
        <f ca="1">J$27</f>
        <v>105</v>
      </c>
      <c r="K33" s="291">
        <f ca="1">K$27</f>
        <v>114</v>
      </c>
      <c r="L33" s="291">
        <f ca="1">L$27</f>
        <v>83</v>
      </c>
      <c r="M33" s="293">
        <f ca="1">M$27</f>
        <v>110</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110</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110</v>
      </c>
      <c r="P35" s="292">
        <f t="shared" ca="1" si="9"/>
        <v>104</v>
      </c>
      <c r="Q35" s="291">
        <f t="shared" ca="1" si="9"/>
        <v>111</v>
      </c>
      <c r="R35" s="291">
        <f t="shared" ca="1" si="9"/>
        <v>99</v>
      </c>
      <c r="S35" s="291">
        <f t="shared" ca="1" si="9"/>
        <v>95</v>
      </c>
      <c r="T35" s="293">
        <f t="shared" ca="1" si="9"/>
        <v>116</v>
      </c>
      <c r="U35" s="292">
        <f t="shared" ca="1" si="9"/>
        <v>95</v>
      </c>
      <c r="V35" s="291">
        <f t="shared" ca="1" si="9"/>
        <v>116</v>
      </c>
      <c r="W35" s="291">
        <f t="shared" ca="1" si="9"/>
        <v>116</v>
      </c>
      <c r="X35" s="291">
        <f t="shared" ca="1" si="9"/>
        <v>116</v>
      </c>
      <c r="Y35" s="293">
        <f t="shared" ca="1" si="9"/>
        <v>116</v>
      </c>
      <c r="Z35" s="291">
        <f t="shared" ca="1" si="9"/>
        <v>116</v>
      </c>
    </row>
    <row r="36" spans="1:26" s="283" customFormat="1" ht="12.75" customHeight="1" outlineLevel="1">
      <c r="A36" s="281"/>
      <c r="B36" s="289" t="s">
        <v>262</v>
      </c>
      <c r="C36" s="290"/>
      <c r="D36" s="290"/>
      <c r="E36" s="290"/>
      <c r="F36" s="290"/>
      <c r="G36" s="290"/>
      <c r="H36" s="290"/>
      <c r="I36" s="291">
        <f t="shared" ref="I36:Z36" ca="1" si="10">SUM(I33:I35)</f>
        <v>105</v>
      </c>
      <c r="J36" s="291">
        <f t="shared" ca="1" si="10"/>
        <v>105</v>
      </c>
      <c r="K36" s="291">
        <f t="shared" ca="1" si="10"/>
        <v>114</v>
      </c>
      <c r="L36" s="291">
        <f t="shared" ca="1" si="10"/>
        <v>83</v>
      </c>
      <c r="M36" s="293">
        <f t="shared" ca="1" si="10"/>
        <v>110</v>
      </c>
      <c r="N36" s="408">
        <f t="shared" ca="1" si="10"/>
        <v>110</v>
      </c>
      <c r="O36" s="408">
        <f t="shared" ca="1" si="10"/>
        <v>110</v>
      </c>
      <c r="P36" s="292">
        <f t="shared" ca="1" si="10"/>
        <v>104</v>
      </c>
      <c r="Q36" s="291">
        <f t="shared" ca="1" si="10"/>
        <v>111</v>
      </c>
      <c r="R36" s="291">
        <f t="shared" ca="1" si="10"/>
        <v>99</v>
      </c>
      <c r="S36" s="291">
        <f t="shared" ca="1" si="10"/>
        <v>95</v>
      </c>
      <c r="T36" s="293">
        <f t="shared" ca="1" si="10"/>
        <v>116</v>
      </c>
      <c r="U36" s="292">
        <f t="shared" ca="1" si="10"/>
        <v>95</v>
      </c>
      <c r="V36" s="291">
        <f t="shared" ca="1" si="10"/>
        <v>116</v>
      </c>
      <c r="W36" s="291">
        <f t="shared" ca="1" si="10"/>
        <v>116</v>
      </c>
      <c r="X36" s="291">
        <f t="shared" ca="1" si="10"/>
        <v>116</v>
      </c>
      <c r="Y36" s="293">
        <f t="shared" ca="1" si="10"/>
        <v>116</v>
      </c>
      <c r="Z36" s="291">
        <f t="shared" ca="1" si="10"/>
        <v>116</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105</v>
      </c>
      <c r="J38" s="268">
        <f t="shared" ref="J38:M38" ca="1" si="11">J12</f>
        <v>105</v>
      </c>
      <c r="K38" s="268">
        <f t="shared" ca="1" si="11"/>
        <v>114</v>
      </c>
      <c r="L38" s="268">
        <f t="shared" ca="1" si="11"/>
        <v>83</v>
      </c>
      <c r="M38" s="300">
        <f t="shared" ca="1" si="11"/>
        <v>110</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24">
        <f ca="1">M38</f>
        <v>110</v>
      </c>
      <c r="O39" s="410"/>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9"/>
      <c r="O40" s="424">
        <f ca="1">N39</f>
        <v>110</v>
      </c>
      <c r="P40" s="348">
        <f ca="1">P12</f>
        <v>104</v>
      </c>
      <c r="Q40" s="349">
        <f ca="1">Q12</f>
        <v>111</v>
      </c>
      <c r="R40" s="349">
        <f ca="1">R12</f>
        <v>99</v>
      </c>
      <c r="S40" s="349">
        <f ca="1">S12</f>
        <v>95</v>
      </c>
      <c r="T40" s="382">
        <f ca="1">T12</f>
        <v>116</v>
      </c>
      <c r="U40" s="298">
        <f ca="1">S41</f>
        <v>83</v>
      </c>
      <c r="V40" s="283">
        <f ca="1">U40</f>
        <v>83</v>
      </c>
      <c r="W40" s="283">
        <f ca="1">V40</f>
        <v>83</v>
      </c>
      <c r="X40" s="283">
        <f ca="1">W40</f>
        <v>83</v>
      </c>
      <c r="Y40" s="285">
        <f ca="1">X40</f>
        <v>83</v>
      </c>
      <c r="Z40" s="359">
        <f ca="1">X41</f>
        <v>106</v>
      </c>
    </row>
    <row r="41" spans="1:26" s="268" customFormat="1" ht="12.95" customHeight="1">
      <c r="A41" s="294"/>
      <c r="B41" s="266" t="s">
        <v>196</v>
      </c>
      <c r="C41" s="267"/>
      <c r="D41" s="267"/>
      <c r="E41" s="267"/>
      <c r="F41" s="267"/>
      <c r="G41" s="267"/>
      <c r="H41" s="267"/>
      <c r="I41" s="268">
        <f ca="1">I12-SUM($I13:I13)-I14</f>
        <v>137</v>
      </c>
      <c r="J41" s="268">
        <f ca="1">J12-SUM($I13:J13)-J14</f>
        <v>145</v>
      </c>
      <c r="K41" s="268">
        <f ca="1">K12-SUM($I13:K13)-K14</f>
        <v>147</v>
      </c>
      <c r="L41" s="268">
        <f ca="1">L12-SUM($I13:L13)-L14</f>
        <v>117</v>
      </c>
      <c r="M41" s="300">
        <f ca="1">M12-SUM($I13:M13)-M14</f>
        <v>144</v>
      </c>
      <c r="N41" s="411">
        <f ca="1">L41+L14-N14-SUM($M13:N13)</f>
        <v>124</v>
      </c>
      <c r="O41" s="411">
        <f ca="1">M41+M14-O14-SUM($N13:O13)</f>
        <v>143</v>
      </c>
      <c r="P41" s="284">
        <f ca="1">P12-P14-SUM($O13:P13)</f>
        <v>109</v>
      </c>
      <c r="Q41" s="283">
        <f ca="1">Q12-Q14-SUM($O13:Q13)</f>
        <v>92</v>
      </c>
      <c r="R41" s="283">
        <f ca="1">R12-R14-SUM($O13:R13)</f>
        <v>89</v>
      </c>
      <c r="S41" s="283">
        <f ca="1">S12-S14-SUM($O13:S13)</f>
        <v>83</v>
      </c>
      <c r="T41" s="285">
        <f ca="1">T12-T14-SUM($O13:T13)</f>
        <v>129</v>
      </c>
      <c r="U41" s="284">
        <f ca="1">$S$41+$S$14-U14-SUM($T13:U13)</f>
        <v>106</v>
      </c>
      <c r="V41" s="283">
        <f ca="1">$S$41+$S$14-V14-SUM($T13:V13)</f>
        <v>106</v>
      </c>
      <c r="W41" s="283">
        <f ca="1">$S$41+$S$14-W14-SUM($T13:W13)</f>
        <v>106</v>
      </c>
      <c r="X41" s="283">
        <f ca="1">$S$41+$S$14-X14-SUM($T13:X13)</f>
        <v>106</v>
      </c>
      <c r="Y41" s="285">
        <f ca="1">$S$41+$S$14-Y14-SUM($T13:Y13)</f>
        <v>106</v>
      </c>
      <c r="Z41" s="283">
        <f ca="1">$X$41+$X$14-Z14-SUM($Y13:Z13)</f>
        <v>106</v>
      </c>
    </row>
    <row r="42" spans="1:26" s="268" customFormat="1" ht="12.95" customHeight="1" outlineLevel="1">
      <c r="A42" s="266"/>
      <c r="B42" s="274" t="s">
        <v>17</v>
      </c>
      <c r="C42" s="275"/>
      <c r="D42" s="275"/>
      <c r="E42" s="275"/>
      <c r="F42" s="275"/>
      <c r="G42" s="275"/>
      <c r="H42" s="275"/>
      <c r="I42" s="276">
        <f ca="1">I$27</f>
        <v>105</v>
      </c>
      <c r="J42" s="276">
        <f ca="1">J$27</f>
        <v>105</v>
      </c>
      <c r="K42" s="276">
        <f ca="1">K$27</f>
        <v>114</v>
      </c>
      <c r="L42" s="276">
        <f ca="1">L$27</f>
        <v>83</v>
      </c>
      <c r="M42" s="277">
        <f ca="1">M$27</f>
        <v>110</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110</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110</v>
      </c>
      <c r="P44" s="304">
        <f t="shared" ca="1" si="12"/>
        <v>104</v>
      </c>
      <c r="Q44" s="276">
        <f t="shared" ca="1" si="12"/>
        <v>111</v>
      </c>
      <c r="R44" s="276">
        <f t="shared" ca="1" si="12"/>
        <v>99</v>
      </c>
      <c r="S44" s="276">
        <f t="shared" ca="1" si="12"/>
        <v>95</v>
      </c>
      <c r="T44" s="277">
        <f t="shared" ca="1" si="12"/>
        <v>116</v>
      </c>
      <c r="U44" s="304">
        <f t="shared" ca="1" si="12"/>
        <v>83</v>
      </c>
      <c r="V44" s="276">
        <f t="shared" ca="1" si="12"/>
        <v>83</v>
      </c>
      <c r="W44" s="276">
        <f t="shared" ca="1" si="12"/>
        <v>83</v>
      </c>
      <c r="X44" s="276">
        <f ca="1">X40</f>
        <v>83</v>
      </c>
      <c r="Y44" s="277">
        <f t="shared" ca="1" si="12"/>
        <v>83</v>
      </c>
      <c r="Z44" s="276">
        <f t="shared" ca="1" si="12"/>
        <v>106</v>
      </c>
    </row>
    <row r="45" spans="1:26" s="268" customFormat="1" ht="12.75" customHeight="1">
      <c r="A45" s="266"/>
      <c r="B45" s="274" t="s">
        <v>263</v>
      </c>
      <c r="C45" s="275"/>
      <c r="D45" s="275"/>
      <c r="E45" s="275"/>
      <c r="F45" s="275"/>
      <c r="G45" s="275"/>
      <c r="H45" s="275"/>
      <c r="I45" s="276">
        <f t="shared" ref="I45:Z45" ca="1" si="13">SUM(I42:I44)</f>
        <v>105</v>
      </c>
      <c r="J45" s="276">
        <f t="shared" ca="1" si="13"/>
        <v>105</v>
      </c>
      <c r="K45" s="276">
        <f t="shared" ca="1" si="13"/>
        <v>114</v>
      </c>
      <c r="L45" s="276">
        <f t="shared" ca="1" si="13"/>
        <v>83</v>
      </c>
      <c r="M45" s="277">
        <f t="shared" ca="1" si="13"/>
        <v>110</v>
      </c>
      <c r="N45" s="412">
        <f t="shared" ca="1" si="13"/>
        <v>110</v>
      </c>
      <c r="O45" s="412">
        <f t="shared" ca="1" si="13"/>
        <v>110</v>
      </c>
      <c r="P45" s="304">
        <f t="shared" ca="1" si="13"/>
        <v>104</v>
      </c>
      <c r="Q45" s="276">
        <f t="shared" ca="1" si="13"/>
        <v>111</v>
      </c>
      <c r="R45" s="276">
        <f t="shared" ca="1" si="13"/>
        <v>99</v>
      </c>
      <c r="S45" s="276">
        <f t="shared" ca="1" si="13"/>
        <v>95</v>
      </c>
      <c r="T45" s="277">
        <f t="shared" ca="1" si="13"/>
        <v>116</v>
      </c>
      <c r="U45" s="304">
        <f t="shared" ca="1" si="13"/>
        <v>83</v>
      </c>
      <c r="V45" s="276">
        <f t="shared" ca="1" si="13"/>
        <v>83</v>
      </c>
      <c r="W45" s="276">
        <f t="shared" ca="1" si="13"/>
        <v>83</v>
      </c>
      <c r="X45" s="276">
        <f t="shared" ca="1" si="13"/>
        <v>83</v>
      </c>
      <c r="Y45" s="277">
        <f t="shared" ca="1" si="13"/>
        <v>83</v>
      </c>
      <c r="Z45" s="276">
        <f t="shared" ca="1" si="13"/>
        <v>106</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-32</v>
      </c>
      <c r="J47" s="308">
        <f t="shared" ca="1" si="14"/>
        <v>-8</v>
      </c>
      <c r="K47" s="308">
        <f t="shared" ca="1" si="14"/>
        <v>7</v>
      </c>
      <c r="L47" s="308">
        <f t="shared" ca="1" si="14"/>
        <v>-1</v>
      </c>
      <c r="M47" s="311">
        <f t="shared" ca="1" si="14"/>
        <v>0</v>
      </c>
      <c r="N47" s="413">
        <f ca="1">(SUM(N38:N40)-N41)-(SUM(M38:M40)-M41)</f>
        <v>20</v>
      </c>
      <c r="O47" s="413">
        <f ca="1">(SUM(O38:O40)-O41)-(SUM(N38:N40)-N41)</f>
        <v>-19</v>
      </c>
      <c r="P47" s="310">
        <f t="shared" ref="P47:Z47" ca="1" si="15">(SUM(P38:P40)-P41)-(SUM(O38:O40)-O41)</f>
        <v>28</v>
      </c>
      <c r="Q47" s="308">
        <f t="shared" ca="1" si="15"/>
        <v>24</v>
      </c>
      <c r="R47" s="308">
        <f t="shared" ca="1" si="15"/>
        <v>-9</v>
      </c>
      <c r="S47" s="308">
        <f t="shared" ca="1" si="15"/>
        <v>2</v>
      </c>
      <c r="T47" s="311">
        <f t="shared" ca="1" si="15"/>
        <v>-25</v>
      </c>
      <c r="U47" s="310">
        <f t="shared" ca="1" si="15"/>
        <v>-10</v>
      </c>
      <c r="V47" s="308">
        <f t="shared" ca="1" si="15"/>
        <v>0</v>
      </c>
      <c r="W47" s="308">
        <f t="shared" ca="1" si="15"/>
        <v>0</v>
      </c>
      <c r="X47" s="308">
        <f t="shared" ca="1" si="15"/>
        <v>0</v>
      </c>
      <c r="Y47" s="311">
        <f t="shared" ca="1" si="15"/>
        <v>0</v>
      </c>
      <c r="Z47" s="308">
        <f t="shared" ca="1" si="15"/>
        <v>23</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-32</v>
      </c>
      <c r="J50" s="308"/>
      <c r="K50" s="308"/>
      <c r="L50" s="308"/>
      <c r="M50" s="311"/>
      <c r="N50" s="413"/>
      <c r="O50" s="413"/>
      <c r="P50" s="310">
        <f ca="1">SUM(P38:P40)-P41</f>
        <v>-5</v>
      </c>
      <c r="Q50" s="308"/>
      <c r="R50" s="308"/>
      <c r="S50" s="308"/>
      <c r="T50" s="311"/>
      <c r="U50" s="310">
        <f ca="1">SUM(U38:U40)-U41</f>
        <v>-23</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-8</v>
      </c>
      <c r="K51" s="312">
        <f ca="1">(SUM(K38:K40)-K41)-(SUM(J38:J40)-J41)</f>
        <v>7</v>
      </c>
      <c r="L51" s="312">
        <f ca="1">(SUM(L38:L40)-L41)-(SUM(K38:K40)-K41)</f>
        <v>-1</v>
      </c>
      <c r="M51" s="311"/>
      <c r="N51" s="413"/>
      <c r="O51" s="413"/>
      <c r="P51" s="310"/>
      <c r="Q51" s="312">
        <f ca="1">(SUM(Q38:Q40)-Q41)-(SUM(P38:P40)-P41)</f>
        <v>24</v>
      </c>
      <c r="R51" s="312">
        <f ca="1">(SUM(R38:R40)-R41)-(SUM(Q38:Q40)-Q41)</f>
        <v>-9</v>
      </c>
      <c r="S51" s="312">
        <f ca="1">(SUM(S38:S40)-S41)-(SUM(R38:R40)-R41)</f>
        <v>2</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4"/>
      <c r="J54" s="314"/>
      <c r="K54" s="314"/>
      <c r="L54" s="314"/>
      <c r="M54" s="318"/>
      <c r="N54" s="415"/>
      <c r="O54" s="415"/>
      <c r="P54" s="315"/>
      <c r="Q54" s="316"/>
      <c r="R54" s="316"/>
      <c r="S54" s="316"/>
      <c r="T54" s="354"/>
      <c r="U54" s="315"/>
      <c r="V54" s="316"/>
      <c r="W54" s="316"/>
      <c r="X54" s="314"/>
      <c r="Y54" s="354"/>
      <c r="Z54" s="316"/>
    </row>
    <row r="55" spans="1:26" s="268" customFormat="1" ht="12.95" customHeight="1">
      <c r="A55" s="294"/>
      <c r="B55" s="306" t="s">
        <v>281</v>
      </c>
      <c r="C55" s="307"/>
      <c r="D55" s="307"/>
      <c r="E55" s="307"/>
      <c r="F55" s="307"/>
      <c r="G55" s="307"/>
      <c r="H55" s="307"/>
      <c r="I55" s="314"/>
      <c r="J55" s="314"/>
      <c r="K55" s="314"/>
      <c r="L55" s="314"/>
      <c r="M55" s="318"/>
      <c r="N55" s="415"/>
      <c r="O55" s="415"/>
      <c r="P55" s="315"/>
      <c r="Q55" s="316"/>
      <c r="R55" s="316"/>
      <c r="S55" s="316"/>
      <c r="T55" s="354"/>
      <c r="U55" s="315"/>
      <c r="V55" s="316"/>
      <c r="W55" s="316"/>
      <c r="X55" s="314"/>
      <c r="Y55" s="354"/>
      <c r="Z55" s="316"/>
    </row>
    <row r="56" spans="1:26" s="268" customFormat="1" ht="12.95" customHeight="1">
      <c r="A56" s="294"/>
      <c r="B56" s="306" t="s">
        <v>323</v>
      </c>
      <c r="C56" s="307"/>
      <c r="D56" s="307"/>
      <c r="E56" s="307"/>
      <c r="F56" s="307"/>
      <c r="G56" s="307"/>
      <c r="H56" s="307"/>
      <c r="I56" s="314"/>
      <c r="J56" s="314"/>
      <c r="K56" s="314"/>
      <c r="L56" s="314"/>
      <c r="M56" s="318"/>
      <c r="N56" s="415"/>
      <c r="O56" s="415"/>
      <c r="P56" s="315"/>
      <c r="Q56" s="314"/>
      <c r="R56" s="314"/>
      <c r="S56" s="314"/>
      <c r="T56" s="354"/>
      <c r="U56" s="371"/>
      <c r="V56" s="314"/>
      <c r="W56" s="314"/>
      <c r="X56" s="314"/>
      <c r="Y56" s="354"/>
      <c r="Z56" s="316"/>
    </row>
    <row r="57" spans="1:26" s="268" customFormat="1" ht="12.95" customHeight="1">
      <c r="A57" s="294"/>
      <c r="B57" s="306" t="s">
        <v>286</v>
      </c>
      <c r="C57" s="307"/>
      <c r="D57" s="307"/>
      <c r="E57" s="307"/>
      <c r="F57" s="307"/>
      <c r="G57" s="307"/>
      <c r="H57" s="307"/>
      <c r="I57" s="314"/>
      <c r="J57" s="314"/>
      <c r="K57" s="314"/>
      <c r="L57" s="314"/>
      <c r="M57" s="318"/>
      <c r="N57" s="415"/>
      <c r="O57" s="415"/>
      <c r="P57" s="315"/>
      <c r="Q57" s="314"/>
      <c r="R57" s="314"/>
      <c r="S57" s="314"/>
      <c r="T57" s="354"/>
      <c r="U57" s="371"/>
      <c r="V57" s="314"/>
      <c r="W57" s="314"/>
      <c r="X57" s="314"/>
      <c r="Y57" s="354"/>
      <c r="Z57" s="316"/>
    </row>
    <row r="58" spans="1:26" s="268" customFormat="1" ht="12.95" customHeight="1">
      <c r="A58" s="294"/>
      <c r="B58" s="306" t="s">
        <v>308</v>
      </c>
      <c r="C58" s="307"/>
      <c r="D58" s="307"/>
      <c r="E58" s="307"/>
      <c r="F58" s="307"/>
      <c r="G58" s="307"/>
      <c r="H58" s="307"/>
      <c r="I58" s="314"/>
      <c r="J58" s="314"/>
      <c r="K58" s="314"/>
      <c r="L58" s="314"/>
      <c r="M58" s="318"/>
      <c r="N58" s="415"/>
      <c r="O58" s="415"/>
      <c r="P58" s="315"/>
      <c r="Q58" s="314"/>
      <c r="R58" s="314"/>
      <c r="S58" s="314"/>
      <c r="T58" s="354"/>
      <c r="U58" s="371"/>
      <c r="V58" s="314"/>
      <c r="W58" s="314"/>
      <c r="X58" s="314"/>
      <c r="Y58" s="354"/>
      <c r="Z58" s="316"/>
    </row>
    <row r="59" spans="1:26" s="268" customFormat="1" ht="12.95" customHeight="1">
      <c r="A59" s="294"/>
      <c r="B59" s="306" t="s">
        <v>309</v>
      </c>
      <c r="C59" s="307"/>
      <c r="D59" s="307"/>
      <c r="E59" s="307"/>
      <c r="F59" s="307"/>
      <c r="G59" s="307"/>
      <c r="H59" s="307"/>
      <c r="I59" s="314"/>
      <c r="J59" s="314"/>
      <c r="K59" s="314"/>
      <c r="L59" s="314"/>
      <c r="M59" s="318"/>
      <c r="N59" s="415"/>
      <c r="O59" s="415"/>
      <c r="P59" s="315"/>
      <c r="Q59" s="314"/>
      <c r="R59" s="314"/>
      <c r="S59" s="314"/>
      <c r="T59" s="354"/>
      <c r="U59" s="371"/>
      <c r="V59" s="314"/>
      <c r="W59" s="314"/>
      <c r="X59" s="314"/>
      <c r="Y59" s="354"/>
      <c r="Z59" s="316"/>
    </row>
    <row r="60" spans="1:26" s="268" customFormat="1" ht="12.95" customHeight="1">
      <c r="A60" s="294"/>
      <c r="B60" s="306" t="s">
        <v>310</v>
      </c>
      <c r="C60" s="307"/>
      <c r="D60" s="307"/>
      <c r="E60" s="307"/>
      <c r="F60" s="307"/>
      <c r="G60" s="307"/>
      <c r="H60" s="307"/>
      <c r="I60" s="314"/>
      <c r="J60" s="314"/>
      <c r="K60" s="314"/>
      <c r="L60" s="314"/>
      <c r="M60" s="318"/>
      <c r="N60" s="415"/>
      <c r="O60" s="415"/>
      <c r="P60" s="315"/>
      <c r="Q60" s="314"/>
      <c r="R60" s="314"/>
      <c r="S60" s="314"/>
      <c r="T60" s="354"/>
      <c r="U60" s="371"/>
      <c r="V60" s="314"/>
      <c r="W60" s="314"/>
      <c r="X60" s="314"/>
      <c r="Y60" s="354"/>
      <c r="Z60" s="316"/>
    </row>
    <row r="61" spans="1:26" s="268" customFormat="1" ht="12.95" customHeight="1">
      <c r="A61" s="294"/>
      <c r="B61" s="306" t="s">
        <v>311</v>
      </c>
      <c r="C61" s="307"/>
      <c r="D61" s="307"/>
      <c r="E61" s="307"/>
      <c r="F61" s="307"/>
      <c r="G61" s="307"/>
      <c r="H61" s="307"/>
      <c r="I61" s="314"/>
      <c r="J61" s="314"/>
      <c r="K61" s="314"/>
      <c r="L61" s="314"/>
      <c r="M61" s="318"/>
      <c r="N61" s="415"/>
      <c r="O61" s="415"/>
      <c r="P61" s="315"/>
      <c r="Q61" s="314"/>
      <c r="R61" s="314"/>
      <c r="S61" s="314"/>
      <c r="T61" s="354"/>
      <c r="U61" s="371"/>
      <c r="V61" s="314"/>
      <c r="W61" s="314"/>
      <c r="X61" s="314"/>
      <c r="Y61" s="354"/>
      <c r="Z61" s="316"/>
    </row>
    <row r="62" spans="1:26" s="268" customFormat="1" ht="12.95" customHeight="1">
      <c r="A62" s="294"/>
      <c r="B62" s="306" t="s">
        <v>22</v>
      </c>
      <c r="C62" s="307"/>
      <c r="D62" s="307"/>
      <c r="E62" s="307"/>
      <c r="F62" s="307"/>
      <c r="G62" s="307"/>
      <c r="H62" s="307"/>
      <c r="I62" s="319">
        <f ca="1">SUM(I50:I61)</f>
        <v>-32</v>
      </c>
      <c r="J62" s="319">
        <f t="shared" ref="J62:Z62" ca="1" si="17">SUM(J50:J61)</f>
        <v>-8</v>
      </c>
      <c r="K62" s="319">
        <f t="shared" ca="1" si="17"/>
        <v>7</v>
      </c>
      <c r="L62" s="319">
        <f t="shared" ca="1" si="17"/>
        <v>-1</v>
      </c>
      <c r="M62" s="321">
        <f t="shared" si="17"/>
        <v>0</v>
      </c>
      <c r="N62" s="416">
        <f t="shared" si="17"/>
        <v>0</v>
      </c>
      <c r="O62" s="416">
        <f t="shared" si="17"/>
        <v>0</v>
      </c>
      <c r="P62" s="320">
        <f t="shared" ca="1" si="17"/>
        <v>-5</v>
      </c>
      <c r="Q62" s="319">
        <f t="shared" ca="1" si="17"/>
        <v>24</v>
      </c>
      <c r="R62" s="319">
        <f t="shared" ca="1" si="17"/>
        <v>-9</v>
      </c>
      <c r="S62" s="319">
        <f t="shared" ca="1" si="17"/>
        <v>2</v>
      </c>
      <c r="T62" s="321">
        <f t="shared" si="17"/>
        <v>0</v>
      </c>
      <c r="U62" s="320">
        <f t="shared" ca="1" si="17"/>
        <v>-23</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-32</v>
      </c>
      <c r="K65" s="325">
        <f ca="1">J65</f>
        <v>-32</v>
      </c>
      <c r="L65" s="325">
        <f ca="1">K65</f>
        <v>-32</v>
      </c>
      <c r="M65" s="327">
        <f ca="1">L65</f>
        <v>-32</v>
      </c>
      <c r="N65" s="417">
        <f ca="1">M65</f>
        <v>-32</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-8</v>
      </c>
      <c r="L66" s="312">
        <f ca="1">K66</f>
        <v>-8</v>
      </c>
      <c r="M66" s="313">
        <f ca="1">L66</f>
        <v>-8</v>
      </c>
      <c r="N66" s="413">
        <f ca="1">M66</f>
        <v>-8</v>
      </c>
      <c r="O66" s="413">
        <f ca="1">N66</f>
        <v>-8</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7</v>
      </c>
      <c r="M67" s="313">
        <f ca="1">L67</f>
        <v>7</v>
      </c>
      <c r="N67" s="413">
        <f ca="1">M67</f>
        <v>7</v>
      </c>
      <c r="O67" s="413">
        <f ca="1">N67</f>
        <v>7</v>
      </c>
      <c r="P67" s="310">
        <f ca="1">O67</f>
        <v>7</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-1</v>
      </c>
      <c r="N68" s="413">
        <f ca="1">M68</f>
        <v>-1</v>
      </c>
      <c r="O68" s="413">
        <f ca="1">N68</f>
        <v>-1</v>
      </c>
      <c r="P68" s="310">
        <f ca="1">O68</f>
        <v>-1</v>
      </c>
      <c r="Q68" s="308">
        <f ca="1">P68</f>
        <v>-1</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N$62</f>
        <v>0</v>
      </c>
      <c r="P70" s="394">
        <f>O70</f>
        <v>0</v>
      </c>
      <c r="Q70" s="361">
        <f>P70</f>
        <v>0</v>
      </c>
      <c r="R70" s="361">
        <f>Q70</f>
        <v>0</v>
      </c>
      <c r="S70" s="361">
        <f>R70</f>
        <v>0</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O$62</f>
        <v>0</v>
      </c>
      <c r="Q71" s="361">
        <f>P71</f>
        <v>0</v>
      </c>
      <c r="R71" s="361">
        <f>Q71</f>
        <v>0</v>
      </c>
      <c r="S71" s="361">
        <f>R71</f>
        <v>0</v>
      </c>
      <c r="T71" s="387">
        <f>S71</f>
        <v>0</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-5</v>
      </c>
      <c r="R72" s="312">
        <f ca="1">Q72</f>
        <v>-5</v>
      </c>
      <c r="S72" s="312">
        <f ca="1">R72</f>
        <v>-5</v>
      </c>
      <c r="T72" s="313">
        <f ca="1">S72</f>
        <v>-5</v>
      </c>
      <c r="U72" s="322">
        <f ca="1">T72</f>
        <v>-5</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24</v>
      </c>
      <c r="S73" s="312">
        <f ca="1">R73</f>
        <v>24</v>
      </c>
      <c r="T73" s="313">
        <f ca="1">S73</f>
        <v>24</v>
      </c>
      <c r="U73" s="322">
        <f ca="1">T73</f>
        <v>24</v>
      </c>
      <c r="V73" s="312">
        <f ca="1">U73</f>
        <v>24</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-9</v>
      </c>
      <c r="T74" s="313">
        <f ca="1">S74</f>
        <v>-9</v>
      </c>
      <c r="U74" s="322">
        <f ca="1">T74</f>
        <v>-9</v>
      </c>
      <c r="V74" s="312">
        <f ca="1">U74</f>
        <v>-9</v>
      </c>
      <c r="W74" s="312">
        <f ca="1">V74</f>
        <v>-9</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2</v>
      </c>
      <c r="U75" s="322">
        <f ca="1">T75</f>
        <v>2</v>
      </c>
      <c r="V75" s="312">
        <f ca="1">U75</f>
        <v>2</v>
      </c>
      <c r="W75" s="312">
        <f ca="1">V75</f>
        <v>2</v>
      </c>
      <c r="X75" s="312">
        <f ca="1">W75</f>
        <v>2</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-23</v>
      </c>
      <c r="W77" s="312">
        <f ca="1">V77</f>
        <v>-23</v>
      </c>
      <c r="X77" s="312">
        <f ca="1">W77</f>
        <v>-23</v>
      </c>
      <c r="Y77" s="313">
        <f ca="1">X77</f>
        <v>-23</v>
      </c>
      <c r="Z77" s="312">
        <f ca="1">Y77</f>
        <v>-23</v>
      </c>
    </row>
    <row r="78" spans="1:26" s="268" customFormat="1" ht="12.95" customHeight="1">
      <c r="A78" s="294"/>
      <c r="B78" s="306" t="s">
        <v>259</v>
      </c>
      <c r="C78" s="307"/>
      <c r="D78" s="307"/>
      <c r="E78" s="307"/>
      <c r="F78" s="307"/>
      <c r="G78" s="307"/>
      <c r="H78" s="307"/>
      <c r="I78" s="319"/>
      <c r="J78" s="319"/>
      <c r="K78" s="319"/>
      <c r="L78" s="319"/>
      <c r="M78" s="321"/>
      <c r="N78" s="416">
        <f ca="1">SUM(N65:N69)</f>
        <v>-34</v>
      </c>
      <c r="O78" s="416">
        <f ca="1">SUM(O65:O70)</f>
        <v>-2</v>
      </c>
      <c r="P78" s="320">
        <f ca="1">SUM(P65:P71)</f>
        <v>6</v>
      </c>
      <c r="Q78" s="319">
        <f t="shared" ref="Q78:T78" ca="1" si="18">SUM(Q65:Q71)</f>
        <v>-1</v>
      </c>
      <c r="R78" s="319">
        <f t="shared" si="18"/>
        <v>0</v>
      </c>
      <c r="S78" s="319">
        <f t="shared" si="18"/>
        <v>0</v>
      </c>
      <c r="T78" s="321">
        <f t="shared" si="18"/>
        <v>0</v>
      </c>
      <c r="U78" s="320">
        <f ca="1">SUM(U65:U76)</f>
        <v>12</v>
      </c>
      <c r="V78" s="319">
        <f t="shared" ref="V78:Y78" ca="1" si="19">SUM(V65:V76)</f>
        <v>17</v>
      </c>
      <c r="W78" s="319">
        <f t="shared" ca="1" si="19"/>
        <v>-7</v>
      </c>
      <c r="X78" s="319">
        <f t="shared" ca="1" si="19"/>
        <v>2</v>
      </c>
      <c r="Y78" s="321">
        <f t="shared" si="19"/>
        <v>0</v>
      </c>
      <c r="Z78" s="319">
        <f ca="1">SUM(Z65:Z77)</f>
        <v>-23</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2"/>
      <c r="J81" s="312"/>
      <c r="K81" s="312"/>
      <c r="L81" s="312"/>
      <c r="M81" s="313"/>
      <c r="N81" s="413"/>
      <c r="O81" s="413"/>
      <c r="P81" s="310"/>
      <c r="Q81" s="308"/>
      <c r="R81" s="308"/>
      <c r="S81" s="308"/>
      <c r="T81" s="311"/>
      <c r="U81" s="310"/>
      <c r="V81" s="308">
        <f ca="1">-((SUM(T38:T40)-T41)-(SUM(S38:S40)-S41))/(1+$I$15)^4</f>
        <v>18.937512171840879</v>
      </c>
      <c r="W81" s="308"/>
      <c r="X81" s="308"/>
      <c r="Y81" s="311"/>
      <c r="Z81" s="308"/>
    </row>
    <row r="82" spans="1:26" s="268" customFormat="1" ht="12.95" customHeight="1">
      <c r="A82" s="294"/>
      <c r="B82" s="306" t="s">
        <v>362</v>
      </c>
      <c r="C82" s="307"/>
      <c r="D82" s="307"/>
      <c r="E82" s="267"/>
      <c r="F82" s="267"/>
      <c r="G82" s="267"/>
      <c r="H82" s="307"/>
      <c r="I82" s="312"/>
      <c r="J82" s="312"/>
      <c r="K82" s="312"/>
      <c r="L82" s="312"/>
      <c r="M82" s="313"/>
      <c r="N82" s="413"/>
      <c r="O82" s="413"/>
      <c r="P82" s="310"/>
      <c r="Q82" s="308">
        <f ca="1">-N14*((1-(1+$I$15)^-6)/$I$15)*(1+I15)^2</f>
        <v>5.4446331450120313</v>
      </c>
      <c r="R82" s="308"/>
      <c r="S82" s="308"/>
      <c r="T82" s="311"/>
      <c r="U82" s="370"/>
      <c r="V82" s="308"/>
      <c r="W82" s="308"/>
      <c r="X82" s="308"/>
      <c r="Y82" s="311"/>
      <c r="Z82" s="308"/>
    </row>
    <row r="83" spans="1:26" s="268" customFormat="1" ht="12.95" customHeight="1">
      <c r="A83" s="294"/>
      <c r="B83" s="306" t="s">
        <v>374</v>
      </c>
      <c r="C83" s="267"/>
      <c r="D83" s="267"/>
      <c r="E83" s="267"/>
      <c r="F83" s="267"/>
      <c r="G83" s="267"/>
      <c r="H83" s="267"/>
      <c r="M83" s="300"/>
      <c r="N83" s="410"/>
      <c r="O83" s="410"/>
      <c r="P83" s="299"/>
      <c r="T83" s="300"/>
      <c r="U83" s="299"/>
      <c r="Y83" s="300"/>
    </row>
    <row r="84" spans="1:26" s="268" customFormat="1" ht="12.95" customHeight="1">
      <c r="A84" s="294"/>
      <c r="B84" s="306" t="s">
        <v>373</v>
      </c>
      <c r="C84" s="330"/>
      <c r="D84" s="330"/>
      <c r="E84" s="267"/>
      <c r="F84" s="267"/>
      <c r="G84" s="267"/>
      <c r="H84" s="330"/>
      <c r="M84" s="300"/>
      <c r="N84" s="410"/>
      <c r="O84" s="410"/>
      <c r="P84" s="299"/>
      <c r="T84" s="300"/>
      <c r="U84" s="299"/>
      <c r="Y84" s="300"/>
    </row>
    <row r="85" spans="1:26" s="268" customFormat="1" ht="12.95" customHeight="1">
      <c r="A85" s="294"/>
      <c r="B85" s="306" t="s">
        <v>365</v>
      </c>
      <c r="C85" s="330"/>
      <c r="D85" s="330"/>
      <c r="E85" s="267"/>
      <c r="F85" s="267"/>
      <c r="G85" s="267"/>
      <c r="H85" s="330"/>
      <c r="M85" s="300"/>
      <c r="N85" s="410"/>
      <c r="O85" s="410"/>
      <c r="P85" s="299"/>
      <c r="Q85" s="268">
        <f ca="1">(L41-SUM(N38:N40))*(1+$I$15)^3</f>
        <v>8.6210636747130032</v>
      </c>
      <c r="T85" s="300"/>
      <c r="U85" s="299"/>
      <c r="Y85" s="300"/>
    </row>
    <row r="86" spans="1:26" s="268" customFormat="1" ht="12.95" customHeight="1">
      <c r="A86" s="294"/>
      <c r="B86" s="306" t="s">
        <v>366</v>
      </c>
      <c r="C86" s="330"/>
      <c r="D86" s="330"/>
      <c r="E86" s="267"/>
      <c r="F86" s="267"/>
      <c r="G86" s="267"/>
      <c r="H86" s="330"/>
      <c r="M86" s="300"/>
      <c r="N86" s="410"/>
      <c r="O86" s="410"/>
      <c r="P86" s="299"/>
      <c r="Q86" s="268">
        <f ca="1">(M41-SUM(O38:O40))*(1+$I$15)^2</f>
        <v>39.06496674000001</v>
      </c>
      <c r="T86" s="300"/>
      <c r="U86" s="299"/>
      <c r="Y86" s="300"/>
    </row>
    <row r="87" spans="1:26" s="268" customFormat="1" ht="12.95" customHeight="1">
      <c r="A87" s="294"/>
      <c r="B87" s="306" t="s">
        <v>363</v>
      </c>
      <c r="C87" s="330"/>
      <c r="D87" s="330"/>
      <c r="E87" s="267"/>
      <c r="F87" s="267"/>
      <c r="G87" s="267"/>
      <c r="H87" s="330"/>
      <c r="M87" s="300"/>
      <c r="N87" s="410"/>
      <c r="O87" s="410"/>
      <c r="P87" s="299"/>
      <c r="Q87" s="308"/>
      <c r="T87" s="300"/>
      <c r="U87" s="400"/>
      <c r="V87" s="266"/>
      <c r="W87" s="266"/>
      <c r="Y87" s="300"/>
      <c r="Z87" s="294"/>
    </row>
    <row r="88" spans="1:26" s="268" customFormat="1" ht="12.95" customHeight="1">
      <c r="A88" s="294"/>
      <c r="B88" s="306" t="s">
        <v>364</v>
      </c>
      <c r="C88" s="330"/>
      <c r="D88" s="330"/>
      <c r="E88" s="267"/>
      <c r="F88" s="267"/>
      <c r="G88" s="267"/>
      <c r="H88" s="330"/>
      <c r="I88" s="330"/>
      <c r="J88" s="330"/>
      <c r="M88" s="300"/>
      <c r="N88" s="410"/>
      <c r="O88" s="410"/>
      <c r="P88" s="299"/>
      <c r="T88" s="300"/>
      <c r="U88" s="299"/>
      <c r="Y88" s="300"/>
    </row>
    <row r="89" spans="1:26" s="268" customFormat="1" ht="12.95" customHeight="1">
      <c r="A89" s="294"/>
      <c r="B89" s="306" t="s">
        <v>367</v>
      </c>
      <c r="C89" s="330"/>
      <c r="D89" s="330"/>
      <c r="E89" s="267"/>
      <c r="F89" s="267"/>
      <c r="G89" s="267"/>
      <c r="H89" s="330"/>
      <c r="I89" s="330"/>
      <c r="J89" s="330"/>
      <c r="M89" s="300"/>
      <c r="N89" s="410"/>
      <c r="O89" s="410"/>
      <c r="P89" s="299"/>
      <c r="Q89" s="268">
        <f ca="1">(L41-M41)*((1-(1+$I$15)^-4)/$I$15)*(1+$I$15)^3</f>
        <v>-112.15239634657442</v>
      </c>
      <c r="T89" s="300"/>
      <c r="U89" s="299"/>
      <c r="Y89" s="300"/>
    </row>
    <row r="90" spans="1:26" s="268" customFormat="1" ht="12.95" customHeight="1">
      <c r="A90" s="294"/>
      <c r="B90" s="306" t="s">
        <v>368</v>
      </c>
      <c r="C90" s="330"/>
      <c r="D90" s="330"/>
      <c r="E90" s="267"/>
      <c r="F90" s="267"/>
      <c r="G90" s="267"/>
      <c r="H90" s="330"/>
      <c r="I90" s="330"/>
      <c r="J90" s="330"/>
      <c r="M90" s="300"/>
      <c r="N90" s="410"/>
      <c r="O90" s="410"/>
      <c r="P90" s="299"/>
      <c r="Q90" s="268">
        <f ca="1">(M41-N41)*((1-(1+$I$15)^-4)/$I$15)*(1+$I$15)^2</f>
        <v>77.503357725170886</v>
      </c>
      <c r="T90" s="300"/>
      <c r="U90" s="299"/>
      <c r="Y90" s="300"/>
    </row>
    <row r="91" spans="1:26" s="268" customFormat="1" ht="12.95" customHeight="1">
      <c r="A91" s="294"/>
      <c r="B91" s="306" t="s">
        <v>369</v>
      </c>
      <c r="C91" s="330"/>
      <c r="D91" s="330"/>
      <c r="E91" s="267"/>
      <c r="F91" s="267"/>
      <c r="G91" s="267"/>
      <c r="H91" s="330"/>
      <c r="I91" s="330"/>
      <c r="J91" s="330"/>
      <c r="M91" s="300"/>
      <c r="N91" s="410"/>
      <c r="O91" s="410"/>
      <c r="P91" s="299"/>
      <c r="Q91" s="268">
        <f ca="1">(O41-N41)/(1+$I$15)^4</f>
        <v>14.392509250599067</v>
      </c>
      <c r="T91" s="300"/>
      <c r="U91" s="299"/>
      <c r="Y91" s="300"/>
    </row>
    <row r="92" spans="1:26" s="268" customFormat="1" ht="12.95" customHeight="1">
      <c r="A92" s="294"/>
      <c r="B92" s="306" t="s">
        <v>370</v>
      </c>
      <c r="C92" s="330"/>
      <c r="D92" s="330"/>
      <c r="E92" s="267"/>
      <c r="F92" s="267"/>
      <c r="G92" s="267"/>
      <c r="H92" s="330"/>
      <c r="I92" s="330"/>
      <c r="J92" s="330"/>
      <c r="M92" s="300"/>
      <c r="N92" s="410"/>
      <c r="O92" s="410"/>
      <c r="P92" s="299"/>
      <c r="Q92" s="268">
        <f ca="1">(SUM(L38:L40)-SUM(M38:M40))*(1/(1+$I$15)^4 + 1/(1+$I$15)^2 - (1+$I$15)^2)</f>
        <v>-12.929649727994436</v>
      </c>
      <c r="T92" s="300"/>
      <c r="U92" s="299"/>
      <c r="Y92" s="300"/>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I94" s="331"/>
      <c r="J94" s="331"/>
      <c r="K94" s="331"/>
      <c r="L94" s="331"/>
      <c r="M94" s="333"/>
      <c r="N94" s="420"/>
      <c r="O94" s="420"/>
      <c r="P94" s="332"/>
      <c r="Q94" s="331"/>
      <c r="R94" s="331"/>
      <c r="S94" s="331"/>
      <c r="T94" s="333"/>
      <c r="U94" s="399"/>
      <c r="V94" s="385"/>
      <c r="W94" s="385"/>
      <c r="X94" s="331"/>
      <c r="Y94" s="333"/>
      <c r="Z94" s="355"/>
    </row>
    <row r="95" spans="1:26" s="268" customFormat="1" ht="12.95" customHeight="1">
      <c r="A95" s="294"/>
      <c r="B95" s="306" t="s">
        <v>375</v>
      </c>
      <c r="C95" s="330"/>
      <c r="D95" s="330"/>
      <c r="E95" s="267"/>
      <c r="F95" s="267"/>
      <c r="G95" s="267"/>
      <c r="H95" s="330"/>
      <c r="I95" s="331"/>
      <c r="J95" s="331"/>
      <c r="K95" s="331"/>
      <c r="L95" s="331"/>
      <c r="M95" s="333"/>
      <c r="N95" s="420"/>
      <c r="O95" s="420"/>
      <c r="P95" s="332"/>
      <c r="Q95" s="331"/>
      <c r="R95" s="331"/>
      <c r="S95" s="331"/>
      <c r="T95" s="333"/>
      <c r="U95" s="399"/>
      <c r="V95" s="385"/>
      <c r="W95" s="385"/>
      <c r="X95" s="331"/>
      <c r="Y95" s="333"/>
      <c r="Z95" s="355"/>
    </row>
    <row r="96" spans="1:26" s="268" customFormat="1" ht="12.95" customHeight="1">
      <c r="A96" s="294"/>
      <c r="B96" s="306" t="s">
        <v>285</v>
      </c>
      <c r="C96" s="330"/>
      <c r="D96" s="330"/>
      <c r="E96" s="267"/>
      <c r="F96" s="267"/>
      <c r="G96" s="267"/>
      <c r="H96" s="330"/>
      <c r="I96" s="331"/>
      <c r="J96" s="331"/>
      <c r="K96" s="331"/>
      <c r="L96" s="331"/>
      <c r="M96" s="333"/>
      <c r="N96" s="420"/>
      <c r="O96" s="420"/>
      <c r="P96" s="332"/>
      <c r="Q96" s="331"/>
      <c r="R96" s="331"/>
      <c r="S96" s="331"/>
      <c r="T96" s="333"/>
      <c r="U96" s="399"/>
      <c r="V96" s="385"/>
      <c r="W96" s="385"/>
      <c r="X96" s="331"/>
      <c r="Y96" s="333"/>
      <c r="Z96" s="355"/>
    </row>
    <row r="97" spans="1:26" s="268" customFormat="1" ht="12.95" customHeight="1">
      <c r="A97" s="294"/>
      <c r="B97" s="306" t="s">
        <v>312</v>
      </c>
      <c r="C97" s="330"/>
      <c r="D97" s="330"/>
      <c r="E97" s="267"/>
      <c r="F97" s="267"/>
      <c r="G97" s="267"/>
      <c r="H97" s="330"/>
      <c r="I97" s="331"/>
      <c r="J97" s="331"/>
      <c r="K97" s="331"/>
      <c r="L97" s="331"/>
      <c r="M97" s="333"/>
      <c r="N97" s="420"/>
      <c r="O97" s="420"/>
      <c r="P97" s="332"/>
      <c r="Q97" s="331"/>
      <c r="R97" s="331"/>
      <c r="S97" s="331"/>
      <c r="T97" s="333"/>
      <c r="U97" s="399"/>
      <c r="V97" s="385"/>
      <c r="W97" s="385"/>
      <c r="X97" s="331"/>
      <c r="Y97" s="333"/>
      <c r="Z97" s="355"/>
    </row>
    <row r="98" spans="1:26" s="268" customFormat="1" ht="12.95" customHeight="1">
      <c r="A98" s="294"/>
      <c r="B98" s="306" t="s">
        <v>313</v>
      </c>
      <c r="C98" s="330"/>
      <c r="D98" s="330"/>
      <c r="E98" s="267"/>
      <c r="F98" s="267"/>
      <c r="G98" s="267"/>
      <c r="H98" s="330"/>
      <c r="I98" s="331"/>
      <c r="J98" s="331"/>
      <c r="K98" s="331"/>
      <c r="L98" s="331"/>
      <c r="M98" s="333"/>
      <c r="N98" s="420"/>
      <c r="O98" s="420"/>
      <c r="P98" s="332"/>
      <c r="Q98" s="331"/>
      <c r="R98" s="331"/>
      <c r="S98" s="331"/>
      <c r="T98" s="333"/>
      <c r="U98" s="399"/>
      <c r="V98" s="385"/>
      <c r="W98" s="385"/>
      <c r="X98" s="331"/>
      <c r="Y98" s="333"/>
      <c r="Z98" s="355"/>
    </row>
    <row r="99" spans="1:26" s="268" customFormat="1" ht="12.95" customHeight="1">
      <c r="A99" s="294"/>
      <c r="B99" s="306" t="s">
        <v>287</v>
      </c>
      <c r="C99" s="330"/>
      <c r="D99" s="330"/>
      <c r="E99" s="267"/>
      <c r="F99" s="267"/>
      <c r="G99" s="267"/>
      <c r="H99" s="330"/>
      <c r="I99" s="331"/>
      <c r="J99" s="331"/>
      <c r="K99" s="331"/>
      <c r="L99" s="331"/>
      <c r="M99" s="333"/>
      <c r="N99" s="420"/>
      <c r="O99" s="420"/>
      <c r="P99" s="332"/>
      <c r="Q99" s="331"/>
      <c r="R99" s="331"/>
      <c r="S99" s="331"/>
      <c r="T99" s="333"/>
      <c r="U99" s="399"/>
      <c r="V99" s="385"/>
      <c r="W99" s="385"/>
      <c r="X99" s="331"/>
      <c r="Y99" s="333"/>
      <c r="Z99" s="355"/>
    </row>
    <row r="100" spans="1:26" s="268" customFormat="1" ht="12.95" customHeight="1">
      <c r="A100" s="294"/>
      <c r="B100" s="306" t="s">
        <v>314</v>
      </c>
      <c r="C100" s="330"/>
      <c r="D100" s="330"/>
      <c r="E100" s="267"/>
      <c r="F100" s="267"/>
      <c r="G100" s="267"/>
      <c r="H100" s="330"/>
      <c r="I100" s="331"/>
      <c r="J100" s="331"/>
      <c r="K100" s="331"/>
      <c r="L100" s="331"/>
      <c r="M100" s="333"/>
      <c r="N100" s="420"/>
      <c r="O100" s="420"/>
      <c r="P100" s="332"/>
      <c r="Q100" s="331"/>
      <c r="R100" s="331"/>
      <c r="S100" s="331"/>
      <c r="T100" s="333"/>
      <c r="U100" s="399"/>
      <c r="V100" s="385"/>
      <c r="W100" s="385"/>
      <c r="X100" s="331"/>
      <c r="Y100" s="333"/>
      <c r="Z100" s="355"/>
    </row>
    <row r="101" spans="1:26" s="268" customFormat="1" ht="12.95" customHeight="1">
      <c r="A101" s="294"/>
      <c r="B101" s="306" t="s">
        <v>315</v>
      </c>
      <c r="C101" s="330"/>
      <c r="D101" s="330"/>
      <c r="E101" s="267"/>
      <c r="F101" s="267"/>
      <c r="G101" s="267"/>
      <c r="H101" s="330"/>
      <c r="I101" s="331"/>
      <c r="J101" s="331"/>
      <c r="K101" s="331"/>
      <c r="L101" s="331"/>
      <c r="M101" s="333"/>
      <c r="N101" s="420"/>
      <c r="O101" s="420"/>
      <c r="P101" s="332"/>
      <c r="Q101" s="331"/>
      <c r="R101" s="331"/>
      <c r="S101" s="331"/>
      <c r="T101" s="333"/>
      <c r="U101" s="399"/>
      <c r="V101" s="385"/>
      <c r="W101" s="385"/>
      <c r="X101" s="331"/>
      <c r="Y101" s="333"/>
      <c r="Z101" s="355"/>
    </row>
    <row r="102" spans="1:26" s="268" customFormat="1" ht="12.95" customHeight="1">
      <c r="A102" s="294"/>
      <c r="B102" s="306" t="s">
        <v>316</v>
      </c>
      <c r="C102" s="330"/>
      <c r="D102" s="330"/>
      <c r="E102" s="267"/>
      <c r="F102" s="267"/>
      <c r="G102" s="267"/>
      <c r="H102" s="330"/>
      <c r="I102" s="331"/>
      <c r="J102" s="331"/>
      <c r="K102" s="331"/>
      <c r="L102" s="331"/>
      <c r="M102" s="333"/>
      <c r="N102" s="420"/>
      <c r="O102" s="420"/>
      <c r="P102" s="332"/>
      <c r="Q102" s="331"/>
      <c r="R102" s="331"/>
      <c r="S102" s="331"/>
      <c r="T102" s="333"/>
      <c r="U102" s="399"/>
      <c r="V102" s="385"/>
      <c r="W102" s="385"/>
      <c r="X102" s="331"/>
      <c r="Y102" s="333"/>
      <c r="Z102" s="355"/>
    </row>
    <row r="103" spans="1:26" s="268" customFormat="1" ht="12.95" customHeight="1">
      <c r="A103" s="294"/>
      <c r="B103" s="306" t="s">
        <v>317</v>
      </c>
      <c r="C103" s="330"/>
      <c r="D103" s="330"/>
      <c r="E103" s="267"/>
      <c r="F103" s="267"/>
      <c r="G103" s="267"/>
      <c r="H103" s="330"/>
      <c r="I103" s="331"/>
      <c r="J103" s="331"/>
      <c r="K103" s="331"/>
      <c r="L103" s="331"/>
      <c r="M103" s="333"/>
      <c r="N103" s="420"/>
      <c r="O103" s="420"/>
      <c r="P103" s="332"/>
      <c r="Q103" s="331"/>
      <c r="R103" s="331"/>
      <c r="S103" s="331"/>
      <c r="T103" s="333"/>
      <c r="U103" s="399"/>
      <c r="V103" s="385"/>
      <c r="W103" s="385"/>
      <c r="X103" s="331"/>
      <c r="Y103" s="333"/>
      <c r="Z103" s="355"/>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-34</v>
      </c>
      <c r="O105" s="432">
        <f ca="1">SUM(O78:O104)</f>
        <v>-2</v>
      </c>
      <c r="P105" s="396">
        <f ca="1">SUM(P78:P104)</f>
        <v>6</v>
      </c>
      <c r="Q105" s="364">
        <f t="shared" ref="Q105:Z105" ca="1" si="21">SUM(Q78:Q104)</f>
        <v>18.944484460926141</v>
      </c>
      <c r="R105" s="364">
        <f t="shared" si="21"/>
        <v>0</v>
      </c>
      <c r="S105" s="364">
        <f t="shared" si="21"/>
        <v>0</v>
      </c>
      <c r="T105" s="389">
        <f t="shared" si="21"/>
        <v>0</v>
      </c>
      <c r="U105" s="396">
        <f t="shared" ca="1" si="21"/>
        <v>12</v>
      </c>
      <c r="V105" s="364">
        <f t="shared" ca="1" si="21"/>
        <v>35.937512171840879</v>
      </c>
      <c r="W105" s="364">
        <f t="shared" ca="1" si="21"/>
        <v>-7</v>
      </c>
      <c r="X105" s="364">
        <f t="shared" ca="1" si="21"/>
        <v>2</v>
      </c>
      <c r="Y105" s="389">
        <f t="shared" si="21"/>
        <v>0</v>
      </c>
      <c r="Z105" s="364">
        <f t="shared" ca="1" si="21"/>
        <v>-23</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-298.16411682892902</v>
      </c>
      <c r="J108" s="338">
        <f t="shared" ca="1" si="22"/>
        <v>-89.449235048678716</v>
      </c>
      <c r="K108" s="338">
        <f t="shared" ca="1" si="22"/>
        <v>0</v>
      </c>
      <c r="L108" s="338">
        <f t="shared" ca="1" si="22"/>
        <v>-208.71488178025032</v>
      </c>
      <c r="M108" s="379">
        <f t="shared" ca="1" si="22"/>
        <v>268.34770514603611</v>
      </c>
      <c r="N108" s="422">
        <f t="shared" ca="1" si="22"/>
        <v>-268.34770514603611</v>
      </c>
      <c r="O108" s="422">
        <f t="shared" ca="1" si="22"/>
        <v>-104.35744089012516</v>
      </c>
      <c r="P108" s="339">
        <f t="shared" ca="1" si="22"/>
        <v>104.35744089012516</v>
      </c>
      <c r="Q108" s="340">
        <f t="shared" ca="1" si="22"/>
        <v>14.908205841446453</v>
      </c>
      <c r="R108" s="340">
        <f t="shared" ca="1" si="22"/>
        <v>-119.26564673157162</v>
      </c>
      <c r="S108" s="338">
        <f t="shared" ca="1" si="22"/>
        <v>44.724617524339358</v>
      </c>
      <c r="T108" s="341">
        <f t="shared" ca="1" si="22"/>
        <v>-104.35744089012516</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-12</v>
      </c>
      <c r="J109" s="342">
        <f t="shared" ca="1" si="23"/>
        <v>-14</v>
      </c>
      <c r="K109" s="342">
        <f t="shared" ca="1" si="23"/>
        <v>-7</v>
      </c>
      <c r="L109" s="342">
        <f t="shared" ca="1" si="23"/>
        <v>6</v>
      </c>
      <c r="M109" s="380">
        <f t="shared" ca="1" si="23"/>
        <v>-12</v>
      </c>
      <c r="N109" s="423">
        <f t="shared" ca="1" si="23"/>
        <v>-1</v>
      </c>
      <c r="O109" s="423">
        <f t="shared" ca="1" si="23"/>
        <v>14</v>
      </c>
      <c r="P109" s="343">
        <f t="shared" ca="1" si="23"/>
        <v>-5</v>
      </c>
      <c r="Q109" s="344">
        <f t="shared" ca="1" si="23"/>
        <v>18</v>
      </c>
      <c r="R109" s="344">
        <f t="shared" ca="1" si="23"/>
        <v>17</v>
      </c>
      <c r="S109" s="342">
        <f t="shared" ca="1" si="23"/>
        <v>16</v>
      </c>
      <c r="T109" s="345">
        <f t="shared" ca="1" si="23"/>
        <v>-2</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-310.16411682892902</v>
      </c>
      <c r="J110" s="338">
        <f t="shared" ref="J110:Z110" ca="1" si="24">SUM(J108:J109)</f>
        <v>-103.44923504867872</v>
      </c>
      <c r="K110" s="338">
        <f t="shared" ca="1" si="24"/>
        <v>-7</v>
      </c>
      <c r="L110" s="338">
        <f t="shared" ca="1" si="24"/>
        <v>-202.71488178025032</v>
      </c>
      <c r="M110" s="379">
        <f t="shared" ca="1" si="24"/>
        <v>256.34770514603611</v>
      </c>
      <c r="N110" s="422">
        <f t="shared" ca="1" si="24"/>
        <v>-269.34770514603611</v>
      </c>
      <c r="O110" s="422">
        <f t="shared" ca="1" si="24"/>
        <v>-90.357440890125162</v>
      </c>
      <c r="P110" s="339">
        <f t="shared" ca="1" si="24"/>
        <v>99.357440890125162</v>
      </c>
      <c r="Q110" s="340">
        <f t="shared" ca="1" si="24"/>
        <v>32.908205841446453</v>
      </c>
      <c r="R110" s="340">
        <f t="shared" ca="1" si="24"/>
        <v>-102.26564673157162</v>
      </c>
      <c r="S110" s="338">
        <f t="shared" ca="1" si="24"/>
        <v>60.724617524339358</v>
      </c>
      <c r="T110" s="341">
        <f t="shared" ca="1" si="24"/>
        <v>-106.35744089012516</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-32</v>
      </c>
      <c r="J113" s="283">
        <f t="shared" ca="1" si="25"/>
        <v>-40</v>
      </c>
      <c r="K113" s="283">
        <f t="shared" ca="1" si="25"/>
        <v>-33</v>
      </c>
      <c r="L113" s="283">
        <f t="shared" ca="1" si="25"/>
        <v>-34</v>
      </c>
      <c r="M113" s="285">
        <f t="shared" ca="1" si="25"/>
        <v>-34</v>
      </c>
      <c r="N113" s="421">
        <f t="shared" ca="1" si="25"/>
        <v>-14</v>
      </c>
      <c r="O113" s="421">
        <f t="shared" ca="1" si="25"/>
        <v>-33</v>
      </c>
      <c r="P113" s="334">
        <f t="shared" ca="1" si="25"/>
        <v>-5</v>
      </c>
      <c r="Q113" s="335">
        <f t="shared" ca="1" si="25"/>
        <v>19</v>
      </c>
      <c r="R113" s="335">
        <f t="shared" ca="1" si="25"/>
        <v>10</v>
      </c>
      <c r="S113" s="335">
        <f t="shared" ca="1" si="25"/>
        <v>12</v>
      </c>
      <c r="T113" s="347">
        <f t="shared" ca="1" si="25"/>
        <v>-13</v>
      </c>
      <c r="U113" s="334">
        <f t="shared" ca="1" si="25"/>
        <v>-11</v>
      </c>
      <c r="V113" s="335">
        <f t="shared" ca="1" si="25"/>
        <v>10</v>
      </c>
      <c r="W113" s="335">
        <f t="shared" ca="1" si="25"/>
        <v>10</v>
      </c>
      <c r="X113" s="335">
        <f t="shared" ca="1" si="25"/>
        <v>10</v>
      </c>
      <c r="Y113" s="347">
        <f t="shared" ca="1" si="25"/>
        <v>10</v>
      </c>
      <c r="Z113" s="335">
        <f t="shared" ca="1" si="25"/>
        <v>10</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34</v>
      </c>
      <c r="O114" s="421">
        <f t="shared" ca="1" si="26"/>
        <v>2</v>
      </c>
      <c r="P114" s="334">
        <f t="shared" ca="1" si="26"/>
        <v>-6</v>
      </c>
      <c r="Q114" s="283">
        <f t="shared" ca="1" si="26"/>
        <v>-18.944484460926141</v>
      </c>
      <c r="R114" s="283">
        <f t="shared" ca="1" si="26"/>
        <v>0</v>
      </c>
      <c r="S114" s="283">
        <f t="shared" ca="1" si="26"/>
        <v>0</v>
      </c>
      <c r="T114" s="347">
        <f t="shared" ca="1" si="26"/>
        <v>0</v>
      </c>
      <c r="U114" s="334">
        <f t="shared" ca="1" si="26"/>
        <v>0</v>
      </c>
      <c r="V114" s="283">
        <f t="shared" ca="1" si="26"/>
        <v>-2.9375121718408792</v>
      </c>
      <c r="W114" s="335">
        <f t="shared" ca="1" si="26"/>
        <v>40</v>
      </c>
      <c r="X114" s="335">
        <f t="shared" ca="1" si="26"/>
        <v>31</v>
      </c>
      <c r="Y114" s="347">
        <f t="shared" ca="1" si="26"/>
        <v>33</v>
      </c>
      <c r="Z114" s="335">
        <f t="shared" ca="1" si="26"/>
        <v>33</v>
      </c>
    </row>
    <row r="115" spans="1:41" s="283" customFormat="1" ht="12.95" customHeight="1">
      <c r="A115" s="337"/>
      <c r="B115" s="282" t="s">
        <v>24</v>
      </c>
      <c r="C115" s="282"/>
      <c r="D115" s="282"/>
      <c r="E115" s="282"/>
      <c r="F115" s="282"/>
      <c r="G115" s="282"/>
      <c r="H115" s="282"/>
      <c r="I115" s="283">
        <f t="shared" ref="I115:Z115" ca="1" si="27">I113-I114</f>
        <v>-32</v>
      </c>
      <c r="J115" s="283">
        <f t="shared" ca="1" si="27"/>
        <v>-40</v>
      </c>
      <c r="K115" s="283">
        <f t="shared" ca="1" si="27"/>
        <v>-33</v>
      </c>
      <c r="L115" s="283">
        <f t="shared" ca="1" si="27"/>
        <v>-34</v>
      </c>
      <c r="M115" s="285">
        <f t="shared" ca="1" si="27"/>
        <v>-34</v>
      </c>
      <c r="N115" s="421">
        <f t="shared" ca="1" si="27"/>
        <v>-48</v>
      </c>
      <c r="O115" s="421">
        <f t="shared" ca="1" si="27"/>
        <v>-35</v>
      </c>
      <c r="P115" s="334">
        <f t="shared" ca="1" si="27"/>
        <v>1</v>
      </c>
      <c r="Q115" s="335">
        <f t="shared" ca="1" si="27"/>
        <v>37.944484460926141</v>
      </c>
      <c r="R115" s="335">
        <f t="shared" ca="1" si="27"/>
        <v>10</v>
      </c>
      <c r="S115" s="335">
        <f t="shared" ca="1" si="27"/>
        <v>12</v>
      </c>
      <c r="T115" s="285">
        <f t="shared" ca="1" si="27"/>
        <v>-13</v>
      </c>
      <c r="U115" s="284">
        <f ca="1">U113-U114</f>
        <v>-11</v>
      </c>
      <c r="V115" s="283">
        <f t="shared" ca="1" si="27"/>
        <v>12.937512171840879</v>
      </c>
      <c r="W115" s="283">
        <f t="shared" ca="1" si="27"/>
        <v>-30</v>
      </c>
      <c r="X115" s="283">
        <f t="shared" ca="1" si="27"/>
        <v>-21</v>
      </c>
      <c r="Y115" s="285">
        <f t="shared" ca="1" si="27"/>
        <v>-23</v>
      </c>
      <c r="Z115" s="335">
        <f t="shared" ca="1" si="27"/>
        <v>-23</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-623.63841665153836</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-3.4358806113741962</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-627.07429726291275</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-213.65249624365066</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0.3407132092261036</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DP159"/>
  <sheetViews>
    <sheetView zoomScaleNormal="100" workbookViewId="0"/>
  </sheetViews>
  <sheetFormatPr defaultRowHeight="12.75" outlineLevelRow="1"/>
  <cols>
    <col min="1" max="13" width="9.7109375" style="222" customWidth="1"/>
    <col min="14" max="14" width="12.28515625" style="222" customWidth="1"/>
    <col min="15" max="15" width="12.42578125" style="222" customWidth="1"/>
    <col min="16" max="26" width="9.7109375" style="222" customWidth="1"/>
    <col min="27" max="104" width="9.7109375" style="223" customWidth="1"/>
    <col min="105" max="16384" width="9.140625" style="223"/>
  </cols>
  <sheetData>
    <row r="1" spans="1:26"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c r="Z1" s="216"/>
    </row>
    <row r="2" spans="1:26" s="221" customFormat="1" ht="12.95" customHeight="1">
      <c r="A2" s="218" t="s">
        <v>1</v>
      </c>
      <c r="B2" s="218"/>
      <c r="C2" s="218"/>
      <c r="D2" s="218"/>
      <c r="E2" s="218"/>
      <c r="F2" s="218"/>
      <c r="G2" s="218"/>
      <c r="H2" s="218"/>
      <c r="I2" s="218"/>
      <c r="J2" s="218"/>
      <c r="K2" s="219"/>
      <c r="L2" s="219"/>
      <c r="M2" s="219"/>
      <c r="N2" s="219"/>
      <c r="O2" s="219"/>
      <c r="P2" s="219"/>
      <c r="Q2" s="220"/>
      <c r="R2" s="220"/>
      <c r="S2" s="220"/>
      <c r="T2" s="220"/>
      <c r="U2" s="220"/>
      <c r="V2" s="220"/>
      <c r="W2" s="220"/>
      <c r="X2" s="220"/>
      <c r="Y2" s="220"/>
      <c r="Z2" s="220"/>
    </row>
    <row r="3" spans="1:26" ht="12.95" customHeight="1">
      <c r="A3" s="222" t="s">
        <v>301</v>
      </c>
      <c r="Q3" s="222" t="s">
        <v>329</v>
      </c>
    </row>
    <row r="4" spans="1:26" ht="12.95" customHeight="1">
      <c r="A4" s="222" t="s">
        <v>294</v>
      </c>
      <c r="R4" s="376"/>
      <c r="S4" s="222" t="s">
        <v>92</v>
      </c>
    </row>
    <row r="5" spans="1:26" ht="12.95" customHeight="1">
      <c r="A5" s="222" t="s">
        <v>296</v>
      </c>
      <c r="R5" s="386"/>
      <c r="S5" s="222" t="s">
        <v>358</v>
      </c>
    </row>
    <row r="6" spans="1:26" s="221" customFormat="1" ht="12.95" customHeight="1">
      <c r="A6" s="222" t="s">
        <v>302</v>
      </c>
      <c r="B6" s="224"/>
      <c r="C6" s="224"/>
      <c r="D6" s="224"/>
      <c r="E6" s="224"/>
      <c r="F6" s="224"/>
      <c r="G6" s="224"/>
      <c r="H6" s="224"/>
      <c r="I6" s="224"/>
      <c r="J6" s="224"/>
      <c r="K6" s="224"/>
      <c r="L6" s="224"/>
      <c r="M6" s="224"/>
      <c r="N6" s="224"/>
      <c r="O6" s="224"/>
      <c r="P6" s="224"/>
      <c r="Q6" s="224"/>
      <c r="R6" s="349"/>
      <c r="S6" s="222" t="s">
        <v>83</v>
      </c>
      <c r="T6" s="224"/>
      <c r="U6" s="224"/>
      <c r="V6" s="224"/>
      <c r="W6" s="224"/>
      <c r="X6" s="224"/>
      <c r="Y6" s="224"/>
      <c r="Z6" s="224"/>
    </row>
    <row r="7" spans="1:26"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c r="Z7" s="224"/>
    </row>
    <row r="8" spans="1:26"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26"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26" ht="12.95" customHeight="1">
      <c r="A10" s="218" t="s">
        <v>3</v>
      </c>
      <c r="B10" s="225"/>
      <c r="C10" s="225"/>
      <c r="D10" s="225"/>
      <c r="E10" s="225"/>
      <c r="F10" s="225"/>
      <c r="G10" s="225"/>
      <c r="H10" s="225"/>
      <c r="I10" s="225"/>
      <c r="J10" s="225"/>
      <c r="K10" s="226"/>
      <c r="L10" s="226"/>
      <c r="M10" s="226"/>
      <c r="N10" s="226"/>
      <c r="O10" s="226"/>
      <c r="P10" s="226"/>
      <c r="Q10" s="227"/>
      <c r="R10" s="227"/>
      <c r="S10" s="227"/>
      <c r="T10" s="227"/>
      <c r="U10" s="227"/>
      <c r="V10" s="227"/>
      <c r="W10" s="227"/>
      <c r="X10" s="227"/>
      <c r="Y10" s="227"/>
      <c r="Z10" s="227"/>
    </row>
    <row r="11" spans="1:26" ht="12.95" customHeight="1">
      <c r="A11" s="228"/>
      <c r="B11" s="229"/>
      <c r="C11" s="229"/>
      <c r="D11" s="229"/>
      <c r="E11" s="229"/>
      <c r="F11" s="229"/>
      <c r="G11" s="229"/>
      <c r="H11" s="229"/>
      <c r="I11" s="229"/>
      <c r="J11" s="229"/>
      <c r="K11" s="230"/>
      <c r="L11" s="230"/>
      <c r="M11" s="230"/>
      <c r="N11" s="230"/>
      <c r="O11" s="230"/>
      <c r="P11" s="230"/>
    </row>
    <row r="12" spans="1:26" ht="12.95" customHeight="1">
      <c r="A12" s="231" t="s">
        <v>276</v>
      </c>
      <c r="B12" s="231"/>
      <c r="C12" s="231"/>
      <c r="D12" s="231"/>
      <c r="E12" s="231"/>
      <c r="F12" s="231"/>
      <c r="I12" s="232">
        <f ca="1">RANDBETWEEN(80,120)</f>
        <v>111</v>
      </c>
      <c r="J12" s="232">
        <f t="shared" ref="J12:M12" ca="1" si="0">RANDBETWEEN(80,120)</f>
        <v>108</v>
      </c>
      <c r="K12" s="232">
        <f t="shared" ca="1" si="0"/>
        <v>90</v>
      </c>
      <c r="L12" s="232">
        <f t="shared" ca="1" si="0"/>
        <v>86</v>
      </c>
      <c r="M12" s="232">
        <f t="shared" ca="1" si="0"/>
        <v>109</v>
      </c>
      <c r="N12" s="230"/>
      <c r="O12" s="230"/>
      <c r="P12" s="232">
        <f t="shared" ref="P12:T12" ca="1" si="1">RANDBETWEEN(80,120)</f>
        <v>102</v>
      </c>
      <c r="Q12" s="232">
        <f t="shared" ca="1" si="1"/>
        <v>111</v>
      </c>
      <c r="R12" s="232">
        <f t="shared" ca="1" si="1"/>
        <v>92</v>
      </c>
      <c r="S12" s="232">
        <f t="shared" ca="1" si="1"/>
        <v>119</v>
      </c>
      <c r="T12" s="232">
        <f t="shared" ca="1" si="1"/>
        <v>96</v>
      </c>
    </row>
    <row r="13" spans="1:26" ht="12.95" customHeight="1">
      <c r="A13" s="231" t="s">
        <v>280</v>
      </c>
      <c r="B13" s="231"/>
      <c r="C13" s="231"/>
      <c r="D13" s="231"/>
      <c r="E13" s="231"/>
      <c r="F13" s="231"/>
      <c r="I13" s="232">
        <f ca="1">RANDBETWEEN(-20,20)</f>
        <v>9</v>
      </c>
      <c r="J13" s="232">
        <f t="shared" ref="J13:T14" ca="1" si="2">RANDBETWEEN(-20,20)</f>
        <v>-9</v>
      </c>
      <c r="K13" s="232">
        <f t="shared" ca="1" si="2"/>
        <v>6</v>
      </c>
      <c r="L13" s="232">
        <f t="shared" ca="1" si="2"/>
        <v>19</v>
      </c>
      <c r="M13" s="232">
        <f t="shared" ca="1" si="2"/>
        <v>15</v>
      </c>
      <c r="N13" s="232">
        <f t="shared" ca="1" si="2"/>
        <v>14</v>
      </c>
      <c r="O13" s="232">
        <f t="shared" ca="1" si="2"/>
        <v>-18</v>
      </c>
      <c r="P13" s="232">
        <f t="shared" ca="1" si="2"/>
        <v>-9</v>
      </c>
      <c r="Q13" s="232">
        <f t="shared" ca="1" si="2"/>
        <v>-19</v>
      </c>
      <c r="R13" s="232">
        <f t="shared" ca="1" si="2"/>
        <v>-10</v>
      </c>
      <c r="S13" s="232">
        <f t="shared" ca="1" si="2"/>
        <v>18</v>
      </c>
      <c r="T13" s="232">
        <f t="shared" ca="1" si="2"/>
        <v>-12</v>
      </c>
    </row>
    <row r="14" spans="1:26" ht="12.95" customHeight="1">
      <c r="A14" s="231" t="s">
        <v>277</v>
      </c>
      <c r="B14" s="231"/>
      <c r="C14" s="231"/>
      <c r="D14" s="231"/>
      <c r="E14" s="231"/>
      <c r="F14" s="231"/>
      <c r="I14" s="232">
        <f ca="1">RANDBETWEEN(-20,20)</f>
        <v>5</v>
      </c>
      <c r="J14" s="232">
        <f t="shared" ca="1" si="2"/>
        <v>9</v>
      </c>
      <c r="K14" s="232">
        <f t="shared" ca="1" si="2"/>
        <v>8</v>
      </c>
      <c r="L14" s="232">
        <f t="shared" ca="1" si="2"/>
        <v>-5</v>
      </c>
      <c r="M14" s="232">
        <f t="shared" ca="1" si="2"/>
        <v>-7</v>
      </c>
      <c r="N14" s="232">
        <f t="shared" ca="1" si="2"/>
        <v>3</v>
      </c>
      <c r="O14" s="232">
        <f t="shared" ca="1" si="2"/>
        <v>-7</v>
      </c>
      <c r="P14" s="232">
        <f t="shared" ca="1" si="2"/>
        <v>19</v>
      </c>
      <c r="Q14" s="232">
        <f t="shared" ca="1" si="2"/>
        <v>11</v>
      </c>
      <c r="R14" s="232">
        <f t="shared" ca="1" si="2"/>
        <v>15</v>
      </c>
      <c r="S14" s="232">
        <f t="shared" ca="1" si="2"/>
        <v>14</v>
      </c>
      <c r="T14" s="232">
        <f t="shared" ca="1" si="2"/>
        <v>-12</v>
      </c>
    </row>
    <row r="15" spans="1:26" ht="12.95" customHeight="1">
      <c r="A15" s="231" t="s">
        <v>4</v>
      </c>
      <c r="B15" s="231"/>
      <c r="C15" s="231"/>
      <c r="D15" s="231"/>
      <c r="E15" s="231"/>
      <c r="F15" s="231"/>
      <c r="I15" s="234">
        <v>7.1900000000000006E-2</v>
      </c>
      <c r="J15" s="231"/>
      <c r="K15" s="231"/>
      <c r="L15" s="231"/>
      <c r="M15" s="235"/>
      <c r="N15" s="235"/>
      <c r="O15" s="235"/>
      <c r="P15" s="235"/>
    </row>
    <row r="16" spans="1:26" ht="12.95" customHeight="1">
      <c r="A16" s="231"/>
      <c r="B16" s="231"/>
      <c r="C16" s="231"/>
      <c r="D16" s="231"/>
      <c r="E16" s="231"/>
      <c r="F16" s="231"/>
      <c r="J16" s="231"/>
      <c r="K16" s="231"/>
      <c r="L16" s="231"/>
      <c r="M16" s="235"/>
      <c r="N16" s="235"/>
      <c r="O16" s="235"/>
      <c r="P16" s="235"/>
    </row>
    <row r="17" spans="1:119" ht="12.95" customHeight="1">
      <c r="A17" s="231" t="s">
        <v>359</v>
      </c>
      <c r="B17" s="231"/>
      <c r="C17" s="231"/>
      <c r="D17" s="231"/>
      <c r="E17" s="231"/>
      <c r="F17" s="231"/>
      <c r="I17" s="264">
        <f ca="1">I123</f>
        <v>0.34071320922610354</v>
      </c>
      <c r="J17" s="231"/>
      <c r="K17" s="231"/>
      <c r="L17" s="231"/>
      <c r="M17" s="235"/>
      <c r="N17" s="235"/>
      <c r="O17" s="235"/>
      <c r="P17" s="235"/>
    </row>
    <row r="18" spans="1:119" ht="12.95" customHeight="1">
      <c r="A18" s="231"/>
      <c r="B18" s="231"/>
      <c r="C18" s="231"/>
      <c r="D18" s="231"/>
      <c r="E18" s="231"/>
      <c r="F18" s="231"/>
      <c r="G18" s="231"/>
      <c r="H18" s="231"/>
      <c r="I18" s="231"/>
      <c r="J18" s="231"/>
      <c r="K18" s="236"/>
      <c r="L18" s="233"/>
      <c r="M18" s="223"/>
      <c r="N18" s="235"/>
      <c r="O18" s="235"/>
      <c r="P18" s="235"/>
    </row>
    <row r="19" spans="1:119" ht="12.95" customHeight="1">
      <c r="A19" s="237" t="s">
        <v>5</v>
      </c>
      <c r="B19" s="238"/>
      <c r="C19" s="238"/>
      <c r="D19" s="238"/>
      <c r="E19" s="238"/>
      <c r="F19" s="238"/>
      <c r="G19" s="238"/>
      <c r="H19" s="238"/>
      <c r="I19" s="238"/>
      <c r="J19" s="238"/>
      <c r="K19" s="239"/>
      <c r="L19" s="226"/>
      <c r="M19" s="226"/>
      <c r="N19" s="226"/>
      <c r="O19" s="226"/>
      <c r="P19" s="226"/>
      <c r="Q19" s="227"/>
      <c r="R19" s="227"/>
      <c r="S19" s="227"/>
      <c r="T19" s="227"/>
      <c r="U19" s="227"/>
      <c r="V19" s="227"/>
      <c r="W19" s="227"/>
      <c r="X19" s="227"/>
      <c r="Y19" s="227"/>
      <c r="Z19" s="227"/>
    </row>
    <row r="20" spans="1:119" ht="12.95" customHeight="1">
      <c r="A20" s="240"/>
      <c r="B20" s="240"/>
      <c r="C20" s="240"/>
      <c r="D20" s="240"/>
      <c r="E20" s="240"/>
      <c r="F20" s="240"/>
      <c r="G20" s="240"/>
      <c r="H20" s="240"/>
      <c r="I20" s="241"/>
      <c r="J20" s="233"/>
      <c r="K20" s="233"/>
      <c r="L20" s="233"/>
      <c r="M20" s="236"/>
      <c r="N20" s="211" t="s">
        <v>283</v>
      </c>
      <c r="O20" s="211" t="s">
        <v>283</v>
      </c>
      <c r="P20" s="236"/>
    </row>
    <row r="21" spans="1:119" ht="12.95" customHeight="1">
      <c r="A21" s="223"/>
      <c r="B21" s="223"/>
      <c r="C21" s="223"/>
      <c r="D21" s="223"/>
      <c r="E21" s="223"/>
      <c r="F21" s="223"/>
      <c r="G21" s="223"/>
      <c r="H21" s="223"/>
      <c r="I21" s="223"/>
      <c r="K21" s="242" t="s">
        <v>291</v>
      </c>
      <c r="M21" s="223"/>
      <c r="N21" s="242" t="s">
        <v>284</v>
      </c>
      <c r="O21" s="242" t="s">
        <v>303</v>
      </c>
      <c r="Q21" s="242"/>
      <c r="R21" s="242" t="s">
        <v>304</v>
      </c>
      <c r="S21" s="223"/>
      <c r="T21" s="223"/>
      <c r="V21" s="242"/>
      <c r="W21" s="242" t="s">
        <v>305</v>
      </c>
      <c r="Y21" s="223"/>
      <c r="Z21" s="223"/>
    </row>
    <row r="22" spans="1:119" ht="12.95" customHeight="1">
      <c r="A22" s="223"/>
      <c r="B22" s="223"/>
      <c r="C22" s="223"/>
      <c r="D22" s="223"/>
      <c r="E22" s="223"/>
      <c r="F22" s="223"/>
      <c r="G22" s="223"/>
      <c r="H22" s="223"/>
      <c r="I22" s="243">
        <v>1</v>
      </c>
      <c r="J22" s="244">
        <v>2</v>
      </c>
      <c r="K22" s="244">
        <v>3</v>
      </c>
      <c r="L22" s="244">
        <v>4</v>
      </c>
      <c r="M22" s="245">
        <v>5</v>
      </c>
      <c r="N22" s="243">
        <f>M22+1</f>
        <v>6</v>
      </c>
      <c r="O22" s="243">
        <f t="shared" ref="O22:Z23" si="3">N22+1</f>
        <v>7</v>
      </c>
      <c r="P22" s="243">
        <f t="shared" si="3"/>
        <v>8</v>
      </c>
      <c r="Q22" s="244">
        <f t="shared" si="3"/>
        <v>9</v>
      </c>
      <c r="R22" s="244">
        <f t="shared" si="3"/>
        <v>10</v>
      </c>
      <c r="S22" s="244">
        <f t="shared" si="3"/>
        <v>11</v>
      </c>
      <c r="T22" s="212">
        <f t="shared" si="3"/>
        <v>12</v>
      </c>
      <c r="U22" s="244">
        <f t="shared" si="3"/>
        <v>13</v>
      </c>
      <c r="V22" s="244">
        <f t="shared" si="3"/>
        <v>14</v>
      </c>
      <c r="W22" s="244">
        <f t="shared" si="3"/>
        <v>15</v>
      </c>
      <c r="X22" s="244">
        <f t="shared" si="3"/>
        <v>16</v>
      </c>
      <c r="Y22" s="212">
        <f t="shared" si="3"/>
        <v>17</v>
      </c>
      <c r="Z22" s="244">
        <f t="shared" si="3"/>
        <v>18</v>
      </c>
    </row>
    <row r="23" spans="1:119" s="250" customFormat="1" ht="12.95" customHeight="1">
      <c r="A23" s="246" t="s">
        <v>8</v>
      </c>
      <c r="B23" s="246"/>
      <c r="C23" s="246"/>
      <c r="D23" s="246"/>
      <c r="E23" s="246"/>
      <c r="F23" s="246"/>
      <c r="G23" s="246"/>
      <c r="H23" s="246"/>
      <c r="I23" s="248">
        <v>0</v>
      </c>
      <c r="J23" s="248">
        <f>I23+1</f>
        <v>1</v>
      </c>
      <c r="K23" s="248">
        <f t="shared" ref="K23:M23" si="4">J23+1</f>
        <v>2</v>
      </c>
      <c r="L23" s="248">
        <f t="shared" si="4"/>
        <v>3</v>
      </c>
      <c r="M23" s="377">
        <f t="shared" si="4"/>
        <v>4</v>
      </c>
      <c r="N23" s="401">
        <f>M23+1</f>
        <v>5</v>
      </c>
      <c r="O23" s="401">
        <f t="shared" si="3"/>
        <v>6</v>
      </c>
      <c r="P23" s="58">
        <f t="shared" si="3"/>
        <v>7</v>
      </c>
      <c r="Q23" s="248">
        <f t="shared" si="3"/>
        <v>8</v>
      </c>
      <c r="R23" s="248">
        <f t="shared" si="3"/>
        <v>9</v>
      </c>
      <c r="S23" s="248">
        <f t="shared" si="3"/>
        <v>10</v>
      </c>
      <c r="T23" s="377">
        <f t="shared" si="3"/>
        <v>11</v>
      </c>
      <c r="U23" s="58">
        <f t="shared" si="3"/>
        <v>12</v>
      </c>
      <c r="V23" s="248">
        <f t="shared" si="3"/>
        <v>13</v>
      </c>
      <c r="W23" s="248">
        <f t="shared" si="3"/>
        <v>14</v>
      </c>
      <c r="X23" s="248">
        <f t="shared" si="3"/>
        <v>15</v>
      </c>
      <c r="Y23" s="377">
        <f t="shared" si="3"/>
        <v>16</v>
      </c>
      <c r="Z23" s="248">
        <f t="shared" si="3"/>
        <v>17</v>
      </c>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c r="DO23" s="249"/>
    </row>
    <row r="24" spans="1:119" s="250" customFormat="1" ht="12.95" customHeight="1">
      <c r="A24" s="246" t="s">
        <v>9</v>
      </c>
      <c r="B24" s="246"/>
      <c r="C24" s="246"/>
      <c r="D24" s="246"/>
      <c r="E24" s="246"/>
      <c r="F24" s="246"/>
      <c r="G24" s="246"/>
      <c r="H24" s="246"/>
      <c r="I24" s="251">
        <f t="shared" ref="I24:Z24" si="5">1/(1+$I$15)^I23</f>
        <v>1</v>
      </c>
      <c r="J24" s="251">
        <f t="shared" si="5"/>
        <v>0.93292284728052988</v>
      </c>
      <c r="K24" s="251">
        <f t="shared" si="5"/>
        <v>0.87034503897801074</v>
      </c>
      <c r="L24" s="251">
        <f t="shared" si="5"/>
        <v>0.8119647718798495</v>
      </c>
      <c r="M24" s="378">
        <f t="shared" si="5"/>
        <v>0.75750048687363514</v>
      </c>
      <c r="N24" s="402">
        <f t="shared" si="5"/>
        <v>0.70668951103053923</v>
      </c>
      <c r="O24" s="402">
        <f t="shared" si="5"/>
        <v>0.65928679077389607</v>
      </c>
      <c r="P24" s="191">
        <f t="shared" si="5"/>
        <v>0.61506371002322602</v>
      </c>
      <c r="Q24" s="251">
        <f t="shared" si="5"/>
        <v>0.57380698761379423</v>
      </c>
      <c r="R24" s="251">
        <f t="shared" si="5"/>
        <v>0.53531764867412457</v>
      </c>
      <c r="S24" s="251">
        <f t="shared" si="5"/>
        <v>0.49941006500058266</v>
      </c>
      <c r="T24" s="378">
        <f t="shared" si="5"/>
        <v>0.46591105980089798</v>
      </c>
      <c r="U24" s="191">
        <f t="shared" si="5"/>
        <v>0.43465907248894298</v>
      </c>
      <c r="V24" s="251">
        <f t="shared" si="5"/>
        <v>0.40550337950269894</v>
      </c>
      <c r="W24" s="251">
        <f t="shared" si="5"/>
        <v>0.37830336738753512</v>
      </c>
      <c r="X24" s="251">
        <f t="shared" si="5"/>
        <v>0.35292785463899157</v>
      </c>
      <c r="Y24" s="378">
        <f t="shared" si="5"/>
        <v>0.32925445903441697</v>
      </c>
      <c r="Z24" s="251">
        <f t="shared" si="5"/>
        <v>0.30716900740219888</v>
      </c>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c r="DO24" s="252"/>
    </row>
    <row r="25" spans="1:119" ht="12.95" customHeight="1">
      <c r="A25" s="240"/>
      <c r="B25" s="240"/>
      <c r="C25" s="240"/>
      <c r="D25" s="240"/>
      <c r="E25" s="240"/>
      <c r="F25" s="240"/>
      <c r="G25" s="240"/>
      <c r="H25" s="240"/>
      <c r="I25" s="253"/>
      <c r="J25" s="253"/>
      <c r="K25" s="253"/>
      <c r="L25" s="253"/>
      <c r="M25" s="197"/>
      <c r="N25" s="403"/>
      <c r="O25" s="403"/>
      <c r="P25" s="196"/>
      <c r="Q25" s="223"/>
      <c r="R25" s="381"/>
      <c r="S25" s="253"/>
      <c r="T25" s="197"/>
      <c r="U25" s="196"/>
      <c r="V25" s="223"/>
      <c r="W25" s="381"/>
      <c r="X25" s="253"/>
      <c r="Y25" s="197"/>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row>
    <row r="26" spans="1:119" s="268" customFormat="1" ht="12.95" customHeight="1" outlineLevel="1">
      <c r="A26" s="266" t="s">
        <v>10</v>
      </c>
      <c r="B26" s="266" t="s">
        <v>197</v>
      </c>
      <c r="C26" s="267"/>
      <c r="D26" s="267"/>
      <c r="E26" s="267"/>
      <c r="F26" s="267"/>
      <c r="G26" s="267"/>
      <c r="H26" s="267"/>
      <c r="I26" s="268">
        <f ca="1">I12</f>
        <v>111</v>
      </c>
      <c r="J26" s="268">
        <f t="shared" ref="J26:M26" ca="1" si="6">J12</f>
        <v>108</v>
      </c>
      <c r="K26" s="268">
        <f t="shared" ca="1" si="6"/>
        <v>90</v>
      </c>
      <c r="L26" s="268">
        <f t="shared" ca="1" si="6"/>
        <v>86</v>
      </c>
      <c r="M26" s="300">
        <f t="shared" ca="1" si="6"/>
        <v>109</v>
      </c>
      <c r="N26" s="404"/>
      <c r="O26" s="404"/>
      <c r="P26" s="269"/>
      <c r="S26" s="270"/>
      <c r="T26" s="273"/>
      <c r="U26" s="269"/>
      <c r="X26" s="270"/>
      <c r="Y26" s="273"/>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c r="DO26" s="270"/>
    </row>
    <row r="27" spans="1:119" s="268" customFormat="1" ht="12.95" customHeight="1" outlineLevel="1">
      <c r="A27" s="266" t="s">
        <v>11</v>
      </c>
      <c r="B27" s="274" t="s">
        <v>261</v>
      </c>
      <c r="C27" s="275"/>
      <c r="D27" s="275"/>
      <c r="E27" s="275"/>
      <c r="F27" s="275"/>
      <c r="G27" s="275"/>
      <c r="H27" s="275"/>
      <c r="I27" s="276">
        <f ca="1">I26</f>
        <v>111</v>
      </c>
      <c r="J27" s="276">
        <f ca="1">J26</f>
        <v>108</v>
      </c>
      <c r="K27" s="276">
        <f ca="1">K26</f>
        <v>90</v>
      </c>
      <c r="L27" s="276">
        <f ca="1">L26</f>
        <v>86</v>
      </c>
      <c r="M27" s="277">
        <f ca="1">M26</f>
        <v>109</v>
      </c>
      <c r="N27" s="405"/>
      <c r="O27" s="405"/>
      <c r="P27" s="278"/>
      <c r="Q27" s="276"/>
      <c r="R27" s="276"/>
      <c r="S27" s="279"/>
      <c r="T27" s="280"/>
      <c r="U27" s="278"/>
      <c r="V27" s="276"/>
      <c r="W27" s="276"/>
      <c r="X27" s="279"/>
      <c r="Y27" s="280"/>
      <c r="Z27" s="279"/>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c r="DO27" s="270"/>
    </row>
    <row r="28" spans="1:119" s="283" customFormat="1" ht="12.95" customHeight="1" outlineLevel="1">
      <c r="A28" s="281"/>
      <c r="B28" s="281"/>
      <c r="C28" s="282"/>
      <c r="D28" s="282"/>
      <c r="E28" s="282"/>
      <c r="F28" s="282"/>
      <c r="G28" s="282"/>
      <c r="H28" s="282"/>
      <c r="M28" s="285"/>
      <c r="N28" s="406"/>
      <c r="O28" s="406"/>
      <c r="P28" s="284"/>
      <c r="T28" s="285"/>
      <c r="U28" s="284"/>
      <c r="Y28" s="285"/>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c r="DO28" s="286"/>
    </row>
    <row r="29" spans="1:119" s="283" customFormat="1" ht="12.95" customHeight="1" outlineLevel="1">
      <c r="A29" s="287" t="s">
        <v>12</v>
      </c>
      <c r="B29" s="281" t="s">
        <v>198</v>
      </c>
      <c r="C29" s="282"/>
      <c r="D29" s="282"/>
      <c r="E29" s="282"/>
      <c r="F29" s="282"/>
      <c r="G29" s="282"/>
      <c r="H29" s="267"/>
      <c r="I29" s="283">
        <f ca="1">I12</f>
        <v>111</v>
      </c>
      <c r="J29" s="283">
        <f t="shared" ref="J29:M29" ca="1" si="7">J12</f>
        <v>108</v>
      </c>
      <c r="K29" s="283">
        <f t="shared" ca="1" si="7"/>
        <v>90</v>
      </c>
      <c r="L29" s="283">
        <f t="shared" ca="1" si="7"/>
        <v>86</v>
      </c>
      <c r="M29" s="285">
        <f t="shared" ca="1" si="7"/>
        <v>109</v>
      </c>
      <c r="N29" s="406"/>
      <c r="O29" s="406"/>
      <c r="P29" s="284"/>
      <c r="T29" s="285"/>
      <c r="U29" s="284"/>
      <c r="Y29" s="285"/>
    </row>
    <row r="30" spans="1:119" s="283" customFormat="1" ht="12.95" customHeight="1" outlineLevel="1">
      <c r="A30" s="287"/>
      <c r="B30" s="281" t="s">
        <v>199</v>
      </c>
      <c r="C30" s="282"/>
      <c r="D30" s="282"/>
      <c r="E30" s="282"/>
      <c r="F30" s="282"/>
      <c r="G30" s="282"/>
      <c r="H30" s="267"/>
      <c r="M30" s="285"/>
      <c r="N30" s="424">
        <f ca="1">M29</f>
        <v>109</v>
      </c>
      <c r="O30" s="406"/>
      <c r="P30" s="393"/>
      <c r="T30" s="285"/>
      <c r="U30" s="284"/>
      <c r="Y30" s="285"/>
    </row>
    <row r="31" spans="1:119" s="283" customFormat="1" ht="12.95" customHeight="1" outlineLevel="1">
      <c r="A31" s="287"/>
      <c r="B31" s="281" t="s">
        <v>200</v>
      </c>
      <c r="C31" s="282"/>
      <c r="D31" s="282"/>
      <c r="E31" s="282"/>
      <c r="F31" s="282"/>
      <c r="G31" s="282"/>
      <c r="H31" s="282"/>
      <c r="M31" s="285"/>
      <c r="N31" s="406"/>
      <c r="O31" s="424">
        <f ca="1">N30</f>
        <v>109</v>
      </c>
      <c r="P31" s="348">
        <f ca="1">P12</f>
        <v>102</v>
      </c>
      <c r="Q31" s="349">
        <f ca="1">Q12</f>
        <v>111</v>
      </c>
      <c r="R31" s="349">
        <f ca="1">R12</f>
        <v>92</v>
      </c>
      <c r="S31" s="349">
        <f ca="1">S12</f>
        <v>119</v>
      </c>
      <c r="T31" s="382">
        <f ca="1">T12</f>
        <v>96</v>
      </c>
      <c r="U31" s="298">
        <f ca="1">S32</f>
        <v>119</v>
      </c>
      <c r="V31" s="283">
        <f ca="1">$T$31</f>
        <v>96</v>
      </c>
      <c r="W31" s="283">
        <f ca="1">$T$31</f>
        <v>96</v>
      </c>
      <c r="X31" s="283">
        <f ca="1">$T$31</f>
        <v>96</v>
      </c>
      <c r="Y31" s="285">
        <f ca="1">W32</f>
        <v>96</v>
      </c>
      <c r="Z31" s="359">
        <f ca="1">X32</f>
        <v>96</v>
      </c>
    </row>
    <row r="32" spans="1:119" s="283" customFormat="1" ht="12.95" customHeight="1" outlineLevel="1">
      <c r="A32" s="287"/>
      <c r="B32" s="281" t="s">
        <v>195</v>
      </c>
      <c r="C32" s="282"/>
      <c r="D32" s="282"/>
      <c r="E32" s="282"/>
      <c r="F32" s="282"/>
      <c r="G32" s="282"/>
      <c r="H32" s="282"/>
      <c r="I32" s="283">
        <f ca="1">SUM(I29:I31)</f>
        <v>111</v>
      </c>
      <c r="J32" s="283">
        <f t="shared" ref="J32:Z32" ca="1" si="8">SUM(J29:J31)</f>
        <v>108</v>
      </c>
      <c r="K32" s="283">
        <f t="shared" ca="1" si="8"/>
        <v>90</v>
      </c>
      <c r="L32" s="283">
        <f t="shared" ca="1" si="8"/>
        <v>86</v>
      </c>
      <c r="M32" s="285">
        <f t="shared" ca="1" si="8"/>
        <v>109</v>
      </c>
      <c r="N32" s="406">
        <f t="shared" ca="1" si="8"/>
        <v>109</v>
      </c>
      <c r="O32" s="406">
        <f t="shared" ca="1" si="8"/>
        <v>109</v>
      </c>
      <c r="P32" s="284">
        <f t="shared" ca="1" si="8"/>
        <v>102</v>
      </c>
      <c r="Q32" s="283">
        <f t="shared" ca="1" si="8"/>
        <v>111</v>
      </c>
      <c r="R32" s="283">
        <f t="shared" ca="1" si="8"/>
        <v>92</v>
      </c>
      <c r="S32" s="283">
        <f t="shared" ca="1" si="8"/>
        <v>119</v>
      </c>
      <c r="T32" s="285">
        <f ca="1">SUM(T29:T31)</f>
        <v>96</v>
      </c>
      <c r="U32" s="284">
        <f t="shared" ca="1" si="8"/>
        <v>119</v>
      </c>
      <c r="V32" s="283">
        <f t="shared" ca="1" si="8"/>
        <v>96</v>
      </c>
      <c r="W32" s="283">
        <f t="shared" ca="1" si="8"/>
        <v>96</v>
      </c>
      <c r="X32" s="283">
        <f t="shared" ca="1" si="8"/>
        <v>96</v>
      </c>
      <c r="Y32" s="285">
        <f t="shared" ca="1" si="8"/>
        <v>96</v>
      </c>
      <c r="Z32" s="283">
        <f t="shared" ca="1" si="8"/>
        <v>96</v>
      </c>
    </row>
    <row r="33" spans="1:26" s="283" customFormat="1" ht="12.95" customHeight="1" outlineLevel="1">
      <c r="A33" s="281"/>
      <c r="B33" s="289" t="s">
        <v>13</v>
      </c>
      <c r="C33" s="290"/>
      <c r="D33" s="290"/>
      <c r="E33" s="290"/>
      <c r="F33" s="290"/>
      <c r="G33" s="290"/>
      <c r="H33" s="290"/>
      <c r="I33" s="291">
        <f ca="1">I$27</f>
        <v>111</v>
      </c>
      <c r="J33" s="291">
        <f ca="1">J$27</f>
        <v>108</v>
      </c>
      <c r="K33" s="291">
        <f ca="1">K$27</f>
        <v>90</v>
      </c>
      <c r="L33" s="291">
        <f ca="1">L$27</f>
        <v>86</v>
      </c>
      <c r="M33" s="293">
        <f ca="1">M$27</f>
        <v>109</v>
      </c>
      <c r="N33" s="408"/>
      <c r="O33" s="408"/>
      <c r="P33" s="292"/>
      <c r="Q33" s="291"/>
      <c r="R33" s="291"/>
      <c r="S33" s="291"/>
      <c r="T33" s="293"/>
      <c r="U33" s="292"/>
      <c r="V33" s="291"/>
      <c r="W33" s="291"/>
      <c r="X33" s="291"/>
      <c r="Y33" s="293"/>
      <c r="Z33" s="291"/>
    </row>
    <row r="34" spans="1:26" s="283" customFormat="1" ht="12.95" customHeight="1" outlineLevel="1">
      <c r="A34" s="281"/>
      <c r="B34" s="289" t="s">
        <v>14</v>
      </c>
      <c r="C34" s="290"/>
      <c r="D34" s="290"/>
      <c r="E34" s="290"/>
      <c r="F34" s="290"/>
      <c r="G34" s="290"/>
      <c r="H34" s="290"/>
      <c r="I34" s="291"/>
      <c r="J34" s="291"/>
      <c r="K34" s="291"/>
      <c r="L34" s="291"/>
      <c r="M34" s="293"/>
      <c r="N34" s="408">
        <f ca="1">N30</f>
        <v>109</v>
      </c>
      <c r="O34" s="408"/>
      <c r="P34" s="292"/>
      <c r="Q34" s="291"/>
      <c r="R34" s="291"/>
      <c r="S34" s="291"/>
      <c r="T34" s="293"/>
      <c r="U34" s="292"/>
      <c r="V34" s="291"/>
      <c r="W34" s="291"/>
      <c r="X34" s="291"/>
      <c r="Y34" s="293"/>
      <c r="Z34" s="291"/>
    </row>
    <row r="35" spans="1:26" s="283" customFormat="1" ht="12.95" customHeight="1" outlineLevel="1">
      <c r="A35" s="281"/>
      <c r="B35" s="289" t="s">
        <v>15</v>
      </c>
      <c r="C35" s="290"/>
      <c r="D35" s="290"/>
      <c r="E35" s="290"/>
      <c r="F35" s="290"/>
      <c r="G35" s="290"/>
      <c r="H35" s="290"/>
      <c r="I35" s="291"/>
      <c r="J35" s="291"/>
      <c r="K35" s="291"/>
      <c r="L35" s="291"/>
      <c r="M35" s="293"/>
      <c r="N35" s="408"/>
      <c r="O35" s="408">
        <f t="shared" ref="O35:Z35" ca="1" si="9">O$31</f>
        <v>109</v>
      </c>
      <c r="P35" s="292">
        <f t="shared" ca="1" si="9"/>
        <v>102</v>
      </c>
      <c r="Q35" s="291">
        <f t="shared" ca="1" si="9"/>
        <v>111</v>
      </c>
      <c r="R35" s="291">
        <f t="shared" ca="1" si="9"/>
        <v>92</v>
      </c>
      <c r="S35" s="291">
        <f t="shared" ca="1" si="9"/>
        <v>119</v>
      </c>
      <c r="T35" s="293">
        <f t="shared" ca="1" si="9"/>
        <v>96</v>
      </c>
      <c r="U35" s="292">
        <f t="shared" ca="1" si="9"/>
        <v>119</v>
      </c>
      <c r="V35" s="291">
        <f t="shared" ca="1" si="9"/>
        <v>96</v>
      </c>
      <c r="W35" s="291">
        <f t="shared" ca="1" si="9"/>
        <v>96</v>
      </c>
      <c r="X35" s="291">
        <f t="shared" ca="1" si="9"/>
        <v>96</v>
      </c>
      <c r="Y35" s="293">
        <f t="shared" ca="1" si="9"/>
        <v>96</v>
      </c>
      <c r="Z35" s="291">
        <f t="shared" ca="1" si="9"/>
        <v>96</v>
      </c>
    </row>
    <row r="36" spans="1:26" s="283" customFormat="1" ht="12.75" customHeight="1" outlineLevel="1">
      <c r="A36" s="281"/>
      <c r="B36" s="289" t="s">
        <v>262</v>
      </c>
      <c r="C36" s="290"/>
      <c r="D36" s="290"/>
      <c r="E36" s="290"/>
      <c r="F36" s="290"/>
      <c r="G36" s="290"/>
      <c r="H36" s="290"/>
      <c r="I36" s="291">
        <f t="shared" ref="I36:Z36" ca="1" si="10">SUM(I33:I35)</f>
        <v>111</v>
      </c>
      <c r="J36" s="291">
        <f t="shared" ca="1" si="10"/>
        <v>108</v>
      </c>
      <c r="K36" s="291">
        <f t="shared" ca="1" si="10"/>
        <v>90</v>
      </c>
      <c r="L36" s="291">
        <f t="shared" ca="1" si="10"/>
        <v>86</v>
      </c>
      <c r="M36" s="293">
        <f t="shared" ca="1" si="10"/>
        <v>109</v>
      </c>
      <c r="N36" s="408">
        <f t="shared" ca="1" si="10"/>
        <v>109</v>
      </c>
      <c r="O36" s="408">
        <f t="shared" ca="1" si="10"/>
        <v>109</v>
      </c>
      <c r="P36" s="292">
        <f t="shared" ca="1" si="10"/>
        <v>102</v>
      </c>
      <c r="Q36" s="291">
        <f t="shared" ca="1" si="10"/>
        <v>111</v>
      </c>
      <c r="R36" s="291">
        <f t="shared" ca="1" si="10"/>
        <v>92</v>
      </c>
      <c r="S36" s="291">
        <f t="shared" ca="1" si="10"/>
        <v>119</v>
      </c>
      <c r="T36" s="293">
        <f t="shared" ca="1" si="10"/>
        <v>96</v>
      </c>
      <c r="U36" s="292">
        <f t="shared" ca="1" si="10"/>
        <v>119</v>
      </c>
      <c r="V36" s="291">
        <f t="shared" ca="1" si="10"/>
        <v>96</v>
      </c>
      <c r="W36" s="291">
        <f t="shared" ca="1" si="10"/>
        <v>96</v>
      </c>
      <c r="X36" s="291">
        <f t="shared" ca="1" si="10"/>
        <v>96</v>
      </c>
      <c r="Y36" s="293">
        <f t="shared" ca="1" si="10"/>
        <v>96</v>
      </c>
      <c r="Z36" s="291">
        <f t="shared" ca="1" si="10"/>
        <v>96</v>
      </c>
    </row>
    <row r="37" spans="1:26" s="283" customFormat="1" ht="12.95" customHeight="1" outlineLevel="1">
      <c r="A37" s="287"/>
      <c r="B37" s="281"/>
      <c r="C37" s="282"/>
      <c r="D37" s="282"/>
      <c r="E37" s="282"/>
      <c r="F37" s="282"/>
      <c r="G37" s="282"/>
      <c r="H37" s="282"/>
      <c r="M37" s="285"/>
      <c r="N37" s="406"/>
      <c r="O37" s="406"/>
      <c r="P37" s="284"/>
      <c r="T37" s="285"/>
      <c r="U37" s="284"/>
      <c r="Y37" s="285"/>
    </row>
    <row r="38" spans="1:26" s="268" customFormat="1" ht="12.95" customHeight="1" outlineLevel="1">
      <c r="A38" s="294" t="s">
        <v>16</v>
      </c>
      <c r="B38" s="266" t="s">
        <v>201</v>
      </c>
      <c r="C38" s="267"/>
      <c r="D38" s="267"/>
      <c r="E38" s="267"/>
      <c r="F38" s="267"/>
      <c r="G38" s="267"/>
      <c r="H38" s="267"/>
      <c r="I38" s="268">
        <f ca="1">I12</f>
        <v>111</v>
      </c>
      <c r="J38" s="268">
        <f t="shared" ref="J38:M38" ca="1" si="11">J12</f>
        <v>108</v>
      </c>
      <c r="K38" s="268">
        <f t="shared" ca="1" si="11"/>
        <v>90</v>
      </c>
      <c r="L38" s="268">
        <f t="shared" ca="1" si="11"/>
        <v>86</v>
      </c>
      <c r="M38" s="300">
        <f t="shared" ca="1" si="11"/>
        <v>109</v>
      </c>
      <c r="N38" s="409"/>
      <c r="O38" s="409"/>
      <c r="P38" s="295"/>
      <c r="Q38" s="296"/>
      <c r="R38" s="296"/>
      <c r="S38" s="296"/>
      <c r="T38" s="297"/>
      <c r="U38" s="295"/>
      <c r="V38" s="296"/>
      <c r="W38" s="296"/>
      <c r="X38" s="296"/>
      <c r="Y38" s="297"/>
      <c r="Z38" s="296"/>
    </row>
    <row r="39" spans="1:26" s="268" customFormat="1" ht="12.95" customHeight="1" outlineLevel="1">
      <c r="A39" s="294"/>
      <c r="B39" s="266" t="s">
        <v>202</v>
      </c>
      <c r="C39" s="267"/>
      <c r="D39" s="267"/>
      <c r="E39" s="267"/>
      <c r="F39" s="267"/>
      <c r="G39" s="267"/>
      <c r="H39" s="267"/>
      <c r="M39" s="300"/>
      <c r="N39" s="424">
        <f ca="1">M38</f>
        <v>109</v>
      </c>
      <c r="O39" s="406"/>
      <c r="P39" s="393"/>
      <c r="Q39" s="283"/>
      <c r="R39" s="283"/>
      <c r="S39" s="283"/>
      <c r="T39" s="285"/>
      <c r="U39" s="299"/>
      <c r="Y39" s="285"/>
    </row>
    <row r="40" spans="1:26" s="268" customFormat="1" ht="12.95" customHeight="1" outlineLevel="1">
      <c r="A40" s="294"/>
      <c r="B40" s="266" t="s">
        <v>203</v>
      </c>
      <c r="C40" s="267"/>
      <c r="D40" s="267"/>
      <c r="E40" s="267"/>
      <c r="F40" s="267"/>
      <c r="G40" s="267"/>
      <c r="H40" s="267"/>
      <c r="M40" s="300"/>
      <c r="N40" s="406"/>
      <c r="O40" s="424">
        <f ca="1">N39</f>
        <v>109</v>
      </c>
      <c r="P40" s="348">
        <f ca="1">P12</f>
        <v>102</v>
      </c>
      <c r="Q40" s="349">
        <f ca="1">Q12</f>
        <v>111</v>
      </c>
      <c r="R40" s="349">
        <f ca="1">R12</f>
        <v>92</v>
      </c>
      <c r="S40" s="349">
        <f ca="1">S12</f>
        <v>119</v>
      </c>
      <c r="T40" s="382">
        <f ca="1">T12</f>
        <v>96</v>
      </c>
      <c r="U40" s="298">
        <f ca="1">S41</f>
        <v>143</v>
      </c>
      <c r="V40" s="283">
        <f ca="1">U40</f>
        <v>143</v>
      </c>
      <c r="W40" s="283">
        <f ca="1">V40</f>
        <v>143</v>
      </c>
      <c r="X40" s="283">
        <f ca="1">W40</f>
        <v>143</v>
      </c>
      <c r="Y40" s="285">
        <f ca="1">X40</f>
        <v>143</v>
      </c>
      <c r="Z40" s="359">
        <f ca="1">X41</f>
        <v>169</v>
      </c>
    </row>
    <row r="41" spans="1:26" s="268" customFormat="1" ht="12.95" customHeight="1">
      <c r="A41" s="294"/>
      <c r="B41" s="266" t="s">
        <v>196</v>
      </c>
      <c r="C41" s="267"/>
      <c r="D41" s="267"/>
      <c r="E41" s="267"/>
      <c r="F41" s="267"/>
      <c r="G41" s="267"/>
      <c r="H41" s="267"/>
      <c r="I41" s="268">
        <f ca="1">I12-SUM($I13:I13)-I14</f>
        <v>97</v>
      </c>
      <c r="J41" s="268">
        <f ca="1">J12-SUM($I13:J13)-J14</f>
        <v>99</v>
      </c>
      <c r="K41" s="268">
        <f ca="1">K12-SUM($I13:K13)-K14</f>
        <v>76</v>
      </c>
      <c r="L41" s="268">
        <f ca="1">L12-SUM($I13:L13)-L14</f>
        <v>66</v>
      </c>
      <c r="M41" s="300">
        <f ca="1">M12-SUM($I13:M13)-M14</f>
        <v>76</v>
      </c>
      <c r="N41" s="411">
        <f ca="1">L41+L14-N14-SUM($M13:N13)</f>
        <v>29</v>
      </c>
      <c r="O41" s="411">
        <f ca="1">M41+M14-O14-SUM($N13:O13)</f>
        <v>80</v>
      </c>
      <c r="P41" s="284">
        <f ca="1">P12-P14-SUM($O13:P13)</f>
        <v>110</v>
      </c>
      <c r="Q41" s="283">
        <f ca="1">Q12-Q14-SUM($O13:Q13)</f>
        <v>146</v>
      </c>
      <c r="R41" s="283">
        <f ca="1">R12-R14-SUM($O13:R13)</f>
        <v>133</v>
      </c>
      <c r="S41" s="283">
        <f ca="1">S12-S14-SUM($O13:S13)</f>
        <v>143</v>
      </c>
      <c r="T41" s="285">
        <f ca="1">T12-T14-SUM($O13:T13)</f>
        <v>158</v>
      </c>
      <c r="U41" s="284">
        <f ca="1">$S$41+$S$14-U14-SUM($T13:U13)</f>
        <v>169</v>
      </c>
      <c r="V41" s="283">
        <f ca="1">$S$41+$S$14-V14-SUM($T13:V13)</f>
        <v>169</v>
      </c>
      <c r="W41" s="283">
        <f ca="1">$S$41+$S$14-W14-SUM($T13:W13)</f>
        <v>169</v>
      </c>
      <c r="X41" s="283">
        <f ca="1">$S$41+$S$14-X14-SUM($T13:X13)</f>
        <v>169</v>
      </c>
      <c r="Y41" s="285">
        <f ca="1">$S$41+$S$14-Y14-SUM($T13:Y13)</f>
        <v>169</v>
      </c>
      <c r="Z41" s="283">
        <f ca="1">$X$41+$X$14-Z14-SUM($Y13:Z13)</f>
        <v>169</v>
      </c>
    </row>
    <row r="42" spans="1:26" s="268" customFormat="1" ht="12.95" customHeight="1" outlineLevel="1">
      <c r="A42" s="266"/>
      <c r="B42" s="274" t="s">
        <v>17</v>
      </c>
      <c r="C42" s="275"/>
      <c r="D42" s="275"/>
      <c r="E42" s="275"/>
      <c r="F42" s="275"/>
      <c r="G42" s="275"/>
      <c r="H42" s="275"/>
      <c r="I42" s="276">
        <f ca="1">I$27</f>
        <v>111</v>
      </c>
      <c r="J42" s="276">
        <f ca="1">J$27</f>
        <v>108</v>
      </c>
      <c r="K42" s="276">
        <f ca="1">K$27</f>
        <v>90</v>
      </c>
      <c r="L42" s="276">
        <f ca="1">L$27</f>
        <v>86</v>
      </c>
      <c r="M42" s="277">
        <f ca="1">M$27</f>
        <v>109</v>
      </c>
      <c r="N42" s="412"/>
      <c r="O42" s="412"/>
      <c r="P42" s="304"/>
      <c r="Q42" s="276"/>
      <c r="R42" s="276"/>
      <c r="S42" s="276"/>
      <c r="T42" s="277"/>
      <c r="U42" s="304"/>
      <c r="V42" s="276"/>
      <c r="W42" s="276"/>
      <c r="X42" s="276"/>
      <c r="Y42" s="277"/>
      <c r="Z42" s="276"/>
    </row>
    <row r="43" spans="1:26" s="268" customFormat="1" ht="12.95" customHeight="1" outlineLevel="1">
      <c r="A43" s="266"/>
      <c r="B43" s="274" t="s">
        <v>18</v>
      </c>
      <c r="C43" s="275"/>
      <c r="D43" s="275"/>
      <c r="E43" s="275"/>
      <c r="F43" s="275"/>
      <c r="G43" s="275"/>
      <c r="H43" s="275"/>
      <c r="I43" s="276"/>
      <c r="J43" s="276"/>
      <c r="K43" s="276"/>
      <c r="L43" s="276"/>
      <c r="M43" s="277"/>
      <c r="N43" s="412">
        <f ca="1">N39</f>
        <v>109</v>
      </c>
      <c r="O43" s="412"/>
      <c r="P43" s="304">
        <f t="shared" ref="P43:Z44" si="12">P39</f>
        <v>0</v>
      </c>
      <c r="Q43" s="276">
        <f t="shared" si="12"/>
        <v>0</v>
      </c>
      <c r="R43" s="276">
        <f t="shared" si="12"/>
        <v>0</v>
      </c>
      <c r="S43" s="276">
        <f t="shared" si="12"/>
        <v>0</v>
      </c>
      <c r="T43" s="277"/>
      <c r="U43" s="304"/>
      <c r="V43" s="276"/>
      <c r="W43" s="276"/>
      <c r="X43" s="276"/>
      <c r="Y43" s="277"/>
      <c r="Z43" s="276"/>
    </row>
    <row r="44" spans="1:26" s="268" customFormat="1" ht="12.95" customHeight="1" outlineLevel="1">
      <c r="A44" s="266"/>
      <c r="B44" s="274" t="s">
        <v>19</v>
      </c>
      <c r="C44" s="275"/>
      <c r="D44" s="275"/>
      <c r="E44" s="275"/>
      <c r="F44" s="275"/>
      <c r="G44" s="275"/>
      <c r="H44" s="275"/>
      <c r="I44" s="276"/>
      <c r="J44" s="276"/>
      <c r="K44" s="276"/>
      <c r="L44" s="276"/>
      <c r="M44" s="277"/>
      <c r="N44" s="412"/>
      <c r="O44" s="412">
        <f ca="1">O40</f>
        <v>109</v>
      </c>
      <c r="P44" s="304">
        <f t="shared" ca="1" si="12"/>
        <v>102</v>
      </c>
      <c r="Q44" s="276">
        <f t="shared" ca="1" si="12"/>
        <v>111</v>
      </c>
      <c r="R44" s="276">
        <f t="shared" ca="1" si="12"/>
        <v>92</v>
      </c>
      <c r="S44" s="276">
        <f t="shared" ca="1" si="12"/>
        <v>119</v>
      </c>
      <c r="T44" s="277">
        <f t="shared" ca="1" si="12"/>
        <v>96</v>
      </c>
      <c r="U44" s="304">
        <f t="shared" ca="1" si="12"/>
        <v>143</v>
      </c>
      <c r="V44" s="276">
        <f t="shared" ca="1" si="12"/>
        <v>143</v>
      </c>
      <c r="W44" s="276">
        <f t="shared" ca="1" si="12"/>
        <v>143</v>
      </c>
      <c r="X44" s="276">
        <f ca="1">X40</f>
        <v>143</v>
      </c>
      <c r="Y44" s="277">
        <f t="shared" ca="1" si="12"/>
        <v>143</v>
      </c>
      <c r="Z44" s="276">
        <f t="shared" ca="1" si="12"/>
        <v>169</v>
      </c>
    </row>
    <row r="45" spans="1:26" s="268" customFormat="1" ht="12.75" customHeight="1">
      <c r="A45" s="266"/>
      <c r="B45" s="274" t="s">
        <v>263</v>
      </c>
      <c r="C45" s="275"/>
      <c r="D45" s="275"/>
      <c r="E45" s="275"/>
      <c r="F45" s="275"/>
      <c r="G45" s="275"/>
      <c r="H45" s="275"/>
      <c r="I45" s="276">
        <f t="shared" ref="I45:Z45" ca="1" si="13">SUM(I42:I44)</f>
        <v>111</v>
      </c>
      <c r="J45" s="276">
        <f t="shared" ca="1" si="13"/>
        <v>108</v>
      </c>
      <c r="K45" s="276">
        <f t="shared" ca="1" si="13"/>
        <v>90</v>
      </c>
      <c r="L45" s="276">
        <f t="shared" ca="1" si="13"/>
        <v>86</v>
      </c>
      <c r="M45" s="277">
        <f t="shared" ca="1" si="13"/>
        <v>109</v>
      </c>
      <c r="N45" s="412">
        <f t="shared" ca="1" si="13"/>
        <v>109</v>
      </c>
      <c r="O45" s="412">
        <f t="shared" ca="1" si="13"/>
        <v>109</v>
      </c>
      <c r="P45" s="304">
        <f t="shared" ca="1" si="13"/>
        <v>102</v>
      </c>
      <c r="Q45" s="276">
        <f t="shared" ca="1" si="13"/>
        <v>111</v>
      </c>
      <c r="R45" s="276">
        <f t="shared" ca="1" si="13"/>
        <v>92</v>
      </c>
      <c r="S45" s="276">
        <f t="shared" ca="1" si="13"/>
        <v>119</v>
      </c>
      <c r="T45" s="277">
        <f t="shared" ca="1" si="13"/>
        <v>96</v>
      </c>
      <c r="U45" s="304">
        <f t="shared" ca="1" si="13"/>
        <v>143</v>
      </c>
      <c r="V45" s="276">
        <f t="shared" ca="1" si="13"/>
        <v>143</v>
      </c>
      <c r="W45" s="276">
        <f t="shared" ca="1" si="13"/>
        <v>143</v>
      </c>
      <c r="X45" s="276">
        <f t="shared" ca="1" si="13"/>
        <v>143</v>
      </c>
      <c r="Y45" s="277">
        <f t="shared" ca="1" si="13"/>
        <v>143</v>
      </c>
      <c r="Z45" s="276">
        <f t="shared" ca="1" si="13"/>
        <v>169</v>
      </c>
    </row>
    <row r="46" spans="1:26" s="268" customFormat="1" ht="12.95" customHeight="1" outlineLevel="1">
      <c r="A46" s="294"/>
      <c r="B46" s="266"/>
      <c r="C46" s="267"/>
      <c r="D46" s="267"/>
      <c r="E46" s="267"/>
      <c r="F46" s="267"/>
      <c r="G46" s="267"/>
      <c r="H46" s="267"/>
      <c r="M46" s="300"/>
      <c r="N46" s="409"/>
      <c r="O46" s="409"/>
      <c r="P46" s="295"/>
      <c r="Q46" s="296"/>
      <c r="R46" s="296"/>
      <c r="S46" s="296"/>
      <c r="T46" s="297"/>
      <c r="U46" s="295"/>
      <c r="V46" s="296"/>
      <c r="W46" s="296"/>
      <c r="X46" s="296"/>
      <c r="Y46" s="297"/>
      <c r="Z46" s="296"/>
    </row>
    <row r="47" spans="1:26" s="268" customFormat="1" ht="12.95" customHeight="1" outlineLevel="1">
      <c r="A47" s="294"/>
      <c r="B47" s="266" t="s">
        <v>20</v>
      </c>
      <c r="C47" s="267"/>
      <c r="D47" s="267"/>
      <c r="E47" s="267"/>
      <c r="F47" s="267"/>
      <c r="G47" s="267"/>
      <c r="H47" s="267"/>
      <c r="I47" s="308">
        <f t="shared" ref="I47:M47" ca="1" si="14">(SUM(I38:I40)-I41)-(SUM(H38:H40)-H41)</f>
        <v>14</v>
      </c>
      <c r="J47" s="308">
        <f t="shared" ca="1" si="14"/>
        <v>-5</v>
      </c>
      <c r="K47" s="308">
        <f t="shared" ca="1" si="14"/>
        <v>5</v>
      </c>
      <c r="L47" s="308">
        <f t="shared" ca="1" si="14"/>
        <v>6</v>
      </c>
      <c r="M47" s="311">
        <f t="shared" ca="1" si="14"/>
        <v>13</v>
      </c>
      <c r="N47" s="413">
        <f ca="1">(SUM(N38:N40)-N41)-(SUM(M38:M40)-M41)</f>
        <v>47</v>
      </c>
      <c r="O47" s="413">
        <f ca="1">(SUM(O38:O40)-O41)-(SUM(N38:N40)-N41)</f>
        <v>-51</v>
      </c>
      <c r="P47" s="310">
        <f t="shared" ref="P47:Z47" ca="1" si="15">(SUM(P38:P40)-P41)-(SUM(O38:O40)-O41)</f>
        <v>-37</v>
      </c>
      <c r="Q47" s="308">
        <f t="shared" ca="1" si="15"/>
        <v>-27</v>
      </c>
      <c r="R47" s="308">
        <f t="shared" ca="1" si="15"/>
        <v>-6</v>
      </c>
      <c r="S47" s="308">
        <f t="shared" ca="1" si="15"/>
        <v>17</v>
      </c>
      <c r="T47" s="311">
        <f t="shared" ca="1" si="15"/>
        <v>-38</v>
      </c>
      <c r="U47" s="310">
        <f t="shared" ca="1" si="15"/>
        <v>36</v>
      </c>
      <c r="V47" s="308">
        <f t="shared" ca="1" si="15"/>
        <v>0</v>
      </c>
      <c r="W47" s="308">
        <f t="shared" ca="1" si="15"/>
        <v>0</v>
      </c>
      <c r="X47" s="308">
        <f t="shared" ca="1" si="15"/>
        <v>0</v>
      </c>
      <c r="Y47" s="311">
        <f t="shared" ca="1" si="15"/>
        <v>0</v>
      </c>
      <c r="Z47" s="308">
        <f t="shared" ca="1" si="15"/>
        <v>26</v>
      </c>
    </row>
    <row r="48" spans="1:26" s="268" customFormat="1" ht="12.95" customHeight="1">
      <c r="A48" s="294"/>
      <c r="B48" s="281"/>
      <c r="C48" s="267"/>
      <c r="D48" s="267"/>
      <c r="E48" s="267"/>
      <c r="F48" s="267"/>
      <c r="G48" s="267"/>
      <c r="H48" s="267"/>
      <c r="M48" s="300"/>
      <c r="N48" s="409"/>
      <c r="O48" s="409"/>
      <c r="P48" s="295"/>
      <c r="T48" s="297"/>
      <c r="U48" s="295"/>
      <c r="Y48" s="297"/>
      <c r="Z48" s="296"/>
    </row>
    <row r="49" spans="1:26" s="268" customFormat="1" ht="12.95" customHeight="1">
      <c r="A49" s="294"/>
      <c r="B49" s="266" t="s">
        <v>204</v>
      </c>
      <c r="C49" s="267"/>
      <c r="D49" s="267"/>
      <c r="E49" s="267"/>
      <c r="F49" s="267"/>
      <c r="G49" s="267"/>
      <c r="H49" s="267"/>
      <c r="M49" s="300"/>
      <c r="N49" s="409"/>
      <c r="O49" s="409"/>
      <c r="P49" s="295"/>
      <c r="Q49" s="296"/>
      <c r="R49" s="296"/>
      <c r="S49" s="296"/>
      <c r="T49" s="297"/>
      <c r="U49" s="295"/>
      <c r="V49" s="296"/>
      <c r="W49" s="296"/>
      <c r="X49" s="296"/>
      <c r="Y49" s="297"/>
      <c r="Z49" s="296"/>
    </row>
    <row r="50" spans="1:26" s="268" customFormat="1" ht="12.95" customHeight="1">
      <c r="A50" s="294"/>
      <c r="B50" s="306" t="s">
        <v>256</v>
      </c>
      <c r="C50" s="307"/>
      <c r="D50" s="307"/>
      <c r="E50" s="307"/>
      <c r="F50" s="307"/>
      <c r="G50" s="307"/>
      <c r="H50" s="307"/>
      <c r="I50" s="308">
        <f ca="1">SUM(I38:I40)-I41</f>
        <v>14</v>
      </c>
      <c r="J50" s="308"/>
      <c r="K50" s="308"/>
      <c r="L50" s="308"/>
      <c r="M50" s="311"/>
      <c r="N50" s="413"/>
      <c r="O50" s="413"/>
      <c r="P50" s="310">
        <f ca="1">SUM(P38:P40)-P41</f>
        <v>-8</v>
      </c>
      <c r="Q50" s="308"/>
      <c r="R50" s="308"/>
      <c r="S50" s="308"/>
      <c r="T50" s="311"/>
      <c r="U50" s="310">
        <f ca="1">SUM(U38:U40)-U41</f>
        <v>-26</v>
      </c>
      <c r="V50" s="308"/>
      <c r="W50" s="308"/>
      <c r="X50" s="308"/>
      <c r="Y50" s="311"/>
      <c r="Z50" s="308">
        <f ca="1">SUM(Z38:Z40)-Z41</f>
        <v>0</v>
      </c>
    </row>
    <row r="51" spans="1:26" s="268" customFormat="1" ht="12.95" customHeight="1">
      <c r="A51" s="294"/>
      <c r="B51" s="306" t="s">
        <v>257</v>
      </c>
      <c r="C51" s="307"/>
      <c r="D51" s="307"/>
      <c r="E51" s="307"/>
      <c r="F51" s="307"/>
      <c r="G51" s="307"/>
      <c r="H51" s="307"/>
      <c r="I51" s="308"/>
      <c r="J51" s="312">
        <f ca="1">(SUM(J38:J40)-J41)-(SUM(I38:I40)-I41)</f>
        <v>-5</v>
      </c>
      <c r="K51" s="312">
        <f ca="1">(SUM(K38:K40)-K41)-(SUM(J38:J40)-J41)</f>
        <v>5</v>
      </c>
      <c r="L51" s="312">
        <f ca="1">(SUM(L38:L40)-L41)-(SUM(K38:K40)-K41)</f>
        <v>6</v>
      </c>
      <c r="M51" s="311"/>
      <c r="N51" s="413"/>
      <c r="O51" s="413"/>
      <c r="P51" s="310"/>
      <c r="Q51" s="312">
        <f ca="1">(SUM(Q38:Q40)-Q41)-(SUM(P38:P40)-P41)</f>
        <v>-27</v>
      </c>
      <c r="R51" s="312">
        <f ca="1">(SUM(R38:R40)-R41)-(SUM(Q38:Q40)-Q41)</f>
        <v>-6</v>
      </c>
      <c r="S51" s="312">
        <f ca="1">(SUM(S38:S40)-S41)-(SUM(R38:R40)-R41)</f>
        <v>17</v>
      </c>
      <c r="T51" s="311"/>
      <c r="U51" s="322"/>
      <c r="V51" s="312">
        <f ca="1">(SUM(V38:V40)-V41)-(SUM(U38:U40)-U41)</f>
        <v>0</v>
      </c>
      <c r="W51" s="312">
        <f t="shared" ref="W51:X51" ca="1" si="16">(SUM(W38:W40)-W41)-(SUM(V38:V40)-V41)</f>
        <v>0</v>
      </c>
      <c r="X51" s="312">
        <f t="shared" ca="1" si="16"/>
        <v>0</v>
      </c>
      <c r="Y51" s="311"/>
      <c r="Z51" s="308"/>
    </row>
    <row r="52" spans="1:26" s="268" customFormat="1" ht="12.95" customHeight="1">
      <c r="A52" s="294"/>
      <c r="B52" s="306" t="s">
        <v>258</v>
      </c>
      <c r="C52" s="307"/>
      <c r="D52" s="307"/>
      <c r="E52" s="307"/>
      <c r="F52" s="307"/>
      <c r="G52" s="307"/>
      <c r="H52" s="307"/>
      <c r="I52" s="312"/>
      <c r="J52" s="312"/>
      <c r="K52" s="312"/>
      <c r="L52" s="312"/>
      <c r="M52" s="313">
        <v>0</v>
      </c>
      <c r="N52" s="414">
        <v>0</v>
      </c>
      <c r="O52" s="413">
        <v>0</v>
      </c>
      <c r="P52" s="310"/>
      <c r="Q52" s="308"/>
      <c r="R52" s="308"/>
      <c r="S52" s="312"/>
      <c r="T52" s="313">
        <v>0</v>
      </c>
      <c r="U52" s="310"/>
      <c r="V52" s="308"/>
      <c r="W52" s="308"/>
      <c r="X52" s="312"/>
      <c r="Y52" s="313">
        <v>0</v>
      </c>
      <c r="Z52" s="308"/>
    </row>
    <row r="53" spans="1:26" s="268" customFormat="1" ht="12.95" customHeight="1">
      <c r="A53" s="294"/>
      <c r="B53" s="266" t="s">
        <v>289</v>
      </c>
      <c r="C53" s="307"/>
      <c r="D53" s="307"/>
      <c r="E53" s="307"/>
      <c r="F53" s="307"/>
      <c r="G53" s="307"/>
      <c r="H53" s="307"/>
      <c r="I53" s="312"/>
      <c r="J53" s="312"/>
      <c r="K53" s="312"/>
      <c r="L53" s="312"/>
      <c r="M53" s="313"/>
      <c r="N53" s="413"/>
      <c r="O53" s="413"/>
      <c r="P53" s="310"/>
      <c r="Q53" s="308"/>
      <c r="R53" s="308"/>
      <c r="S53" s="308"/>
      <c r="T53" s="311"/>
      <c r="U53" s="310"/>
      <c r="V53" s="308"/>
      <c r="W53" s="308"/>
      <c r="X53" s="312"/>
      <c r="Y53" s="311"/>
      <c r="Z53" s="308"/>
    </row>
    <row r="54" spans="1:26" s="268" customFormat="1" ht="12.95" customHeight="1">
      <c r="A54" s="294"/>
      <c r="B54" s="306" t="s">
        <v>267</v>
      </c>
      <c r="C54" s="307"/>
      <c r="D54" s="307"/>
      <c r="E54" s="307"/>
      <c r="F54" s="307"/>
      <c r="G54" s="307"/>
      <c r="H54" s="307"/>
      <c r="I54" s="312"/>
      <c r="J54" s="312"/>
      <c r="K54" s="312"/>
      <c r="L54" s="312"/>
      <c r="M54" s="313"/>
      <c r="N54" s="413"/>
      <c r="O54" s="413"/>
      <c r="P54" s="310"/>
      <c r="Q54" s="308"/>
      <c r="R54" s="308"/>
      <c r="S54" s="308"/>
      <c r="T54" s="311"/>
      <c r="U54" s="310">
        <f ca="1">-((SUM(T38:T40)-T41)-(SUM(S38:S40)-S41))</f>
        <v>38</v>
      </c>
      <c r="V54" s="308"/>
      <c r="W54" s="308"/>
      <c r="X54" s="312"/>
      <c r="Y54" s="311"/>
      <c r="Z54" s="308"/>
    </row>
    <row r="55" spans="1:26" s="268" customFormat="1" ht="12.95" customHeight="1">
      <c r="A55" s="294"/>
      <c r="B55" s="306" t="s">
        <v>281</v>
      </c>
      <c r="C55" s="307"/>
      <c r="D55" s="307"/>
      <c r="E55" s="307"/>
      <c r="F55" s="307"/>
      <c r="G55" s="307"/>
      <c r="H55" s="307"/>
      <c r="I55" s="312"/>
      <c r="J55" s="312"/>
      <c r="K55" s="312"/>
      <c r="L55" s="312"/>
      <c r="M55" s="313"/>
      <c r="N55" s="413"/>
      <c r="O55" s="413">
        <f ca="1">-N14</f>
        <v>-3</v>
      </c>
      <c r="P55" s="310">
        <f ca="1">-N14</f>
        <v>-3</v>
      </c>
      <c r="Q55" s="308"/>
      <c r="R55" s="308"/>
      <c r="S55" s="308"/>
      <c r="T55" s="311"/>
      <c r="U55" s="310"/>
      <c r="V55" s="308"/>
      <c r="W55" s="308"/>
      <c r="X55" s="312"/>
      <c r="Y55" s="311"/>
      <c r="Z55" s="308"/>
    </row>
    <row r="56" spans="1:26" s="268" customFormat="1" ht="12.95" customHeight="1">
      <c r="A56" s="294"/>
      <c r="B56" s="306" t="s">
        <v>323</v>
      </c>
      <c r="C56" s="307"/>
      <c r="D56" s="307"/>
      <c r="E56" s="307"/>
      <c r="F56" s="307"/>
      <c r="G56" s="307"/>
      <c r="H56" s="307"/>
      <c r="I56" s="312"/>
      <c r="J56" s="312"/>
      <c r="K56" s="312"/>
      <c r="L56" s="312"/>
      <c r="M56" s="313"/>
      <c r="N56" s="413"/>
      <c r="O56" s="413"/>
      <c r="P56" s="310"/>
      <c r="Q56" s="312"/>
      <c r="R56" s="312"/>
      <c r="S56" s="312"/>
      <c r="T56" s="311"/>
      <c r="U56" s="322"/>
      <c r="V56" s="312"/>
      <c r="W56" s="312"/>
      <c r="X56" s="312"/>
      <c r="Y56" s="311"/>
      <c r="Z56" s="308"/>
    </row>
    <row r="57" spans="1:26" s="268" customFormat="1" ht="12.95" customHeight="1">
      <c r="A57" s="294"/>
      <c r="B57" s="306" t="s">
        <v>286</v>
      </c>
      <c r="C57" s="307"/>
      <c r="D57" s="307"/>
      <c r="E57" s="307"/>
      <c r="F57" s="307"/>
      <c r="G57" s="307"/>
      <c r="H57" s="307"/>
      <c r="I57" s="312"/>
      <c r="J57" s="312"/>
      <c r="K57" s="312"/>
      <c r="L57" s="312"/>
      <c r="M57" s="313"/>
      <c r="N57" s="413"/>
      <c r="O57" s="413"/>
      <c r="P57" s="310"/>
      <c r="Q57" s="312"/>
      <c r="R57" s="312"/>
      <c r="S57" s="312"/>
      <c r="T57" s="311"/>
      <c r="U57" s="322"/>
      <c r="V57" s="312"/>
      <c r="W57" s="312"/>
      <c r="X57" s="312"/>
      <c r="Y57" s="311"/>
      <c r="Z57" s="308"/>
    </row>
    <row r="58" spans="1:26" s="268" customFormat="1" ht="12.95" customHeight="1">
      <c r="A58" s="294"/>
      <c r="B58" s="306" t="s">
        <v>308</v>
      </c>
      <c r="C58" s="307"/>
      <c r="D58" s="307"/>
      <c r="E58" s="307"/>
      <c r="F58" s="307"/>
      <c r="G58" s="307"/>
      <c r="H58" s="307"/>
      <c r="I58" s="312"/>
      <c r="J58" s="312"/>
      <c r="K58" s="312"/>
      <c r="L58" s="312"/>
      <c r="M58" s="313"/>
      <c r="N58" s="413">
        <f ca="1">L41-M41</f>
        <v>-10</v>
      </c>
      <c r="O58" s="413"/>
      <c r="P58" s="310"/>
      <c r="Q58" s="312"/>
      <c r="R58" s="312"/>
      <c r="S58" s="312"/>
      <c r="T58" s="311"/>
      <c r="U58" s="322"/>
      <c r="V58" s="312"/>
      <c r="W58" s="312"/>
      <c r="X58" s="312"/>
      <c r="Y58" s="311"/>
      <c r="Z58" s="308"/>
    </row>
    <row r="59" spans="1:26" s="268" customFormat="1" ht="12.95" customHeight="1">
      <c r="A59" s="294"/>
      <c r="B59" s="306" t="s">
        <v>309</v>
      </c>
      <c r="C59" s="307"/>
      <c r="D59" s="307"/>
      <c r="E59" s="307"/>
      <c r="F59" s="307"/>
      <c r="G59" s="307"/>
      <c r="H59" s="307"/>
      <c r="I59" s="312"/>
      <c r="J59" s="312"/>
      <c r="K59" s="312"/>
      <c r="L59" s="312"/>
      <c r="M59" s="313"/>
      <c r="N59" s="413"/>
      <c r="O59" s="413">
        <f ca="1">M41-N41</f>
        <v>47</v>
      </c>
      <c r="P59" s="310"/>
      <c r="Q59" s="312"/>
      <c r="R59" s="312"/>
      <c r="S59" s="312"/>
      <c r="T59" s="311"/>
      <c r="U59" s="322"/>
      <c r="V59" s="312"/>
      <c r="W59" s="312"/>
      <c r="X59" s="312"/>
      <c r="Y59" s="311"/>
      <c r="Z59" s="308"/>
    </row>
    <row r="60" spans="1:26" s="268" customFormat="1" ht="12.95" customHeight="1">
      <c r="A60" s="294"/>
      <c r="B60" s="306" t="s">
        <v>310</v>
      </c>
      <c r="C60" s="307"/>
      <c r="D60" s="307"/>
      <c r="E60" s="307"/>
      <c r="F60" s="307"/>
      <c r="G60" s="307"/>
      <c r="H60" s="307"/>
      <c r="I60" s="312"/>
      <c r="J60" s="312"/>
      <c r="K60" s="312"/>
      <c r="L60" s="312"/>
      <c r="M60" s="313"/>
      <c r="N60" s="413"/>
      <c r="O60" s="413"/>
      <c r="P60" s="322">
        <f ca="1">O41-N41</f>
        <v>51</v>
      </c>
      <c r="Q60" s="312"/>
      <c r="R60" s="312"/>
      <c r="S60" s="312"/>
      <c r="T60" s="311"/>
      <c r="U60" s="322"/>
      <c r="V60" s="312"/>
      <c r="W60" s="312"/>
      <c r="X60" s="312"/>
      <c r="Y60" s="311"/>
      <c r="Z60" s="308"/>
    </row>
    <row r="61" spans="1:26" s="268" customFormat="1" ht="12.95" customHeight="1">
      <c r="A61" s="294"/>
      <c r="B61" s="306" t="s">
        <v>311</v>
      </c>
      <c r="C61" s="307"/>
      <c r="D61" s="307"/>
      <c r="E61" s="307"/>
      <c r="F61" s="307"/>
      <c r="G61" s="307"/>
      <c r="H61" s="307"/>
      <c r="I61" s="312"/>
      <c r="J61" s="312"/>
      <c r="K61" s="312"/>
      <c r="L61" s="312"/>
      <c r="M61" s="313"/>
      <c r="N61" s="413"/>
      <c r="O61" s="413"/>
      <c r="P61" s="310">
        <f ca="1">SUM(L38:L40)-SUM(M38:M40)</f>
        <v>-23</v>
      </c>
      <c r="Q61" s="312"/>
      <c r="R61" s="312"/>
      <c r="S61" s="312"/>
      <c r="T61" s="311"/>
      <c r="U61" s="322"/>
      <c r="V61" s="312"/>
      <c r="W61" s="312"/>
      <c r="X61" s="312"/>
      <c r="Y61" s="311"/>
      <c r="Z61" s="308"/>
    </row>
    <row r="62" spans="1:26" s="268" customFormat="1" ht="12.95" customHeight="1">
      <c r="A62" s="294"/>
      <c r="B62" s="306" t="s">
        <v>22</v>
      </c>
      <c r="C62" s="307"/>
      <c r="D62" s="307"/>
      <c r="E62" s="307"/>
      <c r="F62" s="307"/>
      <c r="G62" s="307"/>
      <c r="H62" s="307"/>
      <c r="I62" s="319">
        <f ca="1">SUM(I50:I61)</f>
        <v>14</v>
      </c>
      <c r="J62" s="319">
        <f t="shared" ref="J62:Z62" ca="1" si="17">SUM(J50:J61)</f>
        <v>-5</v>
      </c>
      <c r="K62" s="319">
        <f t="shared" ca="1" si="17"/>
        <v>5</v>
      </c>
      <c r="L62" s="319">
        <f t="shared" ca="1" si="17"/>
        <v>6</v>
      </c>
      <c r="M62" s="321">
        <f t="shared" si="17"/>
        <v>0</v>
      </c>
      <c r="N62" s="416">
        <f t="shared" ca="1" si="17"/>
        <v>-10</v>
      </c>
      <c r="O62" s="416">
        <f t="shared" ca="1" si="17"/>
        <v>44</v>
      </c>
      <c r="P62" s="320">
        <f t="shared" ca="1" si="17"/>
        <v>17</v>
      </c>
      <c r="Q62" s="319">
        <f t="shared" ca="1" si="17"/>
        <v>-27</v>
      </c>
      <c r="R62" s="319">
        <f t="shared" ca="1" si="17"/>
        <v>-6</v>
      </c>
      <c r="S62" s="319">
        <f t="shared" ca="1" si="17"/>
        <v>17</v>
      </c>
      <c r="T62" s="321">
        <f t="shared" si="17"/>
        <v>0</v>
      </c>
      <c r="U62" s="320">
        <f t="shared" ca="1" si="17"/>
        <v>12</v>
      </c>
      <c r="V62" s="319">
        <f t="shared" ca="1" si="17"/>
        <v>0</v>
      </c>
      <c r="W62" s="319">
        <f t="shared" ca="1" si="17"/>
        <v>0</v>
      </c>
      <c r="X62" s="319">
        <f t="shared" ca="1" si="17"/>
        <v>0</v>
      </c>
      <c r="Y62" s="321">
        <f t="shared" si="17"/>
        <v>0</v>
      </c>
      <c r="Z62" s="319">
        <f t="shared" ca="1" si="17"/>
        <v>0</v>
      </c>
    </row>
    <row r="63" spans="1:26" s="268" customFormat="1" ht="12.95" customHeight="1">
      <c r="A63" s="294"/>
      <c r="B63" s="306"/>
      <c r="C63" s="307"/>
      <c r="D63" s="307"/>
      <c r="E63" s="307"/>
      <c r="F63" s="307"/>
      <c r="G63" s="307"/>
      <c r="H63" s="307"/>
      <c r="I63" s="312"/>
      <c r="J63" s="312"/>
      <c r="K63" s="312"/>
      <c r="L63" s="312"/>
      <c r="M63" s="313"/>
      <c r="N63" s="414"/>
      <c r="O63" s="414"/>
      <c r="P63" s="322"/>
      <c r="Q63" s="312"/>
      <c r="R63" s="312"/>
      <c r="S63" s="312"/>
      <c r="T63" s="313"/>
      <c r="U63" s="322"/>
      <c r="V63" s="312"/>
      <c r="W63" s="312"/>
      <c r="X63" s="312"/>
      <c r="Y63" s="313"/>
      <c r="Z63" s="312"/>
    </row>
    <row r="64" spans="1:26" s="268" customFormat="1" ht="12.95" customHeight="1" outlineLevel="1">
      <c r="A64" s="294"/>
      <c r="B64" s="266" t="s">
        <v>230</v>
      </c>
      <c r="C64" s="307"/>
      <c r="D64" s="307"/>
      <c r="E64" s="307"/>
      <c r="F64" s="307"/>
      <c r="G64" s="307"/>
      <c r="H64" s="307"/>
      <c r="I64" s="312"/>
      <c r="J64" s="312"/>
      <c r="K64" s="312"/>
      <c r="L64" s="312"/>
      <c r="M64" s="313"/>
      <c r="N64" s="413"/>
      <c r="O64" s="413"/>
      <c r="P64" s="310"/>
      <c r="Q64" s="308"/>
      <c r="R64" s="308"/>
      <c r="S64" s="308"/>
      <c r="T64" s="311"/>
      <c r="U64" s="310"/>
      <c r="V64" s="308"/>
      <c r="W64" s="308"/>
      <c r="X64" s="308"/>
      <c r="Y64" s="311"/>
      <c r="Z64" s="308"/>
    </row>
    <row r="65" spans="1:26" s="268" customFormat="1" ht="12.95" customHeight="1" outlineLevel="1">
      <c r="A65" s="294"/>
      <c r="B65" s="323" t="s">
        <v>215</v>
      </c>
      <c r="C65" s="324"/>
      <c r="D65" s="324"/>
      <c r="E65" s="324"/>
      <c r="F65" s="324"/>
      <c r="G65" s="324"/>
      <c r="H65" s="324"/>
      <c r="I65" s="325"/>
      <c r="J65" s="325">
        <f ca="1">I$62</f>
        <v>14</v>
      </c>
      <c r="K65" s="325">
        <f ca="1">J65</f>
        <v>14</v>
      </c>
      <c r="L65" s="325">
        <f ca="1">K65</f>
        <v>14</v>
      </c>
      <c r="M65" s="327">
        <f ca="1">L65</f>
        <v>14</v>
      </c>
      <c r="N65" s="417">
        <f ca="1">M65</f>
        <v>14</v>
      </c>
      <c r="O65" s="417"/>
      <c r="P65" s="326"/>
      <c r="Q65" s="325"/>
      <c r="R65" s="325"/>
      <c r="S65" s="325"/>
      <c r="T65" s="327"/>
      <c r="U65" s="326"/>
      <c r="V65" s="325"/>
      <c r="W65" s="325"/>
      <c r="X65" s="325"/>
      <c r="Y65" s="327"/>
      <c r="Z65" s="325"/>
    </row>
    <row r="66" spans="1:26" s="268" customFormat="1" ht="12.95" customHeight="1" outlineLevel="1">
      <c r="A66" s="294"/>
      <c r="B66" s="306" t="s">
        <v>205</v>
      </c>
      <c r="C66" s="307"/>
      <c r="D66" s="307"/>
      <c r="E66" s="307"/>
      <c r="F66" s="307"/>
      <c r="G66" s="307"/>
      <c r="H66" s="307"/>
      <c r="I66" s="312"/>
      <c r="J66" s="312"/>
      <c r="K66" s="312">
        <f ca="1">J$62</f>
        <v>-5</v>
      </c>
      <c r="L66" s="312">
        <f ca="1">K66</f>
        <v>-5</v>
      </c>
      <c r="M66" s="313">
        <f ca="1">L66</f>
        <v>-5</v>
      </c>
      <c r="N66" s="413">
        <f ca="1">M66</f>
        <v>-5</v>
      </c>
      <c r="O66" s="413">
        <f ca="1">N66</f>
        <v>-5</v>
      </c>
      <c r="P66" s="310"/>
      <c r="Q66" s="308"/>
      <c r="R66" s="308"/>
      <c r="S66" s="308"/>
      <c r="T66" s="311"/>
      <c r="U66" s="310"/>
      <c r="V66" s="308"/>
      <c r="W66" s="308"/>
      <c r="X66" s="308"/>
      <c r="Y66" s="311"/>
      <c r="Z66" s="308"/>
    </row>
    <row r="67" spans="1:26" s="268" customFormat="1" ht="12.95" customHeight="1" outlineLevel="1">
      <c r="A67" s="294"/>
      <c r="B67" s="306" t="s">
        <v>206</v>
      </c>
      <c r="C67" s="307"/>
      <c r="D67" s="307"/>
      <c r="E67" s="307"/>
      <c r="F67" s="307"/>
      <c r="G67" s="307"/>
      <c r="H67" s="307"/>
      <c r="I67" s="312"/>
      <c r="J67" s="312"/>
      <c r="K67" s="312"/>
      <c r="L67" s="312">
        <f ca="1">K$62</f>
        <v>5</v>
      </c>
      <c r="M67" s="313">
        <f ca="1">L67</f>
        <v>5</v>
      </c>
      <c r="N67" s="413">
        <f ca="1">M67</f>
        <v>5</v>
      </c>
      <c r="O67" s="413">
        <f ca="1">N67</f>
        <v>5</v>
      </c>
      <c r="P67" s="310">
        <f ca="1">O67</f>
        <v>5</v>
      </c>
      <c r="Q67" s="308"/>
      <c r="R67" s="308"/>
      <c r="S67" s="308"/>
      <c r="T67" s="311"/>
      <c r="U67" s="310"/>
      <c r="V67" s="308"/>
      <c r="W67" s="308"/>
      <c r="X67" s="308"/>
      <c r="Y67" s="311"/>
      <c r="Z67" s="308"/>
    </row>
    <row r="68" spans="1:26" s="268" customFormat="1" ht="12.95" customHeight="1" outlineLevel="1">
      <c r="A68" s="294"/>
      <c r="B68" s="306" t="s">
        <v>207</v>
      </c>
      <c r="C68" s="307"/>
      <c r="D68" s="307"/>
      <c r="E68" s="307"/>
      <c r="F68" s="307"/>
      <c r="G68" s="307"/>
      <c r="H68" s="307"/>
      <c r="I68" s="312"/>
      <c r="J68" s="312"/>
      <c r="K68" s="312"/>
      <c r="L68" s="312"/>
      <c r="M68" s="313">
        <f ca="1">L$62</f>
        <v>6</v>
      </c>
      <c r="N68" s="413">
        <f ca="1">M68</f>
        <v>6</v>
      </c>
      <c r="O68" s="413">
        <f ca="1">N68</f>
        <v>6</v>
      </c>
      <c r="P68" s="310">
        <f ca="1">O68</f>
        <v>6</v>
      </c>
      <c r="Q68" s="308">
        <f ca="1">P68</f>
        <v>6</v>
      </c>
      <c r="R68" s="308"/>
      <c r="S68" s="308"/>
      <c r="T68" s="311"/>
      <c r="U68" s="310"/>
      <c r="V68" s="308"/>
      <c r="W68" s="308"/>
      <c r="X68" s="308"/>
      <c r="Y68" s="311"/>
      <c r="Z68" s="308"/>
    </row>
    <row r="69" spans="1:26" s="268" customFormat="1" ht="12.95" customHeight="1" outlineLevel="1">
      <c r="A69" s="294"/>
      <c r="B69" s="328" t="s">
        <v>208</v>
      </c>
      <c r="C69" s="307"/>
      <c r="D69" s="307"/>
      <c r="E69" s="307"/>
      <c r="F69" s="307"/>
      <c r="G69" s="307"/>
      <c r="H69" s="307"/>
      <c r="I69" s="312"/>
      <c r="J69" s="312"/>
      <c r="K69" s="312"/>
      <c r="L69" s="312"/>
      <c r="M69" s="313"/>
      <c r="N69" s="413">
        <f>M$62</f>
        <v>0</v>
      </c>
      <c r="O69" s="413">
        <f>N69</f>
        <v>0</v>
      </c>
      <c r="P69" s="310">
        <f>O69</f>
        <v>0</v>
      </c>
      <c r="Q69" s="308">
        <f>P69</f>
        <v>0</v>
      </c>
      <c r="R69" s="308">
        <f>Q69</f>
        <v>0</v>
      </c>
      <c r="S69" s="308"/>
      <c r="T69" s="311"/>
      <c r="U69" s="310"/>
      <c r="V69" s="308"/>
      <c r="W69" s="308"/>
      <c r="X69" s="308"/>
      <c r="Y69" s="311"/>
      <c r="Z69" s="308"/>
    </row>
    <row r="70" spans="1:26" s="268" customFormat="1" ht="12.95" customHeight="1" outlineLevel="1">
      <c r="A70" s="294"/>
      <c r="B70" s="323" t="s">
        <v>209</v>
      </c>
      <c r="C70" s="324"/>
      <c r="D70" s="324"/>
      <c r="E70" s="324"/>
      <c r="F70" s="324"/>
      <c r="G70" s="324"/>
      <c r="H70" s="360"/>
      <c r="I70" s="361"/>
      <c r="J70" s="361"/>
      <c r="K70" s="361"/>
      <c r="L70" s="361"/>
      <c r="M70" s="387"/>
      <c r="N70" s="418"/>
      <c r="O70" s="418">
        <f ca="1">N$62</f>
        <v>-10</v>
      </c>
      <c r="P70" s="394">
        <f ca="1">O70</f>
        <v>-10</v>
      </c>
      <c r="Q70" s="361">
        <f ca="1">P70</f>
        <v>-10</v>
      </c>
      <c r="R70" s="361">
        <f ca="1">Q70</f>
        <v>-10</v>
      </c>
      <c r="S70" s="361">
        <f ca="1">R70</f>
        <v>-10</v>
      </c>
      <c r="T70" s="387"/>
      <c r="U70" s="394"/>
      <c r="V70" s="361"/>
      <c r="W70" s="361"/>
      <c r="X70" s="361"/>
      <c r="Y70" s="387"/>
      <c r="Z70" s="361"/>
    </row>
    <row r="71" spans="1:26" s="268" customFormat="1" ht="12.95" customHeight="1" outlineLevel="1">
      <c r="A71" s="294"/>
      <c r="B71" s="306" t="s">
        <v>210</v>
      </c>
      <c r="C71" s="307"/>
      <c r="D71" s="307"/>
      <c r="E71" s="307"/>
      <c r="F71" s="307"/>
      <c r="G71" s="307"/>
      <c r="H71" s="360"/>
      <c r="I71" s="361"/>
      <c r="J71" s="361"/>
      <c r="K71" s="361"/>
      <c r="L71" s="361"/>
      <c r="M71" s="387"/>
      <c r="N71" s="418"/>
      <c r="O71" s="418"/>
      <c r="P71" s="394">
        <f ca="1">O$62</f>
        <v>44</v>
      </c>
      <c r="Q71" s="361">
        <f ca="1">P71</f>
        <v>44</v>
      </c>
      <c r="R71" s="361">
        <f ca="1">Q71</f>
        <v>44</v>
      </c>
      <c r="S71" s="361">
        <f ca="1">R71</f>
        <v>44</v>
      </c>
      <c r="T71" s="387">
        <f ca="1">S71</f>
        <v>44</v>
      </c>
      <c r="U71" s="394"/>
      <c r="V71" s="361"/>
      <c r="W71" s="361"/>
      <c r="X71" s="361"/>
      <c r="Y71" s="387"/>
      <c r="Z71" s="361"/>
    </row>
    <row r="72" spans="1:26" s="268" customFormat="1" ht="12.95" customHeight="1" outlineLevel="1">
      <c r="A72" s="294"/>
      <c r="B72" s="306" t="s">
        <v>211</v>
      </c>
      <c r="C72" s="307"/>
      <c r="D72" s="307"/>
      <c r="E72" s="307"/>
      <c r="F72" s="307"/>
      <c r="G72" s="307"/>
      <c r="H72" s="307"/>
      <c r="I72" s="312"/>
      <c r="J72" s="312"/>
      <c r="K72" s="312"/>
      <c r="L72" s="312"/>
      <c r="M72" s="313"/>
      <c r="N72" s="414"/>
      <c r="O72" s="414"/>
      <c r="P72" s="322"/>
      <c r="Q72" s="312">
        <f ca="1">P$62</f>
        <v>17</v>
      </c>
      <c r="R72" s="312">
        <f ca="1">Q72</f>
        <v>17</v>
      </c>
      <c r="S72" s="312">
        <f ca="1">R72</f>
        <v>17</v>
      </c>
      <c r="T72" s="313">
        <f ca="1">S72</f>
        <v>17</v>
      </c>
      <c r="U72" s="322">
        <f ca="1">T72</f>
        <v>17</v>
      </c>
      <c r="V72" s="312"/>
      <c r="W72" s="312"/>
      <c r="X72" s="312"/>
      <c r="Y72" s="313"/>
      <c r="Z72" s="312"/>
    </row>
    <row r="73" spans="1:26" s="268" customFormat="1" ht="12.95" customHeight="1" outlineLevel="1">
      <c r="A73" s="294"/>
      <c r="B73" s="306" t="s">
        <v>212</v>
      </c>
      <c r="C73" s="307"/>
      <c r="D73" s="307"/>
      <c r="E73" s="307"/>
      <c r="F73" s="307"/>
      <c r="G73" s="307"/>
      <c r="H73" s="307"/>
      <c r="I73" s="312"/>
      <c r="J73" s="312"/>
      <c r="K73" s="312"/>
      <c r="L73" s="312"/>
      <c r="M73" s="313"/>
      <c r="N73" s="414"/>
      <c r="O73" s="414"/>
      <c r="P73" s="322"/>
      <c r="Q73" s="312"/>
      <c r="R73" s="312">
        <f ca="1">Q$62</f>
        <v>-27</v>
      </c>
      <c r="S73" s="312">
        <f ca="1">R73</f>
        <v>-27</v>
      </c>
      <c r="T73" s="313">
        <f ca="1">S73</f>
        <v>-27</v>
      </c>
      <c r="U73" s="322">
        <f ca="1">T73</f>
        <v>-27</v>
      </c>
      <c r="V73" s="312">
        <f ca="1">U73</f>
        <v>-27</v>
      </c>
      <c r="W73" s="312"/>
      <c r="X73" s="312"/>
      <c r="Y73" s="313"/>
      <c r="Z73" s="312"/>
    </row>
    <row r="74" spans="1:26" s="268" customFormat="1" ht="12.95" customHeight="1" outlineLevel="1">
      <c r="A74" s="294"/>
      <c r="B74" s="328" t="s">
        <v>213</v>
      </c>
      <c r="C74" s="329"/>
      <c r="D74" s="329"/>
      <c r="E74" s="307"/>
      <c r="F74" s="307"/>
      <c r="G74" s="307"/>
      <c r="H74" s="307"/>
      <c r="I74" s="312"/>
      <c r="J74" s="312"/>
      <c r="K74" s="312"/>
      <c r="L74" s="312"/>
      <c r="M74" s="313"/>
      <c r="N74" s="414"/>
      <c r="O74" s="414"/>
      <c r="P74" s="322"/>
      <c r="Q74" s="312"/>
      <c r="R74" s="312"/>
      <c r="S74" s="312">
        <f ca="1">R$62</f>
        <v>-6</v>
      </c>
      <c r="T74" s="313">
        <f ca="1">S74</f>
        <v>-6</v>
      </c>
      <c r="U74" s="322">
        <f ca="1">T74</f>
        <v>-6</v>
      </c>
      <c r="V74" s="312">
        <f ca="1">U74</f>
        <v>-6</v>
      </c>
      <c r="W74" s="312">
        <f ca="1">V74</f>
        <v>-6</v>
      </c>
      <c r="X74" s="312"/>
      <c r="Y74" s="313"/>
      <c r="Z74" s="312"/>
    </row>
    <row r="75" spans="1:26" s="268" customFormat="1" ht="12.95" customHeight="1" outlineLevel="1">
      <c r="A75" s="294"/>
      <c r="B75" s="306" t="s">
        <v>214</v>
      </c>
      <c r="C75" s="307"/>
      <c r="D75" s="307"/>
      <c r="E75" s="324"/>
      <c r="F75" s="324"/>
      <c r="G75" s="324"/>
      <c r="H75" s="307"/>
      <c r="I75" s="312"/>
      <c r="J75" s="312"/>
      <c r="K75" s="312"/>
      <c r="L75" s="312"/>
      <c r="M75" s="313"/>
      <c r="N75" s="414"/>
      <c r="O75" s="414"/>
      <c r="P75" s="322"/>
      <c r="Q75" s="312"/>
      <c r="R75" s="312"/>
      <c r="S75" s="312"/>
      <c r="T75" s="313">
        <f ca="1">S$62</f>
        <v>17</v>
      </c>
      <c r="U75" s="322">
        <f ca="1">T75</f>
        <v>17</v>
      </c>
      <c r="V75" s="312">
        <f ca="1">U75</f>
        <v>17</v>
      </c>
      <c r="W75" s="312">
        <f ca="1">V75</f>
        <v>17</v>
      </c>
      <c r="X75" s="312">
        <f ca="1">W75</f>
        <v>17</v>
      </c>
      <c r="Y75" s="313"/>
      <c r="Z75" s="312"/>
    </row>
    <row r="76" spans="1:26" s="268" customFormat="1" ht="12.95" customHeight="1" outlineLevel="1">
      <c r="A76" s="294"/>
      <c r="B76" s="306" t="s">
        <v>288</v>
      </c>
      <c r="C76" s="307"/>
      <c r="D76" s="307"/>
      <c r="E76" s="307"/>
      <c r="F76" s="307"/>
      <c r="G76" s="307"/>
      <c r="H76" s="329"/>
      <c r="I76" s="362"/>
      <c r="J76" s="362"/>
      <c r="K76" s="362"/>
      <c r="L76" s="362"/>
      <c r="M76" s="388"/>
      <c r="N76" s="419"/>
      <c r="O76" s="419"/>
      <c r="P76" s="425"/>
      <c r="Q76" s="363"/>
      <c r="R76" s="363"/>
      <c r="S76" s="363"/>
      <c r="T76" s="426"/>
      <c r="U76" s="425">
        <f>T$62</f>
        <v>0</v>
      </c>
      <c r="V76" s="363">
        <f>U76</f>
        <v>0</v>
      </c>
      <c r="W76" s="363">
        <f>V76</f>
        <v>0</v>
      </c>
      <c r="X76" s="363">
        <f>W76</f>
        <v>0</v>
      </c>
      <c r="Y76" s="426">
        <f>X76</f>
        <v>0</v>
      </c>
      <c r="Z76" s="363">
        <f>Y76</f>
        <v>0</v>
      </c>
    </row>
    <row r="77" spans="1:26" s="268" customFormat="1" ht="12.95" customHeight="1" outlineLevel="1">
      <c r="A77" s="294"/>
      <c r="B77" s="306" t="s">
        <v>307</v>
      </c>
      <c r="C77" s="307"/>
      <c r="D77" s="307"/>
      <c r="E77" s="307"/>
      <c r="F77" s="307"/>
      <c r="G77" s="307"/>
      <c r="H77" s="307"/>
      <c r="I77" s="312"/>
      <c r="J77" s="312"/>
      <c r="K77" s="312"/>
      <c r="L77" s="312"/>
      <c r="M77" s="313"/>
      <c r="N77" s="414"/>
      <c r="O77" s="414"/>
      <c r="P77" s="322"/>
      <c r="Q77" s="312"/>
      <c r="R77" s="312"/>
      <c r="S77" s="312"/>
      <c r="T77" s="313"/>
      <c r="U77" s="322"/>
      <c r="V77" s="312">
        <f ca="1">U$62</f>
        <v>12</v>
      </c>
      <c r="W77" s="312">
        <f ca="1">V77</f>
        <v>12</v>
      </c>
      <c r="X77" s="312">
        <f ca="1">W77</f>
        <v>12</v>
      </c>
      <c r="Y77" s="313">
        <f ca="1">X77</f>
        <v>12</v>
      </c>
      <c r="Z77" s="312">
        <f ca="1">Y77</f>
        <v>12</v>
      </c>
    </row>
    <row r="78" spans="1:26" s="268" customFormat="1" ht="12.95" customHeight="1">
      <c r="A78" s="294"/>
      <c r="B78" s="306" t="s">
        <v>259</v>
      </c>
      <c r="C78" s="307"/>
      <c r="D78" s="307"/>
      <c r="E78" s="307"/>
      <c r="F78" s="307"/>
      <c r="G78" s="307"/>
      <c r="H78" s="307"/>
      <c r="I78" s="319"/>
      <c r="J78" s="319"/>
      <c r="K78" s="319"/>
      <c r="L78" s="319"/>
      <c r="M78" s="321"/>
      <c r="N78" s="416">
        <f ca="1">SUM(N65:N69)</f>
        <v>20</v>
      </c>
      <c r="O78" s="416">
        <f ca="1">SUM(O65:O70)</f>
        <v>-4</v>
      </c>
      <c r="P78" s="320">
        <f ca="1">SUM(P65:P71)</f>
        <v>45</v>
      </c>
      <c r="Q78" s="319">
        <f t="shared" ref="Q78:T78" ca="1" si="18">SUM(Q65:Q71)</f>
        <v>40</v>
      </c>
      <c r="R78" s="319">
        <f t="shared" ca="1" si="18"/>
        <v>34</v>
      </c>
      <c r="S78" s="319">
        <f t="shared" ca="1" si="18"/>
        <v>34</v>
      </c>
      <c r="T78" s="321">
        <f t="shared" ca="1" si="18"/>
        <v>44</v>
      </c>
      <c r="U78" s="320">
        <f ca="1">SUM(U65:U76)</f>
        <v>1</v>
      </c>
      <c r="V78" s="319">
        <f t="shared" ref="V78:Y78" ca="1" si="19">SUM(V65:V76)</f>
        <v>-16</v>
      </c>
      <c r="W78" s="319">
        <f t="shared" ca="1" si="19"/>
        <v>11</v>
      </c>
      <c r="X78" s="319">
        <f t="shared" ca="1" si="19"/>
        <v>17</v>
      </c>
      <c r="Y78" s="321">
        <f t="shared" si="19"/>
        <v>0</v>
      </c>
      <c r="Z78" s="319">
        <f ca="1">SUM(Z65:Z77)</f>
        <v>12</v>
      </c>
    </row>
    <row r="79" spans="1:26" s="268" customFormat="1" ht="12.95" customHeight="1">
      <c r="A79" s="294"/>
      <c r="B79" s="306"/>
      <c r="C79" s="307"/>
      <c r="D79" s="307"/>
      <c r="E79" s="307"/>
      <c r="F79" s="307"/>
      <c r="G79" s="307"/>
      <c r="H79" s="307"/>
      <c r="I79" s="312"/>
      <c r="J79" s="312"/>
      <c r="K79" s="312"/>
      <c r="L79" s="312"/>
      <c r="M79" s="313"/>
      <c r="N79" s="414"/>
      <c r="O79" s="414"/>
      <c r="P79" s="322"/>
      <c r="Q79" s="312"/>
      <c r="R79" s="312"/>
      <c r="S79" s="312"/>
      <c r="T79" s="313"/>
      <c r="U79" s="322"/>
      <c r="V79" s="312"/>
      <c r="W79" s="312"/>
      <c r="X79" s="312"/>
      <c r="Y79" s="313"/>
      <c r="Z79" s="312"/>
    </row>
    <row r="80" spans="1:26" s="268" customFormat="1" ht="12.95" customHeight="1">
      <c r="A80" s="294"/>
      <c r="B80" s="266" t="s">
        <v>360</v>
      </c>
      <c r="C80" s="307"/>
      <c r="D80" s="307"/>
      <c r="E80" s="307"/>
      <c r="F80" s="307"/>
      <c r="G80" s="307"/>
      <c r="H80" s="307"/>
      <c r="I80" s="312"/>
      <c r="J80" s="312"/>
      <c r="K80" s="312"/>
      <c r="L80" s="312"/>
      <c r="M80" s="313"/>
      <c r="N80" s="414"/>
      <c r="O80" s="414"/>
      <c r="P80" s="322"/>
      <c r="Q80" s="312"/>
      <c r="R80" s="312"/>
      <c r="S80" s="312"/>
      <c r="T80" s="313"/>
      <c r="U80" s="322"/>
      <c r="V80" s="312"/>
      <c r="W80" s="312"/>
      <c r="X80" s="312"/>
      <c r="Y80" s="313"/>
      <c r="Z80" s="312"/>
    </row>
    <row r="81" spans="1:26" s="268" customFormat="1" ht="12.95" customHeight="1">
      <c r="A81" s="294"/>
      <c r="B81" s="306" t="s">
        <v>361</v>
      </c>
      <c r="C81" s="307"/>
      <c r="D81" s="307"/>
      <c r="E81" s="307"/>
      <c r="F81" s="307"/>
      <c r="G81" s="307"/>
      <c r="H81" s="307"/>
      <c r="I81" s="314"/>
      <c r="J81" s="314"/>
      <c r="K81" s="314"/>
      <c r="L81" s="314"/>
      <c r="M81" s="318"/>
      <c r="N81" s="415"/>
      <c r="O81" s="415"/>
      <c r="P81" s="315"/>
      <c r="Q81" s="316"/>
      <c r="R81" s="316"/>
      <c r="S81" s="316"/>
      <c r="T81" s="354"/>
      <c r="U81" s="315"/>
      <c r="V81" s="316"/>
      <c r="W81" s="316"/>
      <c r="X81" s="316"/>
      <c r="Y81" s="354"/>
      <c r="Z81" s="316"/>
    </row>
    <row r="82" spans="1:26" s="268" customFormat="1" ht="12.95" customHeight="1">
      <c r="A82" s="294"/>
      <c r="B82" s="306" t="s">
        <v>362</v>
      </c>
      <c r="C82" s="307"/>
      <c r="D82" s="307"/>
      <c r="E82" s="267"/>
      <c r="F82" s="267"/>
      <c r="G82" s="267"/>
      <c r="H82" s="307"/>
      <c r="I82" s="314"/>
      <c r="J82" s="314"/>
      <c r="K82" s="314"/>
      <c r="L82" s="314"/>
      <c r="M82" s="318"/>
      <c r="N82" s="415"/>
      <c r="O82" s="415"/>
      <c r="P82" s="315"/>
      <c r="Q82" s="316"/>
      <c r="R82" s="316"/>
      <c r="S82" s="316"/>
      <c r="T82" s="354"/>
      <c r="U82" s="398"/>
      <c r="V82" s="316"/>
      <c r="W82" s="316"/>
      <c r="X82" s="316"/>
      <c r="Y82" s="354"/>
      <c r="Z82" s="316"/>
    </row>
    <row r="83" spans="1:26" s="268" customFormat="1" ht="12.95" customHeight="1">
      <c r="A83" s="294"/>
      <c r="B83" s="306" t="s">
        <v>374</v>
      </c>
      <c r="C83" s="267"/>
      <c r="D83" s="267"/>
      <c r="E83" s="267"/>
      <c r="F83" s="267"/>
      <c r="G83" s="267"/>
      <c r="H83" s="267"/>
      <c r="I83" s="331"/>
      <c r="J83" s="331"/>
      <c r="K83" s="331"/>
      <c r="L83" s="331"/>
      <c r="M83" s="333"/>
      <c r="N83" s="420"/>
      <c r="O83" s="420"/>
      <c r="P83" s="332"/>
      <c r="Q83" s="331"/>
      <c r="R83" s="331"/>
      <c r="S83" s="331"/>
      <c r="T83" s="333"/>
      <c r="U83" s="332"/>
      <c r="V83" s="331"/>
      <c r="W83" s="331"/>
      <c r="X83" s="331"/>
      <c r="Y83" s="333"/>
      <c r="Z83" s="331"/>
    </row>
    <row r="84" spans="1:26" s="268" customFormat="1" ht="12.95" customHeight="1">
      <c r="A84" s="294"/>
      <c r="B84" s="306" t="s">
        <v>373</v>
      </c>
      <c r="C84" s="330"/>
      <c r="D84" s="330"/>
      <c r="E84" s="267"/>
      <c r="F84" s="267"/>
      <c r="G84" s="267"/>
      <c r="H84" s="330"/>
      <c r="I84" s="331"/>
      <c r="J84" s="331"/>
      <c r="K84" s="331"/>
      <c r="L84" s="331"/>
      <c r="M84" s="333"/>
      <c r="N84" s="420"/>
      <c r="O84" s="420"/>
      <c r="P84" s="332"/>
      <c r="Q84" s="331"/>
      <c r="R84" s="331"/>
      <c r="S84" s="331"/>
      <c r="T84" s="333"/>
      <c r="U84" s="332"/>
      <c r="V84" s="331"/>
      <c r="W84" s="331"/>
      <c r="X84" s="331"/>
      <c r="Y84" s="333"/>
      <c r="Z84" s="331"/>
    </row>
    <row r="85" spans="1:26" s="268" customFormat="1" ht="12.95" customHeight="1">
      <c r="A85" s="294"/>
      <c r="B85" s="306" t="s">
        <v>365</v>
      </c>
      <c r="C85" s="330"/>
      <c r="D85" s="330"/>
      <c r="E85" s="267"/>
      <c r="F85" s="267"/>
      <c r="G85" s="267"/>
      <c r="H85" s="330"/>
      <c r="I85" s="331"/>
      <c r="J85" s="331"/>
      <c r="K85" s="331"/>
      <c r="L85" s="331"/>
      <c r="M85" s="333"/>
      <c r="N85" s="420"/>
      <c r="O85" s="420"/>
      <c r="P85" s="332"/>
      <c r="Q85" s="331"/>
      <c r="R85" s="331"/>
      <c r="S85" s="331"/>
      <c r="T85" s="333"/>
      <c r="U85" s="332"/>
      <c r="V85" s="331"/>
      <c r="W85" s="331"/>
      <c r="X85" s="331"/>
      <c r="Y85" s="333"/>
      <c r="Z85" s="331"/>
    </row>
    <row r="86" spans="1:26" s="268" customFormat="1" ht="12.95" customHeight="1">
      <c r="A86" s="294"/>
      <c r="B86" s="306" t="s">
        <v>366</v>
      </c>
      <c r="C86" s="330"/>
      <c r="D86" s="330"/>
      <c r="E86" s="267"/>
      <c r="F86" s="267"/>
      <c r="G86" s="267"/>
      <c r="H86" s="330"/>
      <c r="I86" s="331"/>
      <c r="J86" s="331"/>
      <c r="K86" s="331"/>
      <c r="L86" s="331"/>
      <c r="M86" s="333"/>
      <c r="N86" s="420"/>
      <c r="O86" s="420"/>
      <c r="P86" s="332"/>
      <c r="Q86" s="331"/>
      <c r="R86" s="331"/>
      <c r="S86" s="331"/>
      <c r="T86" s="333"/>
      <c r="U86" s="332"/>
      <c r="V86" s="331"/>
      <c r="W86" s="331"/>
      <c r="X86" s="331"/>
      <c r="Y86" s="333"/>
      <c r="Z86" s="331"/>
    </row>
    <row r="87" spans="1:26" s="268" customFormat="1" ht="12.95" customHeight="1">
      <c r="A87" s="294"/>
      <c r="B87" s="306" t="s">
        <v>363</v>
      </c>
      <c r="C87" s="330"/>
      <c r="D87" s="330"/>
      <c r="E87" s="267"/>
      <c r="F87" s="267"/>
      <c r="G87" s="267"/>
      <c r="H87" s="330"/>
      <c r="I87" s="331"/>
      <c r="J87" s="331"/>
      <c r="K87" s="331"/>
      <c r="L87" s="331"/>
      <c r="M87" s="333"/>
      <c r="N87" s="420"/>
      <c r="O87" s="420"/>
      <c r="P87" s="332"/>
      <c r="Q87" s="316"/>
      <c r="R87" s="331"/>
      <c r="S87" s="331"/>
      <c r="T87" s="333"/>
      <c r="U87" s="399"/>
      <c r="V87" s="385"/>
      <c r="W87" s="385"/>
      <c r="X87" s="331"/>
      <c r="Y87" s="333"/>
      <c r="Z87" s="355"/>
    </row>
    <row r="88" spans="1:26" s="268" customFormat="1" ht="12.95" customHeight="1">
      <c r="A88" s="294"/>
      <c r="B88" s="306" t="s">
        <v>364</v>
      </c>
      <c r="C88" s="330"/>
      <c r="D88" s="330"/>
      <c r="E88" s="267"/>
      <c r="F88" s="267"/>
      <c r="G88" s="267"/>
      <c r="H88" s="330"/>
      <c r="I88" s="356"/>
      <c r="J88" s="356"/>
      <c r="K88" s="331"/>
      <c r="L88" s="331"/>
      <c r="M88" s="333"/>
      <c r="N88" s="420"/>
      <c r="O88" s="420"/>
      <c r="P88" s="332"/>
      <c r="Q88" s="331"/>
      <c r="R88" s="331"/>
      <c r="S88" s="331"/>
      <c r="T88" s="333"/>
      <c r="U88" s="332"/>
      <c r="V88" s="331"/>
      <c r="W88" s="331"/>
      <c r="X88" s="331"/>
      <c r="Y88" s="333"/>
      <c r="Z88" s="331"/>
    </row>
    <row r="89" spans="1:26" s="268" customFormat="1" ht="12.95" customHeight="1">
      <c r="A89" s="294"/>
      <c r="B89" s="306" t="s">
        <v>367</v>
      </c>
      <c r="C89" s="330"/>
      <c r="D89" s="330"/>
      <c r="E89" s="267"/>
      <c r="F89" s="267"/>
      <c r="G89" s="267"/>
      <c r="H89" s="330"/>
      <c r="I89" s="356"/>
      <c r="J89" s="356"/>
      <c r="K89" s="331"/>
      <c r="L89" s="331"/>
      <c r="M89" s="333"/>
      <c r="N89" s="420"/>
      <c r="O89" s="420"/>
      <c r="P89" s="332"/>
      <c r="Q89" s="331"/>
      <c r="R89" s="331"/>
      <c r="S89" s="331"/>
      <c r="T89" s="333"/>
      <c r="U89" s="332"/>
      <c r="V89" s="331"/>
      <c r="W89" s="331"/>
      <c r="X89" s="331"/>
      <c r="Y89" s="333"/>
      <c r="Z89" s="331"/>
    </row>
    <row r="90" spans="1:26" s="268" customFormat="1" ht="12.95" customHeight="1">
      <c r="A90" s="294"/>
      <c r="B90" s="306" t="s">
        <v>368</v>
      </c>
      <c r="C90" s="330"/>
      <c r="D90" s="330"/>
      <c r="E90" s="267"/>
      <c r="F90" s="267"/>
      <c r="G90" s="267"/>
      <c r="H90" s="330"/>
      <c r="I90" s="356"/>
      <c r="J90" s="356"/>
      <c r="K90" s="331"/>
      <c r="L90" s="331"/>
      <c r="M90" s="333"/>
      <c r="N90" s="420"/>
      <c r="O90" s="420"/>
      <c r="P90" s="332"/>
      <c r="Q90" s="331"/>
      <c r="R90" s="331"/>
      <c r="S90" s="331"/>
      <c r="T90" s="333"/>
      <c r="U90" s="332"/>
      <c r="V90" s="331"/>
      <c r="W90" s="331"/>
      <c r="X90" s="331"/>
      <c r="Y90" s="333"/>
      <c r="Z90" s="331"/>
    </row>
    <row r="91" spans="1:26" s="268" customFormat="1" ht="12.95" customHeight="1">
      <c r="A91" s="294"/>
      <c r="B91" s="306" t="s">
        <v>369</v>
      </c>
      <c r="C91" s="330"/>
      <c r="D91" s="330"/>
      <c r="E91" s="267"/>
      <c r="F91" s="267"/>
      <c r="G91" s="267"/>
      <c r="H91" s="330"/>
      <c r="I91" s="356"/>
      <c r="J91" s="356"/>
      <c r="K91" s="331"/>
      <c r="L91" s="331"/>
      <c r="M91" s="333"/>
      <c r="N91" s="420"/>
      <c r="O91" s="420"/>
      <c r="P91" s="332"/>
      <c r="Q91" s="331"/>
      <c r="R91" s="331"/>
      <c r="S91" s="331"/>
      <c r="T91" s="333"/>
      <c r="U91" s="332"/>
      <c r="V91" s="331"/>
      <c r="W91" s="331"/>
      <c r="X91" s="331"/>
      <c r="Y91" s="333"/>
      <c r="Z91" s="331"/>
    </row>
    <row r="92" spans="1:26" s="268" customFormat="1" ht="12.95" customHeight="1">
      <c r="A92" s="294"/>
      <c r="B92" s="306" t="s">
        <v>370</v>
      </c>
      <c r="C92" s="330"/>
      <c r="D92" s="330"/>
      <c r="E92" s="267"/>
      <c r="F92" s="267"/>
      <c r="G92" s="267"/>
      <c r="H92" s="330"/>
      <c r="I92" s="356"/>
      <c r="J92" s="356"/>
      <c r="K92" s="331"/>
      <c r="L92" s="331"/>
      <c r="M92" s="333"/>
      <c r="N92" s="420"/>
      <c r="O92" s="420"/>
      <c r="P92" s="332"/>
      <c r="Q92" s="331"/>
      <c r="R92" s="331"/>
      <c r="S92" s="331"/>
      <c r="T92" s="333"/>
      <c r="U92" s="332"/>
      <c r="V92" s="331"/>
      <c r="W92" s="331"/>
      <c r="X92" s="331"/>
      <c r="Y92" s="333"/>
      <c r="Z92" s="331"/>
    </row>
    <row r="93" spans="1:26" s="268" customFormat="1" ht="12.95" customHeight="1">
      <c r="A93" s="294"/>
      <c r="B93" s="330"/>
      <c r="C93" s="330"/>
      <c r="D93" s="330"/>
      <c r="E93" s="267"/>
      <c r="F93" s="267"/>
      <c r="G93" s="267"/>
      <c r="H93" s="330"/>
      <c r="M93" s="300"/>
      <c r="N93" s="410"/>
      <c r="O93" s="410"/>
      <c r="P93" s="299"/>
      <c r="T93" s="300"/>
      <c r="U93" s="400"/>
      <c r="V93" s="266"/>
      <c r="W93" s="266"/>
      <c r="Y93" s="300"/>
      <c r="Z93" s="294"/>
    </row>
    <row r="94" spans="1:26" s="268" customFormat="1" ht="12.95" customHeight="1">
      <c r="A94" s="294"/>
      <c r="B94" s="266" t="s">
        <v>282</v>
      </c>
      <c r="C94" s="330"/>
      <c r="D94" s="330"/>
      <c r="E94" s="267"/>
      <c r="F94" s="267"/>
      <c r="G94" s="267"/>
      <c r="H94" s="330"/>
      <c r="M94" s="300"/>
      <c r="N94" s="410"/>
      <c r="O94" s="410"/>
      <c r="P94" s="299"/>
      <c r="T94" s="300"/>
      <c r="U94" s="400"/>
      <c r="V94" s="266"/>
      <c r="W94" s="266"/>
      <c r="Y94" s="300"/>
      <c r="Z94" s="294"/>
    </row>
    <row r="95" spans="1:26" s="268" customFormat="1" ht="12.95" customHeight="1">
      <c r="A95" s="294"/>
      <c r="B95" s="306" t="s">
        <v>375</v>
      </c>
      <c r="C95" s="330"/>
      <c r="D95" s="330"/>
      <c r="E95" s="267"/>
      <c r="F95" s="267"/>
      <c r="G95" s="267"/>
      <c r="H95" s="330"/>
      <c r="M95" s="300"/>
      <c r="N95" s="410"/>
      <c r="O95" s="410"/>
      <c r="P95" s="299"/>
      <c r="T95" s="300"/>
      <c r="U95" s="400"/>
      <c r="V95" s="266"/>
      <c r="W95" s="266"/>
      <c r="Y95" s="300"/>
      <c r="Z95" s="294"/>
    </row>
    <row r="96" spans="1:26" s="268" customFormat="1" ht="12.95" customHeight="1">
      <c r="A96" s="294"/>
      <c r="B96" s="306" t="s">
        <v>285</v>
      </c>
      <c r="C96" s="330"/>
      <c r="D96" s="330"/>
      <c r="E96" s="267"/>
      <c r="F96" s="267"/>
      <c r="G96" s="267"/>
      <c r="H96" s="330"/>
      <c r="M96" s="300"/>
      <c r="N96" s="410"/>
      <c r="O96" s="410"/>
      <c r="P96" s="299"/>
      <c r="T96" s="300"/>
      <c r="U96" s="400"/>
      <c r="V96" s="266"/>
      <c r="W96" s="266"/>
      <c r="Y96" s="300"/>
      <c r="Z96" s="294"/>
    </row>
    <row r="97" spans="1:26" s="268" customFormat="1" ht="12.95" customHeight="1">
      <c r="A97" s="294"/>
      <c r="B97" s="306" t="s">
        <v>312</v>
      </c>
      <c r="C97" s="330"/>
      <c r="D97" s="330"/>
      <c r="E97" s="267"/>
      <c r="F97" s="267"/>
      <c r="G97" s="267"/>
      <c r="H97" s="330"/>
      <c r="M97" s="300"/>
      <c r="N97" s="410">
        <f ca="1">L41-SUM(N38:N40)</f>
        <v>-43</v>
      </c>
      <c r="O97" s="410"/>
      <c r="P97" s="299"/>
      <c r="T97" s="300"/>
      <c r="U97" s="400"/>
      <c r="V97" s="266"/>
      <c r="W97" s="266"/>
      <c r="Y97" s="300"/>
      <c r="Z97" s="294"/>
    </row>
    <row r="98" spans="1:26" s="268" customFormat="1" ht="12.95" customHeight="1">
      <c r="A98" s="294"/>
      <c r="B98" s="306" t="s">
        <v>313</v>
      </c>
      <c r="C98" s="330"/>
      <c r="D98" s="330"/>
      <c r="E98" s="267"/>
      <c r="F98" s="267"/>
      <c r="G98" s="267"/>
      <c r="H98" s="330"/>
      <c r="M98" s="300"/>
      <c r="N98" s="410"/>
      <c r="O98" s="410">
        <f ca="1">M41-SUM(O38:O40)</f>
        <v>-33</v>
      </c>
      <c r="P98" s="299"/>
      <c r="T98" s="300"/>
      <c r="U98" s="400"/>
      <c r="V98" s="266"/>
      <c r="W98" s="266"/>
      <c r="Y98" s="300"/>
      <c r="Z98" s="294"/>
    </row>
    <row r="99" spans="1:26" s="268" customFormat="1" ht="12.95" customHeight="1">
      <c r="A99" s="294"/>
      <c r="B99" s="306" t="s">
        <v>287</v>
      </c>
      <c r="C99" s="330"/>
      <c r="D99" s="330"/>
      <c r="E99" s="267"/>
      <c r="F99" s="267"/>
      <c r="G99" s="267"/>
      <c r="H99" s="330"/>
      <c r="M99" s="300"/>
      <c r="N99" s="410"/>
      <c r="O99" s="410"/>
      <c r="P99" s="299"/>
      <c r="T99" s="300"/>
      <c r="U99" s="400"/>
      <c r="V99" s="266"/>
      <c r="W99" s="266"/>
      <c r="Y99" s="300"/>
      <c r="Z99" s="294"/>
    </row>
    <row r="100" spans="1:26" s="268" customFormat="1" ht="12.95" customHeight="1">
      <c r="A100" s="294"/>
      <c r="B100" s="306" t="s">
        <v>314</v>
      </c>
      <c r="C100" s="330"/>
      <c r="D100" s="330"/>
      <c r="E100" s="267"/>
      <c r="F100" s="267"/>
      <c r="G100" s="267"/>
      <c r="H100" s="330"/>
      <c r="M100" s="300"/>
      <c r="N100" s="410"/>
      <c r="O100" s="410">
        <f ca="1">-P61</f>
        <v>23</v>
      </c>
      <c r="P100" s="299"/>
      <c r="T100" s="300"/>
      <c r="U100" s="400"/>
      <c r="V100" s="266"/>
      <c r="W100" s="266"/>
      <c r="Y100" s="300"/>
      <c r="Z100" s="294"/>
    </row>
    <row r="101" spans="1:26" s="268" customFormat="1" ht="12.95" customHeight="1">
      <c r="A101" s="294"/>
      <c r="B101" s="306" t="s">
        <v>315</v>
      </c>
      <c r="C101" s="330"/>
      <c r="D101" s="330"/>
      <c r="E101" s="267"/>
      <c r="F101" s="267"/>
      <c r="G101" s="267"/>
      <c r="H101" s="330"/>
      <c r="M101" s="300"/>
      <c r="N101" s="410"/>
      <c r="O101" s="410"/>
      <c r="P101" s="299"/>
      <c r="S101" s="268">
        <f ca="1">P61</f>
        <v>-23</v>
      </c>
      <c r="T101" s="300"/>
      <c r="U101" s="400"/>
      <c r="V101" s="266"/>
      <c r="W101" s="266"/>
      <c r="Y101" s="300"/>
      <c r="Z101" s="294"/>
    </row>
    <row r="102" spans="1:26" s="268" customFormat="1" ht="12.95" customHeight="1">
      <c r="A102" s="294"/>
      <c r="B102" s="306" t="s">
        <v>316</v>
      </c>
      <c r="C102" s="330"/>
      <c r="D102" s="330"/>
      <c r="E102" s="267"/>
      <c r="F102" s="267"/>
      <c r="G102" s="267"/>
      <c r="H102" s="330"/>
      <c r="M102" s="300"/>
      <c r="N102" s="410"/>
      <c r="O102" s="410"/>
      <c r="P102" s="299"/>
      <c r="S102" s="268">
        <f ca="1">-N58</f>
        <v>10</v>
      </c>
      <c r="T102" s="300"/>
      <c r="U102" s="400"/>
      <c r="V102" s="266"/>
      <c r="W102" s="266"/>
      <c r="Y102" s="300"/>
      <c r="Z102" s="294"/>
    </row>
    <row r="103" spans="1:26" s="268" customFormat="1" ht="12.95" customHeight="1">
      <c r="A103" s="294"/>
      <c r="B103" s="306" t="s">
        <v>317</v>
      </c>
      <c r="C103" s="330"/>
      <c r="D103" s="330"/>
      <c r="E103" s="267"/>
      <c r="F103" s="267"/>
      <c r="G103" s="267"/>
      <c r="H103" s="330"/>
      <c r="M103" s="300"/>
      <c r="N103" s="410"/>
      <c r="O103" s="410"/>
      <c r="P103" s="299"/>
      <c r="T103" s="300">
        <f ca="1">-O59</f>
        <v>-47</v>
      </c>
      <c r="U103" s="400"/>
      <c r="V103" s="266"/>
      <c r="W103" s="266"/>
      <c r="Y103" s="300"/>
      <c r="Z103" s="294"/>
    </row>
    <row r="104" spans="1:26" s="268" customFormat="1" ht="12.95" customHeight="1">
      <c r="A104" s="294"/>
      <c r="B104" s="330"/>
      <c r="C104" s="267"/>
      <c r="D104" s="267"/>
      <c r="E104" s="267"/>
      <c r="F104" s="267"/>
      <c r="G104" s="267"/>
      <c r="H104" s="330"/>
      <c r="M104" s="300"/>
      <c r="N104" s="410"/>
      <c r="O104" s="410"/>
      <c r="P104" s="299"/>
      <c r="T104" s="300"/>
      <c r="U104" s="400"/>
      <c r="V104" s="266"/>
      <c r="W104" s="266"/>
      <c r="Y104" s="300"/>
      <c r="Z104" s="294"/>
    </row>
    <row r="105" spans="1:26" s="268" customFormat="1" ht="12.95" customHeight="1">
      <c r="A105" s="266"/>
      <c r="B105" s="427" t="s">
        <v>265</v>
      </c>
      <c r="C105" s="428"/>
      <c r="D105" s="428"/>
      <c r="E105" s="428"/>
      <c r="F105" s="428"/>
      <c r="G105" s="428"/>
      <c r="H105" s="428"/>
      <c r="I105" s="429">
        <f t="shared" ref="I105:L105" si="20">SUM(I78:I104)</f>
        <v>0</v>
      </c>
      <c r="J105" s="429">
        <f t="shared" si="20"/>
        <v>0</v>
      </c>
      <c r="K105" s="429">
        <f t="shared" si="20"/>
        <v>0</v>
      </c>
      <c r="L105" s="429">
        <f t="shared" si="20"/>
        <v>0</v>
      </c>
      <c r="M105" s="430">
        <f>SUM(M78:M104)</f>
        <v>0</v>
      </c>
      <c r="N105" s="432">
        <f ca="1">SUM(N78:N104)</f>
        <v>-23</v>
      </c>
      <c r="O105" s="432">
        <f ca="1">SUM(O78:O104)</f>
        <v>-14</v>
      </c>
      <c r="P105" s="396">
        <f ca="1">SUM(P78:P104)</f>
        <v>45</v>
      </c>
      <c r="Q105" s="364">
        <f t="shared" ref="Q105:Z105" ca="1" si="21">SUM(Q78:Q104)</f>
        <v>40</v>
      </c>
      <c r="R105" s="364">
        <f t="shared" ca="1" si="21"/>
        <v>34</v>
      </c>
      <c r="S105" s="364">
        <f t="shared" ca="1" si="21"/>
        <v>21</v>
      </c>
      <c r="T105" s="389">
        <f t="shared" ca="1" si="21"/>
        <v>-3</v>
      </c>
      <c r="U105" s="396">
        <f t="shared" ca="1" si="21"/>
        <v>1</v>
      </c>
      <c r="V105" s="364">
        <f t="shared" ca="1" si="21"/>
        <v>-16</v>
      </c>
      <c r="W105" s="364">
        <f t="shared" ca="1" si="21"/>
        <v>11</v>
      </c>
      <c r="X105" s="364">
        <f t="shared" ca="1" si="21"/>
        <v>17</v>
      </c>
      <c r="Y105" s="389">
        <f t="shared" si="21"/>
        <v>0</v>
      </c>
      <c r="Z105" s="364">
        <f t="shared" ca="1" si="21"/>
        <v>12</v>
      </c>
    </row>
    <row r="106" spans="1:26" s="268" customFormat="1" ht="12.95" customHeight="1">
      <c r="A106" s="287"/>
      <c r="B106" s="266"/>
      <c r="C106" s="267"/>
      <c r="D106" s="267"/>
      <c r="E106" s="267"/>
      <c r="F106" s="267"/>
      <c r="G106" s="267"/>
      <c r="H106" s="267"/>
      <c r="M106" s="300"/>
      <c r="N106" s="421"/>
      <c r="O106" s="421"/>
      <c r="P106" s="334"/>
      <c r="Q106" s="335"/>
      <c r="R106" s="335"/>
      <c r="S106" s="335"/>
      <c r="T106" s="297"/>
      <c r="U106" s="295"/>
      <c r="V106" s="296"/>
      <c r="W106" s="296"/>
      <c r="X106" s="296"/>
      <c r="Y106" s="297"/>
      <c r="Z106" s="296"/>
    </row>
    <row r="107" spans="1:26" s="268" customFormat="1" ht="12.95" customHeight="1">
      <c r="B107" s="266" t="s">
        <v>271</v>
      </c>
      <c r="C107" s="267"/>
      <c r="D107" s="267"/>
      <c r="E107" s="267"/>
      <c r="F107" s="267"/>
      <c r="G107" s="267"/>
      <c r="H107" s="267"/>
      <c r="M107" s="300"/>
      <c r="N107" s="421"/>
      <c r="O107" s="421"/>
      <c r="P107" s="334"/>
      <c r="Q107" s="335"/>
      <c r="R107" s="335"/>
      <c r="S107" s="335"/>
      <c r="T107" s="297"/>
      <c r="U107" s="295"/>
      <c r="V107" s="296"/>
      <c r="W107" s="296"/>
      <c r="X107" s="296"/>
      <c r="Y107" s="297"/>
      <c r="Z107" s="296"/>
    </row>
    <row r="108" spans="1:26" s="283" customFormat="1" ht="12.95" customHeight="1">
      <c r="A108" s="337"/>
      <c r="B108" s="306" t="s">
        <v>272</v>
      </c>
      <c r="C108" s="282"/>
      <c r="D108" s="282"/>
      <c r="E108" s="282"/>
      <c r="F108" s="282"/>
      <c r="G108" s="282"/>
      <c r="H108" s="282"/>
      <c r="I108" s="338">
        <f t="shared" ref="I108:Z108" ca="1" si="22">I13+I13/$I$15</f>
        <v>134.17385257301805</v>
      </c>
      <c r="J108" s="338">
        <f t="shared" ca="1" si="22"/>
        <v>-134.17385257301805</v>
      </c>
      <c r="K108" s="338">
        <f t="shared" ca="1" si="22"/>
        <v>89.449235048678716</v>
      </c>
      <c r="L108" s="338">
        <f t="shared" ca="1" si="22"/>
        <v>283.25591098748259</v>
      </c>
      <c r="M108" s="379">
        <f t="shared" ca="1" si="22"/>
        <v>223.62308762169678</v>
      </c>
      <c r="N108" s="422">
        <f t="shared" ca="1" si="22"/>
        <v>208.71488178025032</v>
      </c>
      <c r="O108" s="422">
        <f t="shared" ca="1" si="22"/>
        <v>-268.34770514603611</v>
      </c>
      <c r="P108" s="339">
        <f t="shared" ca="1" si="22"/>
        <v>-134.17385257301805</v>
      </c>
      <c r="Q108" s="340">
        <f t="shared" ca="1" si="22"/>
        <v>-283.25591098748259</v>
      </c>
      <c r="R108" s="340">
        <f t="shared" ca="1" si="22"/>
        <v>-149.08205841446451</v>
      </c>
      <c r="S108" s="338">
        <f t="shared" ca="1" si="22"/>
        <v>268.34770514603611</v>
      </c>
      <c r="T108" s="341">
        <f t="shared" ca="1" si="22"/>
        <v>-178.89847009735743</v>
      </c>
      <c r="U108" s="339">
        <f t="shared" si="22"/>
        <v>0</v>
      </c>
      <c r="V108" s="340">
        <f t="shared" si="22"/>
        <v>0</v>
      </c>
      <c r="W108" s="340">
        <f t="shared" si="22"/>
        <v>0</v>
      </c>
      <c r="X108" s="340">
        <f t="shared" si="22"/>
        <v>0</v>
      </c>
      <c r="Y108" s="341">
        <f t="shared" si="22"/>
        <v>0</v>
      </c>
      <c r="Z108" s="340">
        <f t="shared" si="22"/>
        <v>0</v>
      </c>
    </row>
    <row r="109" spans="1:26" s="283" customFormat="1" ht="12.95" customHeight="1">
      <c r="A109" s="337"/>
      <c r="B109" s="306" t="s">
        <v>273</v>
      </c>
      <c r="C109" s="282"/>
      <c r="D109" s="282"/>
      <c r="E109" s="282"/>
      <c r="F109" s="282"/>
      <c r="G109" s="282"/>
      <c r="H109" s="282"/>
      <c r="I109" s="342">
        <f t="shared" ref="I109:Z109" ca="1" si="23">I14</f>
        <v>5</v>
      </c>
      <c r="J109" s="342">
        <f t="shared" ca="1" si="23"/>
        <v>9</v>
      </c>
      <c r="K109" s="342">
        <f t="shared" ca="1" si="23"/>
        <v>8</v>
      </c>
      <c r="L109" s="342">
        <f t="shared" ca="1" si="23"/>
        <v>-5</v>
      </c>
      <c r="M109" s="380">
        <f t="shared" ca="1" si="23"/>
        <v>-7</v>
      </c>
      <c r="N109" s="423">
        <f t="shared" ca="1" si="23"/>
        <v>3</v>
      </c>
      <c r="O109" s="423">
        <f t="shared" ca="1" si="23"/>
        <v>-7</v>
      </c>
      <c r="P109" s="343">
        <f t="shared" ca="1" si="23"/>
        <v>19</v>
      </c>
      <c r="Q109" s="344">
        <f t="shared" ca="1" si="23"/>
        <v>11</v>
      </c>
      <c r="R109" s="344">
        <f t="shared" ca="1" si="23"/>
        <v>15</v>
      </c>
      <c r="S109" s="342">
        <f t="shared" ca="1" si="23"/>
        <v>14</v>
      </c>
      <c r="T109" s="345">
        <f t="shared" ca="1" si="23"/>
        <v>-12</v>
      </c>
      <c r="U109" s="343">
        <f t="shared" si="23"/>
        <v>0</v>
      </c>
      <c r="V109" s="344">
        <f t="shared" si="23"/>
        <v>0</v>
      </c>
      <c r="W109" s="344">
        <f t="shared" si="23"/>
        <v>0</v>
      </c>
      <c r="X109" s="344">
        <f t="shared" si="23"/>
        <v>0</v>
      </c>
      <c r="Y109" s="345">
        <f t="shared" si="23"/>
        <v>0</v>
      </c>
      <c r="Z109" s="344">
        <f t="shared" si="23"/>
        <v>0</v>
      </c>
    </row>
    <row r="110" spans="1:26" s="283" customFormat="1" ht="12.95" customHeight="1">
      <c r="A110" s="337"/>
      <c r="B110" s="306" t="s">
        <v>255</v>
      </c>
      <c r="C110" s="282"/>
      <c r="D110" s="282"/>
      <c r="E110" s="282"/>
      <c r="F110" s="282"/>
      <c r="G110" s="282"/>
      <c r="H110" s="282"/>
      <c r="I110" s="338">
        <f ca="1">SUM(I108:I109)</f>
        <v>139.17385257301805</v>
      </c>
      <c r="J110" s="338">
        <f t="shared" ref="J110:Z110" ca="1" si="24">SUM(J108:J109)</f>
        <v>-125.17385257301805</v>
      </c>
      <c r="K110" s="338">
        <f t="shared" ca="1" si="24"/>
        <v>97.449235048678716</v>
      </c>
      <c r="L110" s="338">
        <f t="shared" ca="1" si="24"/>
        <v>278.25591098748259</v>
      </c>
      <c r="M110" s="379">
        <f t="shared" ca="1" si="24"/>
        <v>216.62308762169678</v>
      </c>
      <c r="N110" s="422">
        <f t="shared" ca="1" si="24"/>
        <v>211.71488178025032</v>
      </c>
      <c r="O110" s="422">
        <f t="shared" ca="1" si="24"/>
        <v>-275.34770514603611</v>
      </c>
      <c r="P110" s="339">
        <f t="shared" ca="1" si="24"/>
        <v>-115.17385257301805</v>
      </c>
      <c r="Q110" s="340">
        <f t="shared" ca="1" si="24"/>
        <v>-272.25591098748259</v>
      </c>
      <c r="R110" s="340">
        <f t="shared" ca="1" si="24"/>
        <v>-134.08205841446451</v>
      </c>
      <c r="S110" s="338">
        <f t="shared" ca="1" si="24"/>
        <v>282.34770514603611</v>
      </c>
      <c r="T110" s="341">
        <f t="shared" ca="1" si="24"/>
        <v>-190.89847009735743</v>
      </c>
      <c r="U110" s="339">
        <f t="shared" si="24"/>
        <v>0</v>
      </c>
      <c r="V110" s="340">
        <f t="shared" si="24"/>
        <v>0</v>
      </c>
      <c r="W110" s="340">
        <f t="shared" si="24"/>
        <v>0</v>
      </c>
      <c r="X110" s="340">
        <f t="shared" si="24"/>
        <v>0</v>
      </c>
      <c r="Y110" s="341">
        <f t="shared" si="24"/>
        <v>0</v>
      </c>
      <c r="Z110" s="340">
        <f t="shared" si="24"/>
        <v>0</v>
      </c>
    </row>
    <row r="111" spans="1:26" s="268" customFormat="1" ht="12.95" customHeight="1">
      <c r="A111" s="266"/>
      <c r="B111" s="266"/>
      <c r="C111" s="266"/>
      <c r="D111" s="266"/>
      <c r="E111" s="266"/>
      <c r="F111" s="266"/>
      <c r="G111" s="266"/>
      <c r="H111" s="267"/>
      <c r="M111" s="300"/>
      <c r="N111" s="409"/>
      <c r="O111" s="409"/>
      <c r="P111" s="295"/>
      <c r="Q111" s="296"/>
      <c r="R111" s="296"/>
      <c r="S111" s="296"/>
      <c r="T111" s="297"/>
      <c r="U111" s="295"/>
      <c r="V111" s="296"/>
      <c r="W111" s="296"/>
      <c r="X111" s="296"/>
      <c r="Y111" s="297"/>
      <c r="Z111" s="296"/>
    </row>
    <row r="112" spans="1:26" s="268" customFormat="1" ht="12.95" customHeight="1">
      <c r="A112" s="287" t="s">
        <v>23</v>
      </c>
      <c r="B112" s="266"/>
      <c r="C112" s="267"/>
      <c r="D112" s="267"/>
      <c r="E112" s="267"/>
      <c r="F112" s="267"/>
      <c r="G112" s="267"/>
      <c r="H112" s="267"/>
      <c r="M112" s="300"/>
      <c r="N112" s="409"/>
      <c r="O112" s="409"/>
      <c r="P112" s="295"/>
      <c r="Q112" s="296"/>
      <c r="R112" s="296"/>
      <c r="S112" s="296"/>
      <c r="T112" s="297"/>
      <c r="U112" s="295"/>
      <c r="V112" s="296"/>
      <c r="W112" s="296"/>
      <c r="X112" s="296"/>
      <c r="Y112" s="297"/>
      <c r="Z112" s="296"/>
    </row>
    <row r="113" spans="1:41" s="283" customFormat="1" ht="12.95" customHeight="1">
      <c r="B113" s="282" t="s">
        <v>260</v>
      </c>
      <c r="C113" s="282"/>
      <c r="D113" s="282"/>
      <c r="E113" s="282"/>
      <c r="F113" s="282"/>
      <c r="G113" s="282"/>
      <c r="H113" s="282"/>
      <c r="I113" s="283">
        <f t="shared" ref="I113:Z113" ca="1" si="25">I32-I41</f>
        <v>14</v>
      </c>
      <c r="J113" s="283">
        <f t="shared" ca="1" si="25"/>
        <v>9</v>
      </c>
      <c r="K113" s="283">
        <f t="shared" ca="1" si="25"/>
        <v>14</v>
      </c>
      <c r="L113" s="283">
        <f t="shared" ca="1" si="25"/>
        <v>20</v>
      </c>
      <c r="M113" s="285">
        <f t="shared" ca="1" si="25"/>
        <v>33</v>
      </c>
      <c r="N113" s="421">
        <f t="shared" ca="1" si="25"/>
        <v>80</v>
      </c>
      <c r="O113" s="421">
        <f t="shared" ca="1" si="25"/>
        <v>29</v>
      </c>
      <c r="P113" s="334">
        <f t="shared" ca="1" si="25"/>
        <v>-8</v>
      </c>
      <c r="Q113" s="335">
        <f t="shared" ca="1" si="25"/>
        <v>-35</v>
      </c>
      <c r="R113" s="335">
        <f t="shared" ca="1" si="25"/>
        <v>-41</v>
      </c>
      <c r="S113" s="335">
        <f t="shared" ca="1" si="25"/>
        <v>-24</v>
      </c>
      <c r="T113" s="347">
        <f t="shared" ca="1" si="25"/>
        <v>-62</v>
      </c>
      <c r="U113" s="334">
        <f t="shared" ca="1" si="25"/>
        <v>-50</v>
      </c>
      <c r="V113" s="335">
        <f t="shared" ca="1" si="25"/>
        <v>-73</v>
      </c>
      <c r="W113" s="335">
        <f t="shared" ca="1" si="25"/>
        <v>-73</v>
      </c>
      <c r="X113" s="335">
        <f t="shared" ca="1" si="25"/>
        <v>-73</v>
      </c>
      <c r="Y113" s="347">
        <f t="shared" ca="1" si="25"/>
        <v>-73</v>
      </c>
      <c r="Z113" s="335">
        <f t="shared" ca="1" si="25"/>
        <v>-73</v>
      </c>
      <c r="AD113" s="334"/>
      <c r="AE113" s="335"/>
      <c r="AF113" s="335"/>
      <c r="AG113" s="335"/>
      <c r="AH113" s="335"/>
      <c r="AI113" s="334"/>
      <c r="AJ113" s="335"/>
      <c r="AK113" s="335"/>
      <c r="AL113" s="335"/>
      <c r="AM113" s="347"/>
      <c r="AN113" s="334"/>
    </row>
    <row r="114" spans="1:41" s="283" customFormat="1" ht="12.95" customHeight="1">
      <c r="A114" s="337"/>
      <c r="B114" s="282" t="s">
        <v>25</v>
      </c>
      <c r="C114" s="282"/>
      <c r="D114" s="282"/>
      <c r="E114" s="282"/>
      <c r="F114" s="282"/>
      <c r="G114" s="282"/>
      <c r="H114" s="282"/>
      <c r="I114" s="283">
        <f t="shared" ref="I114:Z114" ca="1" si="26">I36-I45-I105</f>
        <v>0</v>
      </c>
      <c r="J114" s="283">
        <f t="shared" ca="1" si="26"/>
        <v>0</v>
      </c>
      <c r="K114" s="283">
        <f t="shared" ca="1" si="26"/>
        <v>0</v>
      </c>
      <c r="L114" s="283">
        <f t="shared" ca="1" si="26"/>
        <v>0</v>
      </c>
      <c r="M114" s="285">
        <f t="shared" ca="1" si="26"/>
        <v>0</v>
      </c>
      <c r="N114" s="421">
        <f t="shared" ca="1" si="26"/>
        <v>23</v>
      </c>
      <c r="O114" s="421">
        <f t="shared" ca="1" si="26"/>
        <v>14</v>
      </c>
      <c r="P114" s="334">
        <f t="shared" ca="1" si="26"/>
        <v>-45</v>
      </c>
      <c r="Q114" s="283">
        <f t="shared" ca="1" si="26"/>
        <v>-40</v>
      </c>
      <c r="R114" s="283">
        <f t="shared" ca="1" si="26"/>
        <v>-34</v>
      </c>
      <c r="S114" s="283">
        <f t="shared" ca="1" si="26"/>
        <v>-21</v>
      </c>
      <c r="T114" s="347">
        <f t="shared" ca="1" si="26"/>
        <v>3</v>
      </c>
      <c r="U114" s="334">
        <f t="shared" ca="1" si="26"/>
        <v>-25</v>
      </c>
      <c r="V114" s="283">
        <f t="shared" ca="1" si="26"/>
        <v>-31</v>
      </c>
      <c r="W114" s="335">
        <f t="shared" ca="1" si="26"/>
        <v>-58</v>
      </c>
      <c r="X114" s="335">
        <f t="shared" ca="1" si="26"/>
        <v>-64</v>
      </c>
      <c r="Y114" s="347">
        <f t="shared" ca="1" si="26"/>
        <v>-47</v>
      </c>
      <c r="Z114" s="335">
        <f t="shared" ca="1" si="26"/>
        <v>-85</v>
      </c>
    </row>
    <row r="115" spans="1:41" s="283" customFormat="1" ht="12.95" customHeight="1">
      <c r="A115" s="337"/>
      <c r="B115" s="282" t="s">
        <v>24</v>
      </c>
      <c r="C115" s="282"/>
      <c r="D115" s="282"/>
      <c r="E115" s="282"/>
      <c r="F115" s="282"/>
      <c r="G115" s="282"/>
      <c r="H115" s="282"/>
      <c r="I115" s="283">
        <f t="shared" ref="I115:Z115" ca="1" si="27">I113-I114</f>
        <v>14</v>
      </c>
      <c r="J115" s="283">
        <f t="shared" ca="1" si="27"/>
        <v>9</v>
      </c>
      <c r="K115" s="283">
        <f t="shared" ca="1" si="27"/>
        <v>14</v>
      </c>
      <c r="L115" s="283">
        <f t="shared" ca="1" si="27"/>
        <v>20</v>
      </c>
      <c r="M115" s="285">
        <f t="shared" ca="1" si="27"/>
        <v>33</v>
      </c>
      <c r="N115" s="421">
        <f t="shared" ca="1" si="27"/>
        <v>57</v>
      </c>
      <c r="O115" s="421">
        <f t="shared" ca="1" si="27"/>
        <v>15</v>
      </c>
      <c r="P115" s="334">
        <f t="shared" ca="1" si="27"/>
        <v>37</v>
      </c>
      <c r="Q115" s="335">
        <f t="shared" ca="1" si="27"/>
        <v>5</v>
      </c>
      <c r="R115" s="335">
        <f t="shared" ca="1" si="27"/>
        <v>-7</v>
      </c>
      <c r="S115" s="335">
        <f t="shared" ca="1" si="27"/>
        <v>-3</v>
      </c>
      <c r="T115" s="285">
        <f t="shared" ca="1" si="27"/>
        <v>-65</v>
      </c>
      <c r="U115" s="284">
        <f ca="1">U113-U114</f>
        <v>-25</v>
      </c>
      <c r="V115" s="283">
        <f t="shared" ca="1" si="27"/>
        <v>-42</v>
      </c>
      <c r="W115" s="283">
        <f t="shared" ca="1" si="27"/>
        <v>-15</v>
      </c>
      <c r="X115" s="283">
        <f t="shared" ca="1" si="27"/>
        <v>-9</v>
      </c>
      <c r="Y115" s="285">
        <f t="shared" ca="1" si="27"/>
        <v>-26</v>
      </c>
      <c r="Z115" s="335">
        <f t="shared" ca="1" si="27"/>
        <v>12</v>
      </c>
      <c r="AE115" s="334"/>
      <c r="AF115" s="335"/>
      <c r="AG115" s="335"/>
      <c r="AH115" s="335"/>
      <c r="AI115" s="335"/>
      <c r="AJ115" s="334"/>
      <c r="AK115" s="335"/>
      <c r="AL115" s="335"/>
      <c r="AM115" s="335"/>
      <c r="AN115" s="347"/>
      <c r="AO115" s="334"/>
    </row>
    <row r="116" spans="1:41" s="283" customFormat="1" ht="12.95" customHeight="1">
      <c r="A116" s="337"/>
      <c r="B116" s="282"/>
      <c r="C116" s="282"/>
      <c r="D116" s="282"/>
      <c r="E116" s="282"/>
      <c r="F116" s="282"/>
      <c r="G116" s="282"/>
      <c r="H116" s="282"/>
      <c r="M116" s="285"/>
      <c r="N116" s="421"/>
      <c r="O116" s="421"/>
      <c r="P116" s="334"/>
      <c r="Q116" s="335"/>
      <c r="R116" s="335"/>
      <c r="S116" s="335"/>
      <c r="T116" s="285"/>
      <c r="U116" s="284"/>
      <c r="Y116" s="285"/>
      <c r="Z116" s="337"/>
    </row>
    <row r="117" spans="1:41" ht="12.95" customHeight="1">
      <c r="A117" s="237" t="s">
        <v>26</v>
      </c>
      <c r="B117" s="238"/>
      <c r="C117" s="238"/>
      <c r="D117" s="238"/>
      <c r="E117" s="238"/>
      <c r="F117" s="238"/>
      <c r="G117" s="238"/>
      <c r="H117" s="238"/>
      <c r="I117" s="238"/>
      <c r="J117" s="238"/>
      <c r="K117" s="239"/>
      <c r="L117" s="226"/>
      <c r="M117" s="226"/>
      <c r="N117" s="226"/>
      <c r="O117" s="226"/>
      <c r="P117" s="226"/>
      <c r="Q117" s="227"/>
      <c r="R117" s="227"/>
      <c r="S117" s="227"/>
      <c r="T117" s="227"/>
      <c r="U117" s="227"/>
      <c r="V117" s="227"/>
      <c r="W117" s="227"/>
      <c r="X117" s="227"/>
      <c r="Y117" s="227"/>
      <c r="Z117" s="227"/>
    </row>
    <row r="118" spans="1:41" ht="12.95" customHeight="1">
      <c r="A118" s="240"/>
      <c r="B118" s="240"/>
      <c r="C118" s="240"/>
      <c r="D118" s="240"/>
      <c r="E118" s="240"/>
      <c r="F118" s="240"/>
      <c r="G118" s="240"/>
      <c r="H118" s="240"/>
      <c r="I118" s="236"/>
      <c r="J118" s="236"/>
      <c r="K118" s="236"/>
      <c r="L118" s="236"/>
      <c r="M118" s="236"/>
      <c r="N118" s="257"/>
      <c r="O118" s="257"/>
      <c r="P118" s="257"/>
      <c r="Q118" s="257"/>
      <c r="R118" s="257"/>
      <c r="S118" s="257"/>
    </row>
    <row r="119" spans="1:41" ht="12.95" customHeight="1">
      <c r="A119" s="240" t="s">
        <v>279</v>
      </c>
      <c r="B119" s="240"/>
      <c r="C119" s="240"/>
      <c r="D119" s="240"/>
      <c r="E119" s="240"/>
      <c r="F119" s="240"/>
      <c r="G119" s="240"/>
      <c r="H119" s="240"/>
      <c r="I119" s="372">
        <f ca="1">SUMPRODUCT(I108:Y108,$I$24:$Y$24)</f>
        <v>182.61746081679081</v>
      </c>
      <c r="J119" s="240"/>
      <c r="K119" s="240"/>
      <c r="L119" s="240"/>
      <c r="M119" s="240"/>
      <c r="N119" s="240"/>
      <c r="O119" s="240"/>
      <c r="P119" s="240"/>
      <c r="Q119" s="240"/>
      <c r="R119" s="240"/>
      <c r="S119" s="240"/>
      <c r="T119" s="240"/>
      <c r="U119" s="240"/>
      <c r="V119" s="240"/>
      <c r="W119" s="240"/>
      <c r="X119" s="240"/>
      <c r="Y119" s="240"/>
      <c r="Z119" s="240"/>
    </row>
    <row r="120" spans="1:41" ht="12.95" customHeight="1">
      <c r="A120" s="240" t="s">
        <v>278</v>
      </c>
      <c r="B120" s="240"/>
      <c r="C120" s="240"/>
      <c r="D120" s="240"/>
      <c r="E120" s="240"/>
      <c r="F120" s="240"/>
      <c r="G120" s="240"/>
      <c r="H120" s="240"/>
      <c r="I120" s="372">
        <f ca="1">SUMPRODUCT(I109:Y109,$I$24:$Y$24)</f>
        <v>35.930459944210781</v>
      </c>
      <c r="J120" s="240"/>
      <c r="K120" s="240"/>
      <c r="L120" s="240"/>
      <c r="M120" s="240"/>
      <c r="N120" s="240"/>
      <c r="O120" s="240"/>
      <c r="P120" s="240"/>
      <c r="Q120" s="240"/>
      <c r="R120" s="240"/>
      <c r="S120" s="240"/>
      <c r="T120" s="240"/>
      <c r="U120" s="240"/>
      <c r="V120" s="240"/>
      <c r="W120" s="240"/>
      <c r="X120" s="240"/>
      <c r="Y120" s="240"/>
      <c r="Z120" s="240"/>
    </row>
    <row r="121" spans="1:41" ht="12.95" customHeight="1">
      <c r="A121" s="240" t="s">
        <v>274</v>
      </c>
      <c r="B121" s="240"/>
      <c r="C121" s="240"/>
      <c r="D121" s="240"/>
      <c r="E121" s="240"/>
      <c r="F121" s="240"/>
      <c r="G121" s="240"/>
      <c r="H121" s="240"/>
      <c r="I121" s="372">
        <f ca="1">SUMPRODUCT(I110:Y110,I24:Y24)</f>
        <v>218.54792076100165</v>
      </c>
      <c r="J121" s="236"/>
      <c r="K121" s="236"/>
      <c r="L121" s="236"/>
      <c r="M121" s="236"/>
      <c r="N121" s="257"/>
      <c r="O121" s="257"/>
      <c r="P121" s="257"/>
      <c r="Q121" s="257"/>
      <c r="R121" s="257"/>
      <c r="S121" s="257"/>
    </row>
    <row r="122" spans="1:41" ht="12.95" customHeight="1">
      <c r="A122" s="240" t="s">
        <v>275</v>
      </c>
      <c r="B122" s="240"/>
      <c r="C122" s="240"/>
      <c r="D122" s="240"/>
      <c r="E122" s="240"/>
      <c r="F122" s="240"/>
      <c r="G122" s="240"/>
      <c r="H122" s="240"/>
      <c r="I122" s="372">
        <f ca="1">SUMPRODUCT($I$24:$Z$24,$I$115:$Z$115)</f>
        <v>74.462163452173058</v>
      </c>
      <c r="J122" s="236"/>
      <c r="K122" s="236"/>
      <c r="L122" s="236"/>
      <c r="M122" s="236"/>
      <c r="N122" s="257"/>
      <c r="O122" s="257"/>
      <c r="P122" s="257"/>
      <c r="Q122" s="257"/>
      <c r="R122" s="257"/>
      <c r="S122" s="257"/>
    </row>
    <row r="123" spans="1:41" ht="12.95" customHeight="1">
      <c r="A123" s="240" t="s">
        <v>27</v>
      </c>
      <c r="B123" s="240"/>
      <c r="C123" s="240"/>
      <c r="D123" s="240"/>
      <c r="E123" s="240"/>
      <c r="F123" s="240"/>
      <c r="G123" s="240"/>
      <c r="H123" s="240"/>
      <c r="I123" s="213">
        <f ca="1">I$122/I$121</f>
        <v>0.34071320922610354</v>
      </c>
      <c r="J123" s="236"/>
      <c r="K123" s="236"/>
      <c r="L123" s="236"/>
      <c r="M123" s="236"/>
      <c r="N123" s="257"/>
      <c r="O123" s="257"/>
      <c r="P123" s="257"/>
      <c r="Q123" s="257"/>
      <c r="R123" s="257"/>
      <c r="S123" s="257"/>
    </row>
    <row r="124" spans="1:41" ht="12.95" customHeight="1">
      <c r="A124" s="240"/>
      <c r="B124" s="240"/>
      <c r="C124" s="240"/>
      <c r="D124" s="240"/>
      <c r="E124" s="240"/>
      <c r="F124" s="240"/>
      <c r="G124" s="240"/>
      <c r="H124" s="240"/>
      <c r="I124" s="258"/>
      <c r="J124" s="233"/>
      <c r="K124" s="233"/>
      <c r="L124" s="233"/>
      <c r="M124" s="236"/>
      <c r="N124" s="236"/>
      <c r="O124" s="236"/>
      <c r="P124" s="236"/>
    </row>
    <row r="125" spans="1:41" ht="12.95" customHeight="1">
      <c r="A125" s="240"/>
      <c r="B125" s="240"/>
      <c r="C125" s="240"/>
      <c r="D125" s="240"/>
      <c r="E125" s="240"/>
      <c r="F125" s="240"/>
      <c r="G125" s="240"/>
      <c r="H125" s="240"/>
      <c r="I125" s="1"/>
      <c r="J125" s="236"/>
      <c r="K125" s="236"/>
      <c r="L125" s="236"/>
      <c r="M125" s="236"/>
      <c r="N125" s="257"/>
      <c r="O125" s="257"/>
      <c r="P125" s="257"/>
      <c r="Q125" s="257"/>
      <c r="R125" s="257"/>
      <c r="S125" s="257"/>
    </row>
    <row r="126" spans="1:41" ht="12.95" customHeight="1">
      <c r="A126" s="240"/>
      <c r="B126" s="240"/>
      <c r="C126" s="240"/>
      <c r="D126" s="240"/>
      <c r="E126" s="240"/>
      <c r="F126" s="240"/>
      <c r="G126" s="240"/>
      <c r="H126" s="240"/>
      <c r="I126" s="241"/>
      <c r="J126" s="233"/>
      <c r="K126" s="233"/>
      <c r="L126" s="233"/>
      <c r="M126" s="236"/>
      <c r="N126" s="236"/>
      <c r="O126" s="236"/>
      <c r="P126" s="236"/>
    </row>
    <row r="127" spans="1:41" ht="12.95" customHeight="1">
      <c r="A127" s="229"/>
      <c r="B127" s="259"/>
      <c r="C127" s="259"/>
      <c r="D127" s="259"/>
    </row>
    <row r="128" spans="1:41" ht="12.95" customHeight="1"/>
    <row r="129" spans="1:120" ht="12.95" customHeight="1"/>
    <row r="130" spans="1:120" ht="12.95" customHeight="1">
      <c r="T130" s="233"/>
    </row>
    <row r="131" spans="1:120" ht="12.95" customHeight="1"/>
    <row r="132" spans="1:120" ht="12.95" customHeight="1">
      <c r="H132" s="260"/>
    </row>
    <row r="133" spans="1:120" ht="12.95" customHeight="1"/>
    <row r="134" spans="1:120"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2"/>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row>
    <row r="135" spans="1:120"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2"/>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row>
    <row r="136" spans="1:120"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row>
    <row r="137" spans="1:120"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2"/>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row>
    <row r="138" spans="1:120"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2"/>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row>
    <row r="139" spans="1:120"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2"/>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row>
    <row r="140" spans="1:120"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row>
    <row r="141" spans="1:120"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row>
    <row r="142" spans="1:120"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2"/>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row>
    <row r="143" spans="1:120"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row>
    <row r="144" spans="1:120"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row>
    <row r="145" spans="1:120"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row>
    <row r="146" spans="1:120"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row>
    <row r="147" spans="1:120"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2"/>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row>
    <row r="148" spans="1:120"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2"/>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row>
    <row r="149" spans="1:120"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2"/>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row>
    <row r="150" spans="1:120"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2"/>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row>
    <row r="151" spans="1:120"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2"/>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row>
    <row r="152" spans="1:120"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row>
    <row r="153" spans="1:120"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2"/>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row>
    <row r="154" spans="1:120"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2"/>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row>
    <row r="155" spans="1:120"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row>
    <row r="156" spans="1:120"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2"/>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row>
    <row r="157" spans="1:120"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2"/>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row>
    <row r="158" spans="1:120"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2"/>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row>
    <row r="159" spans="1:120"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2"/>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DJ159"/>
  <sheetViews>
    <sheetView zoomScaleNormal="100" workbookViewId="0"/>
  </sheetViews>
  <sheetFormatPr defaultRowHeight="12.75" outlineLevelRow="1"/>
  <cols>
    <col min="1" max="24" width="9.7109375" style="222" customWidth="1"/>
    <col min="25" max="98" width="9.7109375" style="223" customWidth="1"/>
    <col min="99" max="16384" width="9.140625" style="223"/>
  </cols>
  <sheetData>
    <row r="1" spans="1:24" s="217" customFormat="1" ht="23.25">
      <c r="A1" s="214" t="s">
        <v>0</v>
      </c>
      <c r="B1" s="215"/>
      <c r="C1" s="215"/>
      <c r="D1" s="215"/>
      <c r="E1" s="215"/>
      <c r="F1" s="215"/>
      <c r="G1" s="215"/>
      <c r="H1" s="215"/>
      <c r="I1" s="215"/>
      <c r="J1" s="216"/>
      <c r="K1" s="216"/>
      <c r="L1" s="216"/>
      <c r="M1" s="216"/>
      <c r="N1" s="216"/>
      <c r="O1" s="216"/>
      <c r="P1" s="216"/>
      <c r="Q1" s="216"/>
      <c r="R1" s="216"/>
      <c r="S1" s="216"/>
      <c r="T1" s="216"/>
      <c r="U1" s="216"/>
      <c r="V1" s="216"/>
      <c r="W1" s="216"/>
      <c r="X1" s="216"/>
    </row>
    <row r="2" spans="1:24" s="221" customFormat="1" ht="12.95" customHeight="1">
      <c r="A2" s="218" t="s">
        <v>1</v>
      </c>
      <c r="B2" s="218"/>
      <c r="C2" s="218"/>
      <c r="D2" s="218"/>
      <c r="E2" s="218"/>
      <c r="F2" s="218"/>
      <c r="G2" s="218"/>
      <c r="H2" s="218"/>
      <c r="I2" s="218"/>
      <c r="J2" s="219"/>
      <c r="K2" s="219"/>
      <c r="L2" s="219"/>
      <c r="M2" s="220"/>
      <c r="N2" s="220"/>
      <c r="O2" s="220"/>
      <c r="P2" s="220"/>
      <c r="Q2" s="220"/>
      <c r="R2" s="220"/>
      <c r="S2" s="220"/>
      <c r="T2" s="220"/>
      <c r="U2" s="220"/>
      <c r="V2" s="220"/>
      <c r="W2" s="220"/>
      <c r="X2" s="220"/>
    </row>
    <row r="3" spans="1:24" ht="12.95" customHeight="1">
      <c r="A3" s="222" t="s">
        <v>29</v>
      </c>
      <c r="Q3" s="222" t="s">
        <v>329</v>
      </c>
    </row>
    <row r="4" spans="1:24" ht="12.95" customHeight="1">
      <c r="A4" s="222" t="s">
        <v>216</v>
      </c>
      <c r="R4" s="376"/>
      <c r="S4" s="222" t="s">
        <v>92</v>
      </c>
    </row>
    <row r="5" spans="1:24" ht="12.95" customHeight="1">
      <c r="A5" s="222" t="s">
        <v>2</v>
      </c>
      <c r="R5" s="386"/>
      <c r="S5" s="222" t="s">
        <v>358</v>
      </c>
    </row>
    <row r="6" spans="1:24" s="221" customFormat="1" ht="12.95" customHeight="1">
      <c r="A6" s="222" t="s">
        <v>293</v>
      </c>
      <c r="B6" s="224"/>
      <c r="C6" s="224"/>
      <c r="D6" s="224"/>
      <c r="E6" s="224"/>
      <c r="F6" s="224"/>
      <c r="G6" s="224"/>
      <c r="H6" s="224"/>
      <c r="I6" s="224"/>
      <c r="J6" s="224"/>
      <c r="K6" s="224"/>
      <c r="L6" s="224"/>
      <c r="M6" s="224"/>
      <c r="N6" s="224"/>
      <c r="O6" s="224"/>
      <c r="P6" s="224"/>
      <c r="Q6" s="224"/>
      <c r="R6" s="349"/>
      <c r="S6" s="222" t="s">
        <v>83</v>
      </c>
      <c r="T6" s="224"/>
      <c r="U6" s="224"/>
      <c r="V6" s="224"/>
      <c r="W6" s="224"/>
      <c r="X6" s="224"/>
    </row>
    <row r="7" spans="1:24"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row>
    <row r="8" spans="1:24" s="221" customFormat="1" ht="12.95" customHeight="1">
      <c r="A8" s="224"/>
      <c r="B8" s="224"/>
      <c r="C8" s="224"/>
      <c r="D8" s="224"/>
      <c r="E8" s="224"/>
      <c r="F8" s="224"/>
      <c r="G8" s="224"/>
      <c r="H8" s="224"/>
      <c r="I8" s="224"/>
      <c r="J8" s="224"/>
      <c r="K8" s="224"/>
      <c r="L8" s="224"/>
      <c r="M8" s="224"/>
      <c r="N8" s="224"/>
      <c r="O8" s="224"/>
      <c r="P8" s="224"/>
      <c r="Q8" s="224"/>
      <c r="R8" s="224"/>
      <c r="S8" s="224"/>
      <c r="T8" s="224"/>
      <c r="U8" s="224"/>
      <c r="V8" s="224"/>
      <c r="W8" s="224"/>
      <c r="X8" s="224"/>
    </row>
    <row r="9" spans="1:24"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row>
    <row r="10" spans="1:24" ht="12.95" customHeight="1">
      <c r="A10" s="218" t="s">
        <v>3</v>
      </c>
      <c r="B10" s="225"/>
      <c r="C10" s="225"/>
      <c r="D10" s="225"/>
      <c r="E10" s="225"/>
      <c r="F10" s="225"/>
      <c r="G10" s="225"/>
      <c r="H10" s="225"/>
      <c r="I10" s="225"/>
      <c r="J10" s="226"/>
      <c r="K10" s="226"/>
      <c r="L10" s="226"/>
      <c r="M10" s="227"/>
      <c r="N10" s="227"/>
      <c r="O10" s="227"/>
      <c r="P10" s="227"/>
      <c r="Q10" s="227"/>
      <c r="R10" s="227"/>
      <c r="S10" s="227"/>
      <c r="T10" s="227"/>
      <c r="U10" s="227"/>
      <c r="V10" s="227"/>
      <c r="W10" s="227"/>
      <c r="X10" s="227"/>
    </row>
    <row r="11" spans="1:24" ht="12.95" customHeight="1">
      <c r="A11" s="228"/>
      <c r="B11" s="229"/>
      <c r="C11" s="229"/>
      <c r="D11" s="229"/>
      <c r="E11" s="229"/>
      <c r="F11" s="229"/>
      <c r="G11" s="229"/>
      <c r="H11" s="229"/>
      <c r="I11" s="229"/>
      <c r="J11" s="230"/>
      <c r="K11" s="230"/>
      <c r="L11" s="230"/>
    </row>
    <row r="12" spans="1:24" ht="12.95" customHeight="1">
      <c r="A12" s="231" t="s">
        <v>276</v>
      </c>
      <c r="B12" s="231"/>
      <c r="C12" s="231"/>
      <c r="D12" s="231"/>
      <c r="E12" s="231"/>
      <c r="F12" s="231"/>
      <c r="I12" s="232">
        <v>90</v>
      </c>
      <c r="J12" s="232">
        <v>117</v>
      </c>
      <c r="K12" s="232">
        <v>93</v>
      </c>
      <c r="L12" s="232">
        <v>88</v>
      </c>
      <c r="M12" s="232">
        <v>86</v>
      </c>
      <c r="N12" s="232">
        <v>86</v>
      </c>
      <c r="O12" s="232">
        <v>86</v>
      </c>
    </row>
    <row r="13" spans="1:24" ht="12.95" customHeight="1">
      <c r="A13" s="231" t="s">
        <v>280</v>
      </c>
      <c r="B13" s="231"/>
      <c r="C13" s="231"/>
      <c r="D13" s="231"/>
      <c r="E13" s="231"/>
      <c r="F13" s="231"/>
      <c r="I13" s="232">
        <v>1</v>
      </c>
      <c r="J13" s="232">
        <v>3</v>
      </c>
      <c r="K13" s="232">
        <v>-9</v>
      </c>
      <c r="L13" s="232">
        <v>3</v>
      </c>
      <c r="M13" s="232">
        <v>-5</v>
      </c>
      <c r="N13" s="232">
        <v>-5</v>
      </c>
      <c r="O13" s="232">
        <v>-5</v>
      </c>
    </row>
    <row r="14" spans="1:24" ht="12.95" customHeight="1">
      <c r="A14" s="231" t="s">
        <v>277</v>
      </c>
      <c r="B14" s="231"/>
      <c r="C14" s="231"/>
      <c r="D14" s="231"/>
      <c r="E14" s="231"/>
      <c r="F14" s="231"/>
      <c r="I14" s="232">
        <v>10</v>
      </c>
      <c r="J14" s="232">
        <v>10</v>
      </c>
      <c r="K14" s="232">
        <v>-10</v>
      </c>
      <c r="L14" s="232">
        <v>5</v>
      </c>
      <c r="M14" s="232">
        <v>10</v>
      </c>
      <c r="N14" s="232">
        <v>10</v>
      </c>
      <c r="O14" s="232">
        <v>10</v>
      </c>
    </row>
    <row r="15" spans="1:24" ht="12.95" customHeight="1">
      <c r="A15" s="231" t="s">
        <v>4</v>
      </c>
      <c r="B15" s="231"/>
      <c r="C15" s="231"/>
      <c r="D15" s="231"/>
      <c r="E15" s="231"/>
      <c r="F15" s="231"/>
      <c r="I15" s="234">
        <v>7.1900000000000006E-2</v>
      </c>
      <c r="J15" s="235"/>
      <c r="K15" s="235"/>
      <c r="L15" s="235"/>
    </row>
    <row r="16" spans="1:24" ht="12.95" customHeight="1">
      <c r="A16" s="231"/>
      <c r="B16" s="231"/>
      <c r="C16" s="231"/>
      <c r="D16" s="231"/>
      <c r="E16" s="231"/>
      <c r="F16" s="231"/>
      <c r="J16" s="235"/>
      <c r="K16" s="235"/>
      <c r="L16" s="235"/>
    </row>
    <row r="17" spans="1:113" ht="12.95" customHeight="1">
      <c r="A17" s="231" t="s">
        <v>359</v>
      </c>
      <c r="B17" s="231"/>
      <c r="C17" s="231"/>
      <c r="D17" s="231"/>
      <c r="E17" s="231"/>
      <c r="F17" s="231"/>
      <c r="I17" s="264">
        <f>I123</f>
        <v>0.34071320922610387</v>
      </c>
      <c r="J17" s="235"/>
      <c r="K17" s="235"/>
      <c r="L17" s="235"/>
    </row>
    <row r="18" spans="1:113" ht="12.95" customHeight="1">
      <c r="A18" s="231"/>
      <c r="B18" s="231"/>
      <c r="C18" s="231"/>
      <c r="D18" s="231"/>
      <c r="E18" s="231"/>
      <c r="F18" s="231"/>
      <c r="G18" s="231"/>
      <c r="H18" s="231"/>
      <c r="I18" s="231"/>
      <c r="J18" s="223"/>
      <c r="K18" s="235"/>
      <c r="L18" s="235"/>
    </row>
    <row r="19" spans="1:113" ht="12.95" customHeight="1">
      <c r="A19" s="237" t="s">
        <v>5</v>
      </c>
      <c r="B19" s="238"/>
      <c r="C19" s="238"/>
      <c r="D19" s="238"/>
      <c r="E19" s="238"/>
      <c r="F19" s="238"/>
      <c r="G19" s="238"/>
      <c r="H19" s="238"/>
      <c r="I19" s="238"/>
      <c r="J19" s="226"/>
      <c r="K19" s="226"/>
      <c r="L19" s="226"/>
      <c r="M19" s="227"/>
      <c r="N19" s="227"/>
      <c r="O19" s="227"/>
      <c r="P19" s="227"/>
      <c r="Q19" s="227"/>
      <c r="R19" s="227"/>
      <c r="S19" s="227"/>
      <c r="T19" s="227"/>
      <c r="U19" s="227"/>
      <c r="V19" s="227"/>
      <c r="W19" s="227"/>
      <c r="X19" s="227"/>
    </row>
    <row r="20" spans="1:113" ht="12.95" customHeight="1">
      <c r="A20" s="240"/>
      <c r="B20" s="240"/>
      <c r="C20" s="240"/>
      <c r="D20" s="240"/>
      <c r="E20" s="240"/>
      <c r="F20" s="240"/>
      <c r="G20" s="240"/>
      <c r="H20" s="240"/>
      <c r="I20" s="241"/>
      <c r="J20" s="236"/>
      <c r="K20" s="236"/>
      <c r="L20" s="236"/>
    </row>
    <row r="21" spans="1:113" ht="12.95" customHeight="1">
      <c r="A21" s="223"/>
      <c r="B21" s="223"/>
      <c r="C21" s="223"/>
      <c r="D21" s="223"/>
      <c r="E21" s="223"/>
      <c r="F21" s="223"/>
      <c r="G21" s="223"/>
      <c r="H21" s="223"/>
      <c r="I21" s="256" t="s">
        <v>28</v>
      </c>
      <c r="J21" s="223"/>
      <c r="M21" s="242" t="s">
        <v>54</v>
      </c>
      <c r="O21" s="223"/>
      <c r="P21" s="223"/>
      <c r="Q21" s="242" t="s">
        <v>7</v>
      </c>
      <c r="S21" s="223"/>
      <c r="U21" s="242" t="s">
        <v>290</v>
      </c>
      <c r="X21" s="223"/>
    </row>
    <row r="22" spans="1:113" ht="12.95" customHeight="1">
      <c r="A22" s="223"/>
      <c r="B22" s="223"/>
      <c r="C22" s="223"/>
      <c r="D22" s="223"/>
      <c r="E22" s="223"/>
      <c r="F22" s="223"/>
      <c r="G22" s="223"/>
      <c r="H22" s="223"/>
      <c r="I22" s="243">
        <v>1</v>
      </c>
      <c r="J22" s="245">
        <f t="shared" ref="J22:R23" si="0">I22+1</f>
        <v>2</v>
      </c>
      <c r="K22" s="243">
        <f t="shared" si="0"/>
        <v>3</v>
      </c>
      <c r="L22" s="244">
        <f t="shared" si="0"/>
        <v>4</v>
      </c>
      <c r="M22" s="244">
        <f t="shared" si="0"/>
        <v>5</v>
      </c>
      <c r="N22" s="244">
        <f t="shared" si="0"/>
        <v>6</v>
      </c>
      <c r="O22" s="245">
        <f t="shared" si="0"/>
        <v>7</v>
      </c>
      <c r="P22" s="243">
        <f t="shared" si="0"/>
        <v>8</v>
      </c>
      <c r="Q22" s="244">
        <f t="shared" si="0"/>
        <v>9</v>
      </c>
      <c r="R22" s="245">
        <f t="shared" si="0"/>
        <v>10</v>
      </c>
      <c r="S22" s="243">
        <f t="shared" ref="S22:S23" si="1">R22+1</f>
        <v>11</v>
      </c>
      <c r="T22" s="244">
        <f t="shared" ref="T22:T23" si="2">S22+1</f>
        <v>12</v>
      </c>
      <c r="U22" s="244">
        <f t="shared" ref="U22:U23" si="3">T22+1</f>
        <v>13</v>
      </c>
      <c r="V22" s="244">
        <f t="shared" ref="V22:V23" si="4">U22+1</f>
        <v>14</v>
      </c>
      <c r="W22" s="245">
        <f t="shared" ref="W22:X23" si="5">V22+1</f>
        <v>15</v>
      </c>
      <c r="X22" s="243">
        <f t="shared" si="5"/>
        <v>16</v>
      </c>
    </row>
    <row r="23" spans="1:113" s="250" customFormat="1" ht="12.95" customHeight="1">
      <c r="A23" s="246" t="s">
        <v>8</v>
      </c>
      <c r="B23" s="246"/>
      <c r="C23" s="246"/>
      <c r="D23" s="246"/>
      <c r="E23" s="246"/>
      <c r="F23" s="246"/>
      <c r="G23" s="246"/>
      <c r="H23" s="246"/>
      <c r="I23" s="247">
        <v>0</v>
      </c>
      <c r="J23" s="247">
        <f>I23+1</f>
        <v>1</v>
      </c>
      <c r="K23" s="58">
        <f t="shared" si="0"/>
        <v>2</v>
      </c>
      <c r="L23" s="248">
        <f t="shared" si="0"/>
        <v>3</v>
      </c>
      <c r="M23" s="248">
        <f t="shared" si="0"/>
        <v>4</v>
      </c>
      <c r="N23" s="248">
        <f t="shared" si="0"/>
        <v>5</v>
      </c>
      <c r="O23" s="207">
        <f t="shared" si="0"/>
        <v>6</v>
      </c>
      <c r="P23" s="73">
        <f t="shared" si="0"/>
        <v>7</v>
      </c>
      <c r="Q23" s="248">
        <f t="shared" si="0"/>
        <v>8</v>
      </c>
      <c r="R23" s="207">
        <f t="shared" si="0"/>
        <v>9</v>
      </c>
      <c r="S23" s="73">
        <f t="shared" si="1"/>
        <v>10</v>
      </c>
      <c r="T23" s="248">
        <f t="shared" si="2"/>
        <v>11</v>
      </c>
      <c r="U23" s="248">
        <f t="shared" si="3"/>
        <v>12</v>
      </c>
      <c r="V23" s="248">
        <f t="shared" si="4"/>
        <v>13</v>
      </c>
      <c r="W23" s="207">
        <f t="shared" si="5"/>
        <v>14</v>
      </c>
      <c r="X23" s="73">
        <f t="shared" si="5"/>
        <v>15</v>
      </c>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row>
    <row r="24" spans="1:113" s="250" customFormat="1" ht="12.95" customHeight="1">
      <c r="A24" s="246" t="s">
        <v>9</v>
      </c>
      <c r="B24" s="246"/>
      <c r="C24" s="246"/>
      <c r="D24" s="246"/>
      <c r="E24" s="246"/>
      <c r="F24" s="246"/>
      <c r="G24" s="246"/>
      <c r="H24" s="246"/>
      <c r="I24" s="251">
        <f t="shared" ref="I24:R24" si="6">1/(1+$I$15)^I23</f>
        <v>1</v>
      </c>
      <c r="J24" s="251">
        <f t="shared" si="6"/>
        <v>0.93292284728052988</v>
      </c>
      <c r="K24" s="191">
        <f t="shared" si="6"/>
        <v>0.87034503897801074</v>
      </c>
      <c r="L24" s="251">
        <f t="shared" si="6"/>
        <v>0.8119647718798495</v>
      </c>
      <c r="M24" s="251">
        <f t="shared" si="6"/>
        <v>0.75750048687363514</v>
      </c>
      <c r="N24" s="251">
        <f t="shared" si="6"/>
        <v>0.70668951103053923</v>
      </c>
      <c r="O24" s="192">
        <f t="shared" si="6"/>
        <v>0.65928679077389607</v>
      </c>
      <c r="P24" s="193">
        <f t="shared" si="6"/>
        <v>0.61506371002322602</v>
      </c>
      <c r="Q24" s="251">
        <f t="shared" si="6"/>
        <v>0.57380698761379423</v>
      </c>
      <c r="R24" s="192">
        <f t="shared" si="6"/>
        <v>0.53531764867412457</v>
      </c>
      <c r="S24" s="193">
        <f t="shared" ref="S24:W24" si="7">1/(1+$I$15)^S23</f>
        <v>0.49941006500058266</v>
      </c>
      <c r="T24" s="251">
        <f t="shared" si="7"/>
        <v>0.46591105980089798</v>
      </c>
      <c r="U24" s="251">
        <f t="shared" si="7"/>
        <v>0.43465907248894298</v>
      </c>
      <c r="V24" s="251">
        <f t="shared" si="7"/>
        <v>0.40550337950269894</v>
      </c>
      <c r="W24" s="192">
        <f t="shared" si="7"/>
        <v>0.37830336738753512</v>
      </c>
      <c r="X24" s="193">
        <f t="shared" ref="X24" si="8">1/(1+$I$15)^X23</f>
        <v>0.35292785463899157</v>
      </c>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row>
    <row r="25" spans="1:113" ht="12.95" customHeight="1">
      <c r="A25" s="240"/>
      <c r="B25" s="240"/>
      <c r="C25" s="240"/>
      <c r="D25" s="240"/>
      <c r="E25" s="240"/>
      <c r="F25" s="240"/>
      <c r="G25" s="240"/>
      <c r="H25" s="240"/>
      <c r="I25" s="253"/>
      <c r="J25" s="253"/>
      <c r="K25" s="196"/>
      <c r="L25" s="253"/>
      <c r="N25" s="254"/>
      <c r="O25" s="255"/>
      <c r="P25" s="196"/>
      <c r="Q25" s="254"/>
      <c r="R25" s="197"/>
      <c r="S25" s="196"/>
      <c r="T25" s="253"/>
      <c r="V25" s="254"/>
      <c r="W25" s="197"/>
      <c r="X25" s="196"/>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row>
    <row r="26" spans="1:113" s="268" customFormat="1" ht="12.95" customHeight="1" outlineLevel="1">
      <c r="A26" s="266" t="s">
        <v>10</v>
      </c>
      <c r="B26" s="266" t="s">
        <v>197</v>
      </c>
      <c r="C26" s="267"/>
      <c r="D26" s="267"/>
      <c r="E26" s="267"/>
      <c r="F26" s="267"/>
      <c r="G26" s="267"/>
      <c r="H26" s="267"/>
      <c r="I26" s="268">
        <f>I12</f>
        <v>90</v>
      </c>
      <c r="J26" s="268">
        <f t="shared" ref="J26" si="9">J12</f>
        <v>117</v>
      </c>
      <c r="K26" s="269"/>
      <c r="L26" s="270"/>
      <c r="M26" s="271"/>
      <c r="N26" s="271"/>
      <c r="O26" s="272"/>
      <c r="P26" s="269"/>
      <c r="Q26" s="271"/>
      <c r="R26" s="273"/>
      <c r="S26" s="269"/>
      <c r="T26" s="270"/>
      <c r="U26" s="271"/>
      <c r="V26" s="271"/>
      <c r="W26" s="273"/>
      <c r="X26" s="269"/>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row>
    <row r="27" spans="1:113" s="268" customFormat="1" ht="12.95" customHeight="1" outlineLevel="1">
      <c r="A27" s="266" t="s">
        <v>11</v>
      </c>
      <c r="B27" s="274" t="s">
        <v>261</v>
      </c>
      <c r="C27" s="275"/>
      <c r="D27" s="275"/>
      <c r="E27" s="275"/>
      <c r="F27" s="275"/>
      <c r="G27" s="275"/>
      <c r="H27" s="275"/>
      <c r="I27" s="276">
        <f>I26</f>
        <v>90</v>
      </c>
      <c r="J27" s="277">
        <f>J26</f>
        <v>117</v>
      </c>
      <c r="K27" s="278"/>
      <c r="L27" s="279"/>
      <c r="M27" s="276"/>
      <c r="N27" s="276"/>
      <c r="O27" s="279"/>
      <c r="P27" s="278"/>
      <c r="Q27" s="276"/>
      <c r="R27" s="280"/>
      <c r="S27" s="278"/>
      <c r="T27" s="279"/>
      <c r="U27" s="276"/>
      <c r="V27" s="276"/>
      <c r="W27" s="280"/>
      <c r="X27" s="278"/>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row>
    <row r="28" spans="1:113" s="283" customFormat="1" ht="12.95" customHeight="1" outlineLevel="1">
      <c r="A28" s="281"/>
      <c r="B28" s="281"/>
      <c r="C28" s="282"/>
      <c r="D28" s="282"/>
      <c r="E28" s="282"/>
      <c r="F28" s="282"/>
      <c r="G28" s="282"/>
      <c r="H28" s="282"/>
      <c r="K28" s="284"/>
      <c r="P28" s="284"/>
      <c r="R28" s="285"/>
      <c r="S28" s="284"/>
      <c r="W28" s="285"/>
      <c r="X28" s="284"/>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row>
    <row r="29" spans="1:113" s="283" customFormat="1" ht="12.95" customHeight="1" outlineLevel="1">
      <c r="A29" s="287" t="s">
        <v>12</v>
      </c>
      <c r="B29" s="281" t="s">
        <v>198</v>
      </c>
      <c r="C29" s="282"/>
      <c r="D29" s="282"/>
      <c r="E29" s="282"/>
      <c r="F29" s="282"/>
      <c r="G29" s="282"/>
      <c r="H29" s="267"/>
      <c r="I29" s="283">
        <f>I12</f>
        <v>90</v>
      </c>
      <c r="J29" s="283">
        <f t="shared" ref="J29" si="10">J12</f>
        <v>117</v>
      </c>
      <c r="K29" s="284"/>
      <c r="P29" s="284"/>
      <c r="R29" s="285"/>
      <c r="S29" s="284"/>
      <c r="W29" s="285"/>
      <c r="X29" s="284"/>
    </row>
    <row r="30" spans="1:113" s="283" customFormat="1" ht="12.95" customHeight="1" outlineLevel="1">
      <c r="A30" s="287"/>
      <c r="B30" s="281" t="s">
        <v>199</v>
      </c>
      <c r="C30" s="282"/>
      <c r="D30" s="282"/>
      <c r="E30" s="282"/>
      <c r="F30" s="282"/>
      <c r="G30" s="282"/>
      <c r="H30" s="267"/>
      <c r="K30" s="348">
        <f>K12</f>
        <v>93</v>
      </c>
      <c r="L30" s="349">
        <f t="shared" ref="L30:O30" si="11">L12</f>
        <v>88</v>
      </c>
      <c r="M30" s="349">
        <f t="shared" si="11"/>
        <v>86</v>
      </c>
      <c r="N30" s="349">
        <f t="shared" si="11"/>
        <v>86</v>
      </c>
      <c r="O30" s="350">
        <f t="shared" si="11"/>
        <v>86</v>
      </c>
      <c r="P30" s="284"/>
      <c r="R30" s="285"/>
      <c r="S30" s="284"/>
      <c r="W30" s="285"/>
      <c r="X30" s="284"/>
    </row>
    <row r="31" spans="1:113" s="283" customFormat="1" ht="12.95" customHeight="1" outlineLevel="1">
      <c r="A31" s="287"/>
      <c r="B31" s="281" t="s">
        <v>200</v>
      </c>
      <c r="C31" s="282"/>
      <c r="D31" s="282"/>
      <c r="E31" s="282"/>
      <c r="F31" s="282"/>
      <c r="G31" s="282"/>
      <c r="H31" s="282"/>
      <c r="K31" s="284"/>
      <c r="P31" s="288">
        <f>N32</f>
        <v>86</v>
      </c>
      <c r="Q31" s="283">
        <f>$P$31</f>
        <v>86</v>
      </c>
      <c r="R31" s="285">
        <f>$P$31</f>
        <v>86</v>
      </c>
      <c r="S31" s="288">
        <f>Q32</f>
        <v>86</v>
      </c>
      <c r="T31" s="283">
        <f>$P$31</f>
        <v>86</v>
      </c>
      <c r="U31" s="283">
        <f>$P$31</f>
        <v>86</v>
      </c>
      <c r="V31" s="283">
        <f>$P$31</f>
        <v>86</v>
      </c>
      <c r="W31" s="285">
        <f>$P$31</f>
        <v>86</v>
      </c>
      <c r="X31" s="288">
        <f>V32</f>
        <v>86</v>
      </c>
    </row>
    <row r="32" spans="1:113" s="283" customFormat="1" ht="12.95" customHeight="1" outlineLevel="1">
      <c r="A32" s="287"/>
      <c r="B32" s="281" t="s">
        <v>195</v>
      </c>
      <c r="C32" s="282"/>
      <c r="D32" s="282"/>
      <c r="E32" s="282"/>
      <c r="F32" s="282"/>
      <c r="G32" s="282"/>
      <c r="H32" s="282"/>
      <c r="I32" s="283">
        <f>SUM(I29:I31)</f>
        <v>90</v>
      </c>
      <c r="J32" s="283">
        <f t="shared" ref="J32:R32" si="12">SUM(J29:J31)</f>
        <v>117</v>
      </c>
      <c r="K32" s="284">
        <f t="shared" si="12"/>
        <v>93</v>
      </c>
      <c r="L32" s="283">
        <f t="shared" si="12"/>
        <v>88</v>
      </c>
      <c r="M32" s="283">
        <f t="shared" si="12"/>
        <v>86</v>
      </c>
      <c r="N32" s="283">
        <f t="shared" si="12"/>
        <v>86</v>
      </c>
      <c r="O32" s="283">
        <f t="shared" si="12"/>
        <v>86</v>
      </c>
      <c r="P32" s="284">
        <f>SUM(P29:P31)</f>
        <v>86</v>
      </c>
      <c r="Q32" s="283">
        <f t="shared" si="12"/>
        <v>86</v>
      </c>
      <c r="R32" s="285">
        <f t="shared" si="12"/>
        <v>86</v>
      </c>
      <c r="S32" s="284">
        <f>SUM(S29:S31)</f>
        <v>86</v>
      </c>
      <c r="T32" s="283">
        <f t="shared" ref="T32:W32" si="13">SUM(T29:T31)</f>
        <v>86</v>
      </c>
      <c r="U32" s="283">
        <f t="shared" si="13"/>
        <v>86</v>
      </c>
      <c r="V32" s="283">
        <f t="shared" si="13"/>
        <v>86</v>
      </c>
      <c r="W32" s="285">
        <f t="shared" si="13"/>
        <v>86</v>
      </c>
      <c r="X32" s="284">
        <f>SUM(X29:X31)</f>
        <v>86</v>
      </c>
    </row>
    <row r="33" spans="1:24" s="283" customFormat="1" ht="12.95" customHeight="1" outlineLevel="1">
      <c r="A33" s="281"/>
      <c r="B33" s="289" t="s">
        <v>13</v>
      </c>
      <c r="C33" s="290"/>
      <c r="D33" s="290"/>
      <c r="E33" s="290"/>
      <c r="F33" s="290"/>
      <c r="G33" s="290"/>
      <c r="H33" s="290"/>
      <c r="I33" s="291">
        <f>I$27</f>
        <v>90</v>
      </c>
      <c r="J33" s="291">
        <f>J$27</f>
        <v>117</v>
      </c>
      <c r="K33" s="292"/>
      <c r="L33" s="291"/>
      <c r="M33" s="291"/>
      <c r="N33" s="291"/>
      <c r="O33" s="291"/>
      <c r="P33" s="292"/>
      <c r="Q33" s="291"/>
      <c r="R33" s="293"/>
      <c r="S33" s="292"/>
      <c r="T33" s="291"/>
      <c r="U33" s="291"/>
      <c r="V33" s="291"/>
      <c r="W33" s="293"/>
      <c r="X33" s="292"/>
    </row>
    <row r="34" spans="1:24" s="283" customFormat="1" ht="12.95" customHeight="1" outlineLevel="1">
      <c r="A34" s="281"/>
      <c r="B34" s="289" t="s">
        <v>14</v>
      </c>
      <c r="C34" s="290"/>
      <c r="D34" s="290"/>
      <c r="E34" s="290"/>
      <c r="F34" s="290"/>
      <c r="G34" s="290"/>
      <c r="H34" s="290"/>
      <c r="I34" s="291"/>
      <c r="J34" s="291"/>
      <c r="K34" s="292">
        <f>K30</f>
        <v>93</v>
      </c>
      <c r="L34" s="291">
        <f>L30</f>
        <v>88</v>
      </c>
      <c r="M34" s="291">
        <f>M30</f>
        <v>86</v>
      </c>
      <c r="N34" s="291">
        <f>N30</f>
        <v>86</v>
      </c>
      <c r="O34" s="291">
        <f>O30</f>
        <v>86</v>
      </c>
      <c r="P34" s="292"/>
      <c r="Q34" s="291"/>
      <c r="R34" s="293"/>
      <c r="S34" s="292"/>
      <c r="T34" s="291"/>
      <c r="U34" s="291"/>
      <c r="V34" s="291"/>
      <c r="W34" s="293"/>
      <c r="X34" s="292"/>
    </row>
    <row r="35" spans="1:24" s="283" customFormat="1" ht="12.95" customHeight="1" outlineLevel="1">
      <c r="A35" s="281"/>
      <c r="B35" s="289" t="s">
        <v>15</v>
      </c>
      <c r="C35" s="290"/>
      <c r="D35" s="290"/>
      <c r="E35" s="290"/>
      <c r="F35" s="290"/>
      <c r="G35" s="290"/>
      <c r="H35" s="290"/>
      <c r="I35" s="291"/>
      <c r="J35" s="291"/>
      <c r="K35" s="292"/>
      <c r="L35" s="291"/>
      <c r="M35" s="291"/>
      <c r="N35" s="291"/>
      <c r="O35" s="291"/>
      <c r="P35" s="292">
        <f t="shared" ref="P35:X35" si="14">P$31</f>
        <v>86</v>
      </c>
      <c r="Q35" s="291">
        <f t="shared" si="14"/>
        <v>86</v>
      </c>
      <c r="R35" s="293">
        <f t="shared" si="14"/>
        <v>86</v>
      </c>
      <c r="S35" s="292">
        <f t="shared" si="14"/>
        <v>86</v>
      </c>
      <c r="T35" s="291">
        <f t="shared" si="14"/>
        <v>86</v>
      </c>
      <c r="U35" s="291">
        <f t="shared" si="14"/>
        <v>86</v>
      </c>
      <c r="V35" s="291">
        <f t="shared" si="14"/>
        <v>86</v>
      </c>
      <c r="W35" s="293">
        <f t="shared" si="14"/>
        <v>86</v>
      </c>
      <c r="X35" s="292">
        <f t="shared" si="14"/>
        <v>86</v>
      </c>
    </row>
    <row r="36" spans="1:24" s="283" customFormat="1" ht="12.75" customHeight="1" outlineLevel="1">
      <c r="A36" s="281"/>
      <c r="B36" s="289" t="s">
        <v>262</v>
      </c>
      <c r="C36" s="290"/>
      <c r="D36" s="290"/>
      <c r="E36" s="290"/>
      <c r="F36" s="290"/>
      <c r="G36" s="290"/>
      <c r="H36" s="290"/>
      <c r="I36" s="291">
        <f t="shared" ref="I36:R36" si="15">SUM(I33:I35)</f>
        <v>90</v>
      </c>
      <c r="J36" s="291">
        <f t="shared" si="15"/>
        <v>117</v>
      </c>
      <c r="K36" s="292">
        <f t="shared" si="15"/>
        <v>93</v>
      </c>
      <c r="L36" s="291">
        <f t="shared" si="15"/>
        <v>88</v>
      </c>
      <c r="M36" s="291">
        <f t="shared" si="15"/>
        <v>86</v>
      </c>
      <c r="N36" s="291">
        <f t="shared" si="15"/>
        <v>86</v>
      </c>
      <c r="O36" s="291">
        <f t="shared" si="15"/>
        <v>86</v>
      </c>
      <c r="P36" s="292">
        <f t="shared" si="15"/>
        <v>86</v>
      </c>
      <c r="Q36" s="291">
        <f t="shared" si="15"/>
        <v>86</v>
      </c>
      <c r="R36" s="293">
        <f t="shared" si="15"/>
        <v>86</v>
      </c>
      <c r="S36" s="292">
        <f t="shared" ref="S36:W36" si="16">SUM(S33:S35)</f>
        <v>86</v>
      </c>
      <c r="T36" s="291">
        <f t="shared" si="16"/>
        <v>86</v>
      </c>
      <c r="U36" s="291">
        <f t="shared" si="16"/>
        <v>86</v>
      </c>
      <c r="V36" s="291">
        <f t="shared" si="16"/>
        <v>86</v>
      </c>
      <c r="W36" s="293">
        <f t="shared" si="16"/>
        <v>86</v>
      </c>
      <c r="X36" s="292">
        <f t="shared" ref="X36" si="17">SUM(X33:X35)</f>
        <v>86</v>
      </c>
    </row>
    <row r="37" spans="1:24" s="283" customFormat="1" ht="12.95" customHeight="1" outlineLevel="1">
      <c r="A37" s="287"/>
      <c r="B37" s="281"/>
      <c r="C37" s="282"/>
      <c r="D37" s="282"/>
      <c r="E37" s="282"/>
      <c r="F37" s="282"/>
      <c r="G37" s="282"/>
      <c r="H37" s="282"/>
      <c r="K37" s="284"/>
      <c r="P37" s="284"/>
      <c r="R37" s="285"/>
      <c r="S37" s="284"/>
      <c r="W37" s="285"/>
      <c r="X37" s="284"/>
    </row>
    <row r="38" spans="1:24" s="268" customFormat="1" ht="12.95" customHeight="1" outlineLevel="1">
      <c r="A38" s="294" t="s">
        <v>16</v>
      </c>
      <c r="B38" s="266" t="s">
        <v>201</v>
      </c>
      <c r="C38" s="267"/>
      <c r="D38" s="267"/>
      <c r="E38" s="267"/>
      <c r="F38" s="267"/>
      <c r="G38" s="267"/>
      <c r="H38" s="267"/>
      <c r="I38" s="268">
        <f>I12</f>
        <v>90</v>
      </c>
      <c r="J38" s="268">
        <f t="shared" ref="J38" si="18">J12</f>
        <v>117</v>
      </c>
      <c r="K38" s="295"/>
      <c r="L38" s="296"/>
      <c r="M38" s="296"/>
      <c r="N38" s="296"/>
      <c r="O38" s="296"/>
      <c r="P38" s="295"/>
      <c r="Q38" s="296"/>
      <c r="R38" s="297"/>
      <c r="S38" s="295"/>
      <c r="T38" s="296"/>
      <c r="U38" s="296"/>
      <c r="V38" s="296"/>
      <c r="W38" s="297"/>
      <c r="X38" s="295"/>
    </row>
    <row r="39" spans="1:24" s="268" customFormat="1" ht="12.95" customHeight="1" outlineLevel="1">
      <c r="A39" s="294"/>
      <c r="B39" s="266" t="s">
        <v>202</v>
      </c>
      <c r="C39" s="267"/>
      <c r="D39" s="267"/>
      <c r="E39" s="267"/>
      <c r="F39" s="267"/>
      <c r="G39" s="267"/>
      <c r="H39" s="267"/>
      <c r="K39" s="348">
        <f>K12</f>
        <v>93</v>
      </c>
      <c r="L39" s="349">
        <f t="shared" ref="L39:O39" si="19">L12</f>
        <v>88</v>
      </c>
      <c r="M39" s="349">
        <f t="shared" si="19"/>
        <v>86</v>
      </c>
      <c r="N39" s="349">
        <f t="shared" si="19"/>
        <v>86</v>
      </c>
      <c r="O39" s="350">
        <f t="shared" si="19"/>
        <v>86</v>
      </c>
      <c r="P39" s="299"/>
      <c r="R39" s="300"/>
      <c r="S39" s="299"/>
      <c r="W39" s="300"/>
      <c r="X39" s="299"/>
    </row>
    <row r="40" spans="1:24" s="268" customFormat="1" ht="12.95" customHeight="1" outlineLevel="1">
      <c r="A40" s="294"/>
      <c r="B40" s="266" t="s">
        <v>203</v>
      </c>
      <c r="C40" s="267"/>
      <c r="D40" s="267"/>
      <c r="E40" s="267"/>
      <c r="F40" s="267"/>
      <c r="G40" s="267"/>
      <c r="H40" s="267"/>
      <c r="K40" s="295"/>
      <c r="L40" s="296"/>
      <c r="M40" s="296"/>
      <c r="N40" s="296"/>
      <c r="O40" s="296"/>
      <c r="P40" s="298">
        <f>N41</f>
        <v>89</v>
      </c>
      <c r="Q40" s="296">
        <f>P40</f>
        <v>89</v>
      </c>
      <c r="R40" s="296">
        <f>Q40</f>
        <v>89</v>
      </c>
      <c r="S40" s="298">
        <f>Q41</f>
        <v>104</v>
      </c>
      <c r="T40" s="296">
        <f>S40</f>
        <v>104</v>
      </c>
      <c r="U40" s="296">
        <f>T40</f>
        <v>104</v>
      </c>
      <c r="V40" s="296">
        <f>U40</f>
        <v>104</v>
      </c>
      <c r="W40" s="296">
        <f>V40</f>
        <v>104</v>
      </c>
      <c r="X40" s="298">
        <f>V41</f>
        <v>104</v>
      </c>
    </row>
    <row r="41" spans="1:24" s="268" customFormat="1" ht="12.95" customHeight="1">
      <c r="A41" s="294"/>
      <c r="B41" s="266" t="s">
        <v>196</v>
      </c>
      <c r="C41" s="267"/>
      <c r="D41" s="267"/>
      <c r="E41" s="267"/>
      <c r="F41" s="267"/>
      <c r="G41" s="267"/>
      <c r="H41" s="267"/>
      <c r="I41" s="268">
        <f>I12-SUM($I13:I13)-I14</f>
        <v>79</v>
      </c>
      <c r="J41" s="268">
        <f>J12-SUM($I13:J13)-J14</f>
        <v>103</v>
      </c>
      <c r="K41" s="301">
        <f>K12-SUM($J13:K13)-K14</f>
        <v>109</v>
      </c>
      <c r="L41" s="302">
        <f>L12-SUM($J13:L13)-L14</f>
        <v>86</v>
      </c>
      <c r="M41" s="302">
        <f>M12-SUM($J13:M13)-M14</f>
        <v>84</v>
      </c>
      <c r="N41" s="302">
        <f>N12-SUM($J13:N13)-N14</f>
        <v>89</v>
      </c>
      <c r="O41" s="303">
        <f>O12-SUM($J13:O13)-O14</f>
        <v>94</v>
      </c>
      <c r="P41" s="302">
        <f>$N$41+$N$14-SUM($O13:P13)-P14</f>
        <v>104</v>
      </c>
      <c r="Q41" s="302">
        <f>$N$41+$N$14-SUM($O13:Q13)-Q14</f>
        <v>104</v>
      </c>
      <c r="R41" s="303">
        <f>$N$41+$N$14-SUM($O13:R13)-R14</f>
        <v>104</v>
      </c>
      <c r="S41" s="302">
        <f>$Q$41+$Q$14-SUM($R13:S13)-S14</f>
        <v>104</v>
      </c>
      <c r="T41" s="302">
        <f>$Q$41+$Q$14-SUM($R13:T13)-T14</f>
        <v>104</v>
      </c>
      <c r="U41" s="302">
        <f>$Q$41+$Q$14-SUM($R13:U13)-U14</f>
        <v>104</v>
      </c>
      <c r="V41" s="302">
        <f>$Q$41+$Q$14-SUM($R13:V13)-V14</f>
        <v>104</v>
      </c>
      <c r="W41" s="303">
        <f>$Q$41+$Q$14-SUM($R13:W13)-W14</f>
        <v>104</v>
      </c>
      <c r="X41" s="302">
        <f>$V$41+$V$14-SUM($W13:X13)-X14</f>
        <v>104</v>
      </c>
    </row>
    <row r="42" spans="1:24" s="268" customFormat="1" ht="12.95" customHeight="1" outlineLevel="1">
      <c r="A42" s="266"/>
      <c r="B42" s="274" t="s">
        <v>17</v>
      </c>
      <c r="C42" s="275"/>
      <c r="D42" s="275"/>
      <c r="E42" s="275"/>
      <c r="F42" s="275"/>
      <c r="G42" s="275"/>
      <c r="H42" s="275"/>
      <c r="I42" s="276">
        <f>I$27</f>
        <v>90</v>
      </c>
      <c r="J42" s="276">
        <f>J$27</f>
        <v>117</v>
      </c>
      <c r="K42" s="304"/>
      <c r="L42" s="276"/>
      <c r="M42" s="276"/>
      <c r="N42" s="276"/>
      <c r="O42" s="276"/>
      <c r="P42" s="304"/>
      <c r="Q42" s="276"/>
      <c r="R42" s="277"/>
      <c r="S42" s="304"/>
      <c r="T42" s="276"/>
      <c r="U42" s="276"/>
      <c r="V42" s="276"/>
      <c r="W42" s="277"/>
      <c r="X42" s="304"/>
    </row>
    <row r="43" spans="1:24" s="268" customFormat="1" ht="12.95" customHeight="1" outlineLevel="1">
      <c r="A43" s="266"/>
      <c r="B43" s="274" t="s">
        <v>18</v>
      </c>
      <c r="C43" s="275"/>
      <c r="D43" s="275"/>
      <c r="E43" s="275"/>
      <c r="F43" s="275"/>
      <c r="G43" s="275"/>
      <c r="H43" s="275"/>
      <c r="I43" s="276"/>
      <c r="J43" s="276"/>
      <c r="K43" s="304">
        <f>K39</f>
        <v>93</v>
      </c>
      <c r="L43" s="276">
        <f>L39</f>
        <v>88</v>
      </c>
      <c r="M43" s="276">
        <f>M39</f>
        <v>86</v>
      </c>
      <c r="N43" s="276">
        <f>N39</f>
        <v>86</v>
      </c>
      <c r="O43" s="276">
        <f>O39</f>
        <v>86</v>
      </c>
      <c r="P43" s="304"/>
      <c r="Q43" s="276"/>
      <c r="R43" s="277"/>
      <c r="S43" s="304"/>
      <c r="T43" s="276"/>
      <c r="U43" s="276"/>
      <c r="V43" s="276"/>
      <c r="W43" s="277"/>
      <c r="X43" s="304"/>
    </row>
    <row r="44" spans="1:24" s="268" customFormat="1" ht="12.95" customHeight="1" outlineLevel="1">
      <c r="A44" s="266"/>
      <c r="B44" s="274" t="s">
        <v>19</v>
      </c>
      <c r="C44" s="275"/>
      <c r="D44" s="275"/>
      <c r="E44" s="275"/>
      <c r="F44" s="275"/>
      <c r="G44" s="275"/>
      <c r="H44" s="275"/>
      <c r="I44" s="276"/>
      <c r="J44" s="276"/>
      <c r="K44" s="304"/>
      <c r="L44" s="276"/>
      <c r="M44" s="276"/>
      <c r="N44" s="276"/>
      <c r="O44" s="276"/>
      <c r="P44" s="304">
        <f t="shared" ref="P44:R44" si="20">P40</f>
        <v>89</v>
      </c>
      <c r="Q44" s="276">
        <f t="shared" si="20"/>
        <v>89</v>
      </c>
      <c r="R44" s="277">
        <f t="shared" si="20"/>
        <v>89</v>
      </c>
      <c r="S44" s="304">
        <f t="shared" ref="S44:W44" si="21">S40</f>
        <v>104</v>
      </c>
      <c r="T44" s="276">
        <f t="shared" si="21"/>
        <v>104</v>
      </c>
      <c r="U44" s="276">
        <f t="shared" si="21"/>
        <v>104</v>
      </c>
      <c r="V44" s="276">
        <f t="shared" si="21"/>
        <v>104</v>
      </c>
      <c r="W44" s="277">
        <f t="shared" si="21"/>
        <v>104</v>
      </c>
      <c r="X44" s="304">
        <f t="shared" ref="X44" si="22">X40</f>
        <v>104</v>
      </c>
    </row>
    <row r="45" spans="1:24" s="268" customFormat="1" ht="12.75" customHeight="1">
      <c r="A45" s="266"/>
      <c r="B45" s="274" t="s">
        <v>263</v>
      </c>
      <c r="C45" s="275"/>
      <c r="D45" s="275"/>
      <c r="E45" s="275"/>
      <c r="F45" s="275"/>
      <c r="G45" s="275"/>
      <c r="H45" s="275"/>
      <c r="I45" s="276">
        <f t="shared" ref="I45:R45" si="23">SUM(I42:I44)</f>
        <v>90</v>
      </c>
      <c r="J45" s="276">
        <f t="shared" si="23"/>
        <v>117</v>
      </c>
      <c r="K45" s="304">
        <f t="shared" si="23"/>
        <v>93</v>
      </c>
      <c r="L45" s="276">
        <f t="shared" si="23"/>
        <v>88</v>
      </c>
      <c r="M45" s="276">
        <f t="shared" si="23"/>
        <v>86</v>
      </c>
      <c r="N45" s="276">
        <f t="shared" si="23"/>
        <v>86</v>
      </c>
      <c r="O45" s="276">
        <f t="shared" si="23"/>
        <v>86</v>
      </c>
      <c r="P45" s="304">
        <f t="shared" si="23"/>
        <v>89</v>
      </c>
      <c r="Q45" s="276">
        <f t="shared" si="23"/>
        <v>89</v>
      </c>
      <c r="R45" s="277">
        <f t="shared" si="23"/>
        <v>89</v>
      </c>
      <c r="S45" s="304">
        <f t="shared" ref="S45:W45" si="24">SUM(S42:S44)</f>
        <v>104</v>
      </c>
      <c r="T45" s="276">
        <f t="shared" si="24"/>
        <v>104</v>
      </c>
      <c r="U45" s="276">
        <f t="shared" si="24"/>
        <v>104</v>
      </c>
      <c r="V45" s="276">
        <f t="shared" si="24"/>
        <v>104</v>
      </c>
      <c r="W45" s="277">
        <f t="shared" si="24"/>
        <v>104</v>
      </c>
      <c r="X45" s="304">
        <f t="shared" ref="X45" si="25">SUM(X42:X44)</f>
        <v>104</v>
      </c>
    </row>
    <row r="46" spans="1:24" s="268" customFormat="1" ht="12.95" customHeight="1" outlineLevel="1">
      <c r="A46" s="294"/>
      <c r="B46" s="266"/>
      <c r="C46" s="267"/>
      <c r="D46" s="267"/>
      <c r="E46" s="267"/>
      <c r="F46" s="267"/>
      <c r="G46" s="267"/>
      <c r="H46" s="267"/>
      <c r="K46" s="295"/>
      <c r="L46" s="296"/>
      <c r="M46" s="305"/>
      <c r="N46" s="305"/>
      <c r="O46" s="305"/>
      <c r="P46" s="295"/>
      <c r="Q46" s="305"/>
      <c r="R46" s="297"/>
      <c r="S46" s="295"/>
      <c r="T46" s="296"/>
      <c r="U46" s="305"/>
      <c r="V46" s="305"/>
      <c r="W46" s="297"/>
      <c r="X46" s="295"/>
    </row>
    <row r="47" spans="1:24" s="268" customFormat="1" ht="12.95" customHeight="1" outlineLevel="1">
      <c r="A47" s="294"/>
      <c r="B47" s="266" t="s">
        <v>20</v>
      </c>
      <c r="C47" s="267"/>
      <c r="D47" s="267"/>
      <c r="E47" s="267"/>
      <c r="F47" s="267"/>
      <c r="G47" s="267"/>
      <c r="H47" s="267"/>
      <c r="I47" s="268">
        <f t="shared" ref="I47:R47" si="26">(SUM(I38:I40)-I41)-(SUM(H38:H40)-H41)</f>
        <v>11</v>
      </c>
      <c r="J47" s="268">
        <f t="shared" si="26"/>
        <v>3</v>
      </c>
      <c r="K47" s="295">
        <f t="shared" si="26"/>
        <v>-30</v>
      </c>
      <c r="L47" s="296">
        <f t="shared" si="26"/>
        <v>18</v>
      </c>
      <c r="M47" s="268">
        <f t="shared" si="26"/>
        <v>0</v>
      </c>
      <c r="N47" s="268">
        <f t="shared" si="26"/>
        <v>-5</v>
      </c>
      <c r="O47" s="268">
        <f t="shared" si="26"/>
        <v>-5</v>
      </c>
      <c r="P47" s="295">
        <f t="shared" si="26"/>
        <v>-7</v>
      </c>
      <c r="Q47" s="296">
        <f t="shared" si="26"/>
        <v>0</v>
      </c>
      <c r="R47" s="268">
        <f t="shared" si="26"/>
        <v>0</v>
      </c>
      <c r="S47" s="295">
        <f t="shared" ref="S47" si="27">(SUM(S38:S40)-S41)-(SUM(R38:R40)-R41)</f>
        <v>15</v>
      </c>
      <c r="T47" s="296">
        <f t="shared" ref="T47" si="28">(SUM(T38:T40)-T41)-(SUM(S38:S40)-S41)</f>
        <v>0</v>
      </c>
      <c r="U47" s="268">
        <f t="shared" ref="U47" si="29">(SUM(U38:U40)-U41)-(SUM(T38:T40)-T41)</f>
        <v>0</v>
      </c>
      <c r="V47" s="268">
        <f t="shared" ref="V47" si="30">(SUM(V38:V40)-V41)-(SUM(U38:U40)-U41)</f>
        <v>0</v>
      </c>
      <c r="W47" s="268">
        <f t="shared" ref="W47:X47" si="31">(SUM(W38:W40)-W41)-(SUM(V38:V40)-V41)</f>
        <v>0</v>
      </c>
      <c r="X47" s="295">
        <f t="shared" si="31"/>
        <v>0</v>
      </c>
    </row>
    <row r="48" spans="1:24" s="268" customFormat="1" ht="12.95" customHeight="1">
      <c r="A48" s="294"/>
      <c r="B48" s="281"/>
      <c r="C48" s="267"/>
      <c r="D48" s="267"/>
      <c r="E48" s="267"/>
      <c r="F48" s="267"/>
      <c r="G48" s="267"/>
      <c r="H48" s="267"/>
      <c r="K48" s="295"/>
      <c r="L48" s="296"/>
      <c r="P48" s="295"/>
      <c r="S48" s="295"/>
      <c r="T48" s="296"/>
      <c r="X48" s="295"/>
    </row>
    <row r="49" spans="1:24" s="268" customFormat="1" ht="12.95" customHeight="1">
      <c r="A49" s="294"/>
      <c r="B49" s="266" t="s">
        <v>204</v>
      </c>
      <c r="C49" s="267"/>
      <c r="D49" s="267"/>
      <c r="E49" s="267"/>
      <c r="F49" s="267"/>
      <c r="G49" s="267"/>
      <c r="H49" s="267"/>
      <c r="K49" s="295"/>
      <c r="L49" s="296"/>
      <c r="M49" s="305"/>
      <c r="N49" s="305"/>
      <c r="O49" s="305"/>
      <c r="P49" s="295"/>
      <c r="Q49" s="305"/>
      <c r="R49" s="297"/>
      <c r="S49" s="295"/>
      <c r="T49" s="296"/>
      <c r="U49" s="305"/>
      <c r="V49" s="305"/>
      <c r="W49" s="297"/>
      <c r="X49" s="295"/>
    </row>
    <row r="50" spans="1:24" s="268" customFormat="1" ht="12.95" customHeight="1">
      <c r="A50" s="294"/>
      <c r="B50" s="306" t="s">
        <v>256</v>
      </c>
      <c r="C50" s="307"/>
      <c r="D50" s="307"/>
      <c r="E50" s="307"/>
      <c r="F50" s="307"/>
      <c r="G50" s="307"/>
      <c r="H50" s="307"/>
      <c r="I50" s="308">
        <f>SUM(I38:I40)-I41</f>
        <v>11</v>
      </c>
      <c r="J50" s="309"/>
      <c r="K50" s="310">
        <f>SUM(K38:K40)-K41</f>
        <v>-16</v>
      </c>
      <c r="L50" s="308"/>
      <c r="M50" s="309"/>
      <c r="N50" s="309"/>
      <c r="O50" s="309"/>
      <c r="P50" s="310">
        <f>SUM(P38:P40)-P41</f>
        <v>-15</v>
      </c>
      <c r="Q50" s="309"/>
      <c r="R50" s="311"/>
      <c r="S50" s="310">
        <f>SUM(S38:S40)-S41</f>
        <v>0</v>
      </c>
      <c r="T50" s="308"/>
      <c r="U50" s="309"/>
      <c r="V50" s="309"/>
      <c r="W50" s="311"/>
      <c r="X50" s="310">
        <f>SUM(X38:X40)-X41</f>
        <v>0</v>
      </c>
    </row>
    <row r="51" spans="1:24" s="268" customFormat="1" ht="12.95" customHeight="1">
      <c r="A51" s="294"/>
      <c r="B51" s="306" t="s">
        <v>257</v>
      </c>
      <c r="C51" s="307"/>
      <c r="D51" s="307"/>
      <c r="E51" s="307"/>
      <c r="F51" s="307"/>
      <c r="G51" s="307"/>
      <c r="H51" s="307"/>
      <c r="I51" s="308"/>
      <c r="J51" s="309"/>
      <c r="K51" s="310"/>
      <c r="L51" s="312">
        <f>(SUM(L38:L40)-L41)-(SUM(K38:K40)-K41)</f>
        <v>18</v>
      </c>
      <c r="M51" s="312">
        <f>(SUM(M38:M40)-M41)-(SUM(L38:L40)-L41)</f>
        <v>0</v>
      </c>
      <c r="N51" s="312">
        <f>(SUM(N38:N40)-N41)-(SUM(M38:M40)-M41)</f>
        <v>-5</v>
      </c>
      <c r="O51" s="309"/>
      <c r="P51" s="310"/>
      <c r="Q51" s="312">
        <f>(SUM(Q38:Q40)-Q41)-(SUM(P38:P40)-P41)</f>
        <v>0</v>
      </c>
      <c r="R51" s="311"/>
      <c r="S51" s="310"/>
      <c r="T51" s="312">
        <f>(SUM(T38:T40)-T41)-(SUM(S38:S40)-S41)</f>
        <v>0</v>
      </c>
      <c r="U51" s="312">
        <f>(SUM(U38:U40)-U41)-(SUM(T38:T40)-T41)</f>
        <v>0</v>
      </c>
      <c r="V51" s="312">
        <f>(SUM(V38:V40)-V41)-(SUM(U38:U40)-U41)</f>
        <v>0</v>
      </c>
      <c r="W51" s="311"/>
      <c r="X51" s="310"/>
    </row>
    <row r="52" spans="1:24" s="268" customFormat="1" ht="12.95" customHeight="1">
      <c r="A52" s="294"/>
      <c r="B52" s="306" t="s">
        <v>258</v>
      </c>
      <c r="C52" s="307"/>
      <c r="D52" s="307"/>
      <c r="E52" s="307"/>
      <c r="F52" s="307"/>
      <c r="G52" s="307"/>
      <c r="H52" s="307"/>
      <c r="I52" s="312"/>
      <c r="J52" s="312">
        <v>0</v>
      </c>
      <c r="K52" s="310"/>
      <c r="L52" s="308"/>
      <c r="M52" s="309"/>
      <c r="N52" s="309"/>
      <c r="O52" s="312">
        <v>0</v>
      </c>
      <c r="P52" s="310"/>
      <c r="Q52" s="309"/>
      <c r="R52" s="313">
        <v>0</v>
      </c>
      <c r="S52" s="310"/>
      <c r="T52" s="308"/>
      <c r="U52" s="309"/>
      <c r="V52" s="309"/>
      <c r="W52" s="313">
        <v>0</v>
      </c>
      <c r="X52" s="310"/>
    </row>
    <row r="53" spans="1:24" s="268" customFormat="1" ht="12.95" customHeight="1">
      <c r="A53" s="294"/>
      <c r="B53" s="266" t="s">
        <v>289</v>
      </c>
      <c r="C53" s="307"/>
      <c r="D53" s="307"/>
      <c r="E53" s="307"/>
      <c r="F53" s="307"/>
      <c r="G53" s="307"/>
      <c r="H53" s="307"/>
      <c r="I53" s="312"/>
      <c r="J53" s="312"/>
      <c r="K53" s="310"/>
      <c r="L53" s="308"/>
      <c r="M53" s="308"/>
      <c r="N53" s="308"/>
      <c r="O53" s="308"/>
      <c r="P53" s="310"/>
      <c r="Q53" s="309"/>
      <c r="R53" s="313"/>
      <c r="S53" s="310"/>
      <c r="T53" s="308"/>
      <c r="U53" s="309"/>
      <c r="V53" s="309"/>
      <c r="W53" s="313"/>
      <c r="X53" s="310"/>
    </row>
    <row r="54" spans="1:24" s="268" customFormat="1" ht="12.95" customHeight="1">
      <c r="A54" s="294"/>
      <c r="B54" s="306" t="s">
        <v>267</v>
      </c>
      <c r="C54" s="307"/>
      <c r="D54" s="307"/>
      <c r="E54" s="307"/>
      <c r="F54" s="307"/>
      <c r="G54" s="307"/>
      <c r="H54" s="307"/>
      <c r="I54" s="314"/>
      <c r="J54" s="314"/>
      <c r="K54" s="315"/>
      <c r="L54" s="316"/>
      <c r="M54" s="316"/>
      <c r="N54" s="316"/>
      <c r="O54" s="316"/>
      <c r="P54" s="315"/>
      <c r="Q54" s="317"/>
      <c r="R54" s="318"/>
      <c r="S54" s="315"/>
      <c r="T54" s="316"/>
      <c r="U54" s="317"/>
      <c r="V54" s="317"/>
      <c r="W54" s="318"/>
      <c r="X54" s="315"/>
    </row>
    <row r="55" spans="1:24" s="268" customFormat="1" ht="12.95" customHeight="1">
      <c r="A55" s="294"/>
      <c r="B55" s="306" t="s">
        <v>281</v>
      </c>
      <c r="C55" s="307"/>
      <c r="D55" s="307"/>
      <c r="E55" s="307"/>
      <c r="F55" s="307"/>
      <c r="G55" s="307"/>
      <c r="H55" s="307"/>
      <c r="I55" s="314"/>
      <c r="J55" s="314"/>
      <c r="K55" s="315"/>
      <c r="L55" s="316"/>
      <c r="M55" s="316"/>
      <c r="N55" s="316"/>
      <c r="O55" s="316"/>
      <c r="P55" s="315"/>
      <c r="Q55" s="317"/>
      <c r="R55" s="318"/>
      <c r="S55" s="315"/>
      <c r="T55" s="316"/>
      <c r="U55" s="317"/>
      <c r="V55" s="317"/>
      <c r="W55" s="318"/>
      <c r="X55" s="315"/>
    </row>
    <row r="56" spans="1:24" s="268" customFormat="1" ht="12.95" customHeight="1">
      <c r="A56" s="294"/>
      <c r="B56" s="306" t="s">
        <v>323</v>
      </c>
      <c r="C56" s="307"/>
      <c r="D56" s="307"/>
      <c r="E56" s="307"/>
      <c r="F56" s="307"/>
      <c r="G56" s="307"/>
      <c r="H56" s="307"/>
      <c r="I56" s="314"/>
      <c r="J56" s="314"/>
      <c r="K56" s="315"/>
      <c r="L56" s="314"/>
      <c r="M56" s="314"/>
      <c r="N56" s="314"/>
      <c r="O56" s="314"/>
      <c r="P56" s="315"/>
      <c r="Q56" s="314"/>
      <c r="R56" s="318"/>
      <c r="S56" s="315"/>
      <c r="T56" s="314"/>
      <c r="U56" s="314"/>
      <c r="V56" s="314"/>
      <c r="W56" s="318"/>
      <c r="X56" s="315"/>
    </row>
    <row r="57" spans="1:24" s="268" customFormat="1" ht="12.95" customHeight="1">
      <c r="A57" s="294"/>
      <c r="B57" s="306" t="s">
        <v>286</v>
      </c>
      <c r="C57" s="307"/>
      <c r="D57" s="307"/>
      <c r="E57" s="307"/>
      <c r="F57" s="307"/>
      <c r="G57" s="307"/>
      <c r="H57" s="307"/>
      <c r="I57" s="314"/>
      <c r="J57" s="314"/>
      <c r="K57" s="315"/>
      <c r="L57" s="314"/>
      <c r="M57" s="314"/>
      <c r="N57" s="314"/>
      <c r="O57" s="314"/>
      <c r="P57" s="315"/>
      <c r="Q57" s="314"/>
      <c r="R57" s="318"/>
      <c r="S57" s="315"/>
      <c r="T57" s="314"/>
      <c r="U57" s="314"/>
      <c r="V57" s="314"/>
      <c r="W57" s="318"/>
      <c r="X57" s="315"/>
    </row>
    <row r="58" spans="1:24" s="268" customFormat="1" ht="12.95" customHeight="1">
      <c r="A58" s="294"/>
      <c r="B58" s="306" t="s">
        <v>308</v>
      </c>
      <c r="C58" s="307"/>
      <c r="D58" s="307"/>
      <c r="E58" s="307"/>
      <c r="F58" s="307"/>
      <c r="G58" s="307"/>
      <c r="H58" s="307"/>
      <c r="I58" s="314"/>
      <c r="J58" s="314"/>
      <c r="K58" s="315"/>
      <c r="L58" s="314"/>
      <c r="M58" s="314"/>
      <c r="N58" s="314"/>
      <c r="O58" s="314"/>
      <c r="P58" s="315"/>
      <c r="Q58" s="314"/>
      <c r="R58" s="318"/>
      <c r="S58" s="315"/>
      <c r="T58" s="314"/>
      <c r="U58" s="314"/>
      <c r="V58" s="314"/>
      <c r="W58" s="318"/>
      <c r="X58" s="315"/>
    </row>
    <row r="59" spans="1:24" s="268" customFormat="1" ht="12.95" customHeight="1">
      <c r="A59" s="294"/>
      <c r="B59" s="306" t="s">
        <v>309</v>
      </c>
      <c r="C59" s="307"/>
      <c r="D59" s="307"/>
      <c r="E59" s="307"/>
      <c r="F59" s="307"/>
      <c r="G59" s="307"/>
      <c r="H59" s="307"/>
      <c r="I59" s="314"/>
      <c r="J59" s="314"/>
      <c r="K59" s="315"/>
      <c r="L59" s="314"/>
      <c r="M59" s="314"/>
      <c r="N59" s="314"/>
      <c r="O59" s="314"/>
      <c r="P59" s="315"/>
      <c r="Q59" s="314"/>
      <c r="R59" s="318"/>
      <c r="S59" s="315"/>
      <c r="T59" s="314"/>
      <c r="U59" s="314"/>
      <c r="V59" s="314"/>
      <c r="W59" s="318"/>
      <c r="X59" s="315"/>
    </row>
    <row r="60" spans="1:24" s="268" customFormat="1" ht="12.95" customHeight="1">
      <c r="A60" s="294"/>
      <c r="B60" s="306" t="s">
        <v>310</v>
      </c>
      <c r="C60" s="307"/>
      <c r="D60" s="307"/>
      <c r="E60" s="307"/>
      <c r="F60" s="307"/>
      <c r="G60" s="307"/>
      <c r="H60" s="307"/>
      <c r="I60" s="314"/>
      <c r="J60" s="314"/>
      <c r="K60" s="315"/>
      <c r="L60" s="314"/>
      <c r="M60" s="314"/>
      <c r="N60" s="314"/>
      <c r="O60" s="314"/>
      <c r="P60" s="315"/>
      <c r="Q60" s="314"/>
      <c r="R60" s="318"/>
      <c r="S60" s="315"/>
      <c r="T60" s="314"/>
      <c r="U60" s="314"/>
      <c r="V60" s="314"/>
      <c r="W60" s="318"/>
      <c r="X60" s="315"/>
    </row>
    <row r="61" spans="1:24" s="268" customFormat="1" ht="12.95" customHeight="1">
      <c r="A61" s="294"/>
      <c r="B61" s="306" t="s">
        <v>311</v>
      </c>
      <c r="C61" s="307"/>
      <c r="D61" s="307"/>
      <c r="E61" s="307"/>
      <c r="F61" s="307"/>
      <c r="G61" s="307"/>
      <c r="H61" s="307"/>
      <c r="I61" s="314"/>
      <c r="J61" s="314"/>
      <c r="K61" s="315"/>
      <c r="L61" s="314"/>
      <c r="M61" s="314"/>
      <c r="N61" s="314"/>
      <c r="O61" s="314"/>
      <c r="P61" s="315"/>
      <c r="Q61" s="314"/>
      <c r="R61" s="318"/>
      <c r="S61" s="315"/>
      <c r="T61" s="314"/>
      <c r="U61" s="314"/>
      <c r="V61" s="314"/>
      <c r="W61" s="318"/>
      <c r="X61" s="315"/>
    </row>
    <row r="62" spans="1:24" s="268" customFormat="1" ht="12.95" customHeight="1">
      <c r="A62" s="294"/>
      <c r="B62" s="306" t="s">
        <v>22</v>
      </c>
      <c r="C62" s="307"/>
      <c r="D62" s="307"/>
      <c r="E62" s="307"/>
      <c r="F62" s="307"/>
      <c r="G62" s="307"/>
      <c r="H62" s="307"/>
      <c r="I62" s="319">
        <f>SUM(I50:I61)</f>
        <v>11</v>
      </c>
      <c r="J62" s="319">
        <f t="shared" ref="J62:R62" si="32">SUM(J50:J61)</f>
        <v>0</v>
      </c>
      <c r="K62" s="320">
        <f t="shared" si="32"/>
        <v>-16</v>
      </c>
      <c r="L62" s="319">
        <f t="shared" si="32"/>
        <v>18</v>
      </c>
      <c r="M62" s="319">
        <f t="shared" si="32"/>
        <v>0</v>
      </c>
      <c r="N62" s="319">
        <f t="shared" si="32"/>
        <v>-5</v>
      </c>
      <c r="O62" s="319">
        <f t="shared" si="32"/>
        <v>0</v>
      </c>
      <c r="P62" s="320">
        <f t="shared" si="32"/>
        <v>-15</v>
      </c>
      <c r="Q62" s="319">
        <f t="shared" si="32"/>
        <v>0</v>
      </c>
      <c r="R62" s="321">
        <f t="shared" si="32"/>
        <v>0</v>
      </c>
      <c r="S62" s="320">
        <f t="shared" ref="S62:W62" si="33">SUM(S50:S61)</f>
        <v>0</v>
      </c>
      <c r="T62" s="319">
        <f t="shared" si="33"/>
        <v>0</v>
      </c>
      <c r="U62" s="319">
        <f t="shared" si="33"/>
        <v>0</v>
      </c>
      <c r="V62" s="319">
        <f t="shared" si="33"/>
        <v>0</v>
      </c>
      <c r="W62" s="321">
        <f t="shared" si="33"/>
        <v>0</v>
      </c>
      <c r="X62" s="320">
        <f t="shared" ref="X62" si="34">SUM(X50:X61)</f>
        <v>0</v>
      </c>
    </row>
    <row r="63" spans="1:24" s="268" customFormat="1" ht="12.95" customHeight="1">
      <c r="A63" s="294"/>
      <c r="B63" s="306"/>
      <c r="C63" s="307"/>
      <c r="D63" s="307"/>
      <c r="E63" s="307"/>
      <c r="F63" s="307"/>
      <c r="G63" s="307"/>
      <c r="H63" s="307"/>
      <c r="I63" s="312"/>
      <c r="J63" s="312"/>
      <c r="K63" s="322"/>
      <c r="L63" s="312"/>
      <c r="M63" s="312"/>
      <c r="N63" s="312"/>
      <c r="O63" s="312"/>
      <c r="P63" s="322"/>
      <c r="Q63" s="312"/>
      <c r="R63" s="313"/>
      <c r="S63" s="322"/>
      <c r="T63" s="312"/>
      <c r="U63" s="312"/>
      <c r="V63" s="312"/>
      <c r="W63" s="313"/>
      <c r="X63" s="322"/>
    </row>
    <row r="64" spans="1:24" s="268" customFormat="1" ht="12.95" customHeight="1" outlineLevel="1">
      <c r="A64" s="294"/>
      <c r="B64" s="266" t="s">
        <v>230</v>
      </c>
      <c r="C64" s="307"/>
      <c r="D64" s="307"/>
      <c r="E64" s="307"/>
      <c r="F64" s="307"/>
      <c r="G64" s="307"/>
      <c r="H64" s="307"/>
      <c r="I64" s="312"/>
      <c r="J64" s="312"/>
      <c r="K64" s="310"/>
      <c r="L64" s="308"/>
      <c r="M64" s="309"/>
      <c r="N64" s="309"/>
      <c r="O64" s="309"/>
      <c r="P64" s="310"/>
      <c r="Q64" s="309"/>
      <c r="R64" s="311"/>
      <c r="S64" s="310"/>
      <c r="T64" s="308"/>
      <c r="U64" s="309"/>
      <c r="V64" s="309"/>
      <c r="W64" s="311"/>
      <c r="X64" s="310"/>
    </row>
    <row r="65" spans="1:24" s="268" customFormat="1" ht="12.95" customHeight="1" outlineLevel="1">
      <c r="A65" s="294"/>
      <c r="B65" s="323" t="s">
        <v>215</v>
      </c>
      <c r="C65" s="324"/>
      <c r="D65" s="324"/>
      <c r="E65" s="324"/>
      <c r="F65" s="324"/>
      <c r="G65" s="324"/>
      <c r="H65" s="324"/>
      <c r="I65" s="325"/>
      <c r="J65" s="325">
        <f>I62</f>
        <v>11</v>
      </c>
      <c r="K65" s="326">
        <f>J65</f>
        <v>11</v>
      </c>
      <c r="L65" s="325">
        <f>K65</f>
        <v>11</v>
      </c>
      <c r="M65" s="325">
        <f>L65</f>
        <v>11</v>
      </c>
      <c r="N65" s="325">
        <f>M65</f>
        <v>11</v>
      </c>
      <c r="O65" s="325"/>
      <c r="P65" s="326"/>
      <c r="Q65" s="325"/>
      <c r="R65" s="327"/>
      <c r="S65" s="326"/>
      <c r="T65" s="325"/>
      <c r="U65" s="325"/>
      <c r="V65" s="325"/>
      <c r="W65" s="327"/>
      <c r="X65" s="326"/>
    </row>
    <row r="66" spans="1:24" s="268" customFormat="1" ht="12.95" customHeight="1" outlineLevel="1">
      <c r="A66" s="294"/>
      <c r="B66" s="306" t="s">
        <v>205</v>
      </c>
      <c r="C66" s="307"/>
      <c r="D66" s="307"/>
      <c r="E66" s="307"/>
      <c r="F66" s="307"/>
      <c r="G66" s="307"/>
      <c r="H66" s="307"/>
      <c r="I66" s="312"/>
      <c r="J66" s="312"/>
      <c r="K66" s="310">
        <f>J62</f>
        <v>0</v>
      </c>
      <c r="L66" s="308">
        <f>K66</f>
        <v>0</v>
      </c>
      <c r="M66" s="308">
        <f>L66</f>
        <v>0</v>
      </c>
      <c r="N66" s="308">
        <f>M66</f>
        <v>0</v>
      </c>
      <c r="O66" s="308">
        <f>N66</f>
        <v>0</v>
      </c>
      <c r="P66" s="310"/>
      <c r="Q66" s="309"/>
      <c r="R66" s="311"/>
      <c r="S66" s="310"/>
      <c r="T66" s="308"/>
      <c r="U66" s="309"/>
      <c r="V66" s="309"/>
      <c r="W66" s="311"/>
      <c r="X66" s="310"/>
    </row>
    <row r="67" spans="1:24" s="268" customFormat="1" ht="12.95" customHeight="1" outlineLevel="1">
      <c r="A67" s="294"/>
      <c r="B67" s="306" t="s">
        <v>206</v>
      </c>
      <c r="C67" s="307"/>
      <c r="D67" s="307"/>
      <c r="E67" s="307"/>
      <c r="F67" s="307"/>
      <c r="G67" s="307"/>
      <c r="H67" s="324"/>
      <c r="I67" s="325"/>
      <c r="J67" s="325"/>
      <c r="K67" s="351"/>
      <c r="L67" s="352">
        <f>K62</f>
        <v>-16</v>
      </c>
      <c r="M67" s="352">
        <f>L67</f>
        <v>-16</v>
      </c>
      <c r="N67" s="352">
        <f>M67</f>
        <v>-16</v>
      </c>
      <c r="O67" s="352">
        <f>N67</f>
        <v>-16</v>
      </c>
      <c r="P67" s="351">
        <f>O67</f>
        <v>-16</v>
      </c>
      <c r="Q67" s="352"/>
      <c r="R67" s="353"/>
      <c r="S67" s="351"/>
      <c r="T67" s="352"/>
      <c r="U67" s="352"/>
      <c r="V67" s="352"/>
      <c r="W67" s="353"/>
      <c r="X67" s="351"/>
    </row>
    <row r="68" spans="1:24" s="268" customFormat="1" ht="12.95" customHeight="1" outlineLevel="1">
      <c r="A68" s="294"/>
      <c r="B68" s="306" t="s">
        <v>207</v>
      </c>
      <c r="C68" s="307"/>
      <c r="D68" s="307"/>
      <c r="E68" s="307"/>
      <c r="F68" s="307"/>
      <c r="G68" s="307"/>
      <c r="H68" s="307"/>
      <c r="I68" s="312"/>
      <c r="J68" s="312"/>
      <c r="K68" s="310"/>
      <c r="L68" s="308"/>
      <c r="M68" s="308">
        <f>L62</f>
        <v>18</v>
      </c>
      <c r="N68" s="308">
        <f>M68</f>
        <v>18</v>
      </c>
      <c r="O68" s="308">
        <f>N68</f>
        <v>18</v>
      </c>
      <c r="P68" s="310">
        <f>O68</f>
        <v>18</v>
      </c>
      <c r="Q68" s="308">
        <f>P68</f>
        <v>18</v>
      </c>
      <c r="R68" s="308"/>
      <c r="S68" s="310"/>
      <c r="T68" s="308"/>
      <c r="U68" s="309"/>
      <c r="V68" s="309"/>
      <c r="W68" s="311"/>
      <c r="X68" s="310"/>
    </row>
    <row r="69" spans="1:24" s="268" customFormat="1" ht="12.95" customHeight="1" outlineLevel="1">
      <c r="A69" s="294"/>
      <c r="B69" s="328" t="s">
        <v>208</v>
      </c>
      <c r="C69" s="307"/>
      <c r="D69" s="307"/>
      <c r="E69" s="307"/>
      <c r="F69" s="307"/>
      <c r="G69" s="307"/>
      <c r="H69" s="307"/>
      <c r="I69" s="312"/>
      <c r="J69" s="312"/>
      <c r="K69" s="310"/>
      <c r="L69" s="308"/>
      <c r="M69" s="308"/>
      <c r="N69" s="308">
        <f>M62</f>
        <v>0</v>
      </c>
      <c r="O69" s="308">
        <f>N69</f>
        <v>0</v>
      </c>
      <c r="P69" s="310">
        <f>O69</f>
        <v>0</v>
      </c>
      <c r="Q69" s="308">
        <f>P69</f>
        <v>0</v>
      </c>
      <c r="R69" s="308">
        <f>Q69</f>
        <v>0</v>
      </c>
      <c r="S69" s="310"/>
      <c r="T69" s="308"/>
      <c r="U69" s="309"/>
      <c r="V69" s="309"/>
      <c r="W69" s="311"/>
      <c r="X69" s="310"/>
    </row>
    <row r="70" spans="1:24" s="268" customFormat="1" ht="12.95" customHeight="1" outlineLevel="1">
      <c r="A70" s="294"/>
      <c r="B70" s="323" t="s">
        <v>209</v>
      </c>
      <c r="C70" s="324"/>
      <c r="D70" s="324"/>
      <c r="E70" s="324"/>
      <c r="F70" s="324"/>
      <c r="G70" s="324"/>
      <c r="H70" s="307"/>
      <c r="I70" s="312"/>
      <c r="J70" s="312"/>
      <c r="K70" s="322"/>
      <c r="L70" s="312"/>
      <c r="M70" s="312"/>
      <c r="N70" s="312"/>
      <c r="O70" s="312">
        <f>N62</f>
        <v>-5</v>
      </c>
      <c r="P70" s="322">
        <f>O70</f>
        <v>-5</v>
      </c>
      <c r="Q70" s="312">
        <f>P70</f>
        <v>-5</v>
      </c>
      <c r="R70" s="313">
        <f>Q70</f>
        <v>-5</v>
      </c>
      <c r="S70" s="322">
        <f>R70</f>
        <v>-5</v>
      </c>
      <c r="T70" s="312"/>
      <c r="U70" s="312"/>
      <c r="V70" s="312"/>
      <c r="W70" s="313"/>
      <c r="X70" s="322"/>
    </row>
    <row r="71" spans="1:24" s="268" customFormat="1" ht="12.95" customHeight="1" outlineLevel="1">
      <c r="A71" s="294"/>
      <c r="B71" s="306" t="s">
        <v>210</v>
      </c>
      <c r="C71" s="307"/>
      <c r="D71" s="307"/>
      <c r="E71" s="307"/>
      <c r="F71" s="307"/>
      <c r="G71" s="307"/>
      <c r="H71" s="307"/>
      <c r="I71" s="312"/>
      <c r="J71" s="312"/>
      <c r="K71" s="322"/>
      <c r="L71" s="312"/>
      <c r="M71" s="312"/>
      <c r="N71" s="312"/>
      <c r="O71" s="312"/>
      <c r="P71" s="322">
        <f>O62</f>
        <v>0</v>
      </c>
      <c r="Q71" s="312">
        <f>P71</f>
        <v>0</v>
      </c>
      <c r="R71" s="313">
        <f>Q71</f>
        <v>0</v>
      </c>
      <c r="S71" s="322">
        <f>R71</f>
        <v>0</v>
      </c>
      <c r="T71" s="312">
        <f>S71</f>
        <v>0</v>
      </c>
      <c r="U71" s="312"/>
      <c r="V71" s="312"/>
      <c r="W71" s="313"/>
      <c r="X71" s="322"/>
    </row>
    <row r="72" spans="1:24" s="268" customFormat="1" ht="12.95" customHeight="1" outlineLevel="1">
      <c r="A72" s="294"/>
      <c r="B72" s="306" t="s">
        <v>211</v>
      </c>
      <c r="C72" s="307"/>
      <c r="D72" s="307"/>
      <c r="E72" s="307"/>
      <c r="F72" s="307"/>
      <c r="G72" s="307"/>
      <c r="H72" s="324"/>
      <c r="I72" s="325"/>
      <c r="J72" s="325"/>
      <c r="K72" s="326"/>
      <c r="L72" s="325"/>
      <c r="M72" s="325"/>
      <c r="N72" s="325"/>
      <c r="O72" s="325"/>
      <c r="P72" s="326"/>
      <c r="Q72" s="325">
        <f>P62</f>
        <v>-15</v>
      </c>
      <c r="R72" s="327">
        <f>Q72</f>
        <v>-15</v>
      </c>
      <c r="S72" s="326">
        <f>R72</f>
        <v>-15</v>
      </c>
      <c r="T72" s="325">
        <f>S72</f>
        <v>-15</v>
      </c>
      <c r="U72" s="325">
        <f>T72</f>
        <v>-15</v>
      </c>
      <c r="V72" s="325"/>
      <c r="W72" s="327"/>
      <c r="X72" s="326"/>
    </row>
    <row r="73" spans="1:24" s="268" customFormat="1" ht="12.95" customHeight="1" outlineLevel="1">
      <c r="A73" s="294"/>
      <c r="B73" s="306" t="s">
        <v>212</v>
      </c>
      <c r="C73" s="307"/>
      <c r="D73" s="307"/>
      <c r="E73" s="307"/>
      <c r="F73" s="307"/>
      <c r="G73" s="307"/>
      <c r="H73" s="307"/>
      <c r="I73" s="312"/>
      <c r="J73" s="312"/>
      <c r="K73" s="322"/>
      <c r="L73" s="312"/>
      <c r="M73" s="312"/>
      <c r="N73" s="312"/>
      <c r="O73" s="312"/>
      <c r="P73" s="322"/>
      <c r="Q73" s="312"/>
      <c r="R73" s="313">
        <f>Q62</f>
        <v>0</v>
      </c>
      <c r="S73" s="322">
        <f>R73</f>
        <v>0</v>
      </c>
      <c r="T73" s="312">
        <f>S73</f>
        <v>0</v>
      </c>
      <c r="U73" s="312">
        <f>T73</f>
        <v>0</v>
      </c>
      <c r="V73" s="312">
        <f>U73</f>
        <v>0</v>
      </c>
      <c r="W73" s="313"/>
      <c r="X73" s="322"/>
    </row>
    <row r="74" spans="1:24" s="268" customFormat="1" ht="12.95" customHeight="1" outlineLevel="1">
      <c r="A74" s="294"/>
      <c r="B74" s="328" t="s">
        <v>213</v>
      </c>
      <c r="C74" s="329"/>
      <c r="D74" s="329"/>
      <c r="E74" s="307"/>
      <c r="F74" s="307"/>
      <c r="G74" s="307"/>
      <c r="H74" s="307"/>
      <c r="I74" s="312"/>
      <c r="J74" s="312"/>
      <c r="K74" s="322"/>
      <c r="L74" s="312"/>
      <c r="M74" s="312"/>
      <c r="N74" s="312"/>
      <c r="O74" s="312"/>
      <c r="P74" s="322"/>
      <c r="Q74" s="312"/>
      <c r="R74" s="313"/>
      <c r="S74" s="322">
        <f>R62</f>
        <v>0</v>
      </c>
      <c r="T74" s="312">
        <f>S74</f>
        <v>0</v>
      </c>
      <c r="U74" s="312">
        <f>T74</f>
        <v>0</v>
      </c>
      <c r="V74" s="312">
        <f>U74</f>
        <v>0</v>
      </c>
      <c r="W74" s="313">
        <f>V74</f>
        <v>0</v>
      </c>
      <c r="X74" s="322"/>
    </row>
    <row r="75" spans="1:24" s="268" customFormat="1" ht="12.95" customHeight="1" outlineLevel="1">
      <c r="A75" s="294"/>
      <c r="B75" s="306" t="s">
        <v>214</v>
      </c>
      <c r="C75" s="307"/>
      <c r="D75" s="307"/>
      <c r="E75" s="324"/>
      <c r="F75" s="324"/>
      <c r="G75" s="324"/>
      <c r="H75" s="324"/>
      <c r="I75" s="325"/>
      <c r="J75" s="325"/>
      <c r="K75" s="326"/>
      <c r="L75" s="325"/>
      <c r="M75" s="325"/>
      <c r="N75" s="325"/>
      <c r="O75" s="325"/>
      <c r="P75" s="326"/>
      <c r="Q75" s="325"/>
      <c r="R75" s="327"/>
      <c r="S75" s="326"/>
      <c r="T75" s="325">
        <f>S62</f>
        <v>0</v>
      </c>
      <c r="U75" s="325">
        <f>T75</f>
        <v>0</v>
      </c>
      <c r="V75" s="325">
        <f>U75</f>
        <v>0</v>
      </c>
      <c r="W75" s="327">
        <f>V75</f>
        <v>0</v>
      </c>
      <c r="X75" s="326">
        <f>W75</f>
        <v>0</v>
      </c>
    </row>
    <row r="76" spans="1:24" s="268" customFormat="1" ht="12.95" customHeight="1" outlineLevel="1">
      <c r="A76" s="294"/>
      <c r="B76" s="306" t="s">
        <v>288</v>
      </c>
      <c r="C76" s="307"/>
      <c r="D76" s="307"/>
      <c r="E76" s="307"/>
      <c r="F76" s="307"/>
      <c r="G76" s="307"/>
      <c r="H76" s="307"/>
      <c r="I76" s="312"/>
      <c r="J76" s="312"/>
      <c r="K76" s="322"/>
      <c r="L76" s="312"/>
      <c r="M76" s="312"/>
      <c r="N76" s="312"/>
      <c r="O76" s="312"/>
      <c r="P76" s="322"/>
      <c r="Q76" s="312"/>
      <c r="R76" s="313"/>
      <c r="S76" s="322"/>
      <c r="T76" s="312"/>
      <c r="U76" s="312">
        <f>T62</f>
        <v>0</v>
      </c>
      <c r="V76" s="312">
        <f>U76</f>
        <v>0</v>
      </c>
      <c r="W76" s="313">
        <f>V76</f>
        <v>0</v>
      </c>
      <c r="X76" s="322">
        <f>W76</f>
        <v>0</v>
      </c>
    </row>
    <row r="77" spans="1:24" s="268" customFormat="1" ht="12.95" customHeight="1" outlineLevel="1">
      <c r="A77" s="294"/>
      <c r="B77" s="306" t="s">
        <v>307</v>
      </c>
      <c r="C77" s="307"/>
      <c r="D77" s="307"/>
      <c r="E77" s="307"/>
      <c r="F77" s="307"/>
      <c r="G77" s="307"/>
      <c r="H77" s="307"/>
      <c r="I77" s="312"/>
      <c r="J77" s="312"/>
      <c r="K77" s="322"/>
      <c r="L77" s="312"/>
      <c r="M77" s="312"/>
      <c r="N77" s="312"/>
      <c r="O77" s="312"/>
      <c r="P77" s="322"/>
      <c r="Q77" s="312"/>
      <c r="R77" s="313"/>
      <c r="S77" s="322"/>
      <c r="T77" s="312"/>
      <c r="U77" s="312"/>
      <c r="V77" s="312">
        <f>U62</f>
        <v>0</v>
      </c>
      <c r="W77" s="313">
        <f>V77</f>
        <v>0</v>
      </c>
      <c r="X77" s="322">
        <f>W77</f>
        <v>0</v>
      </c>
    </row>
    <row r="78" spans="1:24" s="268" customFormat="1" ht="12.95" customHeight="1">
      <c r="A78" s="294"/>
      <c r="B78" s="306" t="s">
        <v>259</v>
      </c>
      <c r="C78" s="307"/>
      <c r="D78" s="307"/>
      <c r="E78" s="307"/>
      <c r="F78" s="307"/>
      <c r="G78" s="307"/>
      <c r="H78" s="307"/>
      <c r="I78" s="319"/>
      <c r="J78" s="319"/>
      <c r="K78" s="320">
        <f>SUM(K65:K66)</f>
        <v>11</v>
      </c>
      <c r="L78" s="319">
        <f t="shared" ref="L78:O78" si="35">SUM(L65:L66)</f>
        <v>11</v>
      </c>
      <c r="M78" s="319">
        <f t="shared" si="35"/>
        <v>11</v>
      </c>
      <c r="N78" s="319">
        <f t="shared" si="35"/>
        <v>11</v>
      </c>
      <c r="O78" s="319">
        <f t="shared" si="35"/>
        <v>0</v>
      </c>
      <c r="P78" s="320">
        <f>SUM(P65:P71)</f>
        <v>-3</v>
      </c>
      <c r="Q78" s="319">
        <f t="shared" ref="Q78:R78" si="36">SUM(Q65:Q71)</f>
        <v>13</v>
      </c>
      <c r="R78" s="321">
        <f t="shared" si="36"/>
        <v>-5</v>
      </c>
      <c r="S78" s="320">
        <f>SUM(S65:S74)</f>
        <v>-20</v>
      </c>
      <c r="T78" s="319">
        <f>SUM(T65:T74)</f>
        <v>-15</v>
      </c>
      <c r="U78" s="319">
        <f>SUM(U65:U74)</f>
        <v>-15</v>
      </c>
      <c r="V78" s="319">
        <f>SUM(V65:V74)</f>
        <v>0</v>
      </c>
      <c r="W78" s="321">
        <f>SUM(W65:W74)</f>
        <v>0</v>
      </c>
      <c r="X78" s="320">
        <f>SUM(X65:X77)</f>
        <v>0</v>
      </c>
    </row>
    <row r="79" spans="1:24" s="268" customFormat="1" ht="12.95" customHeight="1">
      <c r="A79" s="294"/>
      <c r="B79" s="306"/>
      <c r="C79" s="307"/>
      <c r="D79" s="307"/>
      <c r="E79" s="307"/>
      <c r="F79" s="307"/>
      <c r="G79" s="307"/>
      <c r="H79" s="307"/>
      <c r="I79" s="312"/>
      <c r="J79" s="312"/>
      <c r="K79" s="322"/>
      <c r="L79" s="312"/>
      <c r="M79" s="312"/>
      <c r="N79" s="312"/>
      <c r="O79" s="312"/>
      <c r="P79" s="322"/>
      <c r="Q79" s="312"/>
      <c r="R79" s="313"/>
      <c r="S79" s="322"/>
      <c r="T79" s="312"/>
      <c r="U79" s="312"/>
      <c r="V79" s="312"/>
      <c r="W79" s="313"/>
      <c r="X79" s="322"/>
    </row>
    <row r="80" spans="1:24" s="268" customFormat="1" ht="12.95" customHeight="1">
      <c r="A80" s="294"/>
      <c r="B80" s="266" t="s">
        <v>360</v>
      </c>
      <c r="C80" s="307"/>
      <c r="D80" s="307"/>
      <c r="E80" s="307"/>
      <c r="F80" s="307"/>
      <c r="G80" s="307"/>
      <c r="H80" s="307"/>
      <c r="I80" s="312"/>
      <c r="J80" s="312"/>
      <c r="K80" s="322"/>
      <c r="L80" s="312"/>
      <c r="M80" s="312"/>
      <c r="N80" s="312"/>
      <c r="O80" s="312"/>
      <c r="P80" s="322"/>
      <c r="Q80" s="312"/>
      <c r="R80" s="313"/>
      <c r="S80" s="322"/>
      <c r="T80" s="312"/>
      <c r="U80" s="312"/>
      <c r="V80" s="312"/>
      <c r="W80" s="313"/>
      <c r="X80" s="322"/>
    </row>
    <row r="81" spans="1:24" s="268" customFormat="1" ht="12.95" customHeight="1">
      <c r="A81" s="294"/>
      <c r="B81" s="306" t="s">
        <v>361</v>
      </c>
      <c r="C81" s="307"/>
      <c r="D81" s="307"/>
      <c r="E81" s="307"/>
      <c r="F81" s="307"/>
      <c r="G81" s="307"/>
      <c r="H81" s="307"/>
      <c r="I81" s="312"/>
      <c r="J81" s="312"/>
      <c r="K81" s="310"/>
      <c r="L81" s="308">
        <f>-((SUM(J38:J40)-J41)-(SUM(I38:I40)-I41))/(1+$I$15)^4</f>
        <v>-2.2725014606209051</v>
      </c>
      <c r="M81" s="309"/>
      <c r="N81" s="309"/>
      <c r="O81" s="309"/>
      <c r="P81" s="310"/>
      <c r="Q81" s="308">
        <f>-((SUM(O38:O40)-O41)-(SUM(N38:N40)-N41))/(1+$I$15)^4</f>
        <v>3.7875024343681756</v>
      </c>
      <c r="R81" s="311"/>
      <c r="S81" s="310"/>
      <c r="T81" s="308">
        <f>-((SUM(R38:R40)-R41)-(SUM(Q38:Q40)-Q41))/(1+$I$15)^4</f>
        <v>0</v>
      </c>
      <c r="U81" s="309"/>
      <c r="V81" s="309"/>
      <c r="W81" s="311"/>
      <c r="X81" s="310"/>
    </row>
    <row r="82" spans="1:24" s="268" customFormat="1" ht="12.95" customHeight="1">
      <c r="A82" s="294"/>
      <c r="B82" s="306" t="s">
        <v>362</v>
      </c>
      <c r="C82" s="307"/>
      <c r="D82" s="307"/>
      <c r="E82" s="267"/>
      <c r="F82" s="267"/>
      <c r="G82" s="267"/>
      <c r="H82" s="307"/>
      <c r="I82" s="312"/>
      <c r="J82" s="312"/>
      <c r="K82" s="310"/>
      <c r="L82" s="357">
        <f>-I14*((1-(1+$I$15)^-6)/$I$15)*(1+$I$15)^2</f>
        <v>-54.446331450120312</v>
      </c>
      <c r="M82" s="309"/>
      <c r="N82" s="309"/>
      <c r="O82" s="309"/>
      <c r="P82" s="310"/>
      <c r="Q82" s="309"/>
      <c r="R82" s="311"/>
      <c r="S82" s="310"/>
      <c r="T82" s="357"/>
      <c r="U82" s="309"/>
      <c r="V82" s="309"/>
      <c r="W82" s="311"/>
      <c r="X82" s="310"/>
    </row>
    <row r="83" spans="1:24" s="268" customFormat="1" ht="12.95" customHeight="1">
      <c r="A83" s="294"/>
      <c r="B83" s="306" t="s">
        <v>374</v>
      </c>
      <c r="C83" s="267"/>
      <c r="D83" s="267"/>
      <c r="E83" s="267"/>
      <c r="F83" s="267"/>
      <c r="G83" s="267"/>
      <c r="H83" s="267"/>
      <c r="K83" s="299"/>
      <c r="P83" s="299"/>
      <c r="R83" s="300"/>
      <c r="S83" s="299"/>
      <c r="W83" s="300"/>
      <c r="X83" s="299"/>
    </row>
    <row r="84" spans="1:24" s="268" customFormat="1" ht="12.95" customHeight="1">
      <c r="A84" s="294"/>
      <c r="B84" s="306" t="s">
        <v>373</v>
      </c>
      <c r="C84" s="330"/>
      <c r="D84" s="330"/>
      <c r="E84" s="267"/>
      <c r="F84" s="267"/>
      <c r="G84" s="267"/>
      <c r="H84" s="330"/>
      <c r="K84" s="299"/>
      <c r="P84" s="299"/>
      <c r="R84" s="300"/>
      <c r="S84" s="299"/>
      <c r="W84" s="300"/>
      <c r="X84" s="299"/>
    </row>
    <row r="85" spans="1:24" s="268" customFormat="1" ht="12.95" customHeight="1">
      <c r="A85" s="294"/>
      <c r="B85" s="306" t="s">
        <v>365</v>
      </c>
      <c r="C85" s="330"/>
      <c r="D85" s="330"/>
      <c r="E85" s="267"/>
      <c r="F85" s="267"/>
      <c r="G85" s="267"/>
      <c r="H85" s="330"/>
      <c r="K85" s="299"/>
      <c r="P85" s="299"/>
      <c r="R85" s="300"/>
      <c r="S85" s="299"/>
      <c r="W85" s="300"/>
      <c r="X85" s="299"/>
    </row>
    <row r="86" spans="1:24" s="268" customFormat="1" ht="12.95" customHeight="1">
      <c r="A86" s="294"/>
      <c r="B86" s="306" t="s">
        <v>366</v>
      </c>
      <c r="C86" s="330"/>
      <c r="D86" s="330"/>
      <c r="E86" s="267"/>
      <c r="F86" s="267"/>
      <c r="G86" s="267"/>
      <c r="H86" s="330"/>
      <c r="K86" s="299"/>
      <c r="P86" s="299"/>
      <c r="R86" s="300"/>
      <c r="S86" s="299"/>
      <c r="W86" s="300"/>
      <c r="X86" s="299"/>
    </row>
    <row r="87" spans="1:24" s="268" customFormat="1" ht="12.95" customHeight="1">
      <c r="A87" s="294"/>
      <c r="B87" s="306" t="s">
        <v>363</v>
      </c>
      <c r="C87" s="330"/>
      <c r="D87" s="330"/>
      <c r="E87" s="267"/>
      <c r="F87" s="267"/>
      <c r="G87" s="267"/>
      <c r="H87" s="330"/>
      <c r="K87" s="299"/>
      <c r="P87" s="299"/>
      <c r="Q87" s="294"/>
      <c r="R87" s="300"/>
      <c r="S87" s="299"/>
      <c r="T87" s="294"/>
      <c r="U87" s="294"/>
      <c r="V87" s="294"/>
      <c r="W87" s="300"/>
      <c r="X87" s="299"/>
    </row>
    <row r="88" spans="1:24" s="268" customFormat="1" ht="12.95" customHeight="1">
      <c r="A88" s="294"/>
      <c r="B88" s="306" t="s">
        <v>364</v>
      </c>
      <c r="C88" s="330"/>
      <c r="D88" s="330"/>
      <c r="E88" s="267"/>
      <c r="F88" s="267"/>
      <c r="G88" s="267"/>
      <c r="H88" s="330"/>
      <c r="I88" s="330"/>
      <c r="K88" s="299"/>
      <c r="P88" s="299"/>
      <c r="R88" s="300"/>
      <c r="S88" s="299"/>
      <c r="W88" s="300"/>
      <c r="X88" s="299"/>
    </row>
    <row r="89" spans="1:24" s="268" customFormat="1" ht="12.95" customHeight="1">
      <c r="A89" s="294"/>
      <c r="B89" s="306" t="s">
        <v>367</v>
      </c>
      <c r="C89" s="330"/>
      <c r="D89" s="330"/>
      <c r="E89" s="267"/>
      <c r="F89" s="267"/>
      <c r="G89" s="267"/>
      <c r="H89" s="330"/>
      <c r="I89" s="330"/>
      <c r="K89" s="299"/>
      <c r="P89" s="299"/>
      <c r="R89" s="300"/>
      <c r="S89" s="299"/>
      <c r="W89" s="300"/>
      <c r="X89" s="299"/>
    </row>
    <row r="90" spans="1:24" s="268" customFormat="1" ht="12.95" customHeight="1">
      <c r="A90" s="294"/>
      <c r="B90" s="306" t="s">
        <v>368</v>
      </c>
      <c r="C90" s="330"/>
      <c r="D90" s="330"/>
      <c r="E90" s="267"/>
      <c r="F90" s="267"/>
      <c r="G90" s="267"/>
      <c r="H90" s="330"/>
      <c r="I90" s="330"/>
      <c r="K90" s="299"/>
      <c r="P90" s="299"/>
      <c r="R90" s="300"/>
      <c r="S90" s="299"/>
      <c r="W90" s="300"/>
      <c r="X90" s="299"/>
    </row>
    <row r="91" spans="1:24" s="268" customFormat="1" ht="12.95" customHeight="1">
      <c r="A91" s="294"/>
      <c r="B91" s="306" t="s">
        <v>369</v>
      </c>
      <c r="C91" s="330"/>
      <c r="D91" s="330"/>
      <c r="E91" s="267"/>
      <c r="F91" s="267"/>
      <c r="G91" s="267"/>
      <c r="H91" s="330"/>
      <c r="I91" s="330"/>
      <c r="K91" s="299"/>
      <c r="P91" s="299"/>
      <c r="R91" s="300"/>
      <c r="S91" s="299"/>
      <c r="W91" s="300"/>
      <c r="X91" s="299"/>
    </row>
    <row r="92" spans="1:24" s="268" customFormat="1" ht="12.95" customHeight="1">
      <c r="A92" s="294"/>
      <c r="B92" s="306" t="s">
        <v>370</v>
      </c>
      <c r="C92" s="330"/>
      <c r="D92" s="330"/>
      <c r="E92" s="267"/>
      <c r="F92" s="267"/>
      <c r="G92" s="267"/>
      <c r="H92" s="330"/>
      <c r="I92" s="330"/>
      <c r="K92" s="299"/>
      <c r="P92" s="299"/>
      <c r="R92" s="300"/>
      <c r="S92" s="299"/>
      <c r="W92" s="300"/>
      <c r="X92" s="299"/>
    </row>
    <row r="93" spans="1:24" s="268" customFormat="1" ht="12.95" customHeight="1">
      <c r="A93" s="294"/>
      <c r="B93" s="330"/>
      <c r="C93" s="330"/>
      <c r="D93" s="330"/>
      <c r="E93" s="267"/>
      <c r="F93" s="267"/>
      <c r="G93" s="267"/>
      <c r="H93" s="330"/>
      <c r="K93" s="299"/>
      <c r="P93" s="299"/>
      <c r="Q93" s="294"/>
      <c r="R93" s="300"/>
      <c r="S93" s="299"/>
      <c r="T93" s="294"/>
      <c r="U93" s="294"/>
      <c r="V93" s="294"/>
      <c r="W93" s="300"/>
      <c r="X93" s="299"/>
    </row>
    <row r="94" spans="1:24" s="268" customFormat="1" ht="12.95" customHeight="1">
      <c r="A94" s="294"/>
      <c r="B94" s="266" t="s">
        <v>282</v>
      </c>
      <c r="C94" s="330"/>
      <c r="D94" s="330"/>
      <c r="E94" s="267"/>
      <c r="F94" s="267"/>
      <c r="G94" s="267"/>
      <c r="H94" s="330"/>
      <c r="K94" s="299"/>
      <c r="P94" s="299"/>
      <c r="Q94" s="294"/>
      <c r="R94" s="300"/>
      <c r="S94" s="299"/>
      <c r="T94" s="294"/>
      <c r="U94" s="294"/>
      <c r="V94" s="294"/>
      <c r="W94" s="300"/>
      <c r="X94" s="299"/>
    </row>
    <row r="95" spans="1:24" s="268" customFormat="1" ht="12.95" customHeight="1">
      <c r="A95" s="294"/>
      <c r="B95" s="306" t="s">
        <v>375</v>
      </c>
      <c r="C95" s="330"/>
      <c r="D95" s="330"/>
      <c r="E95" s="267"/>
      <c r="F95" s="267"/>
      <c r="G95" s="267"/>
      <c r="H95" s="330"/>
      <c r="I95" s="331"/>
      <c r="J95" s="331"/>
      <c r="K95" s="332"/>
      <c r="L95" s="331"/>
      <c r="M95" s="331"/>
      <c r="N95" s="331"/>
      <c r="O95" s="331"/>
      <c r="P95" s="332"/>
      <c r="Q95" s="355"/>
      <c r="R95" s="333"/>
      <c r="S95" s="332"/>
      <c r="T95" s="355"/>
      <c r="U95" s="355"/>
      <c r="V95" s="355"/>
      <c r="W95" s="333"/>
      <c r="X95" s="332"/>
    </row>
    <row r="96" spans="1:24" s="268" customFormat="1" ht="12.95" customHeight="1">
      <c r="A96" s="294"/>
      <c r="B96" s="306" t="s">
        <v>285</v>
      </c>
      <c r="C96" s="330"/>
      <c r="D96" s="330"/>
      <c r="E96" s="267"/>
      <c r="F96" s="267"/>
      <c r="G96" s="267"/>
      <c r="H96" s="330"/>
      <c r="I96" s="331"/>
      <c r="J96" s="331"/>
      <c r="K96" s="332"/>
      <c r="L96" s="331"/>
      <c r="M96" s="331"/>
      <c r="N96" s="331"/>
      <c r="O96" s="331"/>
      <c r="P96" s="332"/>
      <c r="Q96" s="355"/>
      <c r="R96" s="333"/>
      <c r="S96" s="332"/>
      <c r="T96" s="355"/>
      <c r="U96" s="355"/>
      <c r="V96" s="355"/>
      <c r="W96" s="333"/>
      <c r="X96" s="332"/>
    </row>
    <row r="97" spans="1:24" s="268" customFormat="1" ht="12.95" customHeight="1">
      <c r="A97" s="294"/>
      <c r="B97" s="306" t="s">
        <v>312</v>
      </c>
      <c r="C97" s="330"/>
      <c r="D97" s="330"/>
      <c r="E97" s="267"/>
      <c r="F97" s="267"/>
      <c r="G97" s="267"/>
      <c r="H97" s="330"/>
      <c r="I97" s="331"/>
      <c r="J97" s="331"/>
      <c r="K97" s="332"/>
      <c r="L97" s="331"/>
      <c r="M97" s="331"/>
      <c r="N97" s="331"/>
      <c r="O97" s="331"/>
      <c r="P97" s="332"/>
      <c r="Q97" s="355"/>
      <c r="R97" s="333"/>
      <c r="S97" s="332"/>
      <c r="T97" s="355"/>
      <c r="U97" s="355"/>
      <c r="V97" s="355"/>
      <c r="W97" s="333"/>
      <c r="X97" s="332"/>
    </row>
    <row r="98" spans="1:24" s="268" customFormat="1" ht="12.95" customHeight="1">
      <c r="A98" s="294"/>
      <c r="B98" s="306" t="s">
        <v>313</v>
      </c>
      <c r="C98" s="330"/>
      <c r="D98" s="330"/>
      <c r="E98" s="267"/>
      <c r="F98" s="267"/>
      <c r="G98" s="267"/>
      <c r="H98" s="330"/>
      <c r="I98" s="331"/>
      <c r="J98" s="331"/>
      <c r="K98" s="332"/>
      <c r="L98" s="331"/>
      <c r="M98" s="331"/>
      <c r="N98" s="331"/>
      <c r="O98" s="331"/>
      <c r="P98" s="332"/>
      <c r="Q98" s="355"/>
      <c r="R98" s="333"/>
      <c r="S98" s="332"/>
      <c r="T98" s="355"/>
      <c r="U98" s="355"/>
      <c r="V98" s="355"/>
      <c r="W98" s="333"/>
      <c r="X98" s="332"/>
    </row>
    <row r="99" spans="1:24" s="268" customFormat="1" ht="12.95" customHeight="1">
      <c r="A99" s="294"/>
      <c r="B99" s="306" t="s">
        <v>287</v>
      </c>
      <c r="C99" s="330"/>
      <c r="D99" s="330"/>
      <c r="E99" s="267"/>
      <c r="F99" s="267"/>
      <c r="G99" s="267"/>
      <c r="H99" s="330"/>
      <c r="I99" s="331"/>
      <c r="J99" s="331"/>
      <c r="K99" s="332"/>
      <c r="L99" s="331"/>
      <c r="M99" s="331"/>
      <c r="N99" s="331"/>
      <c r="O99" s="331"/>
      <c r="P99" s="332"/>
      <c r="Q99" s="355"/>
      <c r="R99" s="333"/>
      <c r="S99" s="332"/>
      <c r="T99" s="355"/>
      <c r="U99" s="355"/>
      <c r="V99" s="355"/>
      <c r="W99" s="333"/>
      <c r="X99" s="332"/>
    </row>
    <row r="100" spans="1:24" s="268" customFormat="1" ht="12.95" customHeight="1">
      <c r="A100" s="294"/>
      <c r="B100" s="306" t="s">
        <v>314</v>
      </c>
      <c r="C100" s="330"/>
      <c r="D100" s="330"/>
      <c r="E100" s="267"/>
      <c r="F100" s="267"/>
      <c r="G100" s="267"/>
      <c r="H100" s="330"/>
      <c r="I100" s="331"/>
      <c r="J100" s="331"/>
      <c r="K100" s="332"/>
      <c r="L100" s="331"/>
      <c r="M100" s="331"/>
      <c r="N100" s="331"/>
      <c r="O100" s="331"/>
      <c r="P100" s="332"/>
      <c r="Q100" s="355"/>
      <c r="R100" s="333"/>
      <c r="S100" s="332"/>
      <c r="T100" s="355"/>
      <c r="U100" s="355"/>
      <c r="V100" s="355"/>
      <c r="W100" s="333"/>
      <c r="X100" s="332"/>
    </row>
    <row r="101" spans="1:24" s="268" customFormat="1" ht="12.95" customHeight="1">
      <c r="A101" s="294"/>
      <c r="B101" s="306" t="s">
        <v>315</v>
      </c>
      <c r="C101" s="330"/>
      <c r="D101" s="330"/>
      <c r="E101" s="267"/>
      <c r="F101" s="267"/>
      <c r="G101" s="267"/>
      <c r="H101" s="330"/>
      <c r="I101" s="331"/>
      <c r="J101" s="331"/>
      <c r="K101" s="332"/>
      <c r="L101" s="331"/>
      <c r="M101" s="331"/>
      <c r="N101" s="331"/>
      <c r="O101" s="331"/>
      <c r="P101" s="332"/>
      <c r="Q101" s="355"/>
      <c r="R101" s="333"/>
      <c r="S101" s="332"/>
      <c r="T101" s="355"/>
      <c r="U101" s="355"/>
      <c r="V101" s="355"/>
      <c r="W101" s="333"/>
      <c r="X101" s="332"/>
    </row>
    <row r="102" spans="1:24" s="268" customFormat="1" ht="12.95" customHeight="1">
      <c r="A102" s="294"/>
      <c r="B102" s="306" t="s">
        <v>316</v>
      </c>
      <c r="C102" s="330"/>
      <c r="D102" s="330"/>
      <c r="E102" s="267"/>
      <c r="F102" s="267"/>
      <c r="G102" s="267"/>
      <c r="H102" s="330"/>
      <c r="I102" s="331"/>
      <c r="J102" s="331"/>
      <c r="K102" s="332"/>
      <c r="L102" s="331"/>
      <c r="M102" s="331"/>
      <c r="N102" s="331"/>
      <c r="O102" s="331"/>
      <c r="P102" s="332"/>
      <c r="Q102" s="355"/>
      <c r="R102" s="333"/>
      <c r="S102" s="332"/>
      <c r="T102" s="355"/>
      <c r="U102" s="355"/>
      <c r="V102" s="355"/>
      <c r="W102" s="333"/>
      <c r="X102" s="332"/>
    </row>
    <row r="103" spans="1:24" s="268" customFormat="1" ht="12.95" customHeight="1">
      <c r="A103" s="294"/>
      <c r="B103" s="306" t="s">
        <v>317</v>
      </c>
      <c r="C103" s="330"/>
      <c r="D103" s="330"/>
      <c r="E103" s="267"/>
      <c r="F103" s="267"/>
      <c r="G103" s="267"/>
      <c r="H103" s="330"/>
      <c r="I103" s="331"/>
      <c r="J103" s="331"/>
      <c r="K103" s="332"/>
      <c r="L103" s="331"/>
      <c r="M103" s="331"/>
      <c r="N103" s="331"/>
      <c r="O103" s="331"/>
      <c r="P103" s="332"/>
      <c r="Q103" s="355"/>
      <c r="R103" s="333"/>
      <c r="S103" s="332"/>
      <c r="T103" s="355"/>
      <c r="U103" s="355"/>
      <c r="V103" s="355"/>
      <c r="W103" s="333"/>
      <c r="X103" s="332"/>
    </row>
    <row r="104" spans="1:24" s="268" customFormat="1" ht="12.95" customHeight="1">
      <c r="A104" s="294"/>
      <c r="B104" s="330"/>
      <c r="C104" s="267"/>
      <c r="D104" s="267"/>
      <c r="E104" s="267"/>
      <c r="F104" s="267"/>
      <c r="G104" s="267"/>
      <c r="H104" s="330"/>
      <c r="K104" s="299"/>
      <c r="P104" s="299"/>
      <c r="Q104" s="294"/>
      <c r="R104" s="300"/>
      <c r="S104" s="299"/>
      <c r="T104" s="294"/>
      <c r="U104" s="294"/>
      <c r="V104" s="294"/>
      <c r="W104" s="300"/>
      <c r="X104" s="299"/>
    </row>
    <row r="105" spans="1:24" s="268" customFormat="1" ht="12.95" customHeight="1">
      <c r="A105" s="266"/>
      <c r="B105" s="427" t="s">
        <v>265</v>
      </c>
      <c r="C105" s="428"/>
      <c r="D105" s="428"/>
      <c r="E105" s="428"/>
      <c r="F105" s="428"/>
      <c r="G105" s="428"/>
      <c r="H105" s="275"/>
      <c r="I105" s="276">
        <f>SUM(I78:I104)</f>
        <v>0</v>
      </c>
      <c r="J105" s="276">
        <f t="shared" ref="J105" si="37">SUM(J78:J104)</f>
        <v>0</v>
      </c>
      <c r="K105" s="304">
        <f>SUM(K78:K104)</f>
        <v>11</v>
      </c>
      <c r="L105" s="276">
        <f t="shared" ref="L105:R105" si="38">SUM(L78:L104)</f>
        <v>-45.718832910741213</v>
      </c>
      <c r="M105" s="276">
        <f t="shared" si="38"/>
        <v>11</v>
      </c>
      <c r="N105" s="276">
        <f t="shared" si="38"/>
        <v>11</v>
      </c>
      <c r="O105" s="276">
        <f t="shared" si="38"/>
        <v>0</v>
      </c>
      <c r="P105" s="304">
        <f t="shared" si="38"/>
        <v>-3</v>
      </c>
      <c r="Q105" s="276">
        <f t="shared" si="38"/>
        <v>16.787502434368175</v>
      </c>
      <c r="R105" s="277">
        <f t="shared" si="38"/>
        <v>-5</v>
      </c>
      <c r="S105" s="304">
        <f t="shared" ref="S105:W105" si="39">SUM(S78:S104)</f>
        <v>-20</v>
      </c>
      <c r="T105" s="276">
        <f t="shared" si="39"/>
        <v>-15</v>
      </c>
      <c r="U105" s="276">
        <f t="shared" si="39"/>
        <v>-15</v>
      </c>
      <c r="V105" s="276">
        <f t="shared" si="39"/>
        <v>0</v>
      </c>
      <c r="W105" s="277">
        <f t="shared" si="39"/>
        <v>0</v>
      </c>
      <c r="X105" s="304">
        <f t="shared" ref="X105" si="40">SUM(X78:X104)</f>
        <v>0</v>
      </c>
    </row>
    <row r="106" spans="1:24" s="268" customFormat="1" ht="12.95" customHeight="1">
      <c r="A106" s="287"/>
      <c r="B106" s="266"/>
      <c r="C106" s="267"/>
      <c r="D106" s="267"/>
      <c r="E106" s="267"/>
      <c r="F106" s="267"/>
      <c r="G106" s="267"/>
      <c r="H106" s="267"/>
      <c r="K106" s="334"/>
      <c r="L106" s="335"/>
      <c r="M106" s="336"/>
      <c r="N106" s="336"/>
      <c r="O106" s="336"/>
      <c r="P106" s="295"/>
      <c r="Q106" s="305"/>
      <c r="R106" s="297"/>
      <c r="S106" s="295"/>
      <c r="T106" s="296"/>
      <c r="U106" s="305"/>
      <c r="V106" s="305"/>
      <c r="W106" s="297"/>
      <c r="X106" s="295"/>
    </row>
    <row r="107" spans="1:24" s="268" customFormat="1" ht="12.95" customHeight="1">
      <c r="B107" s="266" t="s">
        <v>271</v>
      </c>
      <c r="C107" s="267"/>
      <c r="D107" s="267"/>
      <c r="E107" s="267"/>
      <c r="F107" s="267"/>
      <c r="G107" s="267"/>
      <c r="H107" s="267"/>
      <c r="K107" s="334"/>
      <c r="L107" s="335"/>
      <c r="M107" s="336"/>
      <c r="N107" s="336"/>
      <c r="O107" s="336"/>
      <c r="P107" s="295"/>
      <c r="Q107" s="305"/>
      <c r="R107" s="297"/>
      <c r="S107" s="295"/>
      <c r="T107" s="296"/>
      <c r="U107" s="305"/>
      <c r="V107" s="305"/>
      <c r="W107" s="297"/>
      <c r="X107" s="295"/>
    </row>
    <row r="108" spans="1:24" s="283" customFormat="1" ht="12.95" customHeight="1">
      <c r="A108" s="337"/>
      <c r="B108" s="306" t="s">
        <v>272</v>
      </c>
      <c r="C108" s="282"/>
      <c r="D108" s="282"/>
      <c r="E108" s="282"/>
      <c r="F108" s="282"/>
      <c r="G108" s="282"/>
      <c r="H108" s="282"/>
      <c r="I108" s="338">
        <f t="shared" ref="I108:R108" si="41">I13+I13/$I$15</f>
        <v>14.908205841446453</v>
      </c>
      <c r="J108" s="338">
        <f t="shared" si="41"/>
        <v>44.724617524339358</v>
      </c>
      <c r="K108" s="339">
        <f t="shared" si="41"/>
        <v>-134.17385257301805</v>
      </c>
      <c r="L108" s="340">
        <f t="shared" si="41"/>
        <v>44.724617524339358</v>
      </c>
      <c r="M108" s="340">
        <f t="shared" si="41"/>
        <v>-74.541029207232256</v>
      </c>
      <c r="N108" s="340">
        <f t="shared" si="41"/>
        <v>-74.541029207232256</v>
      </c>
      <c r="O108" s="338">
        <f t="shared" si="41"/>
        <v>-74.541029207232256</v>
      </c>
      <c r="P108" s="339">
        <f t="shared" si="41"/>
        <v>0</v>
      </c>
      <c r="Q108" s="340">
        <f t="shared" si="41"/>
        <v>0</v>
      </c>
      <c r="R108" s="341">
        <f t="shared" si="41"/>
        <v>0</v>
      </c>
      <c r="S108" s="339">
        <f t="shared" ref="S108:W108" si="42">S13+S13/$I$15</f>
        <v>0</v>
      </c>
      <c r="T108" s="340">
        <f t="shared" si="42"/>
        <v>0</v>
      </c>
      <c r="U108" s="340">
        <f t="shared" si="42"/>
        <v>0</v>
      </c>
      <c r="V108" s="340">
        <f t="shared" si="42"/>
        <v>0</v>
      </c>
      <c r="W108" s="341">
        <f t="shared" si="42"/>
        <v>0</v>
      </c>
      <c r="X108" s="339">
        <f t="shared" ref="X108" si="43">X13+X13/$I$15</f>
        <v>0</v>
      </c>
    </row>
    <row r="109" spans="1:24" s="283" customFormat="1" ht="12.95" customHeight="1">
      <c r="A109" s="337"/>
      <c r="B109" s="306" t="s">
        <v>273</v>
      </c>
      <c r="C109" s="282"/>
      <c r="D109" s="282"/>
      <c r="E109" s="282"/>
      <c r="F109" s="282"/>
      <c r="G109" s="282"/>
      <c r="H109" s="282"/>
      <c r="I109" s="342">
        <f t="shared" ref="I109:R109" si="44">I14</f>
        <v>10</v>
      </c>
      <c r="J109" s="342">
        <f t="shared" si="44"/>
        <v>10</v>
      </c>
      <c r="K109" s="343">
        <f t="shared" si="44"/>
        <v>-10</v>
      </c>
      <c r="L109" s="344">
        <f t="shared" si="44"/>
        <v>5</v>
      </c>
      <c r="M109" s="344">
        <f t="shared" si="44"/>
        <v>10</v>
      </c>
      <c r="N109" s="344">
        <f t="shared" si="44"/>
        <v>10</v>
      </c>
      <c r="O109" s="342">
        <f t="shared" si="44"/>
        <v>10</v>
      </c>
      <c r="P109" s="343">
        <f t="shared" si="44"/>
        <v>0</v>
      </c>
      <c r="Q109" s="344">
        <f t="shared" si="44"/>
        <v>0</v>
      </c>
      <c r="R109" s="345">
        <f t="shared" si="44"/>
        <v>0</v>
      </c>
      <c r="S109" s="343">
        <f t="shared" ref="S109:W109" si="45">S14</f>
        <v>0</v>
      </c>
      <c r="T109" s="344">
        <f t="shared" si="45"/>
        <v>0</v>
      </c>
      <c r="U109" s="344">
        <f t="shared" si="45"/>
        <v>0</v>
      </c>
      <c r="V109" s="344">
        <f t="shared" si="45"/>
        <v>0</v>
      </c>
      <c r="W109" s="345">
        <f t="shared" si="45"/>
        <v>0</v>
      </c>
      <c r="X109" s="343">
        <f t="shared" ref="X109" si="46">X14</f>
        <v>0</v>
      </c>
    </row>
    <row r="110" spans="1:24" s="283" customFormat="1" ht="12.95" customHeight="1">
      <c r="A110" s="337"/>
      <c r="B110" s="306" t="s">
        <v>255</v>
      </c>
      <c r="C110" s="282"/>
      <c r="D110" s="282"/>
      <c r="E110" s="282"/>
      <c r="F110" s="282"/>
      <c r="G110" s="282"/>
      <c r="H110" s="282"/>
      <c r="I110" s="338">
        <f>SUM(I108:I109)</f>
        <v>24.908205841446453</v>
      </c>
      <c r="J110" s="338">
        <f t="shared" ref="J110:R110" si="47">SUM(J108:J109)</f>
        <v>54.724617524339358</v>
      </c>
      <c r="K110" s="339">
        <f t="shared" si="47"/>
        <v>-144.17385257301805</v>
      </c>
      <c r="L110" s="340">
        <f t="shared" si="47"/>
        <v>49.724617524339358</v>
      </c>
      <c r="M110" s="346">
        <f t="shared" si="47"/>
        <v>-64.541029207232256</v>
      </c>
      <c r="N110" s="346">
        <f t="shared" si="47"/>
        <v>-64.541029207232256</v>
      </c>
      <c r="O110" s="338">
        <f t="shared" si="47"/>
        <v>-64.541029207232256</v>
      </c>
      <c r="P110" s="339">
        <f t="shared" si="47"/>
        <v>0</v>
      </c>
      <c r="Q110" s="346">
        <f t="shared" si="47"/>
        <v>0</v>
      </c>
      <c r="R110" s="346">
        <f t="shared" si="47"/>
        <v>0</v>
      </c>
      <c r="S110" s="339">
        <f t="shared" ref="S110:W110" si="48">SUM(S108:S109)</f>
        <v>0</v>
      </c>
      <c r="T110" s="346">
        <f t="shared" si="48"/>
        <v>0</v>
      </c>
      <c r="U110" s="346">
        <f t="shared" si="48"/>
        <v>0</v>
      </c>
      <c r="V110" s="346">
        <f t="shared" si="48"/>
        <v>0</v>
      </c>
      <c r="W110" s="346">
        <f t="shared" si="48"/>
        <v>0</v>
      </c>
      <c r="X110" s="339">
        <f t="shared" ref="X110" si="49">SUM(X108:X109)</f>
        <v>0</v>
      </c>
    </row>
    <row r="111" spans="1:24" s="268" customFormat="1" ht="12.95" customHeight="1">
      <c r="A111" s="266"/>
      <c r="B111" s="266"/>
      <c r="C111" s="266"/>
      <c r="D111" s="266"/>
      <c r="E111" s="266"/>
      <c r="F111" s="266"/>
      <c r="G111" s="266"/>
      <c r="H111" s="267"/>
      <c r="K111" s="295"/>
      <c r="L111" s="296"/>
      <c r="M111" s="305"/>
      <c r="N111" s="305"/>
      <c r="O111" s="305"/>
      <c r="P111" s="295"/>
      <c r="Q111" s="305"/>
      <c r="R111" s="297"/>
      <c r="S111" s="295"/>
      <c r="T111" s="296"/>
      <c r="U111" s="305"/>
      <c r="V111" s="305"/>
      <c r="W111" s="297"/>
      <c r="X111" s="295"/>
    </row>
    <row r="112" spans="1:24" s="268" customFormat="1" ht="12.95" customHeight="1">
      <c r="A112" s="287" t="s">
        <v>23</v>
      </c>
      <c r="B112" s="266"/>
      <c r="C112" s="267"/>
      <c r="D112" s="267"/>
      <c r="E112" s="267"/>
      <c r="F112" s="267"/>
      <c r="G112" s="267"/>
      <c r="H112" s="267"/>
      <c r="K112" s="295"/>
      <c r="L112" s="296"/>
      <c r="M112" s="305"/>
      <c r="N112" s="305"/>
      <c r="O112" s="305"/>
      <c r="P112" s="295"/>
      <c r="Q112" s="305"/>
      <c r="R112" s="297"/>
      <c r="S112" s="295"/>
      <c r="T112" s="296"/>
      <c r="U112" s="305"/>
      <c r="V112" s="305"/>
      <c r="W112" s="297"/>
      <c r="X112" s="295"/>
    </row>
    <row r="113" spans="1:35" s="283" customFormat="1" ht="12.95" customHeight="1">
      <c r="B113" s="282" t="s">
        <v>260</v>
      </c>
      <c r="C113" s="282"/>
      <c r="D113" s="282"/>
      <c r="E113" s="282"/>
      <c r="F113" s="282"/>
      <c r="G113" s="282"/>
      <c r="H113" s="282"/>
      <c r="I113" s="283">
        <f t="shared" ref="I113:R113" si="50">I32-I41</f>
        <v>11</v>
      </c>
      <c r="J113" s="283">
        <f t="shared" si="50"/>
        <v>14</v>
      </c>
      <c r="K113" s="334">
        <f t="shared" si="50"/>
        <v>-16</v>
      </c>
      <c r="L113" s="335">
        <f t="shared" si="50"/>
        <v>2</v>
      </c>
      <c r="M113" s="336">
        <f t="shared" si="50"/>
        <v>2</v>
      </c>
      <c r="N113" s="336">
        <f t="shared" si="50"/>
        <v>-3</v>
      </c>
      <c r="O113" s="336">
        <f t="shared" si="50"/>
        <v>-8</v>
      </c>
      <c r="P113" s="334">
        <f t="shared" si="50"/>
        <v>-18</v>
      </c>
      <c r="Q113" s="336">
        <f t="shared" si="50"/>
        <v>-18</v>
      </c>
      <c r="R113" s="347">
        <f t="shared" si="50"/>
        <v>-18</v>
      </c>
      <c r="S113" s="334">
        <f t="shared" ref="S113:W113" si="51">S32-S41</f>
        <v>-18</v>
      </c>
      <c r="T113" s="335">
        <f t="shared" si="51"/>
        <v>-18</v>
      </c>
      <c r="U113" s="336">
        <f t="shared" si="51"/>
        <v>-18</v>
      </c>
      <c r="V113" s="336">
        <f t="shared" si="51"/>
        <v>-18</v>
      </c>
      <c r="W113" s="347">
        <f t="shared" si="51"/>
        <v>-18</v>
      </c>
      <c r="X113" s="334">
        <f t="shared" ref="X113" si="52">X32-X41</f>
        <v>-18</v>
      </c>
      <c r="Y113" s="335"/>
      <c r="Z113" s="335"/>
      <c r="AA113" s="335"/>
      <c r="AB113" s="335"/>
      <c r="AC113" s="334"/>
      <c r="AD113" s="335"/>
      <c r="AE113" s="335"/>
      <c r="AF113" s="335"/>
      <c r="AG113" s="347"/>
      <c r="AH113" s="334"/>
    </row>
    <row r="114" spans="1:35" s="283" customFormat="1" ht="12.95" customHeight="1">
      <c r="A114" s="337"/>
      <c r="B114" s="282" t="s">
        <v>25</v>
      </c>
      <c r="C114" s="282"/>
      <c r="D114" s="282"/>
      <c r="E114" s="282"/>
      <c r="F114" s="282"/>
      <c r="G114" s="282"/>
      <c r="H114" s="282"/>
      <c r="I114" s="283">
        <f t="shared" ref="I114:R114" si="53">I36-I45-I105</f>
        <v>0</v>
      </c>
      <c r="J114" s="283">
        <f t="shared" si="53"/>
        <v>0</v>
      </c>
      <c r="K114" s="334">
        <f t="shared" si="53"/>
        <v>-11</v>
      </c>
      <c r="L114" s="283">
        <f t="shared" si="53"/>
        <v>45.718832910741213</v>
      </c>
      <c r="M114" s="283">
        <f t="shared" si="53"/>
        <v>-11</v>
      </c>
      <c r="N114" s="283">
        <f t="shared" si="53"/>
        <v>-11</v>
      </c>
      <c r="O114" s="283">
        <f t="shared" si="53"/>
        <v>0</v>
      </c>
      <c r="P114" s="334">
        <f t="shared" si="53"/>
        <v>0</v>
      </c>
      <c r="Q114" s="283">
        <f t="shared" si="53"/>
        <v>-19.787502434368175</v>
      </c>
      <c r="R114" s="283">
        <f t="shared" si="53"/>
        <v>2</v>
      </c>
      <c r="S114" s="334">
        <f t="shared" ref="S114:W114" si="54">S36-S45-S105</f>
        <v>2</v>
      </c>
      <c r="T114" s="335">
        <f t="shared" si="54"/>
        <v>-3</v>
      </c>
      <c r="U114" s="336">
        <f t="shared" si="54"/>
        <v>-3</v>
      </c>
      <c r="V114" s="336">
        <f t="shared" si="54"/>
        <v>-18</v>
      </c>
      <c r="W114" s="347">
        <f t="shared" si="54"/>
        <v>-18</v>
      </c>
      <c r="X114" s="334">
        <f t="shared" ref="X114" si="55">X36-X45-X105</f>
        <v>-18</v>
      </c>
    </row>
    <row r="115" spans="1:35" s="283" customFormat="1" ht="12.95" customHeight="1">
      <c r="A115" s="337"/>
      <c r="B115" s="282" t="s">
        <v>24</v>
      </c>
      <c r="C115" s="282"/>
      <c r="D115" s="282"/>
      <c r="E115" s="282"/>
      <c r="F115" s="282"/>
      <c r="G115" s="282"/>
      <c r="H115" s="282"/>
      <c r="I115" s="283">
        <f t="shared" ref="I115:R115" si="56">I113-I114</f>
        <v>11</v>
      </c>
      <c r="J115" s="283">
        <f t="shared" si="56"/>
        <v>14</v>
      </c>
      <c r="K115" s="334">
        <f t="shared" si="56"/>
        <v>-5</v>
      </c>
      <c r="L115" s="335">
        <f t="shared" si="56"/>
        <v>-43.718832910741213</v>
      </c>
      <c r="M115" s="336">
        <f t="shared" si="56"/>
        <v>13</v>
      </c>
      <c r="N115" s="336">
        <f t="shared" si="56"/>
        <v>8</v>
      </c>
      <c r="O115" s="336">
        <f t="shared" si="56"/>
        <v>-8</v>
      </c>
      <c r="P115" s="283">
        <f t="shared" si="56"/>
        <v>-18</v>
      </c>
      <c r="Q115" s="283">
        <f t="shared" si="56"/>
        <v>1.7875024343681751</v>
      </c>
      <c r="R115" s="283">
        <f t="shared" si="56"/>
        <v>-20</v>
      </c>
      <c r="S115" s="283">
        <f t="shared" ref="S115" si="57">S113-S114</f>
        <v>-20</v>
      </c>
      <c r="T115" s="283">
        <f>T113-T114</f>
        <v>-15</v>
      </c>
      <c r="U115" s="283">
        <f t="shared" ref="U115:X115" si="58">U113-U114</f>
        <v>-15</v>
      </c>
      <c r="V115" s="283">
        <f t="shared" si="58"/>
        <v>0</v>
      </c>
      <c r="W115" s="283">
        <f t="shared" si="58"/>
        <v>0</v>
      </c>
      <c r="X115" s="283">
        <f t="shared" si="58"/>
        <v>0</v>
      </c>
      <c r="Y115" s="334"/>
      <c r="Z115" s="335"/>
      <c r="AA115" s="335"/>
      <c r="AB115" s="335"/>
      <c r="AC115" s="335"/>
      <c r="AD115" s="334"/>
      <c r="AE115" s="335"/>
      <c r="AF115" s="335"/>
      <c r="AG115" s="335"/>
      <c r="AH115" s="347"/>
      <c r="AI115" s="334"/>
    </row>
    <row r="116" spans="1:35" s="283" customFormat="1" ht="12.95" customHeight="1">
      <c r="A116" s="337"/>
      <c r="B116" s="282"/>
      <c r="C116" s="282"/>
      <c r="D116" s="282"/>
      <c r="E116" s="282"/>
      <c r="F116" s="282"/>
      <c r="G116" s="282"/>
      <c r="H116" s="282"/>
      <c r="K116" s="335"/>
      <c r="L116" s="335"/>
      <c r="M116" s="335"/>
      <c r="N116" s="335"/>
      <c r="O116" s="335"/>
      <c r="P116" s="337"/>
      <c r="Q116" s="337"/>
      <c r="R116" s="337"/>
      <c r="S116" s="337"/>
      <c r="T116" s="337"/>
      <c r="U116" s="337"/>
      <c r="V116" s="337"/>
      <c r="W116" s="337"/>
      <c r="X116" s="337"/>
    </row>
    <row r="117" spans="1:35" ht="12.95" customHeight="1">
      <c r="A117" s="237" t="s">
        <v>26</v>
      </c>
      <c r="B117" s="238"/>
      <c r="C117" s="238"/>
      <c r="D117" s="238"/>
      <c r="E117" s="238"/>
      <c r="F117" s="238"/>
      <c r="G117" s="238"/>
      <c r="H117" s="238"/>
      <c r="I117" s="238"/>
      <c r="J117" s="226"/>
      <c r="K117" s="226"/>
      <c r="L117" s="226"/>
      <c r="M117" s="227"/>
      <c r="N117" s="227"/>
      <c r="O117" s="227"/>
      <c r="P117" s="227"/>
      <c r="Q117" s="227"/>
      <c r="R117" s="227"/>
      <c r="S117" s="227"/>
      <c r="T117" s="227"/>
      <c r="U117" s="227"/>
      <c r="V117" s="227"/>
      <c r="W117" s="227"/>
      <c r="X117" s="227"/>
    </row>
    <row r="118" spans="1:35" ht="12.95" customHeight="1">
      <c r="A118" s="240"/>
      <c r="B118" s="240"/>
      <c r="C118" s="240"/>
      <c r="D118" s="240"/>
      <c r="E118" s="240"/>
      <c r="F118" s="240"/>
      <c r="G118" s="240"/>
      <c r="H118" s="240"/>
      <c r="I118" s="236"/>
      <c r="J118" s="236"/>
      <c r="K118" s="257"/>
      <c r="L118" s="257"/>
      <c r="M118" s="257"/>
      <c r="N118" s="257"/>
      <c r="O118" s="257"/>
    </row>
    <row r="119" spans="1:35" ht="12.95" customHeight="1">
      <c r="A119" s="240" t="s">
        <v>279</v>
      </c>
      <c r="B119" s="240"/>
      <c r="C119" s="240"/>
      <c r="D119" s="240"/>
      <c r="E119" s="240"/>
      <c r="F119" s="240"/>
      <c r="G119" s="240"/>
      <c r="H119" s="240"/>
      <c r="I119" s="372">
        <f>SUMPRODUCT(I108:X108,$I$24:$X$24)</f>
        <v>-182.11605504187551</v>
      </c>
      <c r="J119" s="240"/>
      <c r="K119" s="240"/>
      <c r="L119" s="240"/>
      <c r="M119" s="240"/>
      <c r="N119" s="240"/>
      <c r="O119" s="240"/>
      <c r="P119" s="240"/>
      <c r="Q119" s="240"/>
      <c r="R119" s="240"/>
      <c r="S119" s="240"/>
      <c r="T119" s="240"/>
      <c r="U119" s="240"/>
      <c r="V119" s="240"/>
      <c r="W119" s="240"/>
      <c r="X119" s="240"/>
    </row>
    <row r="120" spans="1:35" ht="12.95" customHeight="1">
      <c r="A120" s="240" t="s">
        <v>278</v>
      </c>
      <c r="B120" s="240"/>
      <c r="C120" s="240"/>
      <c r="D120" s="240"/>
      <c r="E120" s="240"/>
      <c r="F120" s="240"/>
      <c r="G120" s="240"/>
      <c r="H120" s="240"/>
      <c r="I120" s="372">
        <f>SUMPRODUCT(I109:X109,$I$24:$X$24)</f>
        <v>35.920369829205143</v>
      </c>
      <c r="J120" s="240"/>
      <c r="K120" s="240"/>
      <c r="L120" s="240"/>
      <c r="M120" s="240"/>
      <c r="N120" s="240"/>
      <c r="O120" s="240"/>
      <c r="P120" s="240"/>
      <c r="Q120" s="240"/>
      <c r="R120" s="240"/>
      <c r="S120" s="240"/>
      <c r="T120" s="240"/>
      <c r="U120" s="240"/>
      <c r="V120" s="240"/>
      <c r="W120" s="240"/>
      <c r="X120" s="240"/>
    </row>
    <row r="121" spans="1:35" ht="12.95" customHeight="1">
      <c r="A121" s="240" t="s">
        <v>274</v>
      </c>
      <c r="B121" s="240"/>
      <c r="C121" s="240"/>
      <c r="D121" s="240"/>
      <c r="E121" s="240"/>
      <c r="F121" s="240"/>
      <c r="G121" s="240"/>
      <c r="H121" s="240"/>
      <c r="I121" s="372">
        <f>SUMPRODUCT(I110:X110,I24:X24)</f>
        <v>-146.19568521267038</v>
      </c>
      <c r="J121" s="236"/>
      <c r="K121" s="257"/>
      <c r="L121" s="257"/>
      <c r="M121" s="257"/>
      <c r="N121" s="257"/>
      <c r="O121" s="257"/>
    </row>
    <row r="122" spans="1:35" ht="12.95" customHeight="1">
      <c r="A122" s="240" t="s">
        <v>275</v>
      </c>
      <c r="B122" s="240"/>
      <c r="C122" s="240"/>
      <c r="D122" s="240"/>
      <c r="E122" s="240"/>
      <c r="F122" s="240"/>
      <c r="G122" s="240"/>
      <c r="H122" s="240"/>
      <c r="I122" s="372">
        <f>SUMPRODUCT($I$24:$X$24,$I$115:$X$115)</f>
        <v>-49.810801083818184</v>
      </c>
      <c r="J122" s="236"/>
      <c r="K122" s="257"/>
      <c r="L122" s="257"/>
      <c r="M122" s="257"/>
      <c r="N122" s="257"/>
      <c r="O122" s="257"/>
    </row>
    <row r="123" spans="1:35" ht="12.95" customHeight="1">
      <c r="A123" s="240" t="s">
        <v>27</v>
      </c>
      <c r="B123" s="240"/>
      <c r="C123" s="240"/>
      <c r="D123" s="240"/>
      <c r="E123" s="240"/>
      <c r="F123" s="240"/>
      <c r="G123" s="240"/>
      <c r="H123" s="240"/>
      <c r="I123" s="264">
        <f>I$122/I$121</f>
        <v>0.34071320922610387</v>
      </c>
      <c r="J123" s="236"/>
      <c r="K123" s="257"/>
      <c r="L123" s="257"/>
      <c r="M123" s="257"/>
      <c r="N123" s="257"/>
      <c r="O123" s="257"/>
    </row>
    <row r="124" spans="1:35" ht="12.95" customHeight="1">
      <c r="A124" s="240"/>
      <c r="B124" s="240"/>
      <c r="C124" s="240"/>
      <c r="D124" s="240"/>
      <c r="E124" s="240"/>
      <c r="F124" s="240"/>
      <c r="G124" s="240"/>
      <c r="H124" s="240"/>
      <c r="I124" s="258"/>
      <c r="J124" s="236"/>
      <c r="K124" s="236"/>
      <c r="L124" s="236"/>
    </row>
    <row r="125" spans="1:35" ht="12.95" customHeight="1">
      <c r="A125" s="240"/>
      <c r="B125" s="240"/>
      <c r="C125" s="240"/>
      <c r="D125" s="240"/>
      <c r="E125" s="240"/>
      <c r="F125" s="240"/>
      <c r="G125" s="240"/>
      <c r="H125" s="240"/>
      <c r="I125" s="1"/>
      <c r="J125" s="236"/>
      <c r="K125" s="257"/>
      <c r="L125" s="257"/>
      <c r="M125" s="257"/>
      <c r="N125" s="257"/>
      <c r="O125" s="257"/>
    </row>
    <row r="126" spans="1:35" ht="12.95" customHeight="1">
      <c r="A126" s="240"/>
      <c r="B126" s="240"/>
      <c r="C126" s="240"/>
      <c r="D126" s="240"/>
      <c r="E126" s="240"/>
      <c r="F126" s="240"/>
      <c r="G126" s="240"/>
      <c r="H126" s="240"/>
      <c r="I126" s="241"/>
      <c r="J126" s="236"/>
      <c r="K126" s="236"/>
      <c r="L126" s="236"/>
    </row>
    <row r="127" spans="1:35" ht="12.95" customHeight="1">
      <c r="A127" s="229"/>
      <c r="B127" s="259"/>
      <c r="C127" s="259"/>
      <c r="D127" s="259"/>
    </row>
    <row r="128" spans="1:35" ht="12.95" customHeight="1"/>
    <row r="129" spans="1:114" ht="12.95" customHeight="1"/>
    <row r="130" spans="1:114" ht="12.95" customHeight="1">
      <c r="P130" s="233"/>
      <c r="S130" s="233"/>
      <c r="X130" s="233"/>
    </row>
    <row r="131" spans="1:114" ht="12.95" customHeight="1"/>
    <row r="132" spans="1:114" ht="12.95" customHeight="1">
      <c r="H132" s="260"/>
    </row>
    <row r="133" spans="1:114" ht="12.95" customHeight="1"/>
    <row r="134" spans="1:114"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row>
    <row r="135" spans="1:114"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row>
    <row r="136" spans="1:114"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3"/>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row>
    <row r="137" spans="1:114"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3"/>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row>
    <row r="138" spans="1:114"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row>
    <row r="139" spans="1:114"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row>
    <row r="140" spans="1:114"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row>
    <row r="141" spans="1:114"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3"/>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row>
    <row r="142" spans="1:114"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3"/>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row>
    <row r="143" spans="1:114"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3"/>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row>
    <row r="144" spans="1:114"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3"/>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row>
    <row r="145" spans="1:114"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row>
    <row r="146" spans="1:114"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row>
    <row r="147" spans="1:114"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row>
    <row r="148" spans="1:114"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row>
    <row r="149" spans="1:114"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row>
    <row r="150" spans="1:114"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row>
    <row r="151" spans="1:114"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row>
    <row r="152" spans="1:114"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row>
    <row r="153" spans="1:114"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row>
    <row r="154" spans="1:114"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row>
    <row r="155" spans="1:114"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row>
    <row r="156" spans="1:114"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row>
    <row r="157" spans="1:114"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row>
    <row r="158" spans="1:114"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row>
    <row r="159" spans="1:114"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249977111117893"/>
    <pageSetUpPr fitToPage="1"/>
  </sheetPr>
  <dimension ref="A1:S126"/>
  <sheetViews>
    <sheetView workbookViewId="0">
      <pane ySplit="2" topLeftCell="A72" activePane="bottomLeft" state="frozen"/>
      <selection activeCell="B8" sqref="B8"/>
      <selection pane="bottomLeft" activeCell="K117" sqref="K117"/>
    </sheetView>
  </sheetViews>
  <sheetFormatPr defaultRowHeight="15"/>
  <cols>
    <col min="1" max="1" width="5.140625" customWidth="1"/>
    <col min="2" max="2" width="12.28515625" customWidth="1"/>
    <col min="3" max="4" width="10.140625" bestFit="1" customWidth="1"/>
    <col min="5" max="5" width="10.140625" customWidth="1"/>
    <col min="6" max="6" width="10.140625" bestFit="1" customWidth="1"/>
    <col min="7" max="7" width="20.7109375" bestFit="1" customWidth="1"/>
    <col min="8" max="8" width="10.140625" bestFit="1" customWidth="1"/>
    <col min="9" max="9" width="20.7109375" bestFit="1" customWidth="1"/>
    <col min="10" max="10" width="9.7109375" style="46" bestFit="1" customWidth="1"/>
    <col min="11" max="11" width="9.7109375" style="46" customWidth="1"/>
    <col min="12" max="12" width="7.85546875" style="2" customWidth="1"/>
    <col min="13" max="19" width="12" customWidth="1"/>
  </cols>
  <sheetData>
    <row r="1" spans="1:19">
      <c r="L1" s="434" t="s">
        <v>30</v>
      </c>
      <c r="M1" s="435"/>
      <c r="N1" s="435"/>
      <c r="O1" s="436"/>
      <c r="P1" s="434" t="s">
        <v>31</v>
      </c>
      <c r="Q1" s="435"/>
      <c r="R1" s="435"/>
      <c r="S1" s="436"/>
    </row>
    <row r="2" spans="1:19" s="7" customFormat="1" ht="62.25">
      <c r="A2" s="3" t="s">
        <v>34</v>
      </c>
      <c r="B2" s="4" t="s">
        <v>35</v>
      </c>
      <c r="C2" s="4" t="s">
        <v>36</v>
      </c>
      <c r="D2" s="4" t="s">
        <v>37</v>
      </c>
      <c r="E2" s="4" t="s">
        <v>85</v>
      </c>
      <c r="F2" s="4" t="s">
        <v>38</v>
      </c>
      <c r="G2" s="4" t="s">
        <v>39</v>
      </c>
      <c r="H2" s="4" t="s">
        <v>86</v>
      </c>
      <c r="I2" s="4" t="s">
        <v>87</v>
      </c>
      <c r="J2" s="4" t="s">
        <v>70</v>
      </c>
      <c r="K2" s="4" t="s">
        <v>71</v>
      </c>
      <c r="L2" s="5" t="s">
        <v>40</v>
      </c>
      <c r="M2" s="3" t="s">
        <v>41</v>
      </c>
      <c r="N2" s="4" t="s">
        <v>42</v>
      </c>
      <c r="O2" s="4" t="s">
        <v>43</v>
      </c>
      <c r="P2" s="3" t="s">
        <v>44</v>
      </c>
      <c r="Q2" s="4" t="s">
        <v>45</v>
      </c>
      <c r="R2" s="4" t="s">
        <v>46</v>
      </c>
      <c r="S2" s="6" t="s">
        <v>47</v>
      </c>
    </row>
    <row r="3" spans="1:19" s="15" customFormat="1">
      <c r="A3" s="8">
        <v>2</v>
      </c>
      <c r="B3" s="9" t="s">
        <v>48</v>
      </c>
      <c r="C3" s="10">
        <v>5</v>
      </c>
      <c r="D3" s="10">
        <v>5</v>
      </c>
      <c r="E3" s="10"/>
      <c r="F3" s="9" t="s">
        <v>48</v>
      </c>
      <c r="G3" s="10" t="s">
        <v>52</v>
      </c>
      <c r="H3" s="9"/>
      <c r="I3" s="10"/>
      <c r="J3" s="47" t="s">
        <v>32</v>
      </c>
      <c r="K3" s="42"/>
      <c r="L3" s="11">
        <v>-5</v>
      </c>
      <c r="M3" s="12" t="s">
        <v>50</v>
      </c>
      <c r="N3" s="13" t="s">
        <v>51</v>
      </c>
      <c r="O3" s="13" t="s">
        <v>51</v>
      </c>
      <c r="P3" s="12" t="s">
        <v>51</v>
      </c>
      <c r="Q3" s="13" t="s">
        <v>51</v>
      </c>
      <c r="R3" s="13" t="s">
        <v>51</v>
      </c>
      <c r="S3" s="14" t="s">
        <v>51</v>
      </c>
    </row>
    <row r="4" spans="1:19">
      <c r="A4" s="16"/>
      <c r="B4" s="17"/>
      <c r="C4" s="17"/>
      <c r="D4" s="17"/>
      <c r="E4" s="17"/>
      <c r="F4" s="17"/>
      <c r="G4" s="17"/>
      <c r="H4" s="17"/>
      <c r="I4" s="17"/>
      <c r="J4" s="20"/>
      <c r="K4" s="18"/>
      <c r="L4" s="19">
        <v>-4</v>
      </c>
      <c r="M4" s="16" t="s">
        <v>51</v>
      </c>
      <c r="N4" s="20" t="s">
        <v>50</v>
      </c>
      <c r="O4" s="20" t="s">
        <v>51</v>
      </c>
      <c r="P4" s="16" t="s">
        <v>51</v>
      </c>
      <c r="Q4" s="20" t="s">
        <v>51</v>
      </c>
      <c r="R4" s="20" t="s">
        <v>51</v>
      </c>
      <c r="S4" s="18" t="s">
        <v>51</v>
      </c>
    </row>
    <row r="5" spans="1:19">
      <c r="A5" s="16"/>
      <c r="B5" s="17"/>
      <c r="C5" s="17"/>
      <c r="D5" s="17"/>
      <c r="E5" s="17"/>
      <c r="F5" s="17"/>
      <c r="G5" s="17"/>
      <c r="H5" s="17"/>
      <c r="I5" s="17"/>
      <c r="J5" s="20"/>
      <c r="K5" s="18"/>
      <c r="L5" s="19">
        <v>-3</v>
      </c>
      <c r="M5" s="16" t="s">
        <v>51</v>
      </c>
      <c r="N5" s="20" t="s">
        <v>50</v>
      </c>
      <c r="O5" s="20" t="s">
        <v>51</v>
      </c>
      <c r="P5" s="16" t="s">
        <v>51</v>
      </c>
      <c r="Q5" s="20" t="s">
        <v>51</v>
      </c>
      <c r="R5" s="20" t="s">
        <v>51</v>
      </c>
      <c r="S5" s="18" t="s">
        <v>51</v>
      </c>
    </row>
    <row r="6" spans="1:19">
      <c r="A6" s="16"/>
      <c r="B6" s="17"/>
      <c r="C6" s="17"/>
      <c r="D6" s="17"/>
      <c r="E6" s="17"/>
      <c r="F6" s="17"/>
      <c r="G6" s="17"/>
      <c r="H6" s="17"/>
      <c r="I6" s="17"/>
      <c r="J6" s="20"/>
      <c r="K6" s="18"/>
      <c r="L6" s="19">
        <v>-2</v>
      </c>
      <c r="M6" s="16" t="s">
        <v>51</v>
      </c>
      <c r="N6" s="20" t="s">
        <v>50</v>
      </c>
      <c r="O6" s="20" t="s">
        <v>51</v>
      </c>
      <c r="P6" s="16" t="s">
        <v>51</v>
      </c>
      <c r="Q6" s="20" t="s">
        <v>51</v>
      </c>
      <c r="R6" s="20" t="s">
        <v>51</v>
      </c>
      <c r="S6" s="18" t="s">
        <v>51</v>
      </c>
    </row>
    <row r="7" spans="1:19">
      <c r="A7" s="16"/>
      <c r="B7" s="17"/>
      <c r="C7" s="17"/>
      <c r="D7" s="17"/>
      <c r="E7" s="17"/>
      <c r="F7" s="17"/>
      <c r="G7" s="17"/>
      <c r="H7" s="17"/>
      <c r="I7" s="17"/>
      <c r="J7" s="20"/>
      <c r="K7" s="18"/>
      <c r="L7" s="19">
        <v>-1</v>
      </c>
      <c r="M7" s="16" t="s">
        <v>51</v>
      </c>
      <c r="N7" s="20" t="s">
        <v>51</v>
      </c>
      <c r="O7" s="20" t="s">
        <v>50</v>
      </c>
      <c r="P7" s="16" t="s">
        <v>51</v>
      </c>
      <c r="Q7" s="20" t="s">
        <v>51</v>
      </c>
      <c r="R7" s="20" t="s">
        <v>51</v>
      </c>
      <c r="S7" s="18" t="s">
        <v>51</v>
      </c>
    </row>
    <row r="8" spans="1:19" s="25" customFormat="1">
      <c r="A8" s="16"/>
      <c r="B8" s="17"/>
      <c r="C8" s="17"/>
      <c r="D8" s="17"/>
      <c r="E8" s="17"/>
      <c r="F8" s="17"/>
      <c r="G8" s="17"/>
      <c r="H8" s="17"/>
      <c r="I8" s="17"/>
      <c r="J8" s="20"/>
      <c r="K8" s="18"/>
      <c r="L8" s="21">
        <v>1</v>
      </c>
      <c r="M8" s="22" t="s">
        <v>51</v>
      </c>
      <c r="N8" s="23" t="s">
        <v>51</v>
      </c>
      <c r="O8" s="23" t="s">
        <v>51</v>
      </c>
      <c r="P8" s="22" t="s">
        <v>51</v>
      </c>
      <c r="Q8" s="23" t="s">
        <v>51</v>
      </c>
      <c r="R8" s="23" t="s">
        <v>51</v>
      </c>
      <c r="S8" s="24" t="s">
        <v>51</v>
      </c>
    </row>
    <row r="9" spans="1:19" s="25" customFormat="1">
      <c r="A9" s="16"/>
      <c r="B9" s="17"/>
      <c r="C9" s="17"/>
      <c r="D9" s="17"/>
      <c r="E9" s="17"/>
      <c r="F9" s="17"/>
      <c r="G9" s="17"/>
      <c r="H9" s="17"/>
      <c r="I9" s="17"/>
      <c r="J9" s="20"/>
      <c r="K9" s="18"/>
      <c r="L9" s="19">
        <v>2</v>
      </c>
      <c r="M9" s="16" t="s">
        <v>51</v>
      </c>
      <c r="N9" s="20" t="s">
        <v>51</v>
      </c>
      <c r="O9" s="26" t="s">
        <v>51</v>
      </c>
      <c r="P9" s="16" t="s">
        <v>50</v>
      </c>
      <c r="Q9" s="20" t="s">
        <v>51</v>
      </c>
      <c r="R9" s="20" t="s">
        <v>51</v>
      </c>
      <c r="S9" s="18" t="s">
        <v>51</v>
      </c>
    </row>
    <row r="10" spans="1:19">
      <c r="A10" s="16"/>
      <c r="B10" s="17"/>
      <c r="C10" s="17"/>
      <c r="D10" s="17"/>
      <c r="E10" s="17"/>
      <c r="F10" s="17"/>
      <c r="G10" s="17"/>
      <c r="H10" s="17"/>
      <c r="I10" s="17"/>
      <c r="J10" s="20"/>
      <c r="K10" s="18"/>
      <c r="L10" s="19">
        <v>3</v>
      </c>
      <c r="M10" s="16" t="s">
        <v>51</v>
      </c>
      <c r="N10" s="20" t="s">
        <v>51</v>
      </c>
      <c r="O10" s="26" t="s">
        <v>51</v>
      </c>
      <c r="P10" s="16" t="s">
        <v>51</v>
      </c>
      <c r="Q10" s="20" t="s">
        <v>51</v>
      </c>
      <c r="R10" s="20" t="s">
        <v>51</v>
      </c>
      <c r="S10" s="18" t="s">
        <v>51</v>
      </c>
    </row>
    <row r="11" spans="1:19" s="25" customFormat="1">
      <c r="A11" s="16"/>
      <c r="B11" s="17"/>
      <c r="C11" s="17"/>
      <c r="D11" s="17"/>
      <c r="E11" s="17"/>
      <c r="F11" s="17"/>
      <c r="G11" s="17"/>
      <c r="H11" s="17"/>
      <c r="I11" s="17"/>
      <c r="J11" s="20"/>
      <c r="K11" s="18"/>
      <c r="L11" s="19">
        <v>4</v>
      </c>
      <c r="M11" s="16" t="s">
        <v>51</v>
      </c>
      <c r="N11" s="20" t="s">
        <v>51</v>
      </c>
      <c r="O11" s="26" t="s">
        <v>51</v>
      </c>
      <c r="P11" s="16" t="s">
        <v>51</v>
      </c>
      <c r="Q11" s="20" t="s">
        <v>51</v>
      </c>
      <c r="R11" s="20" t="s">
        <v>51</v>
      </c>
      <c r="S11" s="18" t="s">
        <v>51</v>
      </c>
    </row>
    <row r="12" spans="1:19" s="25" customFormat="1">
      <c r="A12" s="27"/>
      <c r="B12" s="28"/>
      <c r="C12" s="28"/>
      <c r="D12" s="28"/>
      <c r="E12" s="28"/>
      <c r="F12" s="28"/>
      <c r="G12" s="28"/>
      <c r="H12" s="28"/>
      <c r="I12" s="28"/>
      <c r="J12" s="32"/>
      <c r="K12" s="29"/>
      <c r="L12" s="30">
        <v>5</v>
      </c>
      <c r="M12" s="31" t="s">
        <v>51</v>
      </c>
      <c r="N12" s="32" t="s">
        <v>51</v>
      </c>
      <c r="O12" s="32" t="s">
        <v>51</v>
      </c>
      <c r="P12" s="27" t="s">
        <v>51</v>
      </c>
      <c r="Q12" s="32" t="s">
        <v>51</v>
      </c>
      <c r="R12" s="32" t="s">
        <v>51</v>
      </c>
      <c r="S12" s="29" t="s">
        <v>51</v>
      </c>
    </row>
    <row r="13" spans="1:19" s="15" customFormat="1">
      <c r="A13" s="8">
        <v>1</v>
      </c>
      <c r="B13" s="9" t="s">
        <v>48</v>
      </c>
      <c r="C13" s="10">
        <v>5</v>
      </c>
      <c r="D13" s="10">
        <v>5</v>
      </c>
      <c r="E13" s="10"/>
      <c r="F13" s="9" t="s">
        <v>48</v>
      </c>
      <c r="G13" s="10" t="s">
        <v>49</v>
      </c>
      <c r="H13" s="9"/>
      <c r="I13" s="10"/>
      <c r="J13" s="47" t="s">
        <v>33</v>
      </c>
      <c r="K13" s="42"/>
      <c r="L13" s="11">
        <v>-5</v>
      </c>
      <c r="M13" s="12" t="s">
        <v>50</v>
      </c>
      <c r="N13" s="13" t="s">
        <v>51</v>
      </c>
      <c r="O13" s="13" t="s">
        <v>51</v>
      </c>
      <c r="P13" s="12" t="s">
        <v>51</v>
      </c>
      <c r="Q13" s="13" t="s">
        <v>51</v>
      </c>
      <c r="R13" s="13" t="s">
        <v>51</v>
      </c>
      <c r="S13" s="14" t="s">
        <v>51</v>
      </c>
    </row>
    <row r="14" spans="1:19">
      <c r="A14" s="16"/>
      <c r="B14" s="17"/>
      <c r="C14" s="17"/>
      <c r="D14" s="17"/>
      <c r="E14" s="17"/>
      <c r="F14" s="17"/>
      <c r="G14" s="17"/>
      <c r="H14" s="17"/>
      <c r="I14" s="17"/>
      <c r="J14" s="20"/>
      <c r="K14" s="18"/>
      <c r="L14" s="19">
        <v>-4</v>
      </c>
      <c r="M14" s="16" t="s">
        <v>51</v>
      </c>
      <c r="N14" s="20" t="s">
        <v>50</v>
      </c>
      <c r="O14" s="20" t="s">
        <v>51</v>
      </c>
      <c r="P14" s="16" t="s">
        <v>51</v>
      </c>
      <c r="Q14" s="20" t="s">
        <v>51</v>
      </c>
      <c r="R14" s="20" t="s">
        <v>51</v>
      </c>
      <c r="S14" s="18" t="s">
        <v>51</v>
      </c>
    </row>
    <row r="15" spans="1:19">
      <c r="A15" s="16"/>
      <c r="B15" s="17"/>
      <c r="C15" s="17"/>
      <c r="D15" s="17"/>
      <c r="E15" s="17"/>
      <c r="F15" s="17"/>
      <c r="G15" s="17"/>
      <c r="H15" s="17"/>
      <c r="I15" s="17"/>
      <c r="J15" s="20"/>
      <c r="K15" s="18"/>
      <c r="L15" s="19">
        <v>-3</v>
      </c>
      <c r="M15" s="16" t="s">
        <v>51</v>
      </c>
      <c r="N15" s="20" t="s">
        <v>50</v>
      </c>
      <c r="O15" s="20" t="s">
        <v>51</v>
      </c>
      <c r="P15" s="16" t="s">
        <v>51</v>
      </c>
      <c r="Q15" s="20" t="s">
        <v>51</v>
      </c>
      <c r="R15" s="20" t="s">
        <v>51</v>
      </c>
      <c r="S15" s="18" t="s">
        <v>51</v>
      </c>
    </row>
    <row r="16" spans="1:19">
      <c r="A16" s="16"/>
      <c r="B16" s="17"/>
      <c r="C16" s="17"/>
      <c r="D16" s="17"/>
      <c r="E16" s="17"/>
      <c r="F16" s="17"/>
      <c r="G16" s="17"/>
      <c r="H16" s="17"/>
      <c r="I16" s="17"/>
      <c r="J16" s="20"/>
      <c r="K16" s="18"/>
      <c r="L16" s="19">
        <v>-2</v>
      </c>
      <c r="M16" s="16" t="s">
        <v>51</v>
      </c>
      <c r="N16" s="20" t="s">
        <v>50</v>
      </c>
      <c r="O16" s="20" t="s">
        <v>51</v>
      </c>
      <c r="P16" s="16" t="s">
        <v>51</v>
      </c>
      <c r="Q16" s="20" t="s">
        <v>51</v>
      </c>
      <c r="R16" s="20" t="s">
        <v>51</v>
      </c>
      <c r="S16" s="18" t="s">
        <v>51</v>
      </c>
    </row>
    <row r="17" spans="1:19">
      <c r="A17" s="16"/>
      <c r="B17" s="17"/>
      <c r="C17" s="17"/>
      <c r="D17" s="17"/>
      <c r="E17" s="17"/>
      <c r="F17" s="17"/>
      <c r="G17" s="17"/>
      <c r="H17" s="17"/>
      <c r="I17" s="17"/>
      <c r="J17" s="20"/>
      <c r="K17" s="18"/>
      <c r="L17" s="19">
        <v>-1</v>
      </c>
      <c r="M17" s="16" t="s">
        <v>51</v>
      </c>
      <c r="N17" s="20" t="s">
        <v>51</v>
      </c>
      <c r="O17" s="20" t="s">
        <v>50</v>
      </c>
      <c r="P17" s="16" t="s">
        <v>51</v>
      </c>
      <c r="Q17" s="20" t="s">
        <v>51</v>
      </c>
      <c r="R17" s="20" t="s">
        <v>51</v>
      </c>
      <c r="S17" s="18" t="s">
        <v>51</v>
      </c>
    </row>
    <row r="18" spans="1:19" s="25" customFormat="1">
      <c r="A18" s="16"/>
      <c r="B18" s="17"/>
      <c r="C18" s="17"/>
      <c r="D18" s="17"/>
      <c r="E18" s="17"/>
      <c r="F18" s="17"/>
      <c r="G18" s="17"/>
      <c r="H18" s="17"/>
      <c r="I18" s="17"/>
      <c r="J18" s="20"/>
      <c r="K18" s="18"/>
      <c r="L18" s="21">
        <v>1</v>
      </c>
      <c r="M18" s="22" t="s">
        <v>51</v>
      </c>
      <c r="N18" s="23" t="s">
        <v>51</v>
      </c>
      <c r="O18" s="23" t="s">
        <v>51</v>
      </c>
      <c r="P18" s="22" t="s">
        <v>51</v>
      </c>
      <c r="Q18" s="23" t="s">
        <v>51</v>
      </c>
      <c r="R18" s="23" t="s">
        <v>51</v>
      </c>
      <c r="S18" s="24" t="s">
        <v>51</v>
      </c>
    </row>
    <row r="19" spans="1:19" s="25" customFormat="1">
      <c r="A19" s="16"/>
      <c r="B19" s="17"/>
      <c r="C19" s="17"/>
      <c r="D19" s="17"/>
      <c r="E19" s="17"/>
      <c r="F19" s="17"/>
      <c r="G19" s="17"/>
      <c r="H19" s="17"/>
      <c r="I19" s="17"/>
      <c r="J19" s="20"/>
      <c r="K19" s="18"/>
      <c r="L19" s="19">
        <v>2</v>
      </c>
      <c r="M19" s="16" t="s">
        <v>51</v>
      </c>
      <c r="N19" s="20" t="s">
        <v>51</v>
      </c>
      <c r="O19" s="26" t="s">
        <v>51</v>
      </c>
      <c r="P19" s="16" t="s">
        <v>50</v>
      </c>
      <c r="Q19" s="20" t="s">
        <v>51</v>
      </c>
      <c r="R19" s="20" t="s">
        <v>51</v>
      </c>
      <c r="S19" s="49" t="s">
        <v>50</v>
      </c>
    </row>
    <row r="20" spans="1:19">
      <c r="A20" s="16"/>
      <c r="B20" s="17"/>
      <c r="C20" s="17"/>
      <c r="D20" s="17"/>
      <c r="E20" s="17"/>
      <c r="F20" s="17"/>
      <c r="G20" s="17"/>
      <c r="H20" s="17"/>
      <c r="I20" s="17"/>
      <c r="J20" s="20"/>
      <c r="K20" s="18"/>
      <c r="L20" s="19">
        <v>3</v>
      </c>
      <c r="M20" s="16" t="s">
        <v>51</v>
      </c>
      <c r="N20" s="20" t="s">
        <v>51</v>
      </c>
      <c r="O20" s="26" t="s">
        <v>51</v>
      </c>
      <c r="P20" s="16" t="s">
        <v>51</v>
      </c>
      <c r="Q20" s="20" t="s">
        <v>51</v>
      </c>
      <c r="R20" s="20" t="s">
        <v>51</v>
      </c>
      <c r="S20" s="18" t="s">
        <v>51</v>
      </c>
    </row>
    <row r="21" spans="1:19" s="25" customFormat="1">
      <c r="A21" s="16"/>
      <c r="B21" s="17"/>
      <c r="C21" s="17"/>
      <c r="D21" s="17"/>
      <c r="E21" s="17"/>
      <c r="F21" s="17"/>
      <c r="G21" s="17"/>
      <c r="H21" s="17"/>
      <c r="I21" s="17"/>
      <c r="J21" s="20"/>
      <c r="K21" s="18"/>
      <c r="L21" s="19">
        <v>4</v>
      </c>
      <c r="M21" s="16" t="s">
        <v>51</v>
      </c>
      <c r="N21" s="20" t="s">
        <v>51</v>
      </c>
      <c r="O21" s="26" t="s">
        <v>51</v>
      </c>
      <c r="P21" s="16" t="s">
        <v>51</v>
      </c>
      <c r="Q21" s="20" t="s">
        <v>51</v>
      </c>
      <c r="R21" s="20" t="s">
        <v>51</v>
      </c>
      <c r="S21" s="18" t="s">
        <v>51</v>
      </c>
    </row>
    <row r="22" spans="1:19" s="25" customFormat="1">
      <c r="A22" s="27"/>
      <c r="B22" s="28"/>
      <c r="C22" s="28"/>
      <c r="D22" s="28"/>
      <c r="E22" s="28"/>
      <c r="F22" s="28"/>
      <c r="G22" s="28"/>
      <c r="H22" s="28"/>
      <c r="I22" s="28"/>
      <c r="J22" s="32"/>
      <c r="K22" s="29"/>
      <c r="L22" s="30">
        <v>5</v>
      </c>
      <c r="M22" s="31" t="s">
        <v>51</v>
      </c>
      <c r="N22" s="32" t="s">
        <v>51</v>
      </c>
      <c r="O22" s="32" t="s">
        <v>51</v>
      </c>
      <c r="P22" s="27" t="s">
        <v>51</v>
      </c>
      <c r="Q22" s="32" t="s">
        <v>51</v>
      </c>
      <c r="R22" s="32" t="s">
        <v>51</v>
      </c>
      <c r="S22" s="29" t="s">
        <v>51</v>
      </c>
    </row>
    <row r="23" spans="1:19" s="15" customFormat="1">
      <c r="A23" s="8">
        <v>4</v>
      </c>
      <c r="B23" s="9" t="s">
        <v>48</v>
      </c>
      <c r="C23" s="10">
        <v>4</v>
      </c>
      <c r="D23" s="10">
        <v>5</v>
      </c>
      <c r="E23" s="10"/>
      <c r="F23" s="9" t="s">
        <v>48</v>
      </c>
      <c r="G23" s="10" t="s">
        <v>52</v>
      </c>
      <c r="H23" s="9"/>
      <c r="I23" s="10"/>
      <c r="J23" s="47" t="s">
        <v>55</v>
      </c>
      <c r="K23" s="42" t="s">
        <v>64</v>
      </c>
      <c r="L23" s="11">
        <v>-4</v>
      </c>
      <c r="M23" s="12" t="s">
        <v>50</v>
      </c>
      <c r="N23" s="13" t="s">
        <v>51</v>
      </c>
      <c r="O23" s="13" t="s">
        <v>51</v>
      </c>
      <c r="P23" s="12" t="s">
        <v>51</v>
      </c>
      <c r="Q23" s="13" t="s">
        <v>51</v>
      </c>
      <c r="R23" s="13" t="s">
        <v>51</v>
      </c>
      <c r="S23" s="14" t="s">
        <v>51</v>
      </c>
    </row>
    <row r="24" spans="1:19">
      <c r="A24" s="16"/>
      <c r="B24" s="17"/>
      <c r="C24" s="17"/>
      <c r="D24" s="17"/>
      <c r="E24" s="17"/>
      <c r="F24" s="17"/>
      <c r="G24" s="17"/>
      <c r="H24" s="17"/>
      <c r="I24" s="17"/>
      <c r="J24" s="20"/>
      <c r="K24" s="18"/>
      <c r="L24" s="19">
        <v>-3</v>
      </c>
      <c r="M24" s="16" t="s">
        <v>51</v>
      </c>
      <c r="N24" s="20" t="s">
        <v>50</v>
      </c>
      <c r="O24" s="20" t="s">
        <v>51</v>
      </c>
      <c r="P24" s="16" t="s">
        <v>51</v>
      </c>
      <c r="Q24" s="20" t="s">
        <v>51</v>
      </c>
      <c r="R24" s="20" t="s">
        <v>51</v>
      </c>
      <c r="S24" s="18" t="s">
        <v>51</v>
      </c>
    </row>
    <row r="25" spans="1:19">
      <c r="A25" s="16"/>
      <c r="B25" s="17"/>
      <c r="C25" s="17"/>
      <c r="D25" s="17"/>
      <c r="E25" s="17"/>
      <c r="F25" s="17"/>
      <c r="G25" s="17"/>
      <c r="H25" s="17"/>
      <c r="I25" s="17"/>
      <c r="J25" s="20"/>
      <c r="K25" s="18"/>
      <c r="L25" s="19">
        <v>-2</v>
      </c>
      <c r="M25" s="16" t="s">
        <v>51</v>
      </c>
      <c r="N25" s="20" t="s">
        <v>50</v>
      </c>
      <c r="O25" s="20" t="s">
        <v>51</v>
      </c>
      <c r="P25" s="16" t="s">
        <v>51</v>
      </c>
      <c r="Q25" s="20" t="s">
        <v>51</v>
      </c>
      <c r="R25" s="20" t="s">
        <v>51</v>
      </c>
      <c r="S25" s="18" t="s">
        <v>51</v>
      </c>
    </row>
    <row r="26" spans="1:19">
      <c r="A26" s="16"/>
      <c r="B26" s="17"/>
      <c r="C26" s="17"/>
      <c r="D26" s="17"/>
      <c r="E26" s="17"/>
      <c r="F26" s="17"/>
      <c r="G26" s="17"/>
      <c r="H26" s="17"/>
      <c r="I26" s="17"/>
      <c r="J26" s="20"/>
      <c r="K26" s="18"/>
      <c r="L26" s="19">
        <v>-1</v>
      </c>
      <c r="M26" s="16" t="s">
        <v>51</v>
      </c>
      <c r="N26" s="20" t="s">
        <v>51</v>
      </c>
      <c r="O26" s="20" t="s">
        <v>50</v>
      </c>
      <c r="P26" s="16" t="s">
        <v>51</v>
      </c>
      <c r="Q26" s="20" t="s">
        <v>51</v>
      </c>
      <c r="R26" s="20" t="s">
        <v>51</v>
      </c>
      <c r="S26" s="18" t="s">
        <v>51</v>
      </c>
    </row>
    <row r="27" spans="1:19" s="25" customFormat="1">
      <c r="A27" s="16"/>
      <c r="B27" s="17"/>
      <c r="C27" s="17"/>
      <c r="D27" s="17"/>
      <c r="E27" s="17"/>
      <c r="F27" s="17"/>
      <c r="G27" s="17"/>
      <c r="H27" s="17"/>
      <c r="I27" s="17"/>
      <c r="J27" s="20"/>
      <c r="K27" s="18"/>
      <c r="L27" s="21">
        <v>1</v>
      </c>
      <c r="M27" s="22" t="s">
        <v>51</v>
      </c>
      <c r="N27" s="23" t="s">
        <v>51</v>
      </c>
      <c r="O27" s="23" t="s">
        <v>51</v>
      </c>
      <c r="P27" s="22" t="s">
        <v>51</v>
      </c>
      <c r="Q27" s="23" t="s">
        <v>51</v>
      </c>
      <c r="R27" s="23" t="s">
        <v>51</v>
      </c>
      <c r="S27" s="24" t="s">
        <v>51</v>
      </c>
    </row>
    <row r="28" spans="1:19" s="25" customFormat="1">
      <c r="A28" s="16"/>
      <c r="B28" s="17"/>
      <c r="C28" s="17"/>
      <c r="D28" s="17"/>
      <c r="E28" s="17"/>
      <c r="F28" s="17"/>
      <c r="G28" s="17"/>
      <c r="H28" s="17"/>
      <c r="I28" s="17"/>
      <c r="J28" s="20"/>
      <c r="K28" s="18"/>
      <c r="L28" s="19">
        <v>2</v>
      </c>
      <c r="M28" s="16" t="s">
        <v>51</v>
      </c>
      <c r="N28" s="20" t="s">
        <v>51</v>
      </c>
      <c r="O28" s="26" t="s">
        <v>51</v>
      </c>
      <c r="P28" s="16" t="s">
        <v>50</v>
      </c>
      <c r="Q28" s="20" t="s">
        <v>51</v>
      </c>
      <c r="R28" s="20" t="s">
        <v>51</v>
      </c>
      <c r="S28" s="18" t="s">
        <v>51</v>
      </c>
    </row>
    <row r="29" spans="1:19">
      <c r="A29" s="16"/>
      <c r="B29" s="17"/>
      <c r="C29" s="17"/>
      <c r="D29" s="17"/>
      <c r="E29" s="17"/>
      <c r="F29" s="17"/>
      <c r="G29" s="17"/>
      <c r="H29" s="17"/>
      <c r="I29" s="17"/>
      <c r="J29" s="20"/>
      <c r="K29" s="18"/>
      <c r="L29" s="19">
        <v>3</v>
      </c>
      <c r="M29" s="16" t="s">
        <v>51</v>
      </c>
      <c r="N29" s="20" t="s">
        <v>51</v>
      </c>
      <c r="O29" s="26" t="s">
        <v>51</v>
      </c>
      <c r="P29" s="16" t="s">
        <v>51</v>
      </c>
      <c r="Q29" s="20" t="s">
        <v>51</v>
      </c>
      <c r="R29" s="20" t="s">
        <v>51</v>
      </c>
      <c r="S29" s="18" t="s">
        <v>51</v>
      </c>
    </row>
    <row r="30" spans="1:19" s="25" customFormat="1">
      <c r="A30" s="16"/>
      <c r="B30" s="17"/>
      <c r="C30" s="17"/>
      <c r="D30" s="17"/>
      <c r="E30" s="17"/>
      <c r="F30" s="17"/>
      <c r="G30" s="17"/>
      <c r="H30" s="17"/>
      <c r="I30" s="17"/>
      <c r="J30" s="20"/>
      <c r="K30" s="18"/>
      <c r="L30" s="19">
        <v>4</v>
      </c>
      <c r="M30" s="16" t="s">
        <v>51</v>
      </c>
      <c r="N30" s="20" t="s">
        <v>51</v>
      </c>
      <c r="O30" s="26" t="s">
        <v>51</v>
      </c>
      <c r="P30" s="16" t="s">
        <v>51</v>
      </c>
      <c r="Q30" s="20" t="s">
        <v>51</v>
      </c>
      <c r="R30" s="20" t="s">
        <v>51</v>
      </c>
      <c r="S30" s="18" t="s">
        <v>51</v>
      </c>
    </row>
    <row r="31" spans="1:19" s="25" customFormat="1">
      <c r="A31" s="27"/>
      <c r="B31" s="28"/>
      <c r="C31" s="28"/>
      <c r="D31" s="28"/>
      <c r="E31" s="28"/>
      <c r="F31" s="28"/>
      <c r="G31" s="28"/>
      <c r="H31" s="28"/>
      <c r="I31" s="28"/>
      <c r="J31" s="32"/>
      <c r="K31" s="29"/>
      <c r="L31" s="30">
        <v>5</v>
      </c>
      <c r="M31" s="31" t="s">
        <v>51</v>
      </c>
      <c r="N31" s="32" t="s">
        <v>51</v>
      </c>
      <c r="O31" s="32" t="s">
        <v>51</v>
      </c>
      <c r="P31" s="27" t="s">
        <v>51</v>
      </c>
      <c r="Q31" s="32" t="s">
        <v>51</v>
      </c>
      <c r="R31" s="32" t="s">
        <v>51</v>
      </c>
      <c r="S31" s="29" t="s">
        <v>51</v>
      </c>
    </row>
    <row r="32" spans="1:19" s="15" customFormat="1">
      <c r="A32" s="8">
        <v>3</v>
      </c>
      <c r="B32" s="9" t="s">
        <v>48</v>
      </c>
      <c r="C32" s="10">
        <v>4</v>
      </c>
      <c r="D32" s="10">
        <v>5</v>
      </c>
      <c r="E32" s="10"/>
      <c r="F32" s="9" t="s">
        <v>48</v>
      </c>
      <c r="G32" s="10" t="s">
        <v>49</v>
      </c>
      <c r="H32" s="9"/>
      <c r="I32" s="10"/>
      <c r="J32" s="47" t="s">
        <v>56</v>
      </c>
      <c r="K32" s="42" t="s">
        <v>65</v>
      </c>
      <c r="L32" s="11">
        <v>-4</v>
      </c>
      <c r="M32" s="12" t="s">
        <v>50</v>
      </c>
      <c r="N32" s="13" t="s">
        <v>51</v>
      </c>
      <c r="O32" s="13" t="s">
        <v>51</v>
      </c>
      <c r="P32" s="12" t="s">
        <v>51</v>
      </c>
      <c r="Q32" s="13" t="s">
        <v>51</v>
      </c>
      <c r="R32" s="13" t="s">
        <v>51</v>
      </c>
      <c r="S32" s="14" t="s">
        <v>51</v>
      </c>
    </row>
    <row r="33" spans="1:19">
      <c r="A33" s="16"/>
      <c r="B33" s="17"/>
      <c r="C33" s="17"/>
      <c r="D33" s="17"/>
      <c r="E33" s="17"/>
      <c r="F33" s="17"/>
      <c r="G33" s="17"/>
      <c r="H33" s="17"/>
      <c r="I33" s="17"/>
      <c r="J33" s="20"/>
      <c r="K33" s="18"/>
      <c r="L33" s="19">
        <v>-3</v>
      </c>
      <c r="M33" s="16" t="s">
        <v>51</v>
      </c>
      <c r="N33" s="20" t="s">
        <v>50</v>
      </c>
      <c r="O33" s="20" t="s">
        <v>51</v>
      </c>
      <c r="P33" s="16" t="s">
        <v>51</v>
      </c>
      <c r="Q33" s="20" t="s">
        <v>51</v>
      </c>
      <c r="R33" s="20" t="s">
        <v>51</v>
      </c>
      <c r="S33" s="18" t="s">
        <v>51</v>
      </c>
    </row>
    <row r="34" spans="1:19">
      <c r="A34" s="16"/>
      <c r="B34" s="17"/>
      <c r="C34" s="17"/>
      <c r="D34" s="17"/>
      <c r="E34" s="17"/>
      <c r="F34" s="17"/>
      <c r="G34" s="17"/>
      <c r="H34" s="17"/>
      <c r="I34" s="17"/>
      <c r="J34" s="20"/>
      <c r="K34" s="18"/>
      <c r="L34" s="19">
        <v>-2</v>
      </c>
      <c r="M34" s="16" t="s">
        <v>51</v>
      </c>
      <c r="N34" s="20" t="s">
        <v>50</v>
      </c>
      <c r="O34" s="20" t="s">
        <v>51</v>
      </c>
      <c r="P34" s="16" t="s">
        <v>51</v>
      </c>
      <c r="Q34" s="20" t="s">
        <v>51</v>
      </c>
      <c r="R34" s="20" t="s">
        <v>51</v>
      </c>
      <c r="S34" s="18" t="s">
        <v>51</v>
      </c>
    </row>
    <row r="35" spans="1:19">
      <c r="A35" s="16"/>
      <c r="B35" s="17"/>
      <c r="C35" s="17"/>
      <c r="D35" s="17"/>
      <c r="E35" s="17"/>
      <c r="F35" s="17"/>
      <c r="G35" s="17"/>
      <c r="H35" s="17"/>
      <c r="I35" s="17"/>
      <c r="J35" s="20"/>
      <c r="K35" s="18"/>
      <c r="L35" s="19">
        <v>-1</v>
      </c>
      <c r="M35" s="16" t="s">
        <v>51</v>
      </c>
      <c r="N35" s="20" t="s">
        <v>51</v>
      </c>
      <c r="O35" s="20" t="s">
        <v>50</v>
      </c>
      <c r="P35" s="16" t="s">
        <v>51</v>
      </c>
      <c r="Q35" s="20" t="s">
        <v>51</v>
      </c>
      <c r="R35" s="20" t="s">
        <v>51</v>
      </c>
      <c r="S35" s="18" t="s">
        <v>51</v>
      </c>
    </row>
    <row r="36" spans="1:19" s="25" customFormat="1">
      <c r="A36" s="16"/>
      <c r="B36" s="17"/>
      <c r="C36" s="17"/>
      <c r="D36" s="17"/>
      <c r="E36" s="17"/>
      <c r="F36" s="17"/>
      <c r="G36" s="17"/>
      <c r="H36" s="17"/>
      <c r="I36" s="17"/>
      <c r="J36" s="20"/>
      <c r="K36" s="18"/>
      <c r="L36" s="21">
        <v>1</v>
      </c>
      <c r="M36" s="22" t="s">
        <v>51</v>
      </c>
      <c r="N36" s="23" t="s">
        <v>51</v>
      </c>
      <c r="O36" s="23" t="s">
        <v>51</v>
      </c>
      <c r="P36" s="22" t="s">
        <v>51</v>
      </c>
      <c r="Q36" s="23" t="s">
        <v>51</v>
      </c>
      <c r="R36" s="23" t="s">
        <v>51</v>
      </c>
      <c r="S36" s="24" t="s">
        <v>51</v>
      </c>
    </row>
    <row r="37" spans="1:19" s="25" customFormat="1">
      <c r="A37" s="16"/>
      <c r="B37" s="17"/>
      <c r="C37" s="17"/>
      <c r="D37" s="17"/>
      <c r="E37" s="17"/>
      <c r="F37" s="17"/>
      <c r="G37" s="17"/>
      <c r="H37" s="17"/>
      <c r="I37" s="17"/>
      <c r="J37" s="20"/>
      <c r="K37" s="18"/>
      <c r="L37" s="19">
        <v>2</v>
      </c>
      <c r="M37" s="16" t="s">
        <v>51</v>
      </c>
      <c r="N37" s="20" t="s">
        <v>51</v>
      </c>
      <c r="O37" s="26" t="s">
        <v>51</v>
      </c>
      <c r="P37" s="16" t="s">
        <v>50</v>
      </c>
      <c r="Q37" s="20" t="s">
        <v>51</v>
      </c>
      <c r="R37" s="20" t="s">
        <v>51</v>
      </c>
      <c r="S37" s="49" t="s">
        <v>50</v>
      </c>
    </row>
    <row r="38" spans="1:19">
      <c r="A38" s="16"/>
      <c r="B38" s="17"/>
      <c r="C38" s="17"/>
      <c r="D38" s="17"/>
      <c r="E38" s="17"/>
      <c r="F38" s="17"/>
      <c r="G38" s="17"/>
      <c r="H38" s="17"/>
      <c r="I38" s="17"/>
      <c r="J38" s="20"/>
      <c r="K38" s="18"/>
      <c r="L38" s="19">
        <v>3</v>
      </c>
      <c r="M38" s="16" t="s">
        <v>51</v>
      </c>
      <c r="N38" s="20" t="s">
        <v>51</v>
      </c>
      <c r="O38" s="26" t="s">
        <v>51</v>
      </c>
      <c r="P38" s="16" t="s">
        <v>51</v>
      </c>
      <c r="Q38" s="20" t="s">
        <v>51</v>
      </c>
      <c r="R38" s="20" t="s">
        <v>51</v>
      </c>
      <c r="S38" s="18" t="s">
        <v>51</v>
      </c>
    </row>
    <row r="39" spans="1:19" s="25" customFormat="1">
      <c r="A39" s="16"/>
      <c r="B39" s="17"/>
      <c r="C39" s="17"/>
      <c r="D39" s="17"/>
      <c r="E39" s="17"/>
      <c r="F39" s="17"/>
      <c r="G39" s="17"/>
      <c r="H39" s="17"/>
      <c r="I39" s="17"/>
      <c r="J39" s="20"/>
      <c r="K39" s="18"/>
      <c r="L39" s="19">
        <v>4</v>
      </c>
      <c r="M39" s="16" t="s">
        <v>51</v>
      </c>
      <c r="N39" s="20" t="s">
        <v>51</v>
      </c>
      <c r="O39" s="26" t="s">
        <v>51</v>
      </c>
      <c r="P39" s="16" t="s">
        <v>51</v>
      </c>
      <c r="Q39" s="20" t="s">
        <v>51</v>
      </c>
      <c r="R39" s="20" t="s">
        <v>51</v>
      </c>
      <c r="S39" s="18" t="s">
        <v>51</v>
      </c>
    </row>
    <row r="40" spans="1:19" s="25" customFormat="1">
      <c r="A40" s="27"/>
      <c r="B40" s="28"/>
      <c r="C40" s="28"/>
      <c r="D40" s="28"/>
      <c r="E40" s="28"/>
      <c r="F40" s="28"/>
      <c r="G40" s="28"/>
      <c r="H40" s="28"/>
      <c r="I40" s="28"/>
      <c r="J40" s="32"/>
      <c r="K40" s="29"/>
      <c r="L40" s="30">
        <v>5</v>
      </c>
      <c r="M40" s="31" t="s">
        <v>51</v>
      </c>
      <c r="N40" s="32" t="s">
        <v>51</v>
      </c>
      <c r="O40" s="32" t="s">
        <v>51</v>
      </c>
      <c r="P40" s="27" t="s">
        <v>51</v>
      </c>
      <c r="Q40" s="32" t="s">
        <v>51</v>
      </c>
      <c r="R40" s="32" t="s">
        <v>51</v>
      </c>
      <c r="S40" s="29" t="s">
        <v>51</v>
      </c>
    </row>
    <row r="41" spans="1:19" s="15" customFormat="1">
      <c r="A41" s="8">
        <v>6</v>
      </c>
      <c r="B41" s="9" t="s">
        <v>48</v>
      </c>
      <c r="C41" s="10">
        <v>5</v>
      </c>
      <c r="D41" s="10">
        <v>4</v>
      </c>
      <c r="E41" s="10"/>
      <c r="F41" s="9" t="s">
        <v>48</v>
      </c>
      <c r="G41" s="10" t="s">
        <v>52</v>
      </c>
      <c r="H41" s="9"/>
      <c r="I41" s="10"/>
      <c r="J41" s="47" t="s">
        <v>57</v>
      </c>
      <c r="K41" s="42" t="s">
        <v>66</v>
      </c>
      <c r="L41" s="11">
        <v>-5</v>
      </c>
      <c r="M41" s="12" t="s">
        <v>50</v>
      </c>
      <c r="N41" s="13" t="s">
        <v>51</v>
      </c>
      <c r="O41" s="13" t="s">
        <v>51</v>
      </c>
      <c r="P41" s="12" t="s">
        <v>51</v>
      </c>
      <c r="Q41" s="13" t="s">
        <v>51</v>
      </c>
      <c r="R41" s="13" t="s">
        <v>51</v>
      </c>
      <c r="S41" s="14" t="s">
        <v>51</v>
      </c>
    </row>
    <row r="42" spans="1:19">
      <c r="A42" s="16"/>
      <c r="B42" s="17"/>
      <c r="C42" s="17"/>
      <c r="D42" s="17"/>
      <c r="E42" s="17"/>
      <c r="F42" s="17"/>
      <c r="G42" s="17"/>
      <c r="H42" s="17"/>
      <c r="I42" s="17"/>
      <c r="J42" s="20"/>
      <c r="K42" s="18"/>
      <c r="L42" s="19">
        <v>-4</v>
      </c>
      <c r="M42" s="16" t="s">
        <v>51</v>
      </c>
      <c r="N42" s="20" t="s">
        <v>50</v>
      </c>
      <c r="O42" s="20" t="s">
        <v>51</v>
      </c>
      <c r="P42" s="16" t="s">
        <v>51</v>
      </c>
      <c r="Q42" s="20" t="s">
        <v>51</v>
      </c>
      <c r="R42" s="20" t="s">
        <v>51</v>
      </c>
      <c r="S42" s="18" t="s">
        <v>51</v>
      </c>
    </row>
    <row r="43" spans="1:19">
      <c r="A43" s="16"/>
      <c r="B43" s="17"/>
      <c r="C43" s="17"/>
      <c r="D43" s="17"/>
      <c r="E43" s="17"/>
      <c r="F43" s="17"/>
      <c r="G43" s="17"/>
      <c r="H43" s="17"/>
      <c r="I43" s="17"/>
      <c r="J43" s="20"/>
      <c r="K43" s="18"/>
      <c r="L43" s="19">
        <v>-3</v>
      </c>
      <c r="M43" s="16" t="s">
        <v>51</v>
      </c>
      <c r="N43" s="20" t="s">
        <v>50</v>
      </c>
      <c r="O43" s="20" t="s">
        <v>51</v>
      </c>
      <c r="P43" s="16" t="s">
        <v>51</v>
      </c>
      <c r="Q43" s="20" t="s">
        <v>51</v>
      </c>
      <c r="R43" s="20" t="s">
        <v>51</v>
      </c>
      <c r="S43" s="18" t="s">
        <v>51</v>
      </c>
    </row>
    <row r="44" spans="1:19">
      <c r="A44" s="16"/>
      <c r="B44" s="17"/>
      <c r="C44" s="17"/>
      <c r="D44" s="17"/>
      <c r="E44" s="17"/>
      <c r="F44" s="17"/>
      <c r="G44" s="17"/>
      <c r="H44" s="17"/>
      <c r="I44" s="17"/>
      <c r="J44" s="20"/>
      <c r="K44" s="18"/>
      <c r="L44" s="19">
        <v>-2</v>
      </c>
      <c r="M44" s="16" t="s">
        <v>51</v>
      </c>
      <c r="N44" s="20" t="s">
        <v>50</v>
      </c>
      <c r="O44" s="20" t="s">
        <v>51</v>
      </c>
      <c r="P44" s="16" t="s">
        <v>51</v>
      </c>
      <c r="Q44" s="20" t="s">
        <v>51</v>
      </c>
      <c r="R44" s="20" t="s">
        <v>51</v>
      </c>
      <c r="S44" s="18" t="s">
        <v>51</v>
      </c>
    </row>
    <row r="45" spans="1:19">
      <c r="A45" s="16"/>
      <c r="B45" s="17"/>
      <c r="C45" s="17"/>
      <c r="D45" s="17"/>
      <c r="E45" s="17"/>
      <c r="F45" s="17"/>
      <c r="G45" s="17"/>
      <c r="H45" s="17"/>
      <c r="I45" s="17"/>
      <c r="J45" s="20"/>
      <c r="K45" s="18"/>
      <c r="L45" s="19">
        <v>-1</v>
      </c>
      <c r="M45" s="16" t="s">
        <v>51</v>
      </c>
      <c r="N45" s="20" t="s">
        <v>51</v>
      </c>
      <c r="O45" s="20" t="s">
        <v>50</v>
      </c>
      <c r="P45" s="16" t="s">
        <v>51</v>
      </c>
      <c r="Q45" s="20" t="s">
        <v>51</v>
      </c>
      <c r="R45" s="20" t="s">
        <v>51</v>
      </c>
      <c r="S45" s="18" t="s">
        <v>51</v>
      </c>
    </row>
    <row r="46" spans="1:19" s="25" customFormat="1">
      <c r="A46" s="16"/>
      <c r="B46" s="17"/>
      <c r="C46" s="17"/>
      <c r="D46" s="17"/>
      <c r="E46" s="17"/>
      <c r="F46" s="17"/>
      <c r="G46" s="17"/>
      <c r="H46" s="17"/>
      <c r="I46" s="17"/>
      <c r="J46" s="20"/>
      <c r="K46" s="18"/>
      <c r="L46" s="21">
        <v>1</v>
      </c>
      <c r="M46" s="22" t="s">
        <v>51</v>
      </c>
      <c r="N46" s="23" t="s">
        <v>51</v>
      </c>
      <c r="O46" s="23" t="s">
        <v>51</v>
      </c>
      <c r="P46" s="22" t="s">
        <v>51</v>
      </c>
      <c r="Q46" s="23" t="s">
        <v>51</v>
      </c>
      <c r="R46" s="23" t="s">
        <v>51</v>
      </c>
      <c r="S46" s="24" t="s">
        <v>51</v>
      </c>
    </row>
    <row r="47" spans="1:19" s="25" customFormat="1">
      <c r="A47" s="16"/>
      <c r="B47" s="17"/>
      <c r="C47" s="17"/>
      <c r="D47" s="17"/>
      <c r="E47" s="17"/>
      <c r="F47" s="17"/>
      <c r="G47" s="17"/>
      <c r="H47" s="17"/>
      <c r="I47" s="17"/>
      <c r="J47" s="20"/>
      <c r="K47" s="18"/>
      <c r="L47" s="19">
        <v>2</v>
      </c>
      <c r="M47" s="16" t="s">
        <v>51</v>
      </c>
      <c r="N47" s="20" t="s">
        <v>51</v>
      </c>
      <c r="O47" s="26" t="s">
        <v>51</v>
      </c>
      <c r="P47" s="16" t="s">
        <v>50</v>
      </c>
      <c r="Q47" s="20" t="s">
        <v>51</v>
      </c>
      <c r="R47" s="20" t="s">
        <v>51</v>
      </c>
      <c r="S47" s="18" t="s">
        <v>51</v>
      </c>
    </row>
    <row r="48" spans="1:19">
      <c r="A48" s="16"/>
      <c r="B48" s="17"/>
      <c r="C48" s="17"/>
      <c r="D48" s="17"/>
      <c r="E48" s="17"/>
      <c r="F48" s="17"/>
      <c r="G48" s="17"/>
      <c r="H48" s="17"/>
      <c r="I48" s="17"/>
      <c r="J48" s="20"/>
      <c r="K48" s="18"/>
      <c r="L48" s="19">
        <v>3</v>
      </c>
      <c r="M48" s="16" t="s">
        <v>51</v>
      </c>
      <c r="N48" s="20" t="s">
        <v>51</v>
      </c>
      <c r="O48" s="26" t="s">
        <v>51</v>
      </c>
      <c r="P48" s="16" t="s">
        <v>51</v>
      </c>
      <c r="Q48" s="20" t="s">
        <v>51</v>
      </c>
      <c r="R48" s="20" t="s">
        <v>51</v>
      </c>
      <c r="S48" s="18" t="s">
        <v>51</v>
      </c>
    </row>
    <row r="49" spans="1:19" s="25" customFormat="1">
      <c r="A49" s="27"/>
      <c r="B49" s="28"/>
      <c r="C49" s="28"/>
      <c r="D49" s="28"/>
      <c r="E49" s="28"/>
      <c r="F49" s="28"/>
      <c r="G49" s="28"/>
      <c r="H49" s="28"/>
      <c r="I49" s="28"/>
      <c r="J49" s="32"/>
      <c r="K49" s="29"/>
      <c r="L49" s="30">
        <v>4</v>
      </c>
      <c r="M49" s="31" t="s">
        <v>51</v>
      </c>
      <c r="N49" s="32" t="s">
        <v>51</v>
      </c>
      <c r="O49" s="32" t="s">
        <v>51</v>
      </c>
      <c r="P49" s="27" t="s">
        <v>51</v>
      </c>
      <c r="Q49" s="32" t="s">
        <v>51</v>
      </c>
      <c r="R49" s="32" t="s">
        <v>51</v>
      </c>
      <c r="S49" s="29" t="s">
        <v>51</v>
      </c>
    </row>
    <row r="50" spans="1:19" s="15" customFormat="1">
      <c r="A50" s="8">
        <v>5</v>
      </c>
      <c r="B50" s="9" t="s">
        <v>48</v>
      </c>
      <c r="C50" s="10">
        <v>5</v>
      </c>
      <c r="D50" s="10">
        <v>4</v>
      </c>
      <c r="E50" s="10"/>
      <c r="F50" s="9" t="s">
        <v>48</v>
      </c>
      <c r="G50" s="10" t="s">
        <v>49</v>
      </c>
      <c r="H50" s="9"/>
      <c r="I50" s="10"/>
      <c r="J50" s="47" t="s">
        <v>58</v>
      </c>
      <c r="K50" s="42" t="s">
        <v>67</v>
      </c>
      <c r="L50" s="11">
        <v>-5</v>
      </c>
      <c r="M50" s="12" t="s">
        <v>50</v>
      </c>
      <c r="N50" s="13" t="s">
        <v>51</v>
      </c>
      <c r="O50" s="13" t="s">
        <v>51</v>
      </c>
      <c r="P50" s="12" t="s">
        <v>51</v>
      </c>
      <c r="Q50" s="13" t="s">
        <v>51</v>
      </c>
      <c r="R50" s="13" t="s">
        <v>51</v>
      </c>
      <c r="S50" s="14" t="s">
        <v>51</v>
      </c>
    </row>
    <row r="51" spans="1:19">
      <c r="A51" s="16"/>
      <c r="B51" s="17"/>
      <c r="C51" s="17"/>
      <c r="D51" s="17"/>
      <c r="E51" s="17"/>
      <c r="F51" s="17"/>
      <c r="G51" s="17"/>
      <c r="H51" s="17"/>
      <c r="I51" s="17"/>
      <c r="J51" s="20"/>
      <c r="K51" s="18"/>
      <c r="L51" s="19">
        <v>-4</v>
      </c>
      <c r="M51" s="16" t="s">
        <v>51</v>
      </c>
      <c r="N51" s="20" t="s">
        <v>50</v>
      </c>
      <c r="O51" s="20" t="s">
        <v>51</v>
      </c>
      <c r="P51" s="16" t="s">
        <v>51</v>
      </c>
      <c r="Q51" s="20" t="s">
        <v>51</v>
      </c>
      <c r="R51" s="20" t="s">
        <v>51</v>
      </c>
      <c r="S51" s="18" t="s">
        <v>51</v>
      </c>
    </row>
    <row r="52" spans="1:19">
      <c r="A52" s="16"/>
      <c r="B52" s="17"/>
      <c r="C52" s="17"/>
      <c r="D52" s="17"/>
      <c r="E52" s="17"/>
      <c r="F52" s="17"/>
      <c r="G52" s="17"/>
      <c r="H52" s="17"/>
      <c r="I52" s="17"/>
      <c r="J52" s="20"/>
      <c r="K52" s="18"/>
      <c r="L52" s="19">
        <v>-3</v>
      </c>
      <c r="M52" s="16" t="s">
        <v>51</v>
      </c>
      <c r="N52" s="20" t="s">
        <v>50</v>
      </c>
      <c r="O52" s="20" t="s">
        <v>51</v>
      </c>
      <c r="P52" s="16" t="s">
        <v>51</v>
      </c>
      <c r="Q52" s="20" t="s">
        <v>51</v>
      </c>
      <c r="R52" s="20" t="s">
        <v>51</v>
      </c>
      <c r="S52" s="18" t="s">
        <v>51</v>
      </c>
    </row>
    <row r="53" spans="1:19">
      <c r="A53" s="16"/>
      <c r="B53" s="17"/>
      <c r="C53" s="17"/>
      <c r="D53" s="17"/>
      <c r="E53" s="17"/>
      <c r="F53" s="17"/>
      <c r="G53" s="17"/>
      <c r="H53" s="17"/>
      <c r="I53" s="17"/>
      <c r="J53" s="20"/>
      <c r="K53" s="18"/>
      <c r="L53" s="19">
        <v>-2</v>
      </c>
      <c r="M53" s="16" t="s">
        <v>51</v>
      </c>
      <c r="N53" s="20" t="s">
        <v>50</v>
      </c>
      <c r="O53" s="20" t="s">
        <v>51</v>
      </c>
      <c r="P53" s="16" t="s">
        <v>51</v>
      </c>
      <c r="Q53" s="20" t="s">
        <v>51</v>
      </c>
      <c r="R53" s="20" t="s">
        <v>51</v>
      </c>
      <c r="S53" s="18" t="s">
        <v>51</v>
      </c>
    </row>
    <row r="54" spans="1:19">
      <c r="A54" s="16"/>
      <c r="B54" s="17"/>
      <c r="C54" s="17"/>
      <c r="D54" s="17"/>
      <c r="E54" s="17"/>
      <c r="F54" s="17"/>
      <c r="G54" s="17"/>
      <c r="H54" s="17"/>
      <c r="I54" s="17"/>
      <c r="J54" s="20"/>
      <c r="K54" s="18"/>
      <c r="L54" s="19">
        <v>-1</v>
      </c>
      <c r="M54" s="16" t="s">
        <v>51</v>
      </c>
      <c r="N54" s="20" t="s">
        <v>51</v>
      </c>
      <c r="O54" s="20" t="s">
        <v>50</v>
      </c>
      <c r="P54" s="16" t="s">
        <v>51</v>
      </c>
      <c r="Q54" s="20" t="s">
        <v>51</v>
      </c>
      <c r="R54" s="20" t="s">
        <v>51</v>
      </c>
      <c r="S54" s="18" t="s">
        <v>51</v>
      </c>
    </row>
    <row r="55" spans="1:19" s="25" customFormat="1">
      <c r="A55" s="16"/>
      <c r="B55" s="17"/>
      <c r="C55" s="17"/>
      <c r="D55" s="17"/>
      <c r="E55" s="17"/>
      <c r="F55" s="17"/>
      <c r="G55" s="17"/>
      <c r="H55" s="17"/>
      <c r="I55" s="17"/>
      <c r="J55" s="20"/>
      <c r="K55" s="18"/>
      <c r="L55" s="21">
        <v>1</v>
      </c>
      <c r="M55" s="22" t="s">
        <v>51</v>
      </c>
      <c r="N55" s="23" t="s">
        <v>51</v>
      </c>
      <c r="O55" s="23" t="s">
        <v>51</v>
      </c>
      <c r="P55" s="22" t="s">
        <v>51</v>
      </c>
      <c r="Q55" s="23" t="s">
        <v>51</v>
      </c>
      <c r="R55" s="23" t="s">
        <v>51</v>
      </c>
      <c r="S55" s="24" t="s">
        <v>51</v>
      </c>
    </row>
    <row r="56" spans="1:19" s="25" customFormat="1">
      <c r="A56" s="16"/>
      <c r="B56" s="17"/>
      <c r="C56" s="17"/>
      <c r="D56" s="17"/>
      <c r="E56" s="17"/>
      <c r="F56" s="17"/>
      <c r="G56" s="17"/>
      <c r="H56" s="17"/>
      <c r="I56" s="17"/>
      <c r="J56" s="20"/>
      <c r="K56" s="18"/>
      <c r="L56" s="19">
        <v>2</v>
      </c>
      <c r="M56" s="16" t="s">
        <v>51</v>
      </c>
      <c r="N56" s="20" t="s">
        <v>51</v>
      </c>
      <c r="O56" s="26" t="s">
        <v>51</v>
      </c>
      <c r="P56" s="16" t="s">
        <v>50</v>
      </c>
      <c r="Q56" s="20" t="s">
        <v>51</v>
      </c>
      <c r="R56" s="20" t="s">
        <v>51</v>
      </c>
      <c r="S56" s="49" t="s">
        <v>50</v>
      </c>
    </row>
    <row r="57" spans="1:19" s="25" customFormat="1">
      <c r="A57" s="16"/>
      <c r="B57" s="17"/>
      <c r="C57" s="17"/>
      <c r="D57" s="17"/>
      <c r="E57" s="17"/>
      <c r="F57" s="17"/>
      <c r="G57" s="17"/>
      <c r="H57" s="17"/>
      <c r="I57" s="17"/>
      <c r="J57" s="20"/>
      <c r="K57" s="18"/>
      <c r="L57" s="19">
        <v>3</v>
      </c>
      <c r="M57" s="16" t="s">
        <v>51</v>
      </c>
      <c r="N57" s="20" t="s">
        <v>51</v>
      </c>
      <c r="O57" s="26" t="s">
        <v>51</v>
      </c>
      <c r="P57" s="16" t="s">
        <v>51</v>
      </c>
      <c r="Q57" s="20" t="s">
        <v>51</v>
      </c>
      <c r="R57" s="20" t="s">
        <v>51</v>
      </c>
      <c r="S57" s="18" t="s">
        <v>51</v>
      </c>
    </row>
    <row r="58" spans="1:19" s="25" customFormat="1">
      <c r="A58" s="27"/>
      <c r="B58" s="28"/>
      <c r="C58" s="28"/>
      <c r="D58" s="28"/>
      <c r="E58" s="28"/>
      <c r="F58" s="28"/>
      <c r="G58" s="28"/>
      <c r="H58" s="28"/>
      <c r="I58" s="28"/>
      <c r="J58" s="32"/>
      <c r="K58" s="29"/>
      <c r="L58" s="30">
        <v>4</v>
      </c>
      <c r="M58" s="31" t="s">
        <v>51</v>
      </c>
      <c r="N58" s="32" t="s">
        <v>51</v>
      </c>
      <c r="O58" s="32" t="s">
        <v>51</v>
      </c>
      <c r="P58" s="27" t="s">
        <v>51</v>
      </c>
      <c r="Q58" s="32" t="s">
        <v>51</v>
      </c>
      <c r="R58" s="32" t="s">
        <v>51</v>
      </c>
      <c r="S58" s="29" t="s">
        <v>51</v>
      </c>
    </row>
    <row r="59" spans="1:19" s="15" customFormat="1">
      <c r="A59" s="8">
        <v>8</v>
      </c>
      <c r="B59" s="9" t="s">
        <v>48</v>
      </c>
      <c r="C59" s="10">
        <v>4</v>
      </c>
      <c r="D59" s="10">
        <v>4</v>
      </c>
      <c r="E59" s="10"/>
      <c r="F59" s="9" t="s">
        <v>48</v>
      </c>
      <c r="G59" s="10" t="s">
        <v>52</v>
      </c>
      <c r="H59" s="9"/>
      <c r="I59" s="10"/>
      <c r="J59" s="47" t="s">
        <v>59</v>
      </c>
      <c r="K59" s="42" t="s">
        <v>68</v>
      </c>
      <c r="L59" s="11">
        <v>-4</v>
      </c>
      <c r="M59" s="12" t="s">
        <v>50</v>
      </c>
      <c r="N59" s="13" t="s">
        <v>51</v>
      </c>
      <c r="O59" s="13" t="s">
        <v>51</v>
      </c>
      <c r="P59" s="12" t="s">
        <v>51</v>
      </c>
      <c r="Q59" s="13" t="s">
        <v>51</v>
      </c>
      <c r="R59" s="13" t="s">
        <v>51</v>
      </c>
      <c r="S59" s="14" t="s">
        <v>51</v>
      </c>
    </row>
    <row r="60" spans="1:19">
      <c r="A60" s="16"/>
      <c r="B60" s="17"/>
      <c r="C60" s="17"/>
      <c r="D60" s="17"/>
      <c r="E60" s="17"/>
      <c r="F60" s="17"/>
      <c r="G60" s="17"/>
      <c r="H60" s="17"/>
      <c r="I60" s="17"/>
      <c r="J60" s="20"/>
      <c r="K60" s="18"/>
      <c r="L60" s="19">
        <v>-3</v>
      </c>
      <c r="M60" s="16" t="s">
        <v>51</v>
      </c>
      <c r="N60" s="20" t="s">
        <v>50</v>
      </c>
      <c r="O60" s="20" t="s">
        <v>51</v>
      </c>
      <c r="P60" s="16" t="s">
        <v>51</v>
      </c>
      <c r="Q60" s="20" t="s">
        <v>51</v>
      </c>
      <c r="R60" s="20" t="s">
        <v>51</v>
      </c>
      <c r="S60" s="18" t="s">
        <v>51</v>
      </c>
    </row>
    <row r="61" spans="1:19">
      <c r="A61" s="16"/>
      <c r="B61" s="17"/>
      <c r="C61" s="17"/>
      <c r="D61" s="17"/>
      <c r="E61" s="17"/>
      <c r="F61" s="17"/>
      <c r="G61" s="17"/>
      <c r="H61" s="17"/>
      <c r="I61" s="17"/>
      <c r="J61" s="20"/>
      <c r="K61" s="18"/>
      <c r="L61" s="19">
        <v>-2</v>
      </c>
      <c r="M61" s="16" t="s">
        <v>51</v>
      </c>
      <c r="N61" s="20" t="s">
        <v>50</v>
      </c>
      <c r="O61" s="20" t="s">
        <v>51</v>
      </c>
      <c r="P61" s="16" t="s">
        <v>51</v>
      </c>
      <c r="Q61" s="20" t="s">
        <v>51</v>
      </c>
      <c r="R61" s="20" t="s">
        <v>51</v>
      </c>
      <c r="S61" s="18" t="s">
        <v>51</v>
      </c>
    </row>
    <row r="62" spans="1:19">
      <c r="A62" s="16"/>
      <c r="B62" s="17"/>
      <c r="C62" s="17"/>
      <c r="D62" s="17"/>
      <c r="E62" s="17"/>
      <c r="F62" s="17"/>
      <c r="G62" s="17"/>
      <c r="H62" s="17"/>
      <c r="I62" s="17"/>
      <c r="J62" s="20"/>
      <c r="K62" s="18"/>
      <c r="L62" s="19">
        <v>-1</v>
      </c>
      <c r="M62" s="16" t="s">
        <v>51</v>
      </c>
      <c r="N62" s="20" t="s">
        <v>51</v>
      </c>
      <c r="O62" s="20" t="s">
        <v>50</v>
      </c>
      <c r="P62" s="16" t="s">
        <v>51</v>
      </c>
      <c r="Q62" s="20" t="s">
        <v>51</v>
      </c>
      <c r="R62" s="20" t="s">
        <v>51</v>
      </c>
      <c r="S62" s="18" t="s">
        <v>51</v>
      </c>
    </row>
    <row r="63" spans="1:19" s="25" customFormat="1">
      <c r="A63" s="16"/>
      <c r="B63" s="17"/>
      <c r="C63" s="17"/>
      <c r="D63" s="17"/>
      <c r="E63" s="17"/>
      <c r="F63" s="17"/>
      <c r="G63" s="17"/>
      <c r="H63" s="17"/>
      <c r="I63" s="17"/>
      <c r="J63" s="20"/>
      <c r="K63" s="18"/>
      <c r="L63" s="21">
        <v>1</v>
      </c>
      <c r="M63" s="22" t="s">
        <v>51</v>
      </c>
      <c r="N63" s="23" t="s">
        <v>51</v>
      </c>
      <c r="O63" s="23" t="s">
        <v>51</v>
      </c>
      <c r="P63" s="22" t="s">
        <v>51</v>
      </c>
      <c r="Q63" s="23" t="s">
        <v>51</v>
      </c>
      <c r="R63" s="23" t="s">
        <v>51</v>
      </c>
      <c r="S63" s="24" t="s">
        <v>51</v>
      </c>
    </row>
    <row r="64" spans="1:19" s="25" customFormat="1">
      <c r="A64" s="16"/>
      <c r="B64" s="17"/>
      <c r="C64" s="17"/>
      <c r="D64" s="17"/>
      <c r="E64" s="17"/>
      <c r="F64" s="17"/>
      <c r="G64" s="17"/>
      <c r="H64" s="17"/>
      <c r="I64" s="17"/>
      <c r="J64" s="20"/>
      <c r="K64" s="18"/>
      <c r="L64" s="19">
        <v>2</v>
      </c>
      <c r="M64" s="16" t="s">
        <v>51</v>
      </c>
      <c r="N64" s="20" t="s">
        <v>51</v>
      </c>
      <c r="O64" s="26" t="s">
        <v>51</v>
      </c>
      <c r="P64" s="16" t="s">
        <v>50</v>
      </c>
      <c r="Q64" s="20" t="s">
        <v>51</v>
      </c>
      <c r="R64" s="20" t="s">
        <v>51</v>
      </c>
      <c r="S64" s="18" t="s">
        <v>51</v>
      </c>
    </row>
    <row r="65" spans="1:19" s="25" customFormat="1">
      <c r="A65" s="16"/>
      <c r="B65" s="17"/>
      <c r="C65" s="17"/>
      <c r="D65" s="17"/>
      <c r="E65" s="17"/>
      <c r="F65" s="17"/>
      <c r="G65" s="17"/>
      <c r="H65" s="17"/>
      <c r="I65" s="17"/>
      <c r="J65" s="20"/>
      <c r="K65" s="18"/>
      <c r="L65" s="19">
        <v>3</v>
      </c>
      <c r="M65" s="16" t="s">
        <v>51</v>
      </c>
      <c r="N65" s="20" t="s">
        <v>51</v>
      </c>
      <c r="O65" s="26" t="s">
        <v>51</v>
      </c>
      <c r="P65" s="16" t="s">
        <v>51</v>
      </c>
      <c r="Q65" s="20" t="s">
        <v>51</v>
      </c>
      <c r="R65" s="20" t="s">
        <v>51</v>
      </c>
      <c r="S65" s="18" t="s">
        <v>51</v>
      </c>
    </row>
    <row r="66" spans="1:19" s="25" customFormat="1">
      <c r="A66" s="27"/>
      <c r="B66" s="28"/>
      <c r="C66" s="28"/>
      <c r="D66" s="28"/>
      <c r="E66" s="28"/>
      <c r="F66" s="28"/>
      <c r="G66" s="28"/>
      <c r="H66" s="28"/>
      <c r="I66" s="28"/>
      <c r="J66" s="32"/>
      <c r="K66" s="29"/>
      <c r="L66" s="30">
        <v>4</v>
      </c>
      <c r="M66" s="31" t="s">
        <v>51</v>
      </c>
      <c r="N66" s="32" t="s">
        <v>51</v>
      </c>
      <c r="O66" s="32" t="s">
        <v>51</v>
      </c>
      <c r="P66" s="27" t="s">
        <v>51</v>
      </c>
      <c r="Q66" s="32" t="s">
        <v>51</v>
      </c>
      <c r="R66" s="32" t="s">
        <v>51</v>
      </c>
      <c r="S66" s="29" t="s">
        <v>51</v>
      </c>
    </row>
    <row r="67" spans="1:19" s="15" customFormat="1">
      <c r="A67" s="39">
        <v>7</v>
      </c>
      <c r="B67" s="40" t="s">
        <v>48</v>
      </c>
      <c r="C67" s="41">
        <v>4</v>
      </c>
      <c r="D67" s="41">
        <v>4</v>
      </c>
      <c r="E67" s="41"/>
      <c r="F67" s="40" t="s">
        <v>48</v>
      </c>
      <c r="G67" s="41" t="s">
        <v>49</v>
      </c>
      <c r="H67" s="40"/>
      <c r="I67" s="41"/>
      <c r="J67" s="48" t="s">
        <v>60</v>
      </c>
      <c r="K67" s="42" t="s">
        <v>69</v>
      </c>
      <c r="L67" s="11">
        <v>-4</v>
      </c>
      <c r="M67" s="43" t="s">
        <v>50</v>
      </c>
      <c r="N67" s="44" t="s">
        <v>51</v>
      </c>
      <c r="O67" s="44" t="s">
        <v>51</v>
      </c>
      <c r="P67" s="43" t="s">
        <v>51</v>
      </c>
      <c r="Q67" s="44" t="s">
        <v>51</v>
      </c>
      <c r="R67" s="44" t="s">
        <v>51</v>
      </c>
      <c r="S67" s="45" t="s">
        <v>51</v>
      </c>
    </row>
    <row r="68" spans="1:19">
      <c r="A68" s="16"/>
      <c r="B68" s="17"/>
      <c r="C68" s="17"/>
      <c r="D68" s="17"/>
      <c r="E68" s="17"/>
      <c r="F68" s="17"/>
      <c r="G68" s="17"/>
      <c r="H68" s="17"/>
      <c r="I68" s="17"/>
      <c r="J68" s="20"/>
      <c r="K68" s="18"/>
      <c r="L68" s="19">
        <v>-3</v>
      </c>
      <c r="M68" s="16" t="s">
        <v>51</v>
      </c>
      <c r="N68" s="20" t="s">
        <v>50</v>
      </c>
      <c r="O68" s="20" t="s">
        <v>51</v>
      </c>
      <c r="P68" s="16" t="s">
        <v>51</v>
      </c>
      <c r="Q68" s="20" t="s">
        <v>51</v>
      </c>
      <c r="R68" s="20" t="s">
        <v>51</v>
      </c>
      <c r="S68" s="18" t="s">
        <v>51</v>
      </c>
    </row>
    <row r="69" spans="1:19">
      <c r="A69" s="16"/>
      <c r="B69" s="17"/>
      <c r="C69" s="17"/>
      <c r="D69" s="17"/>
      <c r="E69" s="17"/>
      <c r="F69" s="17"/>
      <c r="G69" s="17"/>
      <c r="H69" s="17"/>
      <c r="I69" s="17"/>
      <c r="J69" s="20"/>
      <c r="K69" s="18"/>
      <c r="L69" s="19">
        <v>-2</v>
      </c>
      <c r="M69" s="16" t="s">
        <v>51</v>
      </c>
      <c r="N69" s="20" t="s">
        <v>50</v>
      </c>
      <c r="O69" s="20" t="s">
        <v>51</v>
      </c>
      <c r="P69" s="16" t="s">
        <v>51</v>
      </c>
      <c r="Q69" s="20" t="s">
        <v>51</v>
      </c>
      <c r="R69" s="20" t="s">
        <v>51</v>
      </c>
      <c r="S69" s="18" t="s">
        <v>51</v>
      </c>
    </row>
    <row r="70" spans="1:19">
      <c r="A70" s="16"/>
      <c r="B70" s="17"/>
      <c r="C70" s="17"/>
      <c r="D70" s="17"/>
      <c r="E70" s="17"/>
      <c r="F70" s="17"/>
      <c r="G70" s="17"/>
      <c r="H70" s="17"/>
      <c r="I70" s="17"/>
      <c r="J70" s="20"/>
      <c r="K70" s="18"/>
      <c r="L70" s="19">
        <v>-1</v>
      </c>
      <c r="M70" s="16" t="s">
        <v>51</v>
      </c>
      <c r="N70" s="20" t="s">
        <v>51</v>
      </c>
      <c r="O70" s="20" t="s">
        <v>50</v>
      </c>
      <c r="P70" s="16" t="s">
        <v>51</v>
      </c>
      <c r="Q70" s="20" t="s">
        <v>51</v>
      </c>
      <c r="R70" s="20" t="s">
        <v>51</v>
      </c>
      <c r="S70" s="18" t="s">
        <v>51</v>
      </c>
    </row>
    <row r="71" spans="1:19" s="25" customFormat="1">
      <c r="A71" s="16"/>
      <c r="B71" s="17"/>
      <c r="C71" s="17"/>
      <c r="D71" s="17"/>
      <c r="E71" s="17"/>
      <c r="F71" s="17"/>
      <c r="G71" s="17"/>
      <c r="H71" s="17"/>
      <c r="I71" s="17"/>
      <c r="J71" s="20"/>
      <c r="K71" s="18"/>
      <c r="L71" s="21">
        <v>1</v>
      </c>
      <c r="M71" s="22" t="s">
        <v>51</v>
      </c>
      <c r="N71" s="23" t="s">
        <v>51</v>
      </c>
      <c r="O71" s="23" t="s">
        <v>51</v>
      </c>
      <c r="P71" s="22" t="s">
        <v>51</v>
      </c>
      <c r="Q71" s="23" t="s">
        <v>51</v>
      </c>
      <c r="R71" s="23" t="s">
        <v>51</v>
      </c>
      <c r="S71" s="24" t="s">
        <v>51</v>
      </c>
    </row>
    <row r="72" spans="1:19" s="25" customFormat="1">
      <c r="A72" s="16"/>
      <c r="B72" s="17"/>
      <c r="C72" s="17"/>
      <c r="D72" s="17"/>
      <c r="E72" s="17"/>
      <c r="F72" s="17"/>
      <c r="G72" s="17"/>
      <c r="H72" s="17"/>
      <c r="I72" s="17"/>
      <c r="J72" s="20"/>
      <c r="K72" s="18"/>
      <c r="L72" s="19">
        <v>2</v>
      </c>
      <c r="M72" s="16" t="s">
        <v>51</v>
      </c>
      <c r="N72" s="20" t="s">
        <v>51</v>
      </c>
      <c r="O72" s="26" t="s">
        <v>51</v>
      </c>
      <c r="P72" s="16" t="s">
        <v>50</v>
      </c>
      <c r="Q72" s="20" t="s">
        <v>51</v>
      </c>
      <c r="R72" s="20" t="s">
        <v>51</v>
      </c>
      <c r="S72" s="49" t="s">
        <v>50</v>
      </c>
    </row>
    <row r="73" spans="1:19" s="25" customFormat="1">
      <c r="A73" s="16"/>
      <c r="B73" s="17"/>
      <c r="C73" s="17"/>
      <c r="D73" s="17"/>
      <c r="E73" s="17"/>
      <c r="F73" s="17"/>
      <c r="G73" s="17"/>
      <c r="H73" s="17"/>
      <c r="I73" s="17"/>
      <c r="J73" s="20"/>
      <c r="K73" s="18"/>
      <c r="L73" s="19">
        <v>3</v>
      </c>
      <c r="M73" s="16" t="s">
        <v>51</v>
      </c>
      <c r="N73" s="20" t="s">
        <v>51</v>
      </c>
      <c r="O73" s="26" t="s">
        <v>51</v>
      </c>
      <c r="P73" s="16" t="s">
        <v>51</v>
      </c>
      <c r="Q73" s="20" t="s">
        <v>51</v>
      </c>
      <c r="R73" s="20" t="s">
        <v>51</v>
      </c>
      <c r="S73" s="18" t="s">
        <v>51</v>
      </c>
    </row>
    <row r="74" spans="1:19" s="25" customFormat="1" ht="15.75" thickBot="1">
      <c r="A74" s="33"/>
      <c r="B74" s="34"/>
      <c r="C74" s="34"/>
      <c r="D74" s="34"/>
      <c r="E74" s="34"/>
      <c r="F74" s="34"/>
      <c r="G74" s="34"/>
      <c r="H74" s="34"/>
      <c r="I74" s="34"/>
      <c r="J74" s="38"/>
      <c r="K74" s="35"/>
      <c r="L74" s="36">
        <v>4</v>
      </c>
      <c r="M74" s="37" t="s">
        <v>51</v>
      </c>
      <c r="N74" s="38" t="s">
        <v>51</v>
      </c>
      <c r="O74" s="38" t="s">
        <v>51</v>
      </c>
      <c r="P74" s="33" t="s">
        <v>51</v>
      </c>
      <c r="Q74" s="38" t="s">
        <v>51</v>
      </c>
      <c r="R74" s="38" t="s">
        <v>51</v>
      </c>
      <c r="S74" s="35" t="s">
        <v>51</v>
      </c>
    </row>
    <row r="75" spans="1:19" s="15" customFormat="1">
      <c r="A75" s="39">
        <v>9</v>
      </c>
      <c r="B75" s="40" t="s">
        <v>61</v>
      </c>
      <c r="C75" s="41">
        <v>5</v>
      </c>
      <c r="D75" s="41">
        <v>5</v>
      </c>
      <c r="E75" s="41"/>
      <c r="F75" s="40" t="s">
        <v>61</v>
      </c>
      <c r="G75" s="41" t="s">
        <v>62</v>
      </c>
      <c r="H75" s="40"/>
      <c r="I75" s="41"/>
      <c r="J75" s="48" t="s">
        <v>63</v>
      </c>
      <c r="K75" s="42" t="s">
        <v>76</v>
      </c>
      <c r="L75" s="11">
        <v>-5</v>
      </c>
      <c r="M75" s="43" t="s">
        <v>50</v>
      </c>
      <c r="N75" s="44" t="s">
        <v>51</v>
      </c>
      <c r="O75" s="44" t="s">
        <v>51</v>
      </c>
      <c r="P75" s="43" t="s">
        <v>51</v>
      </c>
      <c r="Q75" s="44" t="s">
        <v>51</v>
      </c>
      <c r="R75" s="44" t="s">
        <v>51</v>
      </c>
      <c r="S75" s="45" t="s">
        <v>51</v>
      </c>
    </row>
    <row r="76" spans="1:19">
      <c r="A76" s="16"/>
      <c r="B76" s="17"/>
      <c r="C76" s="17"/>
      <c r="D76" s="17"/>
      <c r="E76" s="17"/>
      <c r="F76" s="17"/>
      <c r="G76" s="17"/>
      <c r="H76" s="17"/>
      <c r="I76" s="17"/>
      <c r="J76" s="20"/>
      <c r="K76" s="18"/>
      <c r="L76" s="19">
        <v>-4</v>
      </c>
      <c r="M76" s="16" t="s">
        <v>51</v>
      </c>
      <c r="N76" s="20" t="s">
        <v>50</v>
      </c>
      <c r="O76" s="20" t="s">
        <v>51</v>
      </c>
      <c r="P76" s="16" t="s">
        <v>51</v>
      </c>
      <c r="Q76" s="20" t="s">
        <v>51</v>
      </c>
      <c r="R76" s="20" t="s">
        <v>51</v>
      </c>
      <c r="S76" s="18" t="s">
        <v>51</v>
      </c>
    </row>
    <row r="77" spans="1:19">
      <c r="A77" s="16"/>
      <c r="B77" s="17"/>
      <c r="C77" s="17"/>
      <c r="D77" s="17"/>
      <c r="E77" s="17"/>
      <c r="F77" s="17"/>
      <c r="G77" s="17"/>
      <c r="H77" s="17"/>
      <c r="I77" s="17"/>
      <c r="J77" s="20"/>
      <c r="K77" s="18"/>
      <c r="L77" s="19">
        <v>-3</v>
      </c>
      <c r="M77" s="16" t="s">
        <v>51</v>
      </c>
      <c r="N77" s="20" t="s">
        <v>50</v>
      </c>
      <c r="O77" s="20" t="s">
        <v>51</v>
      </c>
      <c r="P77" s="16" t="s">
        <v>51</v>
      </c>
      <c r="Q77" s="20" t="s">
        <v>51</v>
      </c>
      <c r="R77" s="20" t="s">
        <v>51</v>
      </c>
      <c r="S77" s="18" t="s">
        <v>51</v>
      </c>
    </row>
    <row r="78" spans="1:19">
      <c r="A78" s="16"/>
      <c r="B78" s="17"/>
      <c r="C78" s="17"/>
      <c r="D78" s="17"/>
      <c r="E78" s="17"/>
      <c r="F78" s="17"/>
      <c r="G78" s="17"/>
      <c r="H78" s="17"/>
      <c r="I78" s="17"/>
      <c r="J78" s="20"/>
      <c r="K78" s="18"/>
      <c r="L78" s="19">
        <v>-2</v>
      </c>
      <c r="M78" s="16" t="s">
        <v>51</v>
      </c>
      <c r="N78" s="20" t="s">
        <v>50</v>
      </c>
      <c r="O78" s="20" t="s">
        <v>51</v>
      </c>
      <c r="P78" s="16" t="s">
        <v>51</v>
      </c>
      <c r="Q78" s="20" t="s">
        <v>51</v>
      </c>
      <c r="R78" s="20" t="s">
        <v>51</v>
      </c>
      <c r="S78" s="18" t="s">
        <v>51</v>
      </c>
    </row>
    <row r="79" spans="1:19">
      <c r="A79" s="16"/>
      <c r="B79" s="17"/>
      <c r="C79" s="17"/>
      <c r="D79" s="17"/>
      <c r="E79" s="17"/>
      <c r="F79" s="17"/>
      <c r="G79" s="17"/>
      <c r="H79" s="17"/>
      <c r="I79" s="17"/>
      <c r="J79" s="20"/>
      <c r="K79" s="18"/>
      <c r="L79" s="19">
        <v>-1</v>
      </c>
      <c r="M79" s="16" t="s">
        <v>51</v>
      </c>
      <c r="N79" s="20" t="s">
        <v>51</v>
      </c>
      <c r="O79" s="20" t="s">
        <v>50</v>
      </c>
      <c r="P79" s="16" t="s">
        <v>51</v>
      </c>
      <c r="Q79" s="20" t="s">
        <v>51</v>
      </c>
      <c r="R79" s="20" t="s">
        <v>51</v>
      </c>
      <c r="S79" s="18" t="s">
        <v>51</v>
      </c>
    </row>
    <row r="80" spans="1:19" s="25" customFormat="1">
      <c r="A80" s="16"/>
      <c r="B80" s="17"/>
      <c r="C80" s="17"/>
      <c r="D80" s="17"/>
      <c r="E80" s="17"/>
      <c r="F80" s="17"/>
      <c r="G80" s="17"/>
      <c r="H80" s="17"/>
      <c r="I80" s="17"/>
      <c r="J80" s="20"/>
      <c r="K80" s="18"/>
      <c r="L80" s="21">
        <v>1</v>
      </c>
      <c r="M80" s="22" t="s">
        <v>51</v>
      </c>
      <c r="N80" s="23" t="s">
        <v>51</v>
      </c>
      <c r="O80" s="23" t="s">
        <v>51</v>
      </c>
      <c r="P80" s="22" t="s">
        <v>51</v>
      </c>
      <c r="Q80" s="23" t="s">
        <v>51</v>
      </c>
      <c r="R80" s="23" t="s">
        <v>51</v>
      </c>
      <c r="S80" s="24" t="s">
        <v>51</v>
      </c>
    </row>
    <row r="81" spans="1:19" s="25" customFormat="1">
      <c r="A81" s="16"/>
      <c r="B81" s="17"/>
      <c r="C81" s="17"/>
      <c r="D81" s="17"/>
      <c r="E81" s="17"/>
      <c r="F81" s="17"/>
      <c r="G81" s="17"/>
      <c r="H81" s="17"/>
      <c r="I81" s="17"/>
      <c r="J81" s="20"/>
      <c r="K81" s="18"/>
      <c r="L81" s="19">
        <v>2</v>
      </c>
      <c r="M81" s="16" t="s">
        <v>51</v>
      </c>
      <c r="N81" s="20" t="s">
        <v>51</v>
      </c>
      <c r="O81" s="26" t="s">
        <v>51</v>
      </c>
      <c r="P81" s="16" t="s">
        <v>50</v>
      </c>
      <c r="Q81" s="20" t="s">
        <v>50</v>
      </c>
      <c r="R81" s="20" t="s">
        <v>50</v>
      </c>
      <c r="S81" s="18" t="s">
        <v>51</v>
      </c>
    </row>
    <row r="82" spans="1:19">
      <c r="A82" s="16"/>
      <c r="B82" s="17"/>
      <c r="C82" s="17"/>
      <c r="D82" s="17"/>
      <c r="E82" s="17"/>
      <c r="F82" s="17"/>
      <c r="G82" s="17"/>
      <c r="H82" s="17"/>
      <c r="I82" s="17"/>
      <c r="J82" s="20"/>
      <c r="K82" s="18"/>
      <c r="L82" s="19">
        <v>3</v>
      </c>
      <c r="M82" s="16" t="s">
        <v>51</v>
      </c>
      <c r="N82" s="20" t="s">
        <v>51</v>
      </c>
      <c r="O82" s="26" t="s">
        <v>51</v>
      </c>
      <c r="P82" s="16" t="s">
        <v>51</v>
      </c>
      <c r="Q82" s="20" t="s">
        <v>51</v>
      </c>
      <c r="R82" s="20" t="s">
        <v>51</v>
      </c>
      <c r="S82" s="18" t="s">
        <v>51</v>
      </c>
    </row>
    <row r="83" spans="1:19" s="25" customFormat="1">
      <c r="A83" s="16"/>
      <c r="B83" s="17"/>
      <c r="C83" s="17"/>
      <c r="D83" s="17"/>
      <c r="E83" s="17"/>
      <c r="F83" s="17"/>
      <c r="G83" s="17"/>
      <c r="H83" s="17"/>
      <c r="I83" s="17"/>
      <c r="J83" s="20"/>
      <c r="K83" s="18"/>
      <c r="L83" s="19">
        <v>4</v>
      </c>
      <c r="M83" s="16" t="s">
        <v>51</v>
      </c>
      <c r="N83" s="20" t="s">
        <v>51</v>
      </c>
      <c r="O83" s="26" t="s">
        <v>51</v>
      </c>
      <c r="P83" s="16" t="s">
        <v>51</v>
      </c>
      <c r="Q83" s="20" t="s">
        <v>51</v>
      </c>
      <c r="R83" s="20" t="s">
        <v>51</v>
      </c>
      <c r="S83" s="18" t="s">
        <v>51</v>
      </c>
    </row>
    <row r="84" spans="1:19" s="25" customFormat="1">
      <c r="A84" s="27"/>
      <c r="B84" s="28"/>
      <c r="C84" s="28"/>
      <c r="D84" s="28"/>
      <c r="E84" s="28"/>
      <c r="F84" s="28"/>
      <c r="G84" s="28"/>
      <c r="H84" s="28"/>
      <c r="I84" s="28"/>
      <c r="J84" s="32"/>
      <c r="K84" s="29"/>
      <c r="L84" s="30">
        <v>5</v>
      </c>
      <c r="M84" s="31" t="s">
        <v>51</v>
      </c>
      <c r="N84" s="32" t="s">
        <v>51</v>
      </c>
      <c r="O84" s="32" t="s">
        <v>51</v>
      </c>
      <c r="P84" s="27" t="s">
        <v>51</v>
      </c>
      <c r="Q84" s="32" t="s">
        <v>51</v>
      </c>
      <c r="R84" s="32" t="s">
        <v>51</v>
      </c>
      <c r="S84" s="29" t="s">
        <v>51</v>
      </c>
    </row>
    <row r="85" spans="1:19" s="15" customFormat="1">
      <c r="A85" s="8">
        <v>10</v>
      </c>
      <c r="B85" s="9" t="s">
        <v>61</v>
      </c>
      <c r="C85" s="10">
        <v>5</v>
      </c>
      <c r="D85" s="10">
        <v>4</v>
      </c>
      <c r="E85" s="10"/>
      <c r="F85" s="9" t="s">
        <v>61</v>
      </c>
      <c r="G85" s="41" t="s">
        <v>62</v>
      </c>
      <c r="H85" s="9"/>
      <c r="I85" s="41"/>
      <c r="J85" s="47" t="s">
        <v>74</v>
      </c>
      <c r="K85" s="42" t="s">
        <v>77</v>
      </c>
      <c r="L85" s="11">
        <v>-5</v>
      </c>
      <c r="M85" s="12" t="s">
        <v>50</v>
      </c>
      <c r="N85" s="13" t="s">
        <v>51</v>
      </c>
      <c r="O85" s="13" t="s">
        <v>51</v>
      </c>
      <c r="P85" s="12" t="s">
        <v>51</v>
      </c>
      <c r="Q85" s="13" t="s">
        <v>51</v>
      </c>
      <c r="R85" s="13" t="s">
        <v>51</v>
      </c>
      <c r="S85" s="14" t="s">
        <v>51</v>
      </c>
    </row>
    <row r="86" spans="1:19">
      <c r="A86" s="16"/>
      <c r="B86" s="17"/>
      <c r="C86" s="17"/>
      <c r="D86" s="17"/>
      <c r="E86" s="17"/>
      <c r="F86" s="17"/>
      <c r="G86" s="17"/>
      <c r="H86" s="17"/>
      <c r="I86" s="17"/>
      <c r="J86" s="20"/>
      <c r="K86" s="18"/>
      <c r="L86" s="19">
        <v>-4</v>
      </c>
      <c r="M86" s="16" t="s">
        <v>51</v>
      </c>
      <c r="N86" s="20" t="s">
        <v>50</v>
      </c>
      <c r="O86" s="20" t="s">
        <v>51</v>
      </c>
      <c r="P86" s="16" t="s">
        <v>51</v>
      </c>
      <c r="Q86" s="20" t="s">
        <v>51</v>
      </c>
      <c r="R86" s="20" t="s">
        <v>51</v>
      </c>
      <c r="S86" s="18" t="s">
        <v>51</v>
      </c>
    </row>
    <row r="87" spans="1:19">
      <c r="A87" s="16"/>
      <c r="B87" s="17"/>
      <c r="C87" s="17"/>
      <c r="D87" s="17"/>
      <c r="E87" s="17"/>
      <c r="F87" s="17"/>
      <c r="G87" s="17"/>
      <c r="H87" s="17"/>
      <c r="I87" s="17"/>
      <c r="J87" s="20"/>
      <c r="K87" s="18"/>
      <c r="L87" s="19">
        <v>-3</v>
      </c>
      <c r="M87" s="16" t="s">
        <v>51</v>
      </c>
      <c r="N87" s="20" t="s">
        <v>50</v>
      </c>
      <c r="O87" s="20" t="s">
        <v>51</v>
      </c>
      <c r="P87" s="16" t="s">
        <v>51</v>
      </c>
      <c r="Q87" s="20" t="s">
        <v>51</v>
      </c>
      <c r="R87" s="20" t="s">
        <v>51</v>
      </c>
      <c r="S87" s="18" t="s">
        <v>51</v>
      </c>
    </row>
    <row r="88" spans="1:19">
      <c r="A88" s="16"/>
      <c r="B88" s="17"/>
      <c r="C88" s="17"/>
      <c r="D88" s="17"/>
      <c r="E88" s="17"/>
      <c r="F88" s="17"/>
      <c r="G88" s="17"/>
      <c r="H88" s="17"/>
      <c r="I88" s="17"/>
      <c r="J88" s="20"/>
      <c r="K88" s="18"/>
      <c r="L88" s="19">
        <v>-2</v>
      </c>
      <c r="M88" s="16" t="s">
        <v>51</v>
      </c>
      <c r="N88" s="20" t="s">
        <v>50</v>
      </c>
      <c r="O88" s="20" t="s">
        <v>51</v>
      </c>
      <c r="P88" s="16" t="s">
        <v>51</v>
      </c>
      <c r="Q88" s="20" t="s">
        <v>51</v>
      </c>
      <c r="R88" s="20" t="s">
        <v>51</v>
      </c>
      <c r="S88" s="18" t="s">
        <v>51</v>
      </c>
    </row>
    <row r="89" spans="1:19">
      <c r="A89" s="16"/>
      <c r="B89" s="17"/>
      <c r="C89" s="17"/>
      <c r="D89" s="17"/>
      <c r="E89" s="17"/>
      <c r="F89" s="17"/>
      <c r="G89" s="17"/>
      <c r="H89" s="17"/>
      <c r="I89" s="17"/>
      <c r="J89" s="20"/>
      <c r="K89" s="18"/>
      <c r="L89" s="19">
        <v>-1</v>
      </c>
      <c r="M89" s="16" t="s">
        <v>51</v>
      </c>
      <c r="N89" s="20" t="s">
        <v>51</v>
      </c>
      <c r="O89" s="20" t="s">
        <v>50</v>
      </c>
      <c r="P89" s="16" t="s">
        <v>51</v>
      </c>
      <c r="Q89" s="20" t="s">
        <v>51</v>
      </c>
      <c r="R89" s="20" t="s">
        <v>51</v>
      </c>
      <c r="S89" s="18" t="s">
        <v>51</v>
      </c>
    </row>
    <row r="90" spans="1:19" s="25" customFormat="1">
      <c r="A90" s="16"/>
      <c r="B90" s="17"/>
      <c r="C90" s="17"/>
      <c r="D90" s="17"/>
      <c r="E90" s="17"/>
      <c r="F90" s="17"/>
      <c r="G90" s="17"/>
      <c r="H90" s="17"/>
      <c r="I90" s="17"/>
      <c r="J90" s="20"/>
      <c r="K90" s="18"/>
      <c r="L90" s="21">
        <v>1</v>
      </c>
      <c r="M90" s="22" t="s">
        <v>50</v>
      </c>
      <c r="N90" s="23" t="s">
        <v>51</v>
      </c>
      <c r="O90" s="23" t="s">
        <v>51</v>
      </c>
      <c r="P90" s="22" t="s">
        <v>51</v>
      </c>
      <c r="Q90" s="23" t="s">
        <v>51</v>
      </c>
      <c r="R90" s="23" t="s">
        <v>51</v>
      </c>
      <c r="S90" s="24" t="s">
        <v>51</v>
      </c>
    </row>
    <row r="91" spans="1:19" s="25" customFormat="1">
      <c r="A91" s="16"/>
      <c r="B91" s="17"/>
      <c r="C91" s="17"/>
      <c r="D91" s="17"/>
      <c r="E91" s="17"/>
      <c r="F91" s="17"/>
      <c r="G91" s="17"/>
      <c r="H91" s="17"/>
      <c r="I91" s="17"/>
      <c r="J91" s="20"/>
      <c r="K91" s="18"/>
      <c r="L91" s="19">
        <v>2</v>
      </c>
      <c r="M91" s="16" t="s">
        <v>51</v>
      </c>
      <c r="N91" s="20" t="s">
        <v>50</v>
      </c>
      <c r="O91" s="26" t="s">
        <v>51</v>
      </c>
      <c r="P91" s="16" t="s">
        <v>50</v>
      </c>
      <c r="Q91" s="20" t="s">
        <v>50</v>
      </c>
      <c r="R91" s="20" t="s">
        <v>50</v>
      </c>
      <c r="S91" s="18" t="s">
        <v>51</v>
      </c>
    </row>
    <row r="92" spans="1:19" s="25" customFormat="1">
      <c r="A92" s="16"/>
      <c r="B92" s="17"/>
      <c r="C92" s="17"/>
      <c r="D92" s="17"/>
      <c r="E92" s="17"/>
      <c r="F92" s="17"/>
      <c r="G92" s="17"/>
      <c r="H92" s="17"/>
      <c r="I92" s="17"/>
      <c r="J92" s="20"/>
      <c r="K92" s="18"/>
      <c r="L92" s="19">
        <v>3</v>
      </c>
      <c r="M92" s="16" t="s">
        <v>51</v>
      </c>
      <c r="N92" s="20" t="s">
        <v>50</v>
      </c>
      <c r="O92" s="26" t="s">
        <v>51</v>
      </c>
      <c r="P92" s="16" t="s">
        <v>51</v>
      </c>
      <c r="Q92" s="20" t="s">
        <v>51</v>
      </c>
      <c r="R92" s="20" t="s">
        <v>51</v>
      </c>
      <c r="S92" s="18" t="s">
        <v>51</v>
      </c>
    </row>
    <row r="93" spans="1:19" s="25" customFormat="1">
      <c r="A93" s="16"/>
      <c r="B93" s="17"/>
      <c r="C93" s="17"/>
      <c r="D93" s="17"/>
      <c r="E93" s="17"/>
      <c r="F93" s="17"/>
      <c r="G93" s="17"/>
      <c r="H93" s="17"/>
      <c r="I93" s="17"/>
      <c r="J93" s="20"/>
      <c r="K93" s="18"/>
      <c r="L93" s="19">
        <v>4</v>
      </c>
      <c r="M93" s="50" t="s">
        <v>51</v>
      </c>
      <c r="N93" s="20" t="s">
        <v>51</v>
      </c>
      <c r="O93" s="20" t="s">
        <v>50</v>
      </c>
      <c r="P93" s="16" t="s">
        <v>51</v>
      </c>
      <c r="Q93" s="20" t="s">
        <v>51</v>
      </c>
      <c r="R93" s="20" t="s">
        <v>51</v>
      </c>
      <c r="S93" s="18" t="s">
        <v>51</v>
      </c>
    </row>
    <row r="94" spans="1:19">
      <c r="A94" s="55"/>
      <c r="B94" s="17"/>
      <c r="C94" s="17"/>
      <c r="D94" s="17"/>
      <c r="E94" s="17"/>
      <c r="F94" s="17"/>
      <c r="G94" s="17"/>
      <c r="H94" s="17"/>
      <c r="I94" s="17"/>
      <c r="J94" s="20"/>
      <c r="K94" s="18"/>
      <c r="L94" s="51">
        <v>5</v>
      </c>
      <c r="M94" s="52" t="s">
        <v>50</v>
      </c>
      <c r="N94" s="53" t="s">
        <v>51</v>
      </c>
      <c r="O94" s="53" t="s">
        <v>51</v>
      </c>
      <c r="P94" s="52" t="s">
        <v>51</v>
      </c>
      <c r="Q94" s="53" t="s">
        <v>51</v>
      </c>
      <c r="R94" s="53" t="s">
        <v>51</v>
      </c>
      <c r="S94" s="54" t="s">
        <v>51</v>
      </c>
    </row>
    <row r="95" spans="1:19">
      <c r="A95" s="55"/>
      <c r="B95" s="17"/>
      <c r="C95" s="17"/>
      <c r="D95" s="17"/>
      <c r="E95" s="17"/>
      <c r="F95" s="17"/>
      <c r="G95" s="17"/>
      <c r="H95" s="17"/>
      <c r="I95" s="17"/>
      <c r="J95" s="20"/>
      <c r="K95" s="18"/>
      <c r="L95" s="19">
        <v>6</v>
      </c>
      <c r="M95" s="16" t="s">
        <v>51</v>
      </c>
      <c r="N95" s="20" t="s">
        <v>50</v>
      </c>
      <c r="O95" s="20" t="s">
        <v>51</v>
      </c>
      <c r="P95" s="16" t="s">
        <v>50</v>
      </c>
      <c r="Q95" s="20" t="s">
        <v>50</v>
      </c>
      <c r="R95" s="20" t="s">
        <v>50</v>
      </c>
      <c r="S95" s="18" t="s">
        <v>51</v>
      </c>
    </row>
    <row r="96" spans="1:19">
      <c r="A96" s="55"/>
      <c r="B96" s="17"/>
      <c r="C96" s="17"/>
      <c r="D96" s="17"/>
      <c r="E96" s="17"/>
      <c r="F96" s="17"/>
      <c r="G96" s="17"/>
      <c r="H96" s="17"/>
      <c r="I96" s="17"/>
      <c r="J96" s="20"/>
      <c r="K96" s="20"/>
      <c r="L96" s="19">
        <v>7</v>
      </c>
      <c r="M96" s="16" t="s">
        <v>51</v>
      </c>
      <c r="N96" s="20" t="s">
        <v>50</v>
      </c>
      <c r="O96" s="20" t="s">
        <v>51</v>
      </c>
      <c r="P96" s="16" t="s">
        <v>51</v>
      </c>
      <c r="Q96" s="20" t="s">
        <v>51</v>
      </c>
      <c r="R96" s="20" t="s">
        <v>51</v>
      </c>
      <c r="S96" s="18" t="s">
        <v>51</v>
      </c>
    </row>
    <row r="97" spans="1:19">
      <c r="A97" s="55"/>
      <c r="B97" s="17"/>
      <c r="C97" s="17"/>
      <c r="D97" s="17"/>
      <c r="E97" s="17"/>
      <c r="F97" s="17"/>
      <c r="G97" s="17"/>
      <c r="H97" s="17"/>
      <c r="I97" s="17"/>
      <c r="J97" s="20"/>
      <c r="K97" s="20"/>
      <c r="L97" s="19">
        <v>8</v>
      </c>
      <c r="M97" s="16" t="s">
        <v>51</v>
      </c>
      <c r="N97" s="20" t="s">
        <v>50</v>
      </c>
      <c r="O97" s="20" t="s">
        <v>51</v>
      </c>
      <c r="P97" s="16" t="s">
        <v>51</v>
      </c>
      <c r="Q97" s="20" t="s">
        <v>51</v>
      </c>
      <c r="R97" s="20" t="s">
        <v>51</v>
      </c>
      <c r="S97" s="18" t="s">
        <v>51</v>
      </c>
    </row>
    <row r="98" spans="1:19">
      <c r="A98" s="56"/>
      <c r="B98" s="28"/>
      <c r="C98" s="28"/>
      <c r="D98" s="28"/>
      <c r="E98" s="28"/>
      <c r="F98" s="28"/>
      <c r="G98" s="28"/>
      <c r="H98" s="28"/>
      <c r="I98" s="28"/>
      <c r="J98" s="32"/>
      <c r="K98" s="32"/>
      <c r="L98" s="30">
        <v>9</v>
      </c>
      <c r="M98" s="27" t="s">
        <v>51</v>
      </c>
      <c r="N98" s="32" t="s">
        <v>51</v>
      </c>
      <c r="O98" s="32" t="s">
        <v>50</v>
      </c>
      <c r="P98" s="27" t="s">
        <v>51</v>
      </c>
      <c r="Q98" s="32" t="s">
        <v>51</v>
      </c>
      <c r="R98" s="32" t="s">
        <v>51</v>
      </c>
      <c r="S98" s="29" t="s">
        <v>51</v>
      </c>
    </row>
    <row r="99" spans="1:19" s="15" customFormat="1">
      <c r="A99" s="39">
        <v>11</v>
      </c>
      <c r="B99" s="40" t="s">
        <v>61</v>
      </c>
      <c r="C99" s="41">
        <v>4</v>
      </c>
      <c r="D99" s="41">
        <v>4</v>
      </c>
      <c r="E99" s="41"/>
      <c r="F99" s="40" t="s">
        <v>61</v>
      </c>
      <c r="G99" s="41" t="s">
        <v>62</v>
      </c>
      <c r="H99" s="40"/>
      <c r="I99" s="41"/>
      <c r="J99" s="48" t="s">
        <v>75</v>
      </c>
      <c r="K99" s="42" t="s">
        <v>78</v>
      </c>
      <c r="L99" s="11">
        <v>-4</v>
      </c>
      <c r="M99" s="43" t="s">
        <v>50</v>
      </c>
      <c r="N99" s="44" t="s">
        <v>51</v>
      </c>
      <c r="O99" s="44" t="s">
        <v>51</v>
      </c>
      <c r="P99" s="43" t="s">
        <v>51</v>
      </c>
      <c r="Q99" s="44" t="s">
        <v>51</v>
      </c>
      <c r="R99" s="44" t="s">
        <v>51</v>
      </c>
      <c r="S99" s="45" t="s">
        <v>51</v>
      </c>
    </row>
    <row r="100" spans="1:19">
      <c r="A100" s="16"/>
      <c r="B100" s="17"/>
      <c r="C100" s="17"/>
      <c r="D100" s="17"/>
      <c r="E100" s="17"/>
      <c r="F100" s="17"/>
      <c r="G100" s="17"/>
      <c r="H100" s="17"/>
      <c r="I100" s="17"/>
      <c r="J100" s="20"/>
      <c r="K100" s="18"/>
      <c r="L100" s="19">
        <v>-3</v>
      </c>
      <c r="M100" s="16" t="s">
        <v>51</v>
      </c>
      <c r="N100" s="20" t="s">
        <v>50</v>
      </c>
      <c r="O100" s="20" t="s">
        <v>51</v>
      </c>
      <c r="P100" s="16" t="s">
        <v>51</v>
      </c>
      <c r="Q100" s="20" t="s">
        <v>51</v>
      </c>
      <c r="R100" s="20" t="s">
        <v>51</v>
      </c>
      <c r="S100" s="18" t="s">
        <v>51</v>
      </c>
    </row>
    <row r="101" spans="1:19">
      <c r="A101" s="16"/>
      <c r="B101" s="17"/>
      <c r="C101" s="17"/>
      <c r="D101" s="17"/>
      <c r="E101" s="17"/>
      <c r="F101" s="17"/>
      <c r="G101" s="17"/>
      <c r="H101" s="17"/>
      <c r="I101" s="17"/>
      <c r="J101" s="20"/>
      <c r="K101" s="18"/>
      <c r="L101" s="19">
        <v>-2</v>
      </c>
      <c r="M101" s="16" t="s">
        <v>51</v>
      </c>
      <c r="N101" s="20" t="s">
        <v>50</v>
      </c>
      <c r="O101" s="20" t="s">
        <v>51</v>
      </c>
      <c r="P101" s="16" t="s">
        <v>51</v>
      </c>
      <c r="Q101" s="20" t="s">
        <v>51</v>
      </c>
      <c r="R101" s="20" t="s">
        <v>51</v>
      </c>
      <c r="S101" s="18" t="s">
        <v>51</v>
      </c>
    </row>
    <row r="102" spans="1:19">
      <c r="A102" s="16"/>
      <c r="B102" s="17"/>
      <c r="C102" s="17"/>
      <c r="D102" s="17"/>
      <c r="E102" s="17"/>
      <c r="F102" s="17"/>
      <c r="G102" s="17"/>
      <c r="H102" s="17"/>
      <c r="I102" s="17"/>
      <c r="J102" s="20"/>
      <c r="K102" s="18"/>
      <c r="L102" s="19">
        <v>-1</v>
      </c>
      <c r="M102" s="16" t="s">
        <v>51</v>
      </c>
      <c r="N102" s="20" t="s">
        <v>51</v>
      </c>
      <c r="O102" s="20" t="s">
        <v>50</v>
      </c>
      <c r="P102" s="16" t="s">
        <v>51</v>
      </c>
      <c r="Q102" s="20" t="s">
        <v>51</v>
      </c>
      <c r="R102" s="20" t="s">
        <v>51</v>
      </c>
      <c r="S102" s="18" t="s">
        <v>51</v>
      </c>
    </row>
    <row r="103" spans="1:19" s="25" customFormat="1">
      <c r="A103" s="16"/>
      <c r="B103" s="17"/>
      <c r="C103" s="17"/>
      <c r="D103" s="17"/>
      <c r="E103" s="17"/>
      <c r="F103" s="17"/>
      <c r="G103" s="17"/>
      <c r="H103" s="17"/>
      <c r="I103" s="17"/>
      <c r="J103" s="20"/>
      <c r="K103" s="18"/>
      <c r="L103" s="21">
        <v>1</v>
      </c>
      <c r="M103" s="22" t="s">
        <v>51</v>
      </c>
      <c r="N103" s="23" t="s">
        <v>51</v>
      </c>
      <c r="O103" s="23" t="s">
        <v>51</v>
      </c>
      <c r="P103" s="22" t="s">
        <v>51</v>
      </c>
      <c r="Q103" s="23" t="s">
        <v>51</v>
      </c>
      <c r="R103" s="23" t="s">
        <v>51</v>
      </c>
      <c r="S103" s="24" t="s">
        <v>51</v>
      </c>
    </row>
    <row r="104" spans="1:19" s="25" customFormat="1">
      <c r="A104" s="16"/>
      <c r="B104" s="17"/>
      <c r="C104" s="17"/>
      <c r="D104" s="17"/>
      <c r="E104" s="17"/>
      <c r="F104" s="17"/>
      <c r="G104" s="17"/>
      <c r="H104" s="17"/>
      <c r="I104" s="17"/>
      <c r="J104" s="20"/>
      <c r="K104" s="18"/>
      <c r="L104" s="19">
        <v>2</v>
      </c>
      <c r="M104" s="16" t="s">
        <v>51</v>
      </c>
      <c r="N104" s="20" t="s">
        <v>51</v>
      </c>
      <c r="O104" s="26" t="s">
        <v>51</v>
      </c>
      <c r="P104" s="16" t="s">
        <v>50</v>
      </c>
      <c r="Q104" s="20" t="s">
        <v>50</v>
      </c>
      <c r="R104" s="20" t="s">
        <v>50</v>
      </c>
      <c r="S104" s="18" t="s">
        <v>51</v>
      </c>
    </row>
    <row r="105" spans="1:19" s="25" customFormat="1">
      <c r="A105" s="16"/>
      <c r="B105" s="17"/>
      <c r="C105" s="17"/>
      <c r="D105" s="17"/>
      <c r="E105" s="17"/>
      <c r="F105" s="17"/>
      <c r="G105" s="17"/>
      <c r="H105" s="17"/>
      <c r="I105" s="17"/>
      <c r="J105" s="20"/>
      <c r="K105" s="18"/>
      <c r="L105" s="19">
        <v>3</v>
      </c>
      <c r="M105" s="16" t="s">
        <v>51</v>
      </c>
      <c r="N105" s="20" t="s">
        <v>51</v>
      </c>
      <c r="O105" s="26" t="s">
        <v>51</v>
      </c>
      <c r="P105" s="16" t="s">
        <v>51</v>
      </c>
      <c r="Q105" s="20" t="s">
        <v>51</v>
      </c>
      <c r="R105" s="20" t="s">
        <v>51</v>
      </c>
      <c r="S105" s="18" t="s">
        <v>51</v>
      </c>
    </row>
    <row r="106" spans="1:19" s="25" customFormat="1" ht="15.75" thickBot="1">
      <c r="A106" s="33"/>
      <c r="B106" s="34"/>
      <c r="C106" s="34"/>
      <c r="D106" s="34"/>
      <c r="E106" s="34"/>
      <c r="F106" s="34"/>
      <c r="G106" s="34"/>
      <c r="H106" s="34"/>
      <c r="I106" s="34"/>
      <c r="J106" s="38"/>
      <c r="K106" s="35"/>
      <c r="L106" s="36">
        <v>4</v>
      </c>
      <c r="M106" s="37" t="s">
        <v>51</v>
      </c>
      <c r="N106" s="38" t="s">
        <v>51</v>
      </c>
      <c r="O106" s="38" t="s">
        <v>51</v>
      </c>
      <c r="P106" s="33" t="s">
        <v>51</v>
      </c>
      <c r="Q106" s="38" t="s">
        <v>51</v>
      </c>
      <c r="R106" s="38" t="s">
        <v>51</v>
      </c>
      <c r="S106" s="35" t="s">
        <v>51</v>
      </c>
    </row>
    <row r="107" spans="1:19" s="15" customFormat="1">
      <c r="A107" s="39">
        <v>12</v>
      </c>
      <c r="B107" s="40" t="s">
        <v>48</v>
      </c>
      <c r="C107" s="41">
        <v>5</v>
      </c>
      <c r="D107" s="41">
        <v>5</v>
      </c>
      <c r="E107" s="41">
        <v>5</v>
      </c>
      <c r="F107" s="40" t="s">
        <v>83</v>
      </c>
      <c r="G107" s="41" t="s">
        <v>84</v>
      </c>
      <c r="H107" s="40" t="s">
        <v>48</v>
      </c>
      <c r="I107" s="10" t="s">
        <v>52</v>
      </c>
      <c r="J107" s="48" t="s">
        <v>79</v>
      </c>
      <c r="K107" s="42" t="s">
        <v>80</v>
      </c>
      <c r="L107" s="11">
        <v>-5</v>
      </c>
      <c r="M107" s="43" t="s">
        <v>50</v>
      </c>
      <c r="N107" s="44" t="s">
        <v>51</v>
      </c>
      <c r="O107" s="44" t="s">
        <v>51</v>
      </c>
      <c r="P107" s="43" t="s">
        <v>51</v>
      </c>
      <c r="Q107" s="44" t="s">
        <v>51</v>
      </c>
      <c r="R107" s="44" t="s">
        <v>51</v>
      </c>
      <c r="S107" s="45" t="s">
        <v>51</v>
      </c>
    </row>
    <row r="108" spans="1:19">
      <c r="A108" s="16"/>
      <c r="B108" s="17"/>
      <c r="C108" s="17"/>
      <c r="D108" s="17"/>
      <c r="E108" s="17"/>
      <c r="F108" s="17"/>
      <c r="G108" s="17"/>
      <c r="H108" s="17"/>
      <c r="I108" s="17"/>
      <c r="J108" s="20"/>
      <c r="K108" s="18"/>
      <c r="L108" s="19">
        <v>-4</v>
      </c>
      <c r="M108" s="16" t="s">
        <v>51</v>
      </c>
      <c r="N108" s="20" t="s">
        <v>50</v>
      </c>
      <c r="O108" s="20" t="s">
        <v>51</v>
      </c>
      <c r="P108" s="16" t="s">
        <v>51</v>
      </c>
      <c r="Q108" s="20" t="s">
        <v>51</v>
      </c>
      <c r="R108" s="20" t="s">
        <v>51</v>
      </c>
      <c r="S108" s="18" t="s">
        <v>51</v>
      </c>
    </row>
    <row r="109" spans="1:19">
      <c r="A109" s="16"/>
      <c r="B109" s="17"/>
      <c r="C109" s="17"/>
      <c r="D109" s="17"/>
      <c r="E109" s="17"/>
      <c r="F109" s="17"/>
      <c r="G109" s="17"/>
      <c r="H109" s="17"/>
      <c r="I109" s="17"/>
      <c r="J109" s="20"/>
      <c r="K109" s="18"/>
      <c r="L109" s="19">
        <v>-3</v>
      </c>
      <c r="M109" s="16" t="s">
        <v>51</v>
      </c>
      <c r="N109" s="20" t="s">
        <v>50</v>
      </c>
      <c r="O109" s="20" t="s">
        <v>51</v>
      </c>
      <c r="P109" s="16" t="s">
        <v>51</v>
      </c>
      <c r="Q109" s="20" t="s">
        <v>51</v>
      </c>
      <c r="R109" s="20" t="s">
        <v>51</v>
      </c>
      <c r="S109" s="18" t="s">
        <v>51</v>
      </c>
    </row>
    <row r="110" spans="1:19">
      <c r="A110" s="16"/>
      <c r="B110" s="17"/>
      <c r="C110" s="17"/>
      <c r="D110" s="17"/>
      <c r="E110" s="17"/>
      <c r="F110" s="17"/>
      <c r="G110" s="17"/>
      <c r="H110" s="17"/>
      <c r="I110" s="17"/>
      <c r="J110" s="20"/>
      <c r="K110" s="18"/>
      <c r="L110" s="19">
        <v>-2</v>
      </c>
      <c r="M110" s="16" t="s">
        <v>51</v>
      </c>
      <c r="N110" s="20" t="s">
        <v>50</v>
      </c>
      <c r="O110" s="20" t="s">
        <v>51</v>
      </c>
      <c r="P110" s="16" t="s">
        <v>51</v>
      </c>
      <c r="Q110" s="20" t="s">
        <v>51</v>
      </c>
      <c r="R110" s="20" t="s">
        <v>51</v>
      </c>
      <c r="S110" s="18" t="s">
        <v>51</v>
      </c>
    </row>
    <row r="111" spans="1:19">
      <c r="A111" s="16"/>
      <c r="B111" s="17"/>
      <c r="C111" s="17"/>
      <c r="D111" s="17"/>
      <c r="E111" s="17"/>
      <c r="F111" s="17"/>
      <c r="G111" s="17"/>
      <c r="H111" s="17"/>
      <c r="I111" s="17"/>
      <c r="J111" s="20"/>
      <c r="K111" s="18"/>
      <c r="L111" s="19">
        <v>-1</v>
      </c>
      <c r="M111" s="16" t="s">
        <v>51</v>
      </c>
      <c r="N111" s="20" t="s">
        <v>51</v>
      </c>
      <c r="O111" s="20" t="s">
        <v>50</v>
      </c>
      <c r="P111" s="16" t="s">
        <v>51</v>
      </c>
      <c r="Q111" s="20" t="s">
        <v>51</v>
      </c>
      <c r="R111" s="20" t="s">
        <v>51</v>
      </c>
      <c r="S111" s="18" t="s">
        <v>51</v>
      </c>
    </row>
    <row r="112" spans="1:19" s="25" customFormat="1">
      <c r="A112" s="16"/>
      <c r="B112" s="17"/>
      <c r="C112" s="17"/>
      <c r="D112" s="17"/>
      <c r="E112" s="17"/>
      <c r="F112" s="17"/>
      <c r="G112" s="17"/>
      <c r="H112" s="17"/>
      <c r="I112" s="17"/>
      <c r="J112" s="20"/>
      <c r="K112" s="18"/>
      <c r="L112" s="21">
        <v>1</v>
      </c>
      <c r="M112" s="22" t="s">
        <v>51</v>
      </c>
      <c r="N112" s="23" t="s">
        <v>51</v>
      </c>
      <c r="O112" s="23" t="s">
        <v>51</v>
      </c>
      <c r="P112" s="22" t="s">
        <v>51</v>
      </c>
      <c r="Q112" s="23" t="s">
        <v>51</v>
      </c>
      <c r="R112" s="23" t="s">
        <v>51</v>
      </c>
      <c r="S112" s="24" t="s">
        <v>51</v>
      </c>
    </row>
    <row r="113" spans="1:19" s="25" customFormat="1">
      <c r="A113" s="16"/>
      <c r="B113" s="17"/>
      <c r="C113" s="17"/>
      <c r="D113" s="17"/>
      <c r="E113" s="17"/>
      <c r="F113" s="17"/>
      <c r="G113" s="17"/>
      <c r="H113" s="17"/>
      <c r="I113" s="17"/>
      <c r="J113" s="20"/>
      <c r="K113" s="18"/>
      <c r="L113" s="19">
        <v>2</v>
      </c>
      <c r="M113" s="16" t="s">
        <v>51</v>
      </c>
      <c r="N113" s="20" t="s">
        <v>51</v>
      </c>
      <c r="O113" s="26" t="s">
        <v>51</v>
      </c>
      <c r="P113" s="16" t="s">
        <v>50</v>
      </c>
      <c r="Q113" s="20" t="s">
        <v>50</v>
      </c>
      <c r="R113" s="20" t="s">
        <v>50</v>
      </c>
      <c r="S113" s="18" t="s">
        <v>51</v>
      </c>
    </row>
    <row r="114" spans="1:19">
      <c r="A114" s="16"/>
      <c r="B114" s="17"/>
      <c r="C114" s="17"/>
      <c r="D114" s="17"/>
      <c r="E114" s="17"/>
      <c r="F114" s="17"/>
      <c r="G114" s="17"/>
      <c r="H114" s="17"/>
      <c r="I114" s="17"/>
      <c r="J114" s="20"/>
      <c r="K114" s="18"/>
      <c r="L114" s="19">
        <v>3</v>
      </c>
      <c r="M114" s="16" t="s">
        <v>51</v>
      </c>
      <c r="N114" s="20" t="s">
        <v>51</v>
      </c>
      <c r="O114" s="26" t="s">
        <v>51</v>
      </c>
      <c r="P114" s="16" t="s">
        <v>51</v>
      </c>
      <c r="Q114" s="20" t="s">
        <v>51</v>
      </c>
      <c r="R114" s="20" t="s">
        <v>51</v>
      </c>
      <c r="S114" s="18" t="s">
        <v>51</v>
      </c>
    </row>
    <row r="115" spans="1:19" s="25" customFormat="1">
      <c r="A115" s="16"/>
      <c r="B115" s="17"/>
      <c r="C115" s="17"/>
      <c r="D115" s="17"/>
      <c r="E115" s="17"/>
      <c r="F115" s="17"/>
      <c r="G115" s="17"/>
      <c r="H115" s="17"/>
      <c r="I115" s="17"/>
      <c r="J115" s="20"/>
      <c r="K115" s="18"/>
      <c r="L115" s="19">
        <v>4</v>
      </c>
      <c r="M115" s="16" t="s">
        <v>51</v>
      </c>
      <c r="N115" s="20" t="s">
        <v>51</v>
      </c>
      <c r="O115" s="26" t="s">
        <v>51</v>
      </c>
      <c r="P115" s="16" t="s">
        <v>51</v>
      </c>
      <c r="Q115" s="20" t="s">
        <v>51</v>
      </c>
      <c r="R115" s="20" t="s">
        <v>51</v>
      </c>
      <c r="S115" s="18" t="s">
        <v>51</v>
      </c>
    </row>
    <row r="116" spans="1:19" s="25" customFormat="1">
      <c r="A116" s="27"/>
      <c r="B116" s="28"/>
      <c r="C116" s="28"/>
      <c r="D116" s="28"/>
      <c r="E116" s="28"/>
      <c r="F116" s="28"/>
      <c r="G116" s="28"/>
      <c r="H116" s="28"/>
      <c r="I116" s="28"/>
      <c r="J116" s="32"/>
      <c r="K116" s="29"/>
      <c r="L116" s="30">
        <v>5</v>
      </c>
      <c r="M116" s="31" t="s">
        <v>51</v>
      </c>
      <c r="N116" s="32" t="s">
        <v>51</v>
      </c>
      <c r="O116" s="32" t="s">
        <v>51</v>
      </c>
      <c r="P116" s="27" t="s">
        <v>51</v>
      </c>
      <c r="Q116" s="32" t="s">
        <v>51</v>
      </c>
      <c r="R116" s="32" t="s">
        <v>51</v>
      </c>
      <c r="S116" s="29" t="s">
        <v>51</v>
      </c>
    </row>
    <row r="117" spans="1:19" s="15" customFormat="1">
      <c r="A117" s="39">
        <v>13</v>
      </c>
      <c r="B117" s="40" t="s">
        <v>48</v>
      </c>
      <c r="C117" s="41">
        <v>5</v>
      </c>
      <c r="D117" s="41">
        <v>5</v>
      </c>
      <c r="E117" s="41">
        <v>5</v>
      </c>
      <c r="F117" s="40" t="s">
        <v>83</v>
      </c>
      <c r="G117" s="41" t="s">
        <v>84</v>
      </c>
      <c r="H117" s="40" t="s">
        <v>48</v>
      </c>
      <c r="I117" s="10" t="s">
        <v>49</v>
      </c>
      <c r="J117" s="48" t="s">
        <v>81</v>
      </c>
      <c r="K117" s="42" t="s">
        <v>82</v>
      </c>
      <c r="L117" s="11">
        <v>-5</v>
      </c>
      <c r="M117" s="43" t="s">
        <v>50</v>
      </c>
      <c r="N117" s="44" t="s">
        <v>51</v>
      </c>
      <c r="O117" s="44" t="s">
        <v>51</v>
      </c>
      <c r="P117" s="43" t="s">
        <v>51</v>
      </c>
      <c r="Q117" s="44" t="s">
        <v>51</v>
      </c>
      <c r="R117" s="44" t="s">
        <v>51</v>
      </c>
      <c r="S117" s="45" t="s">
        <v>51</v>
      </c>
    </row>
    <row r="118" spans="1:19">
      <c r="A118" s="16"/>
      <c r="B118" s="17"/>
      <c r="C118" s="17"/>
      <c r="D118" s="17"/>
      <c r="E118" s="17"/>
      <c r="F118" s="17"/>
      <c r="G118" s="17"/>
      <c r="H118" s="17"/>
      <c r="I118" s="17"/>
      <c r="J118" s="20"/>
      <c r="K118" s="18"/>
      <c r="L118" s="19">
        <v>-4</v>
      </c>
      <c r="M118" s="16" t="s">
        <v>51</v>
      </c>
      <c r="N118" s="20" t="s">
        <v>50</v>
      </c>
      <c r="O118" s="20" t="s">
        <v>51</v>
      </c>
      <c r="P118" s="16" t="s">
        <v>51</v>
      </c>
      <c r="Q118" s="20" t="s">
        <v>51</v>
      </c>
      <c r="R118" s="20" t="s">
        <v>51</v>
      </c>
      <c r="S118" s="18" t="s">
        <v>51</v>
      </c>
    </row>
    <row r="119" spans="1:19">
      <c r="A119" s="16"/>
      <c r="B119" s="17"/>
      <c r="C119" s="17"/>
      <c r="D119" s="17"/>
      <c r="E119" s="17"/>
      <c r="F119" s="17"/>
      <c r="G119" s="17"/>
      <c r="H119" s="17"/>
      <c r="I119" s="17"/>
      <c r="J119" s="20"/>
      <c r="K119" s="18"/>
      <c r="L119" s="19">
        <v>-3</v>
      </c>
      <c r="M119" s="16" t="s">
        <v>51</v>
      </c>
      <c r="N119" s="20" t="s">
        <v>50</v>
      </c>
      <c r="O119" s="20" t="s">
        <v>51</v>
      </c>
      <c r="P119" s="16" t="s">
        <v>51</v>
      </c>
      <c r="Q119" s="20" t="s">
        <v>51</v>
      </c>
      <c r="R119" s="20" t="s">
        <v>51</v>
      </c>
      <c r="S119" s="18" t="s">
        <v>51</v>
      </c>
    </row>
    <row r="120" spans="1:19">
      <c r="A120" s="16"/>
      <c r="B120" s="17"/>
      <c r="C120" s="17"/>
      <c r="D120" s="17"/>
      <c r="E120" s="17"/>
      <c r="F120" s="17"/>
      <c r="G120" s="17"/>
      <c r="H120" s="17"/>
      <c r="I120" s="17"/>
      <c r="J120" s="20"/>
      <c r="K120" s="18"/>
      <c r="L120" s="19">
        <v>-2</v>
      </c>
      <c r="M120" s="16" t="s">
        <v>51</v>
      </c>
      <c r="N120" s="20" t="s">
        <v>50</v>
      </c>
      <c r="O120" s="20" t="s">
        <v>51</v>
      </c>
      <c r="P120" s="16" t="s">
        <v>51</v>
      </c>
      <c r="Q120" s="20" t="s">
        <v>51</v>
      </c>
      <c r="R120" s="20" t="s">
        <v>51</v>
      </c>
      <c r="S120" s="18" t="s">
        <v>51</v>
      </c>
    </row>
    <row r="121" spans="1:19">
      <c r="A121" s="16"/>
      <c r="B121" s="17"/>
      <c r="C121" s="17"/>
      <c r="D121" s="17"/>
      <c r="E121" s="17"/>
      <c r="F121" s="17"/>
      <c r="G121" s="17"/>
      <c r="H121" s="17"/>
      <c r="I121" s="17"/>
      <c r="J121" s="20"/>
      <c r="K121" s="18"/>
      <c r="L121" s="19">
        <v>-1</v>
      </c>
      <c r="M121" s="16" t="s">
        <v>51</v>
      </c>
      <c r="N121" s="20" t="s">
        <v>51</v>
      </c>
      <c r="O121" s="20" t="s">
        <v>50</v>
      </c>
      <c r="P121" s="16" t="s">
        <v>51</v>
      </c>
      <c r="Q121" s="20" t="s">
        <v>51</v>
      </c>
      <c r="R121" s="20" t="s">
        <v>51</v>
      </c>
      <c r="S121" s="18" t="s">
        <v>51</v>
      </c>
    </row>
    <row r="122" spans="1:19" s="25" customFormat="1">
      <c r="A122" s="16"/>
      <c r="B122" s="17"/>
      <c r="C122" s="17"/>
      <c r="D122" s="17"/>
      <c r="E122" s="17"/>
      <c r="F122" s="17"/>
      <c r="G122" s="17"/>
      <c r="H122" s="17"/>
      <c r="I122" s="17"/>
      <c r="J122" s="20"/>
      <c r="K122" s="18"/>
      <c r="L122" s="21">
        <v>1</v>
      </c>
      <c r="M122" s="22" t="s">
        <v>51</v>
      </c>
      <c r="N122" s="23" t="s">
        <v>51</v>
      </c>
      <c r="O122" s="23" t="s">
        <v>51</v>
      </c>
      <c r="P122" s="22" t="s">
        <v>51</v>
      </c>
      <c r="Q122" s="23" t="s">
        <v>51</v>
      </c>
      <c r="R122" s="23" t="s">
        <v>51</v>
      </c>
      <c r="S122" s="24" t="s">
        <v>51</v>
      </c>
    </row>
    <row r="123" spans="1:19" s="25" customFormat="1">
      <c r="A123" s="16"/>
      <c r="B123" s="17"/>
      <c r="C123" s="17"/>
      <c r="D123" s="17"/>
      <c r="E123" s="17"/>
      <c r="F123" s="17"/>
      <c r="G123" s="17"/>
      <c r="H123" s="17"/>
      <c r="I123" s="17"/>
      <c r="J123" s="20"/>
      <c r="K123" s="18"/>
      <c r="L123" s="19">
        <v>2</v>
      </c>
      <c r="M123" s="16" t="s">
        <v>51</v>
      </c>
      <c r="N123" s="20" t="s">
        <v>51</v>
      </c>
      <c r="O123" s="26" t="s">
        <v>51</v>
      </c>
      <c r="P123" s="16" t="s">
        <v>50</v>
      </c>
      <c r="Q123" s="20" t="s">
        <v>50</v>
      </c>
      <c r="R123" s="20" t="s">
        <v>50</v>
      </c>
      <c r="S123" s="18" t="s">
        <v>50</v>
      </c>
    </row>
    <row r="124" spans="1:19">
      <c r="A124" s="16"/>
      <c r="B124" s="17"/>
      <c r="C124" s="17"/>
      <c r="D124" s="17"/>
      <c r="E124" s="17"/>
      <c r="F124" s="17"/>
      <c r="G124" s="17"/>
      <c r="H124" s="17"/>
      <c r="I124" s="17"/>
      <c r="J124" s="20"/>
      <c r="K124" s="18"/>
      <c r="L124" s="19">
        <v>3</v>
      </c>
      <c r="M124" s="16" t="s">
        <v>51</v>
      </c>
      <c r="N124" s="20" t="s">
        <v>51</v>
      </c>
      <c r="O124" s="26" t="s">
        <v>51</v>
      </c>
      <c r="P124" s="16" t="s">
        <v>51</v>
      </c>
      <c r="Q124" s="20" t="s">
        <v>51</v>
      </c>
      <c r="R124" s="20" t="s">
        <v>51</v>
      </c>
      <c r="S124" s="18" t="s">
        <v>51</v>
      </c>
    </row>
    <row r="125" spans="1:19" s="25" customFormat="1">
      <c r="A125" s="16"/>
      <c r="B125" s="17"/>
      <c r="C125" s="17"/>
      <c r="D125" s="17"/>
      <c r="E125" s="17"/>
      <c r="F125" s="17"/>
      <c r="G125" s="17"/>
      <c r="H125" s="17"/>
      <c r="I125" s="17"/>
      <c r="J125" s="20"/>
      <c r="K125" s="18"/>
      <c r="L125" s="19">
        <v>4</v>
      </c>
      <c r="M125" s="16" t="s">
        <v>51</v>
      </c>
      <c r="N125" s="20" t="s">
        <v>51</v>
      </c>
      <c r="O125" s="26" t="s">
        <v>51</v>
      </c>
      <c r="P125" s="16" t="s">
        <v>51</v>
      </c>
      <c r="Q125" s="20" t="s">
        <v>51</v>
      </c>
      <c r="R125" s="20" t="s">
        <v>51</v>
      </c>
      <c r="S125" s="18" t="s">
        <v>51</v>
      </c>
    </row>
    <row r="126" spans="1:19" s="25" customFormat="1">
      <c r="A126" s="27"/>
      <c r="B126" s="28"/>
      <c r="C126" s="28"/>
      <c r="D126" s="28"/>
      <c r="E126" s="28"/>
      <c r="F126" s="28"/>
      <c r="G126" s="28"/>
      <c r="H126" s="28"/>
      <c r="I126" s="28"/>
      <c r="J126" s="32"/>
      <c r="K126" s="29"/>
      <c r="L126" s="30">
        <v>5</v>
      </c>
      <c r="M126" s="31" t="s">
        <v>51</v>
      </c>
      <c r="N126" s="32" t="s">
        <v>51</v>
      </c>
      <c r="O126" s="32" t="s">
        <v>51</v>
      </c>
      <c r="P126" s="27" t="s">
        <v>51</v>
      </c>
      <c r="Q126" s="32" t="s">
        <v>51</v>
      </c>
      <c r="R126" s="32" t="s">
        <v>51</v>
      </c>
      <c r="S126" s="29" t="s">
        <v>51</v>
      </c>
    </row>
  </sheetData>
  <mergeCells count="2">
    <mergeCell ref="L1:O1"/>
    <mergeCell ref="P1:S1"/>
  </mergeCells>
  <hyperlinks>
    <hyperlink ref="J13" location="'DPP2'!A1" display="DPP2"/>
    <hyperlink ref="J3" location="'DPP1'!A1" display="DPP1"/>
    <hyperlink ref="J75" location="'IPP1'!A1" display="IPP1"/>
    <hyperlink ref="J32" location="'DPP4'!A1" display="DPP4"/>
    <hyperlink ref="J23" location="'DPP3'!A1" display="DPP3"/>
    <hyperlink ref="J50" location="'DPP6'!A1" display="DPP6"/>
    <hyperlink ref="J41" location="'DPP5'!A1" display="DPP5"/>
    <hyperlink ref="J67" location="'DPP8'!A1" display="DPP8"/>
    <hyperlink ref="J59" location="'DPP7'!A1" display="DPP7"/>
    <hyperlink ref="K50" location="'DPP6(b)'!A1" display="DPP6b"/>
    <hyperlink ref="K41" location="DPP5b!A1" display="DPP5b"/>
    <hyperlink ref="K32" location="DPP4b!A1" display="DPP4b"/>
    <hyperlink ref="K23" location="DPP3b!A1" display="DPP3b"/>
    <hyperlink ref="K59" location="DPP7b!A1" display="DPP7b"/>
    <hyperlink ref="K67" location="DPP8b!A1" display="DPP8b"/>
    <hyperlink ref="K75" location="IPP1b!A1" display="IPP1b"/>
    <hyperlink ref="J85" location="'IPP2'!A1" display="IPP2"/>
    <hyperlink ref="K85" location="IPP2b!A1" display="IPP2b"/>
    <hyperlink ref="J99" location="'IPP3'!A1" display="IPP3"/>
    <hyperlink ref="K99" location="IPP3b!A1" display="IPP3b"/>
    <hyperlink ref="J107" location="'CPP1'!A1" display="CPP1"/>
    <hyperlink ref="K107" location="CPP1b!A1" display="CPP1b"/>
    <hyperlink ref="J117" location="'CPP2'!A1" display="CPP2"/>
    <hyperlink ref="K117" location="CPP2b!A1" display="CPP2b"/>
  </hyperlinks>
  <printOptions horizontalCentered="1"/>
  <pageMargins left="0.23622047244094491" right="0.23622047244094491" top="0.55118110236220474" bottom="0.35433070866141736" header="0.31496062992125984" footer="0.31496062992125984"/>
  <pageSetup paperSize="9" scale="64" fitToHeight="0" orientation="landscape" r:id="rId1"/>
  <headerFooter>
    <oddFooter>&amp;C&amp;8Page &amp;P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249977111117893"/>
    <pageSetUpPr fitToPage="1"/>
  </sheetPr>
  <dimension ref="A1:DO146"/>
  <sheetViews>
    <sheetView zoomScaleNormal="100" workbookViewId="0"/>
  </sheetViews>
  <sheetFormatPr defaultRowHeight="12.75" outlineLevelRow="1"/>
  <cols>
    <col min="1" max="24" width="9.7109375" style="161" customWidth="1"/>
    <col min="25" max="103" width="9.7109375" style="162" customWidth="1"/>
    <col min="104" max="16384" width="9.140625" style="162"/>
  </cols>
  <sheetData>
    <row r="1" spans="1:24"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c r="A3" s="161" t="s">
        <v>29</v>
      </c>
      <c r="Q3" s="161" t="s">
        <v>329</v>
      </c>
    </row>
    <row r="4" spans="1:24" ht="12.95" customHeight="1">
      <c r="A4" s="161" t="s">
        <v>2</v>
      </c>
      <c r="R4" s="376"/>
      <c r="S4" s="222" t="s">
        <v>92</v>
      </c>
    </row>
    <row r="5" spans="1:24" ht="12.95" customHeight="1">
      <c r="A5" s="161" t="s">
        <v>266</v>
      </c>
      <c r="R5" s="386"/>
      <c r="S5" s="222" t="s">
        <v>358</v>
      </c>
    </row>
    <row r="6" spans="1:24" ht="12.95" customHeight="1">
      <c r="R6" s="349"/>
      <c r="S6" s="222" t="s">
        <v>83</v>
      </c>
    </row>
    <row r="7" spans="1:24" s="223" customFormat="1" ht="12.95" customHeight="1">
      <c r="A7" s="222" t="s">
        <v>268</v>
      </c>
      <c r="B7" s="222"/>
      <c r="C7" s="222"/>
      <c r="D7" s="222"/>
      <c r="E7" s="222"/>
      <c r="F7" s="222"/>
      <c r="G7" s="222"/>
      <c r="H7" s="222"/>
      <c r="I7" s="222"/>
      <c r="J7" s="222"/>
      <c r="K7" s="222"/>
      <c r="L7" s="222"/>
      <c r="M7" s="222"/>
      <c r="N7" s="222"/>
      <c r="O7" s="222"/>
      <c r="P7" s="222"/>
      <c r="Q7" s="222"/>
      <c r="R7" s="222"/>
      <c r="S7" s="222"/>
      <c r="T7" s="222"/>
      <c r="U7" s="222"/>
      <c r="V7" s="222"/>
      <c r="W7" s="222"/>
      <c r="X7" s="222"/>
    </row>
    <row r="8" spans="1:24" s="160" customFormat="1" ht="12.95" customHeight="1">
      <c r="A8" s="163"/>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c r="A11" s="170"/>
      <c r="B11" s="171"/>
      <c r="C11" s="171"/>
      <c r="D11" s="171"/>
      <c r="E11" s="171"/>
      <c r="F11" s="171"/>
      <c r="G11" s="171"/>
      <c r="H11" s="171"/>
      <c r="I11" s="171"/>
      <c r="J11" s="171"/>
      <c r="K11" s="172"/>
      <c r="L11" s="172"/>
      <c r="M11" s="172"/>
      <c r="N11" s="172"/>
      <c r="O11" s="172"/>
    </row>
    <row r="12" spans="1:24" ht="12.95" customHeight="1">
      <c r="A12" s="231" t="s">
        <v>276</v>
      </c>
      <c r="B12" s="231"/>
      <c r="C12" s="231"/>
      <c r="D12" s="231"/>
      <c r="E12" s="231"/>
      <c r="F12" s="231"/>
      <c r="G12" s="222"/>
      <c r="H12" s="222"/>
      <c r="I12" s="232">
        <f ca="1">RANDBETWEEN(80,120)</f>
        <v>104</v>
      </c>
      <c r="J12" s="232">
        <f ca="1">RANDBETWEEN(80,120)</f>
        <v>106</v>
      </c>
      <c r="K12" s="232">
        <f ca="1">RANDBETWEEN(80,120)</f>
        <v>109</v>
      </c>
      <c r="L12" s="232">
        <f ca="1">RANDBETWEEN(80,120)</f>
        <v>103</v>
      </c>
      <c r="M12" s="232">
        <f ca="1">RANDBETWEEN(80,120)</f>
        <v>115</v>
      </c>
      <c r="N12" s="172"/>
      <c r="O12" s="172"/>
    </row>
    <row r="13" spans="1:24" ht="12.95" customHeight="1">
      <c r="A13" s="231" t="s">
        <v>280</v>
      </c>
      <c r="B13" s="231"/>
      <c r="C13" s="231"/>
      <c r="D13" s="231"/>
      <c r="E13" s="231"/>
      <c r="F13" s="231"/>
      <c r="G13" s="222"/>
      <c r="H13" s="222"/>
      <c r="I13" s="232">
        <f ca="1">RANDBETWEEN(-20,20)</f>
        <v>-4</v>
      </c>
      <c r="J13" s="232">
        <f t="shared" ref="J13:M14" ca="1" si="0">RANDBETWEEN(-20,20)</f>
        <v>5</v>
      </c>
      <c r="K13" s="232">
        <f t="shared" ca="1" si="0"/>
        <v>18</v>
      </c>
      <c r="L13" s="232">
        <f t="shared" ca="1" si="0"/>
        <v>-20</v>
      </c>
      <c r="M13" s="232">
        <f t="shared" ca="1" si="0"/>
        <v>0</v>
      </c>
      <c r="N13" s="230"/>
      <c r="O13" s="162"/>
      <c r="P13" s="162"/>
      <c r="Q13" s="162"/>
      <c r="R13" s="162"/>
      <c r="S13" s="162"/>
      <c r="T13" s="162"/>
      <c r="U13" s="162"/>
      <c r="V13" s="162"/>
      <c r="W13" s="162"/>
      <c r="X13" s="162"/>
    </row>
    <row r="14" spans="1:24">
      <c r="A14" s="231" t="s">
        <v>277</v>
      </c>
      <c r="B14" s="231"/>
      <c r="C14" s="231"/>
      <c r="D14" s="231"/>
      <c r="E14" s="231"/>
      <c r="F14" s="231"/>
      <c r="G14" s="222"/>
      <c r="H14" s="222"/>
      <c r="I14" s="232">
        <f ca="1">RANDBETWEEN(-20,20)</f>
        <v>-9</v>
      </c>
      <c r="J14" s="232">
        <f t="shared" ca="1" si="0"/>
        <v>-6</v>
      </c>
      <c r="K14" s="232">
        <f t="shared" ca="1" si="0"/>
        <v>15</v>
      </c>
      <c r="L14" s="232">
        <f t="shared" ca="1" si="0"/>
        <v>-13</v>
      </c>
      <c r="M14" s="232">
        <f t="shared" ca="1" si="0"/>
        <v>-18</v>
      </c>
      <c r="N14" s="230"/>
    </row>
    <row r="15" spans="1:24" ht="12.95" customHeight="1">
      <c r="A15" s="173" t="s">
        <v>4</v>
      </c>
      <c r="B15" s="173"/>
      <c r="C15" s="173"/>
      <c r="D15" s="173"/>
      <c r="E15" s="173"/>
      <c r="F15" s="173"/>
      <c r="I15" s="177">
        <v>7.1900000000000006E-2</v>
      </c>
      <c r="J15" s="173"/>
      <c r="K15" s="173"/>
      <c r="L15" s="173"/>
      <c r="M15" s="176"/>
      <c r="N15" s="176"/>
      <c r="O15" s="176"/>
    </row>
    <row r="16" spans="1:24" ht="12.95" customHeight="1">
      <c r="A16" s="173"/>
      <c r="B16" s="173"/>
      <c r="C16" s="173"/>
      <c r="D16" s="173"/>
      <c r="E16" s="173"/>
      <c r="F16" s="173"/>
      <c r="K16" s="173"/>
      <c r="L16" s="173"/>
      <c r="M16" s="176"/>
      <c r="N16" s="176"/>
      <c r="O16" s="176"/>
    </row>
    <row r="17" spans="1:118" ht="14.25" customHeight="1">
      <c r="A17" s="231" t="s">
        <v>359</v>
      </c>
      <c r="B17" s="173"/>
      <c r="C17" s="173"/>
      <c r="D17" s="173"/>
      <c r="E17" s="173"/>
      <c r="F17" s="173"/>
      <c r="I17" s="265">
        <f ca="1">I123</f>
        <v>0.3407132092261041</v>
      </c>
      <c r="J17" s="173"/>
      <c r="K17" s="209"/>
      <c r="L17" s="175"/>
      <c r="M17" s="176"/>
      <c r="N17" s="176"/>
      <c r="O17" s="176"/>
    </row>
    <row r="18" spans="1:118" ht="14.25" customHeight="1">
      <c r="A18" s="173"/>
      <c r="B18" s="173"/>
      <c r="C18" s="173"/>
      <c r="D18" s="173"/>
      <c r="E18" s="173"/>
      <c r="F18" s="173"/>
      <c r="G18" s="173"/>
      <c r="H18" s="173"/>
      <c r="I18" s="173"/>
      <c r="J18" s="173"/>
      <c r="K18" s="209"/>
      <c r="L18" s="175"/>
      <c r="M18" s="176"/>
      <c r="N18" s="176"/>
      <c r="O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row>
    <row r="20" spans="1:118" ht="12.95" customHeight="1">
      <c r="A20" s="240"/>
      <c r="B20" s="240"/>
      <c r="C20" s="240"/>
      <c r="D20" s="240"/>
      <c r="E20" s="240"/>
      <c r="F20" s="240"/>
      <c r="G20" s="240"/>
      <c r="H20" s="181"/>
      <c r="I20" s="182"/>
      <c r="J20" s="175"/>
      <c r="K20" s="175"/>
      <c r="L20" s="175"/>
      <c r="M20" s="174"/>
      <c r="N20" s="174"/>
      <c r="O20" s="174"/>
    </row>
    <row r="21" spans="1:118" ht="12.95" customHeight="1">
      <c r="A21" s="223"/>
      <c r="B21" s="223"/>
      <c r="C21" s="223"/>
      <c r="D21" s="223"/>
      <c r="E21" s="223"/>
      <c r="F21" s="223"/>
      <c r="G21" s="223"/>
      <c r="H21" s="162"/>
      <c r="I21" s="162"/>
      <c r="K21" s="183" t="s">
        <v>28</v>
      </c>
      <c r="M21" s="162"/>
      <c r="P21" s="183" t="s">
        <v>6</v>
      </c>
      <c r="R21" s="162"/>
      <c r="S21" s="162"/>
      <c r="U21" s="183" t="s">
        <v>7</v>
      </c>
      <c r="X21" s="162"/>
    </row>
    <row r="22" spans="1:118" ht="12.95" customHeight="1">
      <c r="A22" s="223"/>
      <c r="B22" s="223"/>
      <c r="C22" s="223"/>
      <c r="D22" s="223"/>
      <c r="E22" s="223"/>
      <c r="F22" s="223"/>
      <c r="G22" s="223"/>
      <c r="H22" s="162"/>
      <c r="I22" s="184">
        <v>1</v>
      </c>
      <c r="J22" s="185">
        <v>2</v>
      </c>
      <c r="K22" s="185">
        <v>3</v>
      </c>
      <c r="L22" s="185">
        <v>4</v>
      </c>
      <c r="M22" s="186">
        <v>5</v>
      </c>
      <c r="N22" s="184">
        <v>6</v>
      </c>
      <c r="O22" s="185">
        <v>7</v>
      </c>
      <c r="P22" s="185">
        <v>8</v>
      </c>
      <c r="Q22" s="185">
        <v>9</v>
      </c>
      <c r="R22" s="186">
        <v>10</v>
      </c>
      <c r="S22" s="184">
        <v>11</v>
      </c>
      <c r="T22" s="185">
        <v>12</v>
      </c>
      <c r="U22" s="185">
        <v>13</v>
      </c>
      <c r="V22" s="185">
        <v>14</v>
      </c>
      <c r="W22" s="186">
        <v>15</v>
      </c>
      <c r="X22" s="184">
        <v>16</v>
      </c>
    </row>
    <row r="23" spans="1:118" s="189" customFormat="1" ht="12.95" customHeight="1">
      <c r="A23" s="246" t="s">
        <v>8</v>
      </c>
      <c r="B23" s="246"/>
      <c r="C23" s="246"/>
      <c r="D23" s="246"/>
      <c r="E23" s="246"/>
      <c r="F23" s="246"/>
      <c r="G23" s="246"/>
      <c r="H23" s="187"/>
      <c r="I23" s="248">
        <v>0</v>
      </c>
      <c r="J23" s="248">
        <f t="shared" ref="J23:X23" si="1">I23+1</f>
        <v>1</v>
      </c>
      <c r="K23" s="248">
        <f t="shared" si="1"/>
        <v>2</v>
      </c>
      <c r="L23" s="248">
        <f t="shared" si="1"/>
        <v>3</v>
      </c>
      <c r="M23" s="377">
        <f t="shared" si="1"/>
        <v>4</v>
      </c>
      <c r="N23" s="58">
        <f t="shared" si="1"/>
        <v>5</v>
      </c>
      <c r="O23" s="248">
        <f t="shared" si="1"/>
        <v>6</v>
      </c>
      <c r="P23" s="248">
        <f t="shared" si="1"/>
        <v>7</v>
      </c>
      <c r="Q23" s="248">
        <f t="shared" si="1"/>
        <v>8</v>
      </c>
      <c r="R23" s="377">
        <f t="shared" si="1"/>
        <v>9</v>
      </c>
      <c r="S23" s="58">
        <f t="shared" si="1"/>
        <v>10</v>
      </c>
      <c r="T23" s="248">
        <f t="shared" si="1"/>
        <v>11</v>
      </c>
      <c r="U23" s="248">
        <f t="shared" si="1"/>
        <v>12</v>
      </c>
      <c r="V23" s="248">
        <f t="shared" si="1"/>
        <v>13</v>
      </c>
      <c r="W23" s="377">
        <f t="shared" si="1"/>
        <v>14</v>
      </c>
      <c r="X23" s="248">
        <f t="shared" si="1"/>
        <v>15</v>
      </c>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246" t="s">
        <v>9</v>
      </c>
      <c r="B24" s="246"/>
      <c r="C24" s="246"/>
      <c r="D24" s="246"/>
      <c r="E24" s="246"/>
      <c r="F24" s="246"/>
      <c r="G24" s="246"/>
      <c r="H24" s="187"/>
      <c r="I24" s="251">
        <f t="shared" ref="I24:X24" si="2">1/(1+$I$15)^I23</f>
        <v>1</v>
      </c>
      <c r="J24" s="251">
        <f t="shared" si="2"/>
        <v>0.93292284728052988</v>
      </c>
      <c r="K24" s="251">
        <f t="shared" si="2"/>
        <v>0.87034503897801074</v>
      </c>
      <c r="L24" s="251">
        <f t="shared" si="2"/>
        <v>0.8119647718798495</v>
      </c>
      <c r="M24" s="378">
        <f t="shared" si="2"/>
        <v>0.75750048687363514</v>
      </c>
      <c r="N24" s="191">
        <f t="shared" si="2"/>
        <v>0.70668951103053923</v>
      </c>
      <c r="O24" s="251">
        <f t="shared" si="2"/>
        <v>0.65928679077389607</v>
      </c>
      <c r="P24" s="251">
        <f t="shared" si="2"/>
        <v>0.61506371002322602</v>
      </c>
      <c r="Q24" s="251">
        <f t="shared" si="2"/>
        <v>0.57380698761379423</v>
      </c>
      <c r="R24" s="378">
        <f t="shared" si="2"/>
        <v>0.53531764867412457</v>
      </c>
      <c r="S24" s="191">
        <f t="shared" si="2"/>
        <v>0.49941006500058266</v>
      </c>
      <c r="T24" s="251">
        <f t="shared" si="2"/>
        <v>0.46591105980089798</v>
      </c>
      <c r="U24" s="251">
        <f t="shared" si="2"/>
        <v>0.43465907248894298</v>
      </c>
      <c r="V24" s="251">
        <f t="shared" si="2"/>
        <v>0.40550337950269894</v>
      </c>
      <c r="W24" s="378">
        <f t="shared" si="2"/>
        <v>0.37830336738753512</v>
      </c>
      <c r="X24" s="251">
        <f t="shared" si="2"/>
        <v>0.35292785463899157</v>
      </c>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240"/>
      <c r="B25" s="240"/>
      <c r="C25" s="240"/>
      <c r="D25" s="240"/>
      <c r="E25" s="240"/>
      <c r="F25" s="240"/>
      <c r="G25" s="240"/>
      <c r="H25" s="181"/>
      <c r="I25" s="253"/>
      <c r="J25" s="253"/>
      <c r="K25" s="253"/>
      <c r="L25" s="253"/>
      <c r="M25" s="197"/>
      <c r="N25" s="196"/>
      <c r="O25" s="253"/>
      <c r="P25" s="223"/>
      <c r="Q25" s="381"/>
      <c r="R25" s="197"/>
      <c r="S25" s="196"/>
      <c r="T25" s="253"/>
      <c r="U25" s="223"/>
      <c r="V25" s="381"/>
      <c r="W25" s="197"/>
      <c r="X25" s="253"/>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104</v>
      </c>
      <c r="J26" s="268">
        <f ca="1">J12</f>
        <v>106</v>
      </c>
      <c r="K26" s="268">
        <f ca="1">K12</f>
        <v>109</v>
      </c>
      <c r="L26" s="268">
        <f ca="1">L12</f>
        <v>103</v>
      </c>
      <c r="M26" s="300">
        <f ca="1">M12</f>
        <v>115</v>
      </c>
      <c r="N26" s="269"/>
      <c r="O26" s="270"/>
      <c r="R26" s="273"/>
      <c r="S26" s="269"/>
      <c r="T26" s="270"/>
      <c r="W26" s="273"/>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104</v>
      </c>
      <c r="J27" s="276">
        <f ca="1">J26</f>
        <v>106</v>
      </c>
      <c r="K27" s="276">
        <f ca="1">K26</f>
        <v>109</v>
      </c>
      <c r="L27" s="276">
        <f ca="1">L26</f>
        <v>103</v>
      </c>
      <c r="M27" s="277">
        <f ca="1">M26</f>
        <v>115</v>
      </c>
      <c r="N27" s="278"/>
      <c r="O27" s="279"/>
      <c r="P27" s="276"/>
      <c r="Q27" s="276"/>
      <c r="R27" s="280"/>
      <c r="S27" s="278"/>
      <c r="T27" s="279"/>
      <c r="U27" s="276"/>
      <c r="V27" s="276"/>
      <c r="W27" s="280"/>
      <c r="X27" s="279"/>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4"/>
      <c r="R28" s="285"/>
      <c r="S28" s="284"/>
      <c r="W28" s="285"/>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104</v>
      </c>
      <c r="J29" s="283">
        <f ca="1">J12</f>
        <v>106</v>
      </c>
      <c r="K29" s="283">
        <f ca="1">K12</f>
        <v>109</v>
      </c>
      <c r="L29" s="283">
        <f ca="1">L12</f>
        <v>103</v>
      </c>
      <c r="M29" s="285">
        <f ca="1">M12</f>
        <v>115</v>
      </c>
      <c r="N29" s="284"/>
      <c r="R29" s="285"/>
      <c r="S29" s="284"/>
      <c r="W29" s="285"/>
    </row>
    <row r="30" spans="1:118" s="283" customFormat="1" ht="12.95" customHeight="1" outlineLevel="1">
      <c r="A30" s="287"/>
      <c r="B30" s="281" t="s">
        <v>199</v>
      </c>
      <c r="C30" s="282"/>
      <c r="D30" s="282"/>
      <c r="E30" s="282"/>
      <c r="F30" s="282"/>
      <c r="G30" s="282"/>
      <c r="H30" s="267"/>
      <c r="M30" s="285"/>
      <c r="N30" s="288">
        <f ca="1">L32</f>
        <v>103</v>
      </c>
      <c r="O30" s="283">
        <f ca="1">N30</f>
        <v>103</v>
      </c>
      <c r="P30" s="283">
        <f ca="1">O30</f>
        <v>103</v>
      </c>
      <c r="Q30" s="283">
        <f ca="1">P30</f>
        <v>103</v>
      </c>
      <c r="R30" s="285">
        <f ca="1">Q30</f>
        <v>103</v>
      </c>
      <c r="S30" s="284"/>
      <c r="W30" s="285"/>
    </row>
    <row r="31" spans="1:118" s="283" customFormat="1" ht="12.95" customHeight="1" outlineLevel="1">
      <c r="A31" s="287"/>
      <c r="B31" s="281" t="s">
        <v>200</v>
      </c>
      <c r="C31" s="282"/>
      <c r="D31" s="282"/>
      <c r="E31" s="282"/>
      <c r="F31" s="282"/>
      <c r="G31" s="282"/>
      <c r="H31" s="282"/>
      <c r="M31" s="285"/>
      <c r="N31" s="284"/>
      <c r="R31" s="285"/>
      <c r="S31" s="288">
        <f ca="1">Q32</f>
        <v>103</v>
      </c>
      <c r="T31" s="283">
        <f ca="1">$S$31</f>
        <v>103</v>
      </c>
      <c r="U31" s="283">
        <f ca="1">$S$31</f>
        <v>103</v>
      </c>
      <c r="V31" s="283">
        <f ca="1">$S$31</f>
        <v>103</v>
      </c>
      <c r="W31" s="285">
        <f ca="1">$S$31</f>
        <v>103</v>
      </c>
      <c r="X31" s="376">
        <f ca="1">V32</f>
        <v>103</v>
      </c>
    </row>
    <row r="32" spans="1:118" s="283" customFormat="1" ht="12.95" customHeight="1" outlineLevel="1">
      <c r="A32" s="287"/>
      <c r="B32" s="281" t="s">
        <v>195</v>
      </c>
      <c r="C32" s="282"/>
      <c r="D32" s="282"/>
      <c r="E32" s="282"/>
      <c r="F32" s="282"/>
      <c r="G32" s="282"/>
      <c r="H32" s="282"/>
      <c r="I32" s="283">
        <f t="shared" ref="I32:X32" ca="1" si="3">SUM(I29:I31)</f>
        <v>104</v>
      </c>
      <c r="J32" s="283">
        <f t="shared" ca="1" si="3"/>
        <v>106</v>
      </c>
      <c r="K32" s="283">
        <f t="shared" ca="1" si="3"/>
        <v>109</v>
      </c>
      <c r="L32" s="283">
        <f t="shared" ca="1" si="3"/>
        <v>103</v>
      </c>
      <c r="M32" s="285">
        <f t="shared" ca="1" si="3"/>
        <v>115</v>
      </c>
      <c r="N32" s="284">
        <f t="shared" ca="1" si="3"/>
        <v>103</v>
      </c>
      <c r="O32" s="283">
        <f t="shared" ca="1" si="3"/>
        <v>103</v>
      </c>
      <c r="P32" s="283">
        <f t="shared" ca="1" si="3"/>
        <v>103</v>
      </c>
      <c r="Q32" s="283">
        <f t="shared" ca="1" si="3"/>
        <v>103</v>
      </c>
      <c r="R32" s="285">
        <f t="shared" ca="1" si="3"/>
        <v>103</v>
      </c>
      <c r="S32" s="284">
        <f t="shared" ca="1" si="3"/>
        <v>103</v>
      </c>
      <c r="T32" s="283">
        <f t="shared" ca="1" si="3"/>
        <v>103</v>
      </c>
      <c r="U32" s="283">
        <f t="shared" ca="1" si="3"/>
        <v>103</v>
      </c>
      <c r="V32" s="283">
        <f t="shared" ca="1" si="3"/>
        <v>103</v>
      </c>
      <c r="W32" s="285">
        <f t="shared" ca="1" si="3"/>
        <v>103</v>
      </c>
      <c r="X32" s="283">
        <f t="shared" ca="1" si="3"/>
        <v>103</v>
      </c>
    </row>
    <row r="33" spans="1:24" s="283" customFormat="1" ht="12.95" customHeight="1" outlineLevel="1">
      <c r="A33" s="281"/>
      <c r="B33" s="289" t="s">
        <v>13</v>
      </c>
      <c r="C33" s="290"/>
      <c r="D33" s="290"/>
      <c r="E33" s="290"/>
      <c r="F33" s="290"/>
      <c r="G33" s="290"/>
      <c r="H33" s="290"/>
      <c r="I33" s="291">
        <f ca="1">I$27</f>
        <v>104</v>
      </c>
      <c r="J33" s="291">
        <f ca="1">J$27</f>
        <v>106</v>
      </c>
      <c r="K33" s="291">
        <f ca="1">K$27</f>
        <v>109</v>
      </c>
      <c r="L33" s="291">
        <f ca="1">L$27</f>
        <v>103</v>
      </c>
      <c r="M33" s="293">
        <f ca="1">M$27</f>
        <v>115</v>
      </c>
      <c r="N33" s="292"/>
      <c r="O33" s="291"/>
      <c r="P33" s="291"/>
      <c r="Q33" s="291"/>
      <c r="R33" s="293"/>
      <c r="S33" s="292"/>
      <c r="T33" s="291"/>
      <c r="U33" s="291"/>
      <c r="V33" s="291"/>
      <c r="W33" s="293"/>
      <c r="X33" s="291"/>
    </row>
    <row r="34" spans="1:24" s="283" customFormat="1" ht="12.95" customHeight="1" outlineLevel="1">
      <c r="A34" s="281"/>
      <c r="B34" s="289" t="s">
        <v>14</v>
      </c>
      <c r="C34" s="290"/>
      <c r="D34" s="290"/>
      <c r="E34" s="290"/>
      <c r="F34" s="290"/>
      <c r="G34" s="290"/>
      <c r="H34" s="290"/>
      <c r="I34" s="291"/>
      <c r="J34" s="291"/>
      <c r="K34" s="291"/>
      <c r="L34" s="291"/>
      <c r="M34" s="293"/>
      <c r="N34" s="292">
        <f ca="1">N30</f>
        <v>103</v>
      </c>
      <c r="O34" s="291">
        <f ca="1">O30</f>
        <v>103</v>
      </c>
      <c r="P34" s="291">
        <f ca="1">P30</f>
        <v>103</v>
      </c>
      <c r="Q34" s="291">
        <f ca="1">Q30</f>
        <v>103</v>
      </c>
      <c r="R34" s="293">
        <f ca="1">R30</f>
        <v>103</v>
      </c>
      <c r="S34" s="292"/>
      <c r="T34" s="291"/>
      <c r="U34" s="291"/>
      <c r="V34" s="291"/>
      <c r="W34" s="293"/>
      <c r="X34" s="291"/>
    </row>
    <row r="35" spans="1:24" s="283" customFormat="1" ht="12.95" customHeight="1" outlineLevel="1">
      <c r="A35" s="281"/>
      <c r="B35" s="289" t="s">
        <v>15</v>
      </c>
      <c r="C35" s="290"/>
      <c r="D35" s="290"/>
      <c r="E35" s="290"/>
      <c r="F35" s="290"/>
      <c r="G35" s="290"/>
      <c r="H35" s="290"/>
      <c r="I35" s="291"/>
      <c r="J35" s="291"/>
      <c r="K35" s="291"/>
      <c r="L35" s="291"/>
      <c r="M35" s="293"/>
      <c r="N35" s="292"/>
      <c r="O35" s="291"/>
      <c r="P35" s="291"/>
      <c r="Q35" s="291"/>
      <c r="R35" s="293"/>
      <c r="S35" s="292">
        <f t="shared" ref="S35:X35" ca="1" si="4">S$31</f>
        <v>103</v>
      </c>
      <c r="T35" s="291">
        <f t="shared" ca="1" si="4"/>
        <v>103</v>
      </c>
      <c r="U35" s="291">
        <f t="shared" ca="1" si="4"/>
        <v>103</v>
      </c>
      <c r="V35" s="291">
        <f t="shared" ca="1" si="4"/>
        <v>103</v>
      </c>
      <c r="W35" s="293">
        <f t="shared" ca="1" si="4"/>
        <v>103</v>
      </c>
      <c r="X35" s="291">
        <f t="shared" ca="1" si="4"/>
        <v>103</v>
      </c>
    </row>
    <row r="36" spans="1:24" s="283" customFormat="1" ht="12.75" customHeight="1" outlineLevel="1">
      <c r="A36" s="281"/>
      <c r="B36" s="289" t="s">
        <v>262</v>
      </c>
      <c r="C36" s="290"/>
      <c r="D36" s="290"/>
      <c r="E36" s="290"/>
      <c r="F36" s="290"/>
      <c r="G36" s="290"/>
      <c r="H36" s="290"/>
      <c r="I36" s="291">
        <f t="shared" ref="I36:X36" ca="1" si="5">SUM(I33:I35)</f>
        <v>104</v>
      </c>
      <c r="J36" s="291">
        <f t="shared" ca="1" si="5"/>
        <v>106</v>
      </c>
      <c r="K36" s="291">
        <f t="shared" ca="1" si="5"/>
        <v>109</v>
      </c>
      <c r="L36" s="291">
        <f t="shared" ca="1" si="5"/>
        <v>103</v>
      </c>
      <c r="M36" s="293">
        <f t="shared" ca="1" si="5"/>
        <v>115</v>
      </c>
      <c r="N36" s="292">
        <f t="shared" ca="1" si="5"/>
        <v>103</v>
      </c>
      <c r="O36" s="291">
        <f t="shared" ca="1" si="5"/>
        <v>103</v>
      </c>
      <c r="P36" s="291">
        <f t="shared" ca="1" si="5"/>
        <v>103</v>
      </c>
      <c r="Q36" s="291">
        <f t="shared" ca="1" si="5"/>
        <v>103</v>
      </c>
      <c r="R36" s="293">
        <f t="shared" ca="1" si="5"/>
        <v>103</v>
      </c>
      <c r="S36" s="292">
        <f t="shared" ca="1" si="5"/>
        <v>103</v>
      </c>
      <c r="T36" s="291">
        <f t="shared" ca="1" si="5"/>
        <v>103</v>
      </c>
      <c r="U36" s="291">
        <f t="shared" ca="1" si="5"/>
        <v>103</v>
      </c>
      <c r="V36" s="291">
        <f t="shared" ca="1" si="5"/>
        <v>103</v>
      </c>
      <c r="W36" s="293">
        <f t="shared" ca="1" si="5"/>
        <v>103</v>
      </c>
      <c r="X36" s="291">
        <f t="shared" ca="1" si="5"/>
        <v>103</v>
      </c>
    </row>
    <row r="37" spans="1:24" s="283" customFormat="1" ht="12.95" customHeight="1" outlineLevel="1">
      <c r="A37" s="287"/>
      <c r="B37" s="281"/>
      <c r="C37" s="282"/>
      <c r="D37" s="282"/>
      <c r="E37" s="282"/>
      <c r="F37" s="282"/>
      <c r="G37" s="282"/>
      <c r="H37" s="282"/>
      <c r="M37" s="285"/>
      <c r="N37" s="284"/>
      <c r="R37" s="285"/>
      <c r="S37" s="284"/>
      <c r="W37" s="285"/>
    </row>
    <row r="38" spans="1:24" s="268" customFormat="1" ht="12.95" customHeight="1" outlineLevel="1">
      <c r="A38" s="294" t="s">
        <v>16</v>
      </c>
      <c r="B38" s="266" t="s">
        <v>201</v>
      </c>
      <c r="C38" s="267"/>
      <c r="D38" s="267"/>
      <c r="E38" s="267"/>
      <c r="F38" s="267"/>
      <c r="G38" s="267"/>
      <c r="H38" s="267"/>
      <c r="I38" s="268">
        <f ca="1">I12</f>
        <v>104</v>
      </c>
      <c r="J38" s="268">
        <f ca="1">J12</f>
        <v>106</v>
      </c>
      <c r="K38" s="268">
        <f ca="1">K12</f>
        <v>109</v>
      </c>
      <c r="L38" s="268">
        <f ca="1">L12</f>
        <v>103</v>
      </c>
      <c r="M38" s="300">
        <f ca="1">M12</f>
        <v>115</v>
      </c>
      <c r="N38" s="295"/>
      <c r="O38" s="296"/>
      <c r="P38" s="296"/>
      <c r="Q38" s="296"/>
      <c r="R38" s="297"/>
      <c r="S38" s="295"/>
      <c r="T38" s="296"/>
      <c r="U38" s="296"/>
      <c r="V38" s="296"/>
      <c r="W38" s="297"/>
      <c r="X38" s="296"/>
    </row>
    <row r="39" spans="1:24" s="268" customFormat="1" ht="12.95" customHeight="1" outlineLevel="1">
      <c r="A39" s="294"/>
      <c r="B39" s="266" t="s">
        <v>202</v>
      </c>
      <c r="C39" s="267"/>
      <c r="D39" s="267"/>
      <c r="E39" s="267"/>
      <c r="F39" s="267"/>
      <c r="G39" s="267"/>
      <c r="H39" s="267"/>
      <c r="M39" s="300"/>
      <c r="N39" s="298">
        <f ca="1">L41</f>
        <v>117</v>
      </c>
      <c r="O39" s="268">
        <f ca="1">N39</f>
        <v>117</v>
      </c>
      <c r="P39" s="268">
        <f ca="1">O39</f>
        <v>117</v>
      </c>
      <c r="Q39" s="268">
        <f ca="1">P39</f>
        <v>117</v>
      </c>
      <c r="R39" s="300">
        <f ca="1">Q39</f>
        <v>117</v>
      </c>
      <c r="S39" s="299"/>
      <c r="W39" s="300"/>
    </row>
    <row r="40" spans="1:24" s="268" customFormat="1" ht="12.95" customHeight="1" outlineLevel="1">
      <c r="A40" s="294"/>
      <c r="B40" s="266" t="s">
        <v>203</v>
      </c>
      <c r="C40" s="267"/>
      <c r="D40" s="267"/>
      <c r="E40" s="267"/>
      <c r="F40" s="267"/>
      <c r="G40" s="267"/>
      <c r="H40" s="267"/>
      <c r="M40" s="300"/>
      <c r="N40" s="295"/>
      <c r="O40" s="296"/>
      <c r="P40" s="296"/>
      <c r="Q40" s="296"/>
      <c r="R40" s="297"/>
      <c r="S40" s="298">
        <f ca="1">Q41</f>
        <v>104</v>
      </c>
      <c r="T40" s="296">
        <f t="shared" ref="T40:W40" ca="1" si="6">S40</f>
        <v>104</v>
      </c>
      <c r="U40" s="296">
        <f t="shared" ca="1" si="6"/>
        <v>104</v>
      </c>
      <c r="V40" s="296">
        <f t="shared" ca="1" si="6"/>
        <v>104</v>
      </c>
      <c r="W40" s="297">
        <f t="shared" ca="1" si="6"/>
        <v>104</v>
      </c>
      <c r="X40" s="359">
        <f ca="1">V41</f>
        <v>104</v>
      </c>
    </row>
    <row r="41" spans="1:24" s="268" customFormat="1" ht="12.95" customHeight="1">
      <c r="A41" s="294"/>
      <c r="B41" s="266" t="s">
        <v>196</v>
      </c>
      <c r="C41" s="267"/>
      <c r="D41" s="267"/>
      <c r="E41" s="267"/>
      <c r="F41" s="267"/>
      <c r="G41" s="267"/>
      <c r="H41" s="267"/>
      <c r="I41" s="268">
        <f ca="1">I12-SUM($I13:I13)-I14</f>
        <v>117</v>
      </c>
      <c r="J41" s="268">
        <f ca="1">J12-SUM($I13:J13)-J14</f>
        <v>111</v>
      </c>
      <c r="K41" s="268">
        <f ca="1">K12-SUM($I13:K13)-K14</f>
        <v>75</v>
      </c>
      <c r="L41" s="268">
        <f ca="1">L12-SUM($I13:L13)-L14</f>
        <v>117</v>
      </c>
      <c r="M41" s="300">
        <f ca="1">M12-SUM($I13:M13)-M14</f>
        <v>134</v>
      </c>
      <c r="N41" s="301">
        <f ca="1">$L$41+$L$14-N14-SUM($M13:N13)</f>
        <v>104</v>
      </c>
      <c r="O41" s="302">
        <f ca="1">$L$41+$L$14-O14-SUM($M13:O13)</f>
        <v>104</v>
      </c>
      <c r="P41" s="302">
        <f ca="1">$L$41+$L$14-P14-SUM($M13:P13)</f>
        <v>104</v>
      </c>
      <c r="Q41" s="302">
        <f ca="1">$L$41+$L$14-Q14-SUM($M13:Q13)</f>
        <v>104</v>
      </c>
      <c r="R41" s="303">
        <f ca="1">$L$41+$L$14-R14-SUM($M13:R13)</f>
        <v>104</v>
      </c>
      <c r="S41" s="301">
        <f ca="1">$Q$41+$Q$14-S14-SUM($R13:S13)</f>
        <v>104</v>
      </c>
      <c r="T41" s="302">
        <f ca="1">$Q$41+$Q$14-T14-SUM($R13:T13)</f>
        <v>104</v>
      </c>
      <c r="U41" s="302">
        <f ca="1">$Q$41+$Q$14-U14-SUM($R13:U13)</f>
        <v>104</v>
      </c>
      <c r="V41" s="302">
        <f ca="1">$Q$41+$Q$14-V14-SUM($R13:V13)</f>
        <v>104</v>
      </c>
      <c r="W41" s="303">
        <f ca="1">$Q$41+$Q$14-W14-SUM($R13:W13)</f>
        <v>104</v>
      </c>
      <c r="X41" s="296">
        <f t="shared" ref="X41" ca="1" si="7">W41</f>
        <v>104</v>
      </c>
    </row>
    <row r="42" spans="1:24" s="268" customFormat="1" ht="12.95" customHeight="1" outlineLevel="1">
      <c r="A42" s="266"/>
      <c r="B42" s="274" t="s">
        <v>17</v>
      </c>
      <c r="C42" s="275"/>
      <c r="D42" s="275"/>
      <c r="E42" s="275"/>
      <c r="F42" s="275"/>
      <c r="G42" s="275"/>
      <c r="H42" s="275"/>
      <c r="I42" s="276">
        <f ca="1">I$27</f>
        <v>104</v>
      </c>
      <c r="J42" s="276">
        <f ca="1">J$27</f>
        <v>106</v>
      </c>
      <c r="K42" s="276">
        <f ca="1">K$27</f>
        <v>109</v>
      </c>
      <c r="L42" s="276">
        <f ca="1">L$27</f>
        <v>103</v>
      </c>
      <c r="M42" s="277">
        <f ca="1">M$27</f>
        <v>115</v>
      </c>
      <c r="N42" s="304"/>
      <c r="O42" s="276"/>
      <c r="P42" s="276"/>
      <c r="Q42" s="276"/>
      <c r="R42" s="277"/>
      <c r="S42" s="304"/>
      <c r="T42" s="276"/>
      <c r="U42" s="276"/>
      <c r="V42" s="276"/>
      <c r="W42" s="277"/>
      <c r="X42" s="276"/>
    </row>
    <row r="43" spans="1:24" s="268" customFormat="1" ht="12.95" customHeight="1" outlineLevel="1">
      <c r="A43" s="266"/>
      <c r="B43" s="274" t="s">
        <v>18</v>
      </c>
      <c r="C43" s="275"/>
      <c r="D43" s="275"/>
      <c r="E43" s="275"/>
      <c r="F43" s="275"/>
      <c r="G43" s="275"/>
      <c r="H43" s="275"/>
      <c r="I43" s="276"/>
      <c r="J43" s="276"/>
      <c r="K43" s="276"/>
      <c r="L43" s="276"/>
      <c r="M43" s="277"/>
      <c r="N43" s="304">
        <f ca="1">N39</f>
        <v>117</v>
      </c>
      <c r="O43" s="276">
        <f ca="1">O39</f>
        <v>117</v>
      </c>
      <c r="P43" s="276">
        <f ca="1">P39</f>
        <v>117</v>
      </c>
      <c r="Q43" s="276">
        <f ca="1">Q39</f>
        <v>117</v>
      </c>
      <c r="R43" s="277">
        <f ca="1">R39</f>
        <v>117</v>
      </c>
      <c r="S43" s="304"/>
      <c r="T43" s="276"/>
      <c r="U43" s="276"/>
      <c r="V43" s="276"/>
      <c r="W43" s="277"/>
      <c r="X43" s="276"/>
    </row>
    <row r="44" spans="1:24" s="268" customFormat="1" ht="12.95" customHeight="1" outlineLevel="1">
      <c r="A44" s="266"/>
      <c r="B44" s="274" t="s">
        <v>19</v>
      </c>
      <c r="C44" s="275"/>
      <c r="D44" s="275"/>
      <c r="E44" s="275"/>
      <c r="F44" s="275"/>
      <c r="G44" s="275"/>
      <c r="H44" s="275"/>
      <c r="I44" s="276"/>
      <c r="J44" s="276"/>
      <c r="K44" s="276"/>
      <c r="L44" s="276"/>
      <c r="M44" s="277"/>
      <c r="N44" s="304"/>
      <c r="O44" s="276"/>
      <c r="P44" s="276"/>
      <c r="Q44" s="276"/>
      <c r="R44" s="277"/>
      <c r="S44" s="304">
        <f t="shared" ref="S44:X44" ca="1" si="8">S40</f>
        <v>104</v>
      </c>
      <c r="T44" s="276">
        <f t="shared" ca="1" si="8"/>
        <v>104</v>
      </c>
      <c r="U44" s="276">
        <f t="shared" ca="1" si="8"/>
        <v>104</v>
      </c>
      <c r="V44" s="276">
        <f t="shared" ca="1" si="8"/>
        <v>104</v>
      </c>
      <c r="W44" s="277">
        <f t="shared" ca="1" si="8"/>
        <v>104</v>
      </c>
      <c r="X44" s="276">
        <f t="shared" ca="1" si="8"/>
        <v>104</v>
      </c>
    </row>
    <row r="45" spans="1:24" s="268" customFormat="1" ht="12.75" customHeight="1">
      <c r="A45" s="266"/>
      <c r="B45" s="274" t="s">
        <v>263</v>
      </c>
      <c r="C45" s="275"/>
      <c r="D45" s="275"/>
      <c r="E45" s="275"/>
      <c r="F45" s="275"/>
      <c r="G45" s="275"/>
      <c r="H45" s="275"/>
      <c r="I45" s="276">
        <f t="shared" ref="I45:X45" ca="1" si="9">SUM(I42:I44)</f>
        <v>104</v>
      </c>
      <c r="J45" s="276">
        <f t="shared" ca="1" si="9"/>
        <v>106</v>
      </c>
      <c r="K45" s="276">
        <f t="shared" ca="1" si="9"/>
        <v>109</v>
      </c>
      <c r="L45" s="276">
        <f t="shared" ca="1" si="9"/>
        <v>103</v>
      </c>
      <c r="M45" s="277">
        <f t="shared" ca="1" si="9"/>
        <v>115</v>
      </c>
      <c r="N45" s="304">
        <f t="shared" ca="1" si="9"/>
        <v>117</v>
      </c>
      <c r="O45" s="276">
        <f t="shared" ca="1" si="9"/>
        <v>117</v>
      </c>
      <c r="P45" s="276">
        <f t="shared" ca="1" si="9"/>
        <v>117</v>
      </c>
      <c r="Q45" s="276">
        <f t="shared" ca="1" si="9"/>
        <v>117</v>
      </c>
      <c r="R45" s="277">
        <f t="shared" ca="1" si="9"/>
        <v>117</v>
      </c>
      <c r="S45" s="304">
        <f t="shared" ca="1" si="9"/>
        <v>104</v>
      </c>
      <c r="T45" s="276">
        <f t="shared" ca="1" si="9"/>
        <v>104</v>
      </c>
      <c r="U45" s="276">
        <f t="shared" ca="1" si="9"/>
        <v>104</v>
      </c>
      <c r="V45" s="276">
        <f t="shared" ca="1" si="9"/>
        <v>104</v>
      </c>
      <c r="W45" s="277">
        <f t="shared" ca="1" si="9"/>
        <v>104</v>
      </c>
      <c r="X45" s="276">
        <f t="shared" ca="1" si="9"/>
        <v>104</v>
      </c>
    </row>
    <row r="46" spans="1:24" s="268" customFormat="1" ht="12.95" customHeight="1" outlineLevel="1">
      <c r="A46" s="294"/>
      <c r="B46" s="266"/>
      <c r="C46" s="267"/>
      <c r="D46" s="267"/>
      <c r="E46" s="267"/>
      <c r="F46" s="267"/>
      <c r="G46" s="267"/>
      <c r="H46" s="267"/>
      <c r="M46" s="300"/>
      <c r="N46" s="295"/>
      <c r="O46" s="296"/>
      <c r="P46" s="296"/>
      <c r="Q46" s="296"/>
      <c r="R46" s="297"/>
      <c r="S46" s="295"/>
      <c r="T46" s="296"/>
      <c r="U46" s="296"/>
      <c r="V46" s="296"/>
      <c r="W46" s="297"/>
      <c r="X46" s="296"/>
    </row>
    <row r="47" spans="1:24" s="268" customFormat="1" ht="12.95" customHeight="1" outlineLevel="1">
      <c r="A47" s="294"/>
      <c r="B47" s="266" t="s">
        <v>20</v>
      </c>
      <c r="C47" s="267"/>
      <c r="D47" s="267"/>
      <c r="E47" s="267"/>
      <c r="F47" s="267"/>
      <c r="G47" s="267"/>
      <c r="H47" s="267"/>
      <c r="I47" s="268">
        <f t="shared" ref="I47:X47" ca="1" si="10">(SUM(I38:I40)-I41)-(SUM(H38:H40)-H41)</f>
        <v>-13</v>
      </c>
      <c r="J47" s="268">
        <f t="shared" ca="1" si="10"/>
        <v>8</v>
      </c>
      <c r="K47" s="268">
        <f t="shared" ca="1" si="10"/>
        <v>39</v>
      </c>
      <c r="L47" s="268">
        <f t="shared" ca="1" si="10"/>
        <v>-48</v>
      </c>
      <c r="M47" s="300">
        <f t="shared" ca="1" si="10"/>
        <v>-5</v>
      </c>
      <c r="N47" s="295">
        <f t="shared" ca="1" si="10"/>
        <v>32</v>
      </c>
      <c r="O47" s="296">
        <f t="shared" ca="1" si="10"/>
        <v>0</v>
      </c>
      <c r="P47" s="268">
        <f t="shared" ca="1" si="10"/>
        <v>0</v>
      </c>
      <c r="Q47" s="268">
        <f t="shared" ca="1" si="10"/>
        <v>0</v>
      </c>
      <c r="R47" s="300">
        <f t="shared" ca="1" si="10"/>
        <v>0</v>
      </c>
      <c r="S47" s="295">
        <f t="shared" ca="1" si="10"/>
        <v>-13</v>
      </c>
      <c r="T47" s="296">
        <f t="shared" ca="1" si="10"/>
        <v>0</v>
      </c>
      <c r="U47" s="268">
        <f t="shared" ca="1" si="10"/>
        <v>0</v>
      </c>
      <c r="V47" s="268">
        <f t="shared" ca="1" si="10"/>
        <v>0</v>
      </c>
      <c r="W47" s="300">
        <f t="shared" ca="1" si="10"/>
        <v>0</v>
      </c>
      <c r="X47" s="296">
        <f t="shared" ca="1" si="10"/>
        <v>0</v>
      </c>
    </row>
    <row r="48" spans="1:24" s="268" customFormat="1" ht="12.95" customHeight="1">
      <c r="A48" s="294"/>
      <c r="B48" s="281"/>
      <c r="C48" s="267"/>
      <c r="D48" s="267"/>
      <c r="E48" s="267"/>
      <c r="F48" s="267"/>
      <c r="G48" s="267"/>
      <c r="H48" s="267"/>
      <c r="M48" s="300"/>
      <c r="N48" s="295"/>
      <c r="O48" s="296"/>
      <c r="R48" s="300"/>
      <c r="S48" s="295"/>
      <c r="T48" s="296"/>
      <c r="W48" s="300"/>
      <c r="X48" s="296"/>
    </row>
    <row r="49" spans="1:24" s="268" customFormat="1" ht="12.95" customHeight="1">
      <c r="A49" s="294"/>
      <c r="B49" s="266" t="s">
        <v>204</v>
      </c>
      <c r="C49" s="267"/>
      <c r="D49" s="267"/>
      <c r="E49" s="267"/>
      <c r="F49" s="267"/>
      <c r="G49" s="267"/>
      <c r="H49" s="267"/>
      <c r="M49" s="300"/>
      <c r="N49" s="295"/>
      <c r="O49" s="296"/>
      <c r="P49" s="296"/>
      <c r="Q49" s="296"/>
      <c r="R49" s="297"/>
      <c r="S49" s="295"/>
      <c r="T49" s="296"/>
      <c r="U49" s="296"/>
      <c r="V49" s="296"/>
      <c r="W49" s="297"/>
      <c r="X49" s="296"/>
    </row>
    <row r="50" spans="1:24" s="268" customFormat="1" ht="12.95" customHeight="1">
      <c r="A50" s="294"/>
      <c r="B50" s="306" t="s">
        <v>256</v>
      </c>
      <c r="C50" s="307"/>
      <c r="D50" s="307"/>
      <c r="E50" s="307"/>
      <c r="F50" s="307"/>
      <c r="G50" s="307"/>
      <c r="H50" s="307"/>
      <c r="I50" s="308">
        <f ca="1">SUM(I38:I40)-I41</f>
        <v>-13</v>
      </c>
      <c r="J50" s="308"/>
      <c r="K50" s="308"/>
      <c r="L50" s="308"/>
      <c r="M50" s="311"/>
      <c r="N50" s="310">
        <f ca="1">SUM(N38:N40)-N41</f>
        <v>13</v>
      </c>
      <c r="O50" s="308"/>
      <c r="P50" s="308"/>
      <c r="Q50" s="308"/>
      <c r="R50" s="311"/>
      <c r="S50" s="310">
        <f ca="1">SUM(S38:S40)-S41</f>
        <v>0</v>
      </c>
      <c r="T50" s="308"/>
      <c r="U50" s="308"/>
      <c r="V50" s="308"/>
      <c r="W50" s="311"/>
      <c r="X50" s="308"/>
    </row>
    <row r="51" spans="1:24" s="268" customFormat="1" ht="12.95" customHeight="1">
      <c r="A51" s="294"/>
      <c r="B51" s="306" t="s">
        <v>257</v>
      </c>
      <c r="C51" s="307"/>
      <c r="D51" s="307"/>
      <c r="E51" s="307"/>
      <c r="F51" s="307"/>
      <c r="G51" s="307"/>
      <c r="H51" s="307"/>
      <c r="I51" s="308"/>
      <c r="J51" s="312">
        <f ca="1">(SUM(J38:J40)-J41)-(SUM(I38:I40)-I41)</f>
        <v>8</v>
      </c>
      <c r="K51" s="312">
        <f ca="1">(SUM(K38:K40)-K41)-(SUM(J38:J40)-J41)</f>
        <v>39</v>
      </c>
      <c r="L51" s="312">
        <f ca="1">(SUM(L38:L40)-L41)-(SUM(K38:K40)-K41)</f>
        <v>-48</v>
      </c>
      <c r="M51" s="311"/>
      <c r="N51" s="310"/>
      <c r="O51" s="312">
        <f ca="1">(SUM(O38:O40)-O41)-(SUM(N38:N40)-N41)</f>
        <v>0</v>
      </c>
      <c r="P51" s="312">
        <f ca="1">(SUM(P38:P40)-P41)-(SUM(O38:O40)-O41)</f>
        <v>0</v>
      </c>
      <c r="Q51" s="312">
        <f ca="1">(SUM(Q38:Q40)-Q41)-(SUM(P38:P40)-P41)</f>
        <v>0</v>
      </c>
      <c r="R51" s="311"/>
      <c r="S51" s="310"/>
      <c r="T51" s="312">
        <f ca="1">(SUM(T38:T40)-T41)-(SUM(S38:S40)-S41)</f>
        <v>0</v>
      </c>
      <c r="U51" s="312">
        <f ca="1">(SUM(U38:U40)-U41)-(SUM(T38:T40)-T41)</f>
        <v>0</v>
      </c>
      <c r="V51" s="312">
        <f ca="1">(SUM(V38:V40)-V41)-(SUM(U38:U40)-U41)</f>
        <v>0</v>
      </c>
      <c r="W51" s="311"/>
      <c r="X51" s="308"/>
    </row>
    <row r="52" spans="1:24" s="268" customFormat="1" ht="12.95" customHeight="1">
      <c r="A52" s="294"/>
      <c r="B52" s="306" t="s">
        <v>258</v>
      </c>
      <c r="C52" s="307"/>
      <c r="D52" s="307"/>
      <c r="E52" s="307"/>
      <c r="F52" s="307"/>
      <c r="G52" s="307"/>
      <c r="H52" s="307"/>
      <c r="I52" s="312"/>
      <c r="J52" s="312"/>
      <c r="K52" s="312"/>
      <c r="L52" s="312"/>
      <c r="M52" s="313">
        <v>0</v>
      </c>
      <c r="N52" s="310"/>
      <c r="O52" s="308"/>
      <c r="P52" s="308"/>
      <c r="Q52" s="308"/>
      <c r="R52" s="313">
        <v>0</v>
      </c>
      <c r="S52" s="310"/>
      <c r="T52" s="308"/>
      <c r="U52" s="308"/>
      <c r="V52" s="308"/>
      <c r="W52" s="313">
        <v>0</v>
      </c>
      <c r="X52" s="308"/>
    </row>
    <row r="53" spans="1:24" s="268" customFormat="1" ht="12.95" customHeight="1">
      <c r="A53" s="294"/>
      <c r="B53" s="266" t="s">
        <v>289</v>
      </c>
      <c r="C53" s="307"/>
      <c r="D53" s="307"/>
      <c r="E53" s="307"/>
      <c r="F53" s="307"/>
      <c r="G53" s="307"/>
      <c r="I53" s="312"/>
      <c r="J53" s="312"/>
      <c r="K53" s="312"/>
      <c r="L53" s="312"/>
      <c r="M53" s="313"/>
      <c r="N53" s="310"/>
      <c r="O53" s="312"/>
      <c r="P53" s="308"/>
      <c r="Q53" s="308"/>
      <c r="R53" s="313"/>
      <c r="S53" s="310"/>
      <c r="T53" s="308"/>
      <c r="U53" s="308"/>
      <c r="V53" s="308"/>
      <c r="W53" s="313"/>
      <c r="X53" s="308"/>
    </row>
    <row r="54" spans="1:24" s="268" customFormat="1" ht="12.95" customHeight="1">
      <c r="A54" s="294"/>
      <c r="B54" s="306" t="s">
        <v>267</v>
      </c>
      <c r="C54" s="307"/>
      <c r="D54" s="307"/>
      <c r="E54" s="307"/>
      <c r="F54" s="307"/>
      <c r="G54" s="307"/>
      <c r="H54" s="307"/>
      <c r="I54" s="312"/>
      <c r="J54" s="312"/>
      <c r="K54" s="312"/>
      <c r="L54" s="312"/>
      <c r="M54" s="313"/>
      <c r="N54" s="370">
        <f ca="1">-((M38-M41)-(L38-L41))</f>
        <v>5</v>
      </c>
      <c r="O54" s="308"/>
      <c r="P54" s="308"/>
      <c r="Q54" s="308"/>
      <c r="R54" s="313"/>
      <c r="S54" s="370">
        <f ca="1">-((R38-R41)-(Q38-Q41))</f>
        <v>0</v>
      </c>
      <c r="T54" s="308"/>
      <c r="U54" s="308"/>
      <c r="V54" s="308"/>
      <c r="W54" s="313"/>
      <c r="X54" s="308"/>
    </row>
    <row r="55" spans="1:24" s="268" customFormat="1" ht="12.95" customHeight="1">
      <c r="A55" s="294"/>
      <c r="B55" s="306" t="s">
        <v>281</v>
      </c>
      <c r="C55" s="307"/>
      <c r="D55" s="307"/>
      <c r="E55" s="307"/>
      <c r="F55" s="307"/>
      <c r="G55" s="307"/>
      <c r="H55" s="307"/>
      <c r="I55" s="312"/>
      <c r="J55" s="312"/>
      <c r="K55" s="312"/>
      <c r="L55" s="312"/>
      <c r="M55" s="313"/>
      <c r="N55" s="370"/>
      <c r="O55" s="308"/>
      <c r="P55" s="308"/>
      <c r="Q55" s="308"/>
      <c r="R55" s="313"/>
      <c r="S55" s="310"/>
      <c r="T55" s="308"/>
      <c r="U55" s="308"/>
      <c r="V55" s="308"/>
      <c r="W55" s="313"/>
      <c r="X55" s="308"/>
    </row>
    <row r="56" spans="1:24" s="268" customFormat="1" ht="12.95" customHeight="1">
      <c r="A56" s="294"/>
      <c r="B56" s="306" t="s">
        <v>323</v>
      </c>
      <c r="C56" s="307"/>
      <c r="D56" s="307"/>
      <c r="E56" s="307"/>
      <c r="F56" s="307"/>
      <c r="G56" s="307"/>
      <c r="H56" s="307"/>
      <c r="I56" s="312"/>
      <c r="J56" s="312"/>
      <c r="K56" s="312"/>
      <c r="L56" s="312"/>
      <c r="M56" s="313"/>
      <c r="N56" s="370"/>
      <c r="O56" s="308"/>
      <c r="P56" s="308"/>
      <c r="Q56" s="308"/>
      <c r="R56" s="313"/>
      <c r="S56" s="310"/>
      <c r="T56" s="308"/>
      <c r="U56" s="308"/>
      <c r="V56" s="308"/>
      <c r="W56" s="313"/>
      <c r="X56" s="308"/>
    </row>
    <row r="57" spans="1:24" s="268" customFormat="1" ht="12.95" customHeight="1">
      <c r="A57" s="294"/>
      <c r="B57" s="306" t="s">
        <v>286</v>
      </c>
      <c r="C57" s="307"/>
      <c r="D57" s="307"/>
      <c r="E57" s="307"/>
      <c r="F57" s="307"/>
      <c r="G57" s="307"/>
      <c r="H57" s="307"/>
      <c r="I57" s="312"/>
      <c r="J57" s="312"/>
      <c r="K57" s="312"/>
      <c r="L57" s="312"/>
      <c r="M57" s="313"/>
      <c r="N57" s="370"/>
      <c r="O57" s="308"/>
      <c r="P57" s="308"/>
      <c r="Q57" s="308"/>
      <c r="R57" s="313"/>
      <c r="S57" s="310"/>
      <c r="T57" s="308"/>
      <c r="U57" s="308"/>
      <c r="V57" s="308"/>
      <c r="W57" s="313"/>
      <c r="X57" s="308"/>
    </row>
    <row r="58" spans="1:24" s="268" customFormat="1" ht="12.95" customHeight="1">
      <c r="A58" s="294"/>
      <c r="B58" s="306" t="s">
        <v>308</v>
      </c>
      <c r="C58" s="307"/>
      <c r="D58" s="307"/>
      <c r="E58" s="307"/>
      <c r="F58" s="307"/>
      <c r="G58" s="307"/>
      <c r="H58" s="307"/>
      <c r="I58" s="312"/>
      <c r="J58" s="312"/>
      <c r="K58" s="312"/>
      <c r="L58" s="312"/>
      <c r="M58" s="313"/>
      <c r="N58" s="370"/>
      <c r="O58" s="308"/>
      <c r="P58" s="308"/>
      <c r="Q58" s="308"/>
      <c r="R58" s="313"/>
      <c r="S58" s="310"/>
      <c r="T58" s="308"/>
      <c r="U58" s="308"/>
      <c r="V58" s="308"/>
      <c r="W58" s="313"/>
      <c r="X58" s="308"/>
    </row>
    <row r="59" spans="1:24" s="268" customFormat="1" ht="12.95" customHeight="1">
      <c r="A59" s="294"/>
      <c r="B59" s="306" t="s">
        <v>309</v>
      </c>
      <c r="C59" s="307"/>
      <c r="D59" s="307"/>
      <c r="E59" s="307"/>
      <c r="F59" s="307"/>
      <c r="G59" s="307"/>
      <c r="H59" s="307"/>
      <c r="I59" s="312"/>
      <c r="J59" s="312"/>
      <c r="K59" s="312"/>
      <c r="L59" s="312"/>
      <c r="M59" s="313"/>
      <c r="N59" s="370"/>
      <c r="O59" s="308"/>
      <c r="P59" s="308"/>
      <c r="Q59" s="308"/>
      <c r="R59" s="313"/>
      <c r="S59" s="310"/>
      <c r="T59" s="308"/>
      <c r="U59" s="308"/>
      <c r="V59" s="308"/>
      <c r="W59" s="313"/>
      <c r="X59" s="308"/>
    </row>
    <row r="60" spans="1:24" s="268" customFormat="1" ht="12.95" customHeight="1">
      <c r="A60" s="294"/>
      <c r="B60" s="306" t="s">
        <v>310</v>
      </c>
      <c r="C60" s="307"/>
      <c r="D60" s="307"/>
      <c r="E60" s="307"/>
      <c r="F60" s="307"/>
      <c r="G60" s="307"/>
      <c r="H60" s="307"/>
      <c r="I60" s="312"/>
      <c r="J60" s="312"/>
      <c r="K60" s="312"/>
      <c r="L60" s="312"/>
      <c r="M60" s="313"/>
      <c r="N60" s="370"/>
      <c r="O60" s="308"/>
      <c r="P60" s="308"/>
      <c r="Q60" s="308"/>
      <c r="R60" s="313"/>
      <c r="S60" s="310"/>
      <c r="T60" s="308"/>
      <c r="U60" s="308"/>
      <c r="V60" s="308"/>
      <c r="W60" s="313"/>
      <c r="X60" s="308"/>
    </row>
    <row r="61" spans="1:24" s="268" customFormat="1" ht="12.95" customHeight="1">
      <c r="A61" s="294"/>
      <c r="B61" s="306" t="s">
        <v>311</v>
      </c>
      <c r="C61" s="307"/>
      <c r="D61" s="307"/>
      <c r="E61" s="307"/>
      <c r="F61" s="307"/>
      <c r="G61" s="307"/>
      <c r="H61" s="307"/>
      <c r="I61" s="312"/>
      <c r="J61" s="312"/>
      <c r="K61" s="312"/>
      <c r="L61" s="312"/>
      <c r="M61" s="313"/>
      <c r="N61" s="370"/>
      <c r="O61" s="308"/>
      <c r="P61" s="308"/>
      <c r="Q61" s="308"/>
      <c r="R61" s="313"/>
      <c r="S61" s="310"/>
      <c r="T61" s="308"/>
      <c r="U61" s="308"/>
      <c r="V61" s="308"/>
      <c r="W61" s="313"/>
      <c r="X61" s="308"/>
    </row>
    <row r="62" spans="1:24" s="268" customFormat="1" ht="12.95" customHeight="1">
      <c r="A62" s="294"/>
      <c r="B62" s="306" t="s">
        <v>22</v>
      </c>
      <c r="C62" s="307"/>
      <c r="D62" s="307"/>
      <c r="E62" s="307"/>
      <c r="F62" s="307"/>
      <c r="G62" s="307"/>
      <c r="H62" s="307"/>
      <c r="I62" s="319">
        <f ca="1">SUM(I50:I61)</f>
        <v>-13</v>
      </c>
      <c r="J62" s="319">
        <f t="shared" ref="J62:X62" ca="1" si="11">SUM(J50:J61)</f>
        <v>8</v>
      </c>
      <c r="K62" s="319">
        <f t="shared" ca="1" si="11"/>
        <v>39</v>
      </c>
      <c r="L62" s="319">
        <f t="shared" ca="1" si="11"/>
        <v>-48</v>
      </c>
      <c r="M62" s="321">
        <f t="shared" si="11"/>
        <v>0</v>
      </c>
      <c r="N62" s="320">
        <f t="shared" ca="1" si="11"/>
        <v>18</v>
      </c>
      <c r="O62" s="319">
        <f t="shared" ca="1" si="11"/>
        <v>0</v>
      </c>
      <c r="P62" s="319">
        <f t="shared" ca="1" si="11"/>
        <v>0</v>
      </c>
      <c r="Q62" s="319">
        <f t="shared" ca="1" si="11"/>
        <v>0</v>
      </c>
      <c r="R62" s="321">
        <f t="shared" si="11"/>
        <v>0</v>
      </c>
      <c r="S62" s="320">
        <f t="shared" ca="1" si="11"/>
        <v>0</v>
      </c>
      <c r="T62" s="319">
        <f t="shared" ca="1" si="11"/>
        <v>0</v>
      </c>
      <c r="U62" s="319">
        <f t="shared" ca="1" si="11"/>
        <v>0</v>
      </c>
      <c r="V62" s="319">
        <f t="shared" ca="1" si="11"/>
        <v>0</v>
      </c>
      <c r="W62" s="321">
        <f t="shared" si="11"/>
        <v>0</v>
      </c>
      <c r="X62" s="319">
        <f t="shared" si="11"/>
        <v>0</v>
      </c>
    </row>
    <row r="63" spans="1:24" s="268" customFormat="1" ht="12.95" customHeight="1" outlineLevel="1">
      <c r="A63" s="294"/>
      <c r="B63" s="306"/>
      <c r="C63" s="307"/>
      <c r="D63" s="307"/>
      <c r="E63" s="307"/>
      <c r="F63" s="307"/>
      <c r="G63" s="307"/>
      <c r="H63" s="307"/>
      <c r="I63" s="312"/>
      <c r="J63" s="312"/>
      <c r="K63" s="312"/>
      <c r="L63" s="312"/>
      <c r="M63" s="313"/>
      <c r="N63" s="322"/>
      <c r="O63" s="312"/>
      <c r="P63" s="312"/>
      <c r="Q63" s="312"/>
      <c r="R63" s="313"/>
      <c r="S63" s="322"/>
      <c r="T63" s="312"/>
      <c r="U63" s="312"/>
      <c r="V63" s="312"/>
      <c r="W63" s="313"/>
      <c r="X63" s="312"/>
    </row>
    <row r="64" spans="1:24" s="268" customFormat="1" ht="12.95" customHeight="1" outlineLevel="1">
      <c r="A64" s="294"/>
      <c r="B64" s="266" t="s">
        <v>230</v>
      </c>
      <c r="C64" s="307"/>
      <c r="D64" s="307"/>
      <c r="E64" s="307"/>
      <c r="F64" s="307"/>
      <c r="G64" s="307"/>
      <c r="H64" s="307"/>
      <c r="I64" s="312"/>
      <c r="J64" s="312"/>
      <c r="K64" s="312"/>
      <c r="L64" s="312"/>
      <c r="M64" s="313"/>
      <c r="N64" s="310"/>
      <c r="O64" s="308"/>
      <c r="P64" s="308"/>
      <c r="Q64" s="308"/>
      <c r="R64" s="311"/>
      <c r="S64" s="310"/>
      <c r="T64" s="308"/>
      <c r="U64" s="308"/>
      <c r="V64" s="308"/>
      <c r="W64" s="311"/>
      <c r="X64" s="308"/>
    </row>
    <row r="65" spans="1:24" s="268" customFormat="1" ht="12.95" customHeight="1" outlineLevel="1">
      <c r="A65" s="294"/>
      <c r="B65" s="323" t="s">
        <v>215</v>
      </c>
      <c r="C65" s="324"/>
      <c r="D65" s="324"/>
      <c r="E65" s="324"/>
      <c r="F65" s="324"/>
      <c r="G65" s="324"/>
      <c r="H65" s="324"/>
      <c r="I65" s="325"/>
      <c r="J65" s="325">
        <f ca="1">I$62</f>
        <v>-13</v>
      </c>
      <c r="K65" s="325">
        <f ca="1">J65</f>
        <v>-13</v>
      </c>
      <c r="L65" s="325">
        <f ca="1">K65</f>
        <v>-13</v>
      </c>
      <c r="M65" s="327">
        <f ca="1">L65</f>
        <v>-13</v>
      </c>
      <c r="N65" s="326">
        <f ca="1">M65</f>
        <v>-13</v>
      </c>
      <c r="O65" s="325"/>
      <c r="P65" s="325"/>
      <c r="Q65" s="325"/>
      <c r="R65" s="327"/>
      <c r="S65" s="326"/>
      <c r="T65" s="325"/>
      <c r="U65" s="325"/>
      <c r="V65" s="325"/>
      <c r="W65" s="327"/>
      <c r="X65" s="325"/>
    </row>
    <row r="66" spans="1:24" s="268" customFormat="1" ht="12.95" customHeight="1" outlineLevel="1">
      <c r="A66" s="294"/>
      <c r="B66" s="306" t="s">
        <v>205</v>
      </c>
      <c r="C66" s="307"/>
      <c r="D66" s="307"/>
      <c r="E66" s="307"/>
      <c r="F66" s="307"/>
      <c r="G66" s="307"/>
      <c r="H66" s="307"/>
      <c r="I66" s="312"/>
      <c r="J66" s="312"/>
      <c r="K66" s="312">
        <f ca="1">J$62</f>
        <v>8</v>
      </c>
      <c r="L66" s="312">
        <f ca="1">K66</f>
        <v>8</v>
      </c>
      <c r="M66" s="313">
        <f ca="1">L66</f>
        <v>8</v>
      </c>
      <c r="N66" s="310">
        <f ca="1">M66</f>
        <v>8</v>
      </c>
      <c r="O66" s="308">
        <f ca="1">N66</f>
        <v>8</v>
      </c>
      <c r="P66" s="308"/>
      <c r="Q66" s="308"/>
      <c r="R66" s="311"/>
      <c r="S66" s="310"/>
      <c r="T66" s="308"/>
      <c r="U66" s="308"/>
      <c r="V66" s="308"/>
      <c r="W66" s="311"/>
      <c r="X66" s="308"/>
    </row>
    <row r="67" spans="1:24" s="268" customFormat="1" ht="12.95" customHeight="1" outlineLevel="1">
      <c r="A67" s="294"/>
      <c r="B67" s="306" t="s">
        <v>206</v>
      </c>
      <c r="C67" s="307"/>
      <c r="D67" s="307"/>
      <c r="E67" s="307"/>
      <c r="F67" s="307"/>
      <c r="G67" s="307"/>
      <c r="H67" s="307"/>
      <c r="I67" s="312"/>
      <c r="J67" s="312"/>
      <c r="K67" s="312"/>
      <c r="L67" s="312">
        <f ca="1">K$62</f>
        <v>39</v>
      </c>
      <c r="M67" s="313">
        <f ca="1">L67</f>
        <v>39</v>
      </c>
      <c r="N67" s="310">
        <f ca="1">M67</f>
        <v>39</v>
      </c>
      <c r="O67" s="308">
        <f ca="1">N67</f>
        <v>39</v>
      </c>
      <c r="P67" s="308">
        <f ca="1">O67</f>
        <v>39</v>
      </c>
      <c r="Q67" s="308"/>
      <c r="R67" s="311"/>
      <c r="S67" s="310"/>
      <c r="T67" s="308"/>
      <c r="U67" s="308"/>
      <c r="V67" s="308"/>
      <c r="W67" s="311"/>
      <c r="X67" s="308"/>
    </row>
    <row r="68" spans="1:24" s="268" customFormat="1" ht="12.95" customHeight="1" outlineLevel="1">
      <c r="A68" s="294"/>
      <c r="B68" s="306" t="s">
        <v>207</v>
      </c>
      <c r="C68" s="307"/>
      <c r="D68" s="307"/>
      <c r="E68" s="307"/>
      <c r="F68" s="307"/>
      <c r="G68" s="307"/>
      <c r="H68" s="307"/>
      <c r="I68" s="312"/>
      <c r="J68" s="312"/>
      <c r="K68" s="312"/>
      <c r="L68" s="312"/>
      <c r="M68" s="313">
        <f ca="1">L$62</f>
        <v>-48</v>
      </c>
      <c r="N68" s="310">
        <f ca="1">M68</f>
        <v>-48</v>
      </c>
      <c r="O68" s="308">
        <f ca="1">N68</f>
        <v>-48</v>
      </c>
      <c r="P68" s="308">
        <f ca="1">O68</f>
        <v>-48</v>
      </c>
      <c r="Q68" s="308">
        <f ca="1">P68</f>
        <v>-48</v>
      </c>
      <c r="R68" s="311"/>
      <c r="S68" s="310"/>
      <c r="T68" s="308"/>
      <c r="U68" s="308"/>
      <c r="V68" s="308"/>
      <c r="W68" s="311"/>
      <c r="X68" s="308"/>
    </row>
    <row r="69" spans="1:24" s="268" customFormat="1" ht="12.95" customHeight="1" outlineLevel="1">
      <c r="A69" s="294"/>
      <c r="B69" s="328" t="s">
        <v>208</v>
      </c>
      <c r="C69" s="307"/>
      <c r="D69" s="307"/>
      <c r="E69" s="307"/>
      <c r="F69" s="307"/>
      <c r="G69" s="307"/>
      <c r="H69" s="307"/>
      <c r="I69" s="312"/>
      <c r="J69" s="312"/>
      <c r="K69" s="312"/>
      <c r="L69" s="312"/>
      <c r="M69" s="313"/>
      <c r="N69" s="310">
        <f>M$62</f>
        <v>0</v>
      </c>
      <c r="O69" s="308">
        <f>N69</f>
        <v>0</v>
      </c>
      <c r="P69" s="308">
        <f>O69</f>
        <v>0</v>
      </c>
      <c r="Q69" s="308">
        <f>P69</f>
        <v>0</v>
      </c>
      <c r="R69" s="311">
        <f>Q69</f>
        <v>0</v>
      </c>
      <c r="S69" s="310"/>
      <c r="T69" s="308"/>
      <c r="U69" s="308"/>
      <c r="V69" s="308"/>
      <c r="W69" s="311"/>
      <c r="X69" s="308"/>
    </row>
    <row r="70" spans="1:24" s="268" customFormat="1" ht="12.95" customHeight="1" outlineLevel="1">
      <c r="A70" s="294"/>
      <c r="B70" s="323" t="s">
        <v>209</v>
      </c>
      <c r="C70" s="324"/>
      <c r="D70" s="324"/>
      <c r="E70" s="324"/>
      <c r="F70" s="324"/>
      <c r="G70" s="324"/>
      <c r="H70" s="324"/>
      <c r="I70" s="325"/>
      <c r="J70" s="325"/>
      <c r="K70" s="325"/>
      <c r="L70" s="325"/>
      <c r="M70" s="327"/>
      <c r="N70" s="326"/>
      <c r="O70" s="325">
        <f ca="1">N$62</f>
        <v>18</v>
      </c>
      <c r="P70" s="325">
        <f ca="1">O70</f>
        <v>18</v>
      </c>
      <c r="Q70" s="325">
        <f ca="1">P70</f>
        <v>18</v>
      </c>
      <c r="R70" s="327">
        <f ca="1">Q70</f>
        <v>18</v>
      </c>
      <c r="S70" s="326">
        <f ca="1">R70</f>
        <v>18</v>
      </c>
      <c r="T70" s="325"/>
      <c r="U70" s="325"/>
      <c r="V70" s="325"/>
      <c r="W70" s="327"/>
      <c r="X70" s="325"/>
    </row>
    <row r="71" spans="1:24" s="268" customFormat="1" ht="12.95" customHeight="1" outlineLevel="1">
      <c r="A71" s="294"/>
      <c r="B71" s="306" t="s">
        <v>210</v>
      </c>
      <c r="C71" s="307"/>
      <c r="D71" s="307"/>
      <c r="E71" s="307"/>
      <c r="F71" s="307"/>
      <c r="G71" s="307"/>
      <c r="H71" s="307"/>
      <c r="I71" s="312"/>
      <c r="J71" s="312"/>
      <c r="K71" s="312"/>
      <c r="L71" s="312"/>
      <c r="M71" s="313"/>
      <c r="N71" s="322"/>
      <c r="O71" s="312"/>
      <c r="P71" s="312">
        <f ca="1">O$62</f>
        <v>0</v>
      </c>
      <c r="Q71" s="312">
        <f ca="1">P71</f>
        <v>0</v>
      </c>
      <c r="R71" s="313">
        <f ca="1">Q71</f>
        <v>0</v>
      </c>
      <c r="S71" s="322">
        <f ca="1">R71</f>
        <v>0</v>
      </c>
      <c r="T71" s="312">
        <f ca="1">S71</f>
        <v>0</v>
      </c>
      <c r="U71" s="312"/>
      <c r="V71" s="312"/>
      <c r="W71" s="313"/>
      <c r="X71" s="312"/>
    </row>
    <row r="72" spans="1:24" s="268" customFormat="1" ht="12.95" customHeight="1" outlineLevel="1">
      <c r="A72" s="294"/>
      <c r="B72" s="306" t="s">
        <v>211</v>
      </c>
      <c r="C72" s="307"/>
      <c r="D72" s="307"/>
      <c r="E72" s="307"/>
      <c r="F72" s="307"/>
      <c r="G72" s="307"/>
      <c r="H72" s="307"/>
      <c r="I72" s="312"/>
      <c r="J72" s="312"/>
      <c r="K72" s="312"/>
      <c r="L72" s="312"/>
      <c r="M72" s="313"/>
      <c r="N72" s="322"/>
      <c r="O72" s="312"/>
      <c r="P72" s="312"/>
      <c r="Q72" s="312">
        <f ca="1">P$62</f>
        <v>0</v>
      </c>
      <c r="R72" s="313">
        <f ca="1">Q72</f>
        <v>0</v>
      </c>
      <c r="S72" s="322">
        <f ca="1">R72</f>
        <v>0</v>
      </c>
      <c r="T72" s="312">
        <f ca="1">S72</f>
        <v>0</v>
      </c>
      <c r="U72" s="312">
        <f ca="1">T72</f>
        <v>0</v>
      </c>
      <c r="V72" s="312"/>
      <c r="W72" s="313"/>
      <c r="X72" s="312"/>
    </row>
    <row r="73" spans="1:24" s="268" customFormat="1" ht="12.95" customHeight="1" outlineLevel="1">
      <c r="A73" s="294"/>
      <c r="B73" s="306" t="s">
        <v>212</v>
      </c>
      <c r="C73" s="307"/>
      <c r="D73" s="307"/>
      <c r="E73" s="307"/>
      <c r="F73" s="307"/>
      <c r="G73" s="307"/>
      <c r="H73" s="307"/>
      <c r="I73" s="312"/>
      <c r="J73" s="312"/>
      <c r="K73" s="312"/>
      <c r="L73" s="312"/>
      <c r="M73" s="313"/>
      <c r="N73" s="322"/>
      <c r="O73" s="312"/>
      <c r="P73" s="312"/>
      <c r="Q73" s="312"/>
      <c r="R73" s="313">
        <f ca="1">Q$62</f>
        <v>0</v>
      </c>
      <c r="S73" s="322">
        <f ca="1">R73</f>
        <v>0</v>
      </c>
      <c r="T73" s="312">
        <f ca="1">S73</f>
        <v>0</v>
      </c>
      <c r="U73" s="312">
        <f ca="1">T73</f>
        <v>0</v>
      </c>
      <c r="V73" s="312">
        <f ca="1">U73</f>
        <v>0</v>
      </c>
      <c r="W73" s="313"/>
      <c r="X73" s="312"/>
    </row>
    <row r="74" spans="1:24" s="268" customFormat="1" ht="12.95" customHeight="1" outlineLevel="1">
      <c r="A74" s="294"/>
      <c r="B74" s="328" t="s">
        <v>213</v>
      </c>
      <c r="C74" s="329"/>
      <c r="D74" s="329"/>
      <c r="E74" s="307"/>
      <c r="F74" s="307"/>
      <c r="G74" s="307"/>
      <c r="H74" s="307"/>
      <c r="I74" s="312"/>
      <c r="J74" s="312"/>
      <c r="K74" s="312"/>
      <c r="L74" s="312"/>
      <c r="M74" s="313"/>
      <c r="N74" s="322"/>
      <c r="O74" s="312"/>
      <c r="P74" s="312"/>
      <c r="Q74" s="312"/>
      <c r="R74" s="313"/>
      <c r="S74" s="322">
        <f>R$62</f>
        <v>0</v>
      </c>
      <c r="T74" s="312">
        <f>S74</f>
        <v>0</v>
      </c>
      <c r="U74" s="312">
        <f>T74</f>
        <v>0</v>
      </c>
      <c r="V74" s="312">
        <f>U74</f>
        <v>0</v>
      </c>
      <c r="W74" s="313">
        <f>V74</f>
        <v>0</v>
      </c>
      <c r="X74" s="312"/>
    </row>
    <row r="75" spans="1:24" s="268" customFormat="1" ht="12.95" customHeight="1" outlineLevel="1">
      <c r="A75" s="294"/>
      <c r="B75" s="306" t="s">
        <v>214</v>
      </c>
      <c r="C75" s="307"/>
      <c r="D75" s="307"/>
      <c r="E75" s="324"/>
      <c r="F75" s="324"/>
      <c r="G75" s="324"/>
      <c r="H75" s="324"/>
      <c r="I75" s="325"/>
      <c r="J75" s="325"/>
      <c r="K75" s="325"/>
      <c r="L75" s="325"/>
      <c r="M75" s="327"/>
      <c r="N75" s="326"/>
      <c r="O75" s="325"/>
      <c r="P75" s="325"/>
      <c r="Q75" s="325"/>
      <c r="R75" s="327"/>
      <c r="S75" s="326"/>
      <c r="T75" s="325">
        <f ca="1">S$62</f>
        <v>0</v>
      </c>
      <c r="U75" s="325">
        <f ca="1">T75</f>
        <v>0</v>
      </c>
      <c r="V75" s="325">
        <f ca="1">U75</f>
        <v>0</v>
      </c>
      <c r="W75" s="327">
        <f ca="1">V75</f>
        <v>0</v>
      </c>
      <c r="X75" s="325">
        <f ca="1">W75</f>
        <v>0</v>
      </c>
    </row>
    <row r="76" spans="1:24" s="268" customFormat="1" ht="12.95" customHeight="1" outlineLevel="1">
      <c r="A76" s="294"/>
      <c r="B76" s="306" t="s">
        <v>288</v>
      </c>
      <c r="C76" s="307"/>
      <c r="D76" s="307"/>
      <c r="E76" s="307"/>
      <c r="F76" s="307"/>
      <c r="G76" s="307"/>
      <c r="H76" s="307"/>
      <c r="I76" s="312"/>
      <c r="J76" s="312"/>
      <c r="K76" s="312"/>
      <c r="L76" s="312"/>
      <c r="M76" s="313"/>
      <c r="N76" s="322"/>
      <c r="O76" s="312"/>
      <c r="P76" s="312"/>
      <c r="Q76" s="312"/>
      <c r="R76" s="313"/>
      <c r="S76" s="322"/>
      <c r="T76" s="312"/>
      <c r="U76" s="312">
        <f ca="1">T62</f>
        <v>0</v>
      </c>
      <c r="V76" s="312">
        <f ca="1">U76</f>
        <v>0</v>
      </c>
      <c r="W76" s="313">
        <f ca="1">V76</f>
        <v>0</v>
      </c>
      <c r="X76" s="312">
        <f ca="1">W76</f>
        <v>0</v>
      </c>
    </row>
    <row r="77" spans="1:24" s="268" customFormat="1" ht="12.95" customHeight="1" outlineLevel="1">
      <c r="A77" s="294"/>
      <c r="B77" s="306" t="s">
        <v>307</v>
      </c>
      <c r="C77" s="307"/>
      <c r="D77" s="307"/>
      <c r="E77" s="307"/>
      <c r="F77" s="307"/>
      <c r="G77" s="307"/>
      <c r="H77" s="307"/>
      <c r="I77" s="312"/>
      <c r="J77" s="312"/>
      <c r="K77" s="312"/>
      <c r="L77" s="312"/>
      <c r="M77" s="313"/>
      <c r="N77" s="322"/>
      <c r="O77" s="312"/>
      <c r="P77" s="312"/>
      <c r="Q77" s="312"/>
      <c r="R77" s="313"/>
      <c r="S77" s="322"/>
      <c r="T77" s="312"/>
      <c r="U77" s="312"/>
      <c r="V77" s="312">
        <f ca="1">U62</f>
        <v>0</v>
      </c>
      <c r="W77" s="313">
        <f ca="1">V77</f>
        <v>0</v>
      </c>
      <c r="X77" s="312">
        <f ca="1">W77</f>
        <v>0</v>
      </c>
    </row>
    <row r="78" spans="1:24" s="268" customFormat="1" ht="12.95" customHeight="1" outlineLevel="1">
      <c r="A78" s="294"/>
      <c r="B78" s="306" t="s">
        <v>259</v>
      </c>
      <c r="C78" s="307"/>
      <c r="D78" s="307"/>
      <c r="E78" s="307"/>
      <c r="F78" s="307"/>
      <c r="G78" s="307"/>
      <c r="H78" s="307"/>
      <c r="I78" s="319"/>
      <c r="J78" s="319"/>
      <c r="K78" s="319"/>
      <c r="L78" s="319"/>
      <c r="M78" s="321"/>
      <c r="N78" s="320">
        <f ca="1">SUM(N65:N69)</f>
        <v>-14</v>
      </c>
      <c r="O78" s="319">
        <f ca="1">SUM(O65:O69)</f>
        <v>-1</v>
      </c>
      <c r="P78" s="319">
        <f ca="1">SUM(P65:P69)</f>
        <v>-9</v>
      </c>
      <c r="Q78" s="319">
        <f ca="1">SUM(Q65:Q69)</f>
        <v>-48</v>
      </c>
      <c r="R78" s="321">
        <f>SUM(R65:R69)</f>
        <v>0</v>
      </c>
      <c r="S78" s="320">
        <f ca="1">SUM(S65:S74)</f>
        <v>18</v>
      </c>
      <c r="T78" s="319">
        <f t="shared" ref="T78:W78" ca="1" si="12">SUM(T65:T74)</f>
        <v>0</v>
      </c>
      <c r="U78" s="319">
        <f t="shared" ca="1" si="12"/>
        <v>0</v>
      </c>
      <c r="V78" s="319">
        <f t="shared" ca="1" si="12"/>
        <v>0</v>
      </c>
      <c r="W78" s="321">
        <f t="shared" si="12"/>
        <v>0</v>
      </c>
      <c r="X78" s="319">
        <f ca="1">SUM(X65:X77)</f>
        <v>0</v>
      </c>
    </row>
    <row r="79" spans="1:24" s="268" customFormat="1" ht="12.95" customHeight="1">
      <c r="A79" s="294"/>
      <c r="B79" s="306"/>
      <c r="C79" s="307"/>
      <c r="D79" s="307"/>
      <c r="E79" s="307"/>
      <c r="F79" s="307"/>
      <c r="G79" s="307"/>
      <c r="H79" s="307"/>
      <c r="I79" s="312"/>
      <c r="J79" s="312"/>
      <c r="K79" s="312"/>
      <c r="L79" s="312"/>
      <c r="M79" s="313"/>
      <c r="N79" s="322"/>
      <c r="O79" s="312"/>
      <c r="P79" s="312"/>
      <c r="Q79" s="312"/>
      <c r="R79" s="313"/>
      <c r="S79" s="322"/>
      <c r="T79" s="312"/>
      <c r="U79" s="312"/>
      <c r="V79" s="312"/>
      <c r="W79" s="313"/>
      <c r="X79" s="312"/>
    </row>
    <row r="80" spans="1:24" s="268" customFormat="1" ht="12.95" customHeight="1">
      <c r="A80" s="294"/>
      <c r="B80" s="266" t="s">
        <v>360</v>
      </c>
      <c r="C80" s="307"/>
      <c r="D80" s="307"/>
      <c r="E80" s="307"/>
      <c r="F80" s="307"/>
      <c r="G80" s="307"/>
      <c r="H80" s="307"/>
      <c r="I80" s="312"/>
      <c r="J80" s="312"/>
      <c r="K80" s="312"/>
      <c r="L80" s="312"/>
      <c r="M80" s="313"/>
      <c r="N80" s="322"/>
      <c r="O80" s="312"/>
      <c r="P80" s="312"/>
      <c r="Q80" s="312"/>
      <c r="R80" s="313"/>
      <c r="S80" s="322"/>
      <c r="T80" s="312"/>
      <c r="U80" s="312"/>
      <c r="V80" s="312"/>
      <c r="W80" s="313"/>
      <c r="X80" s="312"/>
    </row>
    <row r="81" spans="1:24" s="268" customFormat="1" ht="12.95" customHeight="1">
      <c r="A81" s="294"/>
      <c r="B81" s="306" t="s">
        <v>361</v>
      </c>
      <c r="C81" s="307"/>
      <c r="D81" s="307"/>
      <c r="E81" s="307"/>
      <c r="F81" s="307"/>
      <c r="G81" s="307"/>
      <c r="H81" s="307"/>
      <c r="I81" s="314"/>
      <c r="J81" s="314"/>
      <c r="K81" s="314"/>
      <c r="L81" s="314"/>
      <c r="M81" s="318"/>
      <c r="N81" s="371"/>
      <c r="O81" s="314"/>
      <c r="P81" s="314"/>
      <c r="Q81" s="314"/>
      <c r="R81" s="318"/>
      <c r="S81" s="371"/>
      <c r="T81" s="314"/>
      <c r="U81" s="314"/>
      <c r="V81" s="314"/>
      <c r="W81" s="318"/>
      <c r="X81" s="314"/>
    </row>
    <row r="82" spans="1:24" s="268" customFormat="1" ht="12.95" customHeight="1">
      <c r="A82" s="294"/>
      <c r="B82" s="306" t="s">
        <v>362</v>
      </c>
      <c r="C82" s="307"/>
      <c r="D82" s="307"/>
      <c r="E82" s="267"/>
      <c r="F82" s="267"/>
      <c r="G82" s="267"/>
      <c r="H82" s="307"/>
      <c r="I82" s="314"/>
      <c r="J82" s="314"/>
      <c r="K82" s="314"/>
      <c r="L82" s="314"/>
      <c r="M82" s="318"/>
      <c r="N82" s="371"/>
      <c r="O82" s="314"/>
      <c r="P82" s="314"/>
      <c r="Q82" s="314"/>
      <c r="R82" s="318"/>
      <c r="S82" s="371"/>
      <c r="T82" s="314"/>
      <c r="U82" s="314"/>
      <c r="V82" s="314"/>
      <c r="W82" s="318"/>
      <c r="X82" s="314"/>
    </row>
    <row r="83" spans="1:24" s="268" customFormat="1" ht="12.95" customHeight="1">
      <c r="A83" s="294"/>
      <c r="B83" s="306" t="s">
        <v>374</v>
      </c>
      <c r="C83" s="267"/>
      <c r="D83" s="267"/>
      <c r="E83" s="267"/>
      <c r="F83" s="267"/>
      <c r="G83" s="267"/>
      <c r="I83" s="314"/>
      <c r="J83" s="314"/>
      <c r="K83" s="314"/>
      <c r="L83" s="314"/>
      <c r="M83" s="318"/>
      <c r="N83" s="371"/>
      <c r="O83" s="314"/>
      <c r="P83" s="314"/>
      <c r="Q83" s="314"/>
      <c r="R83" s="318"/>
      <c r="S83" s="371"/>
      <c r="T83" s="314"/>
      <c r="U83" s="314"/>
      <c r="V83" s="314"/>
      <c r="W83" s="318"/>
      <c r="X83" s="314"/>
    </row>
    <row r="84" spans="1:24" s="268" customFormat="1" ht="12.95" customHeight="1">
      <c r="A84" s="294"/>
      <c r="B84" s="306" t="s">
        <v>373</v>
      </c>
      <c r="C84" s="330"/>
      <c r="D84" s="330"/>
      <c r="E84" s="267"/>
      <c r="F84" s="267"/>
      <c r="G84" s="267"/>
      <c r="H84" s="294"/>
      <c r="I84" s="314"/>
      <c r="J84" s="314"/>
      <c r="K84" s="314"/>
      <c r="L84" s="314"/>
      <c r="M84" s="318"/>
      <c r="N84" s="371"/>
      <c r="O84" s="314"/>
      <c r="P84" s="314"/>
      <c r="Q84" s="314"/>
      <c r="R84" s="318"/>
      <c r="S84" s="371"/>
      <c r="T84" s="314"/>
      <c r="U84" s="314"/>
      <c r="V84" s="314"/>
      <c r="W84" s="318"/>
      <c r="X84" s="314"/>
    </row>
    <row r="85" spans="1:24" s="268" customFormat="1" ht="12.95" customHeight="1">
      <c r="A85" s="294"/>
      <c r="B85" s="306" t="s">
        <v>365</v>
      </c>
      <c r="C85" s="330"/>
      <c r="D85" s="330"/>
      <c r="E85" s="267"/>
      <c r="F85" s="267"/>
      <c r="G85" s="267"/>
      <c r="H85" s="294"/>
      <c r="I85" s="314"/>
      <c r="J85" s="314"/>
      <c r="K85" s="314"/>
      <c r="L85" s="314"/>
      <c r="M85" s="318"/>
      <c r="N85" s="371"/>
      <c r="O85" s="314"/>
      <c r="P85" s="314"/>
      <c r="Q85" s="314"/>
      <c r="R85" s="318"/>
      <c r="S85" s="371"/>
      <c r="T85" s="314"/>
      <c r="U85" s="314"/>
      <c r="V85" s="314"/>
      <c r="W85" s="318"/>
      <c r="X85" s="314"/>
    </row>
    <row r="86" spans="1:24" s="268" customFormat="1" ht="12.95" customHeight="1">
      <c r="A86" s="294"/>
      <c r="B86" s="306" t="s">
        <v>366</v>
      </c>
      <c r="C86" s="330"/>
      <c r="D86" s="330"/>
      <c r="E86" s="267"/>
      <c r="F86" s="267"/>
      <c r="G86" s="267"/>
      <c r="H86" s="294"/>
      <c r="I86" s="314"/>
      <c r="J86" s="314"/>
      <c r="K86" s="314"/>
      <c r="L86" s="314"/>
      <c r="M86" s="318"/>
      <c r="N86" s="371"/>
      <c r="O86" s="314"/>
      <c r="P86" s="314"/>
      <c r="Q86" s="314"/>
      <c r="R86" s="318"/>
      <c r="S86" s="371"/>
      <c r="T86" s="314"/>
      <c r="U86" s="314"/>
      <c r="V86" s="314"/>
      <c r="W86" s="318"/>
      <c r="X86" s="314"/>
    </row>
    <row r="87" spans="1:24" s="268" customFormat="1" ht="12.95" customHeight="1">
      <c r="A87" s="294"/>
      <c r="B87" s="306" t="s">
        <v>363</v>
      </c>
      <c r="C87" s="330"/>
      <c r="D87" s="330"/>
      <c r="E87" s="267"/>
      <c r="F87" s="267"/>
      <c r="G87" s="267"/>
      <c r="H87" s="294"/>
      <c r="I87" s="314"/>
      <c r="J87" s="314"/>
      <c r="K87" s="314"/>
      <c r="L87" s="314"/>
      <c r="M87" s="318"/>
      <c r="N87" s="371"/>
      <c r="O87" s="314"/>
      <c r="P87" s="314"/>
      <c r="Q87" s="314"/>
      <c r="R87" s="318"/>
      <c r="S87" s="371"/>
      <c r="T87" s="314"/>
      <c r="U87" s="314"/>
      <c r="V87" s="314"/>
      <c r="W87" s="318"/>
      <c r="X87" s="314"/>
    </row>
    <row r="88" spans="1:24" s="268" customFormat="1" ht="12.95" customHeight="1">
      <c r="A88" s="294"/>
      <c r="B88" s="306" t="s">
        <v>364</v>
      </c>
      <c r="C88" s="330"/>
      <c r="D88" s="330"/>
      <c r="E88" s="267"/>
      <c r="F88" s="267"/>
      <c r="G88" s="267"/>
      <c r="H88" s="294"/>
      <c r="I88" s="314"/>
      <c r="J88" s="314"/>
      <c r="K88" s="314"/>
      <c r="L88" s="314"/>
      <c r="M88" s="318"/>
      <c r="N88" s="371"/>
      <c r="O88" s="314"/>
      <c r="P88" s="314"/>
      <c r="Q88" s="314"/>
      <c r="R88" s="318"/>
      <c r="S88" s="371"/>
      <c r="T88" s="314"/>
      <c r="U88" s="314"/>
      <c r="V88" s="314"/>
      <c r="W88" s="318"/>
      <c r="X88" s="314"/>
    </row>
    <row r="89" spans="1:24" s="268" customFormat="1" ht="12.95" customHeight="1">
      <c r="A89" s="294"/>
      <c r="B89" s="306" t="s">
        <v>367</v>
      </c>
      <c r="C89" s="330"/>
      <c r="D89" s="330"/>
      <c r="E89" s="267"/>
      <c r="F89" s="267"/>
      <c r="G89" s="267"/>
      <c r="H89" s="294"/>
      <c r="I89" s="314"/>
      <c r="J89" s="314"/>
      <c r="K89" s="314"/>
      <c r="L89" s="314"/>
      <c r="M89" s="318"/>
      <c r="N89" s="371"/>
      <c r="O89" s="314"/>
      <c r="P89" s="314"/>
      <c r="Q89" s="314"/>
      <c r="R89" s="318"/>
      <c r="S89" s="371"/>
      <c r="T89" s="314"/>
      <c r="U89" s="314"/>
      <c r="V89" s="314"/>
      <c r="W89" s="318"/>
      <c r="X89" s="314"/>
    </row>
    <row r="90" spans="1:24" s="268" customFormat="1" ht="12.95" customHeight="1">
      <c r="A90" s="294"/>
      <c r="B90" s="306" t="s">
        <v>368</v>
      </c>
      <c r="C90" s="330"/>
      <c r="D90" s="330"/>
      <c r="E90" s="267"/>
      <c r="F90" s="267"/>
      <c r="G90" s="267"/>
      <c r="H90" s="294"/>
      <c r="I90" s="314"/>
      <c r="J90" s="314"/>
      <c r="K90" s="314"/>
      <c r="L90" s="314"/>
      <c r="M90" s="318"/>
      <c r="N90" s="371"/>
      <c r="O90" s="314"/>
      <c r="P90" s="314"/>
      <c r="Q90" s="314"/>
      <c r="R90" s="318"/>
      <c r="S90" s="371"/>
      <c r="T90" s="314"/>
      <c r="U90" s="314"/>
      <c r="V90" s="314"/>
      <c r="W90" s="318"/>
      <c r="X90" s="314"/>
    </row>
    <row r="91" spans="1:24" s="268" customFormat="1" ht="12.95" customHeight="1">
      <c r="A91" s="294"/>
      <c r="B91" s="306" t="s">
        <v>369</v>
      </c>
      <c r="C91" s="330"/>
      <c r="D91" s="330"/>
      <c r="E91" s="267"/>
      <c r="F91" s="267"/>
      <c r="G91" s="267"/>
      <c r="H91" s="294"/>
      <c r="I91" s="314"/>
      <c r="J91" s="314"/>
      <c r="K91" s="314"/>
      <c r="L91" s="314"/>
      <c r="M91" s="318"/>
      <c r="N91" s="371"/>
      <c r="O91" s="314"/>
      <c r="P91" s="314"/>
      <c r="Q91" s="314"/>
      <c r="R91" s="318"/>
      <c r="S91" s="371"/>
      <c r="T91" s="314"/>
      <c r="U91" s="314"/>
      <c r="V91" s="314"/>
      <c r="W91" s="318"/>
      <c r="X91" s="314"/>
    </row>
    <row r="92" spans="1:24" s="268" customFormat="1" ht="12.95" customHeight="1">
      <c r="A92" s="294"/>
      <c r="B92" s="306" t="s">
        <v>370</v>
      </c>
      <c r="C92" s="330"/>
      <c r="D92" s="330"/>
      <c r="E92" s="267"/>
      <c r="F92" s="267"/>
      <c r="G92" s="267"/>
      <c r="H92" s="294"/>
      <c r="I92" s="314"/>
      <c r="J92" s="314"/>
      <c r="K92" s="314"/>
      <c r="L92" s="314"/>
      <c r="M92" s="318"/>
      <c r="N92" s="371"/>
      <c r="O92" s="314"/>
      <c r="P92" s="314"/>
      <c r="Q92" s="314"/>
      <c r="R92" s="318"/>
      <c r="S92" s="371"/>
      <c r="T92" s="314"/>
      <c r="U92" s="314"/>
      <c r="V92" s="314"/>
      <c r="W92" s="318"/>
      <c r="X92" s="314"/>
    </row>
    <row r="93" spans="1:24" s="268" customFormat="1" ht="12.95" customHeight="1">
      <c r="A93" s="294"/>
      <c r="B93" s="330"/>
      <c r="C93" s="330"/>
      <c r="D93" s="330"/>
      <c r="E93" s="267"/>
      <c r="F93" s="267"/>
      <c r="G93" s="267"/>
      <c r="H93" s="312"/>
      <c r="I93" s="312"/>
      <c r="J93" s="312"/>
      <c r="K93" s="312"/>
      <c r="L93" s="312"/>
      <c r="M93" s="313"/>
      <c r="N93" s="322"/>
      <c r="O93" s="312"/>
      <c r="P93" s="312"/>
      <c r="Q93" s="312"/>
      <c r="R93" s="313"/>
      <c r="S93" s="322"/>
      <c r="T93" s="312"/>
      <c r="U93" s="312"/>
      <c r="V93" s="312"/>
      <c r="W93" s="313"/>
      <c r="X93" s="312"/>
    </row>
    <row r="94" spans="1:24" s="268" customFormat="1" ht="12.95" customHeight="1">
      <c r="A94" s="294"/>
      <c r="B94" s="266" t="s">
        <v>282</v>
      </c>
      <c r="C94" s="330"/>
      <c r="D94" s="330"/>
      <c r="E94" s="267"/>
      <c r="F94" s="267"/>
      <c r="G94" s="267"/>
      <c r="H94" s="312"/>
      <c r="I94" s="312"/>
      <c r="J94" s="312"/>
      <c r="K94" s="312"/>
      <c r="L94" s="312"/>
      <c r="M94" s="313"/>
      <c r="N94" s="322"/>
      <c r="O94" s="312"/>
      <c r="P94" s="312"/>
      <c r="Q94" s="312"/>
      <c r="R94" s="313"/>
      <c r="S94" s="322"/>
      <c r="T94" s="312"/>
      <c r="U94" s="312"/>
      <c r="V94" s="312"/>
      <c r="W94" s="313"/>
      <c r="X94" s="312"/>
    </row>
    <row r="95" spans="1:24" s="268" customFormat="1" ht="12.95" customHeight="1">
      <c r="A95" s="294"/>
      <c r="B95" s="306" t="s">
        <v>375</v>
      </c>
      <c r="C95" s="330"/>
      <c r="D95" s="330"/>
      <c r="E95" s="267"/>
      <c r="F95" s="267"/>
      <c r="G95" s="267"/>
      <c r="H95" s="312"/>
      <c r="I95" s="312"/>
      <c r="J95" s="312"/>
      <c r="K95" s="312"/>
      <c r="L95" s="312"/>
      <c r="M95" s="313"/>
      <c r="N95" s="322"/>
      <c r="O95" s="312"/>
      <c r="P95" s="312"/>
      <c r="Q95" s="312"/>
      <c r="R95" s="313"/>
      <c r="S95" s="322"/>
      <c r="T95" s="312"/>
      <c r="U95" s="312"/>
      <c r="V95" s="312"/>
      <c r="W95" s="313"/>
      <c r="X95" s="312"/>
    </row>
    <row r="96" spans="1:24" s="268" customFormat="1" ht="12.95" customHeight="1">
      <c r="A96" s="294"/>
      <c r="B96" s="306" t="s">
        <v>285</v>
      </c>
      <c r="C96" s="330"/>
      <c r="D96" s="330"/>
      <c r="E96" s="267"/>
      <c r="F96" s="267"/>
      <c r="G96" s="267"/>
      <c r="H96" s="312"/>
      <c r="I96" s="312"/>
      <c r="J96" s="312"/>
      <c r="K96" s="312"/>
      <c r="L96" s="312"/>
      <c r="M96" s="313"/>
      <c r="N96" s="322"/>
      <c r="O96" s="312"/>
      <c r="P96" s="312"/>
      <c r="Q96" s="312"/>
      <c r="R96" s="313"/>
      <c r="S96" s="322"/>
      <c r="T96" s="312"/>
      <c r="U96" s="312"/>
      <c r="V96" s="312"/>
      <c r="W96" s="313"/>
      <c r="X96" s="312"/>
    </row>
    <row r="97" spans="1:24" s="268" customFormat="1" ht="12.95" customHeight="1">
      <c r="A97" s="294"/>
      <c r="B97" s="306" t="s">
        <v>312</v>
      </c>
      <c r="C97" s="330"/>
      <c r="D97" s="330"/>
      <c r="E97" s="267"/>
      <c r="F97" s="267"/>
      <c r="G97" s="267"/>
      <c r="H97" s="312"/>
      <c r="I97" s="312"/>
      <c r="J97" s="312"/>
      <c r="K97" s="312"/>
      <c r="L97" s="312"/>
      <c r="M97" s="313"/>
      <c r="N97" s="322"/>
      <c r="O97" s="312"/>
      <c r="P97" s="312"/>
      <c r="Q97" s="312"/>
      <c r="R97" s="313"/>
      <c r="S97" s="322"/>
      <c r="T97" s="312"/>
      <c r="U97" s="312"/>
      <c r="V97" s="312"/>
      <c r="W97" s="313"/>
      <c r="X97" s="312"/>
    </row>
    <row r="98" spans="1:24" s="268" customFormat="1" ht="12.95" customHeight="1">
      <c r="A98" s="294"/>
      <c r="B98" s="306" t="s">
        <v>313</v>
      </c>
      <c r="C98" s="330"/>
      <c r="D98" s="330"/>
      <c r="E98" s="267"/>
      <c r="F98" s="267"/>
      <c r="G98" s="267"/>
      <c r="H98" s="312"/>
      <c r="I98" s="312"/>
      <c r="J98" s="312"/>
      <c r="K98" s="312"/>
      <c r="L98" s="312"/>
      <c r="M98" s="313"/>
      <c r="N98" s="322"/>
      <c r="O98" s="312"/>
      <c r="P98" s="312"/>
      <c r="Q98" s="312"/>
      <c r="R98" s="313"/>
      <c r="S98" s="322"/>
      <c r="T98" s="312"/>
      <c r="U98" s="312"/>
      <c r="V98" s="312"/>
      <c r="W98" s="313"/>
      <c r="X98" s="312"/>
    </row>
    <row r="99" spans="1:24" s="268" customFormat="1" ht="12.95" customHeight="1">
      <c r="A99" s="294"/>
      <c r="B99" s="306" t="s">
        <v>287</v>
      </c>
      <c r="C99" s="330"/>
      <c r="D99" s="330"/>
      <c r="E99" s="267"/>
      <c r="F99" s="267"/>
      <c r="G99" s="267"/>
      <c r="H99" s="312"/>
      <c r="I99" s="312"/>
      <c r="J99" s="312"/>
      <c r="K99" s="312"/>
      <c r="L99" s="312"/>
      <c r="M99" s="313"/>
      <c r="N99" s="322"/>
      <c r="O99" s="312"/>
      <c r="P99" s="312"/>
      <c r="Q99" s="312"/>
      <c r="R99" s="313"/>
      <c r="S99" s="322"/>
      <c r="T99" s="312"/>
      <c r="U99" s="312"/>
      <c r="V99" s="312"/>
      <c r="W99" s="313"/>
      <c r="X99" s="312"/>
    </row>
    <row r="100" spans="1:24" s="268" customFormat="1" ht="12.95" customHeight="1">
      <c r="A100" s="294"/>
      <c r="B100" s="306" t="s">
        <v>314</v>
      </c>
      <c r="C100" s="330"/>
      <c r="D100" s="330"/>
      <c r="E100" s="267"/>
      <c r="F100" s="267"/>
      <c r="G100" s="267"/>
      <c r="H100" s="312"/>
      <c r="I100" s="312"/>
      <c r="J100" s="312"/>
      <c r="K100" s="312"/>
      <c r="L100" s="312"/>
      <c r="M100" s="313"/>
      <c r="N100" s="322"/>
      <c r="O100" s="312"/>
      <c r="P100" s="312"/>
      <c r="Q100" s="312"/>
      <c r="R100" s="313"/>
      <c r="S100" s="322"/>
      <c r="T100" s="312"/>
      <c r="U100" s="312"/>
      <c r="V100" s="312"/>
      <c r="W100" s="313"/>
      <c r="X100" s="312"/>
    </row>
    <row r="101" spans="1:24" s="268" customFormat="1" ht="12.95" customHeight="1">
      <c r="A101" s="294"/>
      <c r="B101" s="306" t="s">
        <v>315</v>
      </c>
      <c r="C101" s="330"/>
      <c r="D101" s="330"/>
      <c r="E101" s="267"/>
      <c r="F101" s="267"/>
      <c r="G101" s="267"/>
      <c r="H101" s="312"/>
      <c r="I101" s="312"/>
      <c r="J101" s="312"/>
      <c r="K101" s="312"/>
      <c r="L101" s="312"/>
      <c r="M101" s="313"/>
      <c r="N101" s="322"/>
      <c r="O101" s="312"/>
      <c r="P101" s="312"/>
      <c r="Q101" s="312"/>
      <c r="R101" s="313"/>
      <c r="S101" s="322"/>
      <c r="T101" s="312"/>
      <c r="U101" s="312"/>
      <c r="V101" s="312"/>
      <c r="W101" s="313"/>
      <c r="X101" s="312"/>
    </row>
    <row r="102" spans="1:24" s="268" customFormat="1" ht="12.95" customHeight="1">
      <c r="A102" s="294"/>
      <c r="B102" s="306" t="s">
        <v>316</v>
      </c>
      <c r="C102" s="330"/>
      <c r="D102" s="330"/>
      <c r="E102" s="267"/>
      <c r="F102" s="267"/>
      <c r="G102" s="267"/>
      <c r="H102" s="312"/>
      <c r="I102" s="312"/>
      <c r="J102" s="312"/>
      <c r="K102" s="312"/>
      <c r="L102" s="312"/>
      <c r="M102" s="313"/>
      <c r="N102" s="322"/>
      <c r="O102" s="312"/>
      <c r="P102" s="312"/>
      <c r="Q102" s="312"/>
      <c r="R102" s="313"/>
      <c r="S102" s="322"/>
      <c r="T102" s="312"/>
      <c r="U102" s="312"/>
      <c r="V102" s="312"/>
      <c r="W102" s="313"/>
      <c r="X102" s="312"/>
    </row>
    <row r="103" spans="1:24" s="268" customFormat="1" ht="12.95" customHeight="1">
      <c r="A103" s="294"/>
      <c r="B103" s="306" t="s">
        <v>317</v>
      </c>
      <c r="C103" s="330"/>
      <c r="D103" s="330"/>
      <c r="E103" s="267"/>
      <c r="F103" s="267"/>
      <c r="G103" s="267"/>
      <c r="H103" s="312"/>
      <c r="I103" s="312"/>
      <c r="J103" s="312"/>
      <c r="K103" s="312"/>
      <c r="L103" s="312"/>
      <c r="M103" s="313"/>
      <c r="N103" s="322"/>
      <c r="O103" s="312"/>
      <c r="P103" s="312"/>
      <c r="Q103" s="312"/>
      <c r="R103" s="313"/>
      <c r="S103" s="322"/>
      <c r="T103" s="312"/>
      <c r="U103" s="312"/>
      <c r="V103" s="312"/>
      <c r="W103" s="313"/>
      <c r="X103" s="312"/>
    </row>
    <row r="104" spans="1:24" s="268" customFormat="1" ht="12.95" customHeight="1">
      <c r="A104" s="294"/>
      <c r="B104" s="330"/>
      <c r="C104" s="267"/>
      <c r="D104" s="267"/>
      <c r="E104" s="267"/>
      <c r="F104" s="267"/>
      <c r="G104" s="267"/>
      <c r="H104" s="312"/>
      <c r="I104" s="312"/>
      <c r="J104" s="312"/>
      <c r="K104" s="312"/>
      <c r="L104" s="312"/>
      <c r="M104" s="313"/>
      <c r="N104" s="322"/>
      <c r="O104" s="312"/>
      <c r="P104" s="312"/>
      <c r="Q104" s="312"/>
      <c r="R104" s="313"/>
      <c r="S104" s="322"/>
      <c r="T104" s="312"/>
      <c r="U104" s="312"/>
      <c r="V104" s="312"/>
      <c r="W104" s="313"/>
      <c r="X104" s="312"/>
    </row>
    <row r="105" spans="1:24" s="268" customFormat="1" ht="12.95" customHeight="1">
      <c r="A105" s="266"/>
      <c r="B105" s="427" t="s">
        <v>265</v>
      </c>
      <c r="C105" s="428"/>
      <c r="D105" s="428"/>
      <c r="E105" s="428"/>
      <c r="F105" s="428"/>
      <c r="G105" s="428"/>
      <c r="H105" s="428"/>
      <c r="I105" s="429">
        <f>SUM(I78:I104)</f>
        <v>0</v>
      </c>
      <c r="J105" s="429">
        <f t="shared" ref="J105:M105" si="13">SUM(J78:J104)</f>
        <v>0</v>
      </c>
      <c r="K105" s="429">
        <f t="shared" si="13"/>
        <v>0</v>
      </c>
      <c r="L105" s="429">
        <f t="shared" si="13"/>
        <v>0</v>
      </c>
      <c r="M105" s="430">
        <f t="shared" si="13"/>
        <v>0</v>
      </c>
      <c r="N105" s="431">
        <f ca="1">SUM(N78:N104)</f>
        <v>-14</v>
      </c>
      <c r="O105" s="429">
        <f t="shared" ref="O105:X105" ca="1" si="14">SUM(O78:O104)</f>
        <v>-1</v>
      </c>
      <c r="P105" s="429">
        <f t="shared" ca="1" si="14"/>
        <v>-9</v>
      </c>
      <c r="Q105" s="429">
        <f t="shared" ca="1" si="14"/>
        <v>-48</v>
      </c>
      <c r="R105" s="430">
        <f t="shared" si="14"/>
        <v>0</v>
      </c>
      <c r="S105" s="431">
        <f t="shared" ca="1" si="14"/>
        <v>18</v>
      </c>
      <c r="T105" s="429">
        <f t="shared" ca="1" si="14"/>
        <v>0</v>
      </c>
      <c r="U105" s="429">
        <f t="shared" ca="1" si="14"/>
        <v>0</v>
      </c>
      <c r="V105" s="429">
        <f t="shared" ca="1" si="14"/>
        <v>0</v>
      </c>
      <c r="W105" s="430">
        <f t="shared" si="14"/>
        <v>0</v>
      </c>
      <c r="X105" s="429">
        <f t="shared" ca="1" si="14"/>
        <v>0</v>
      </c>
    </row>
    <row r="106" spans="1:24" s="268" customFormat="1" ht="12.95" customHeight="1">
      <c r="A106" s="287"/>
      <c r="B106" s="266"/>
      <c r="C106" s="267"/>
      <c r="D106" s="267"/>
      <c r="E106" s="267"/>
      <c r="F106" s="267"/>
      <c r="G106" s="267"/>
      <c r="H106" s="267"/>
      <c r="M106" s="300"/>
      <c r="N106" s="295"/>
      <c r="O106" s="296"/>
      <c r="P106" s="296"/>
      <c r="Q106" s="296"/>
      <c r="R106" s="297"/>
      <c r="S106" s="295"/>
      <c r="T106" s="296"/>
      <c r="U106" s="296"/>
      <c r="V106" s="296"/>
      <c r="W106" s="297"/>
      <c r="X106" s="296"/>
    </row>
    <row r="107" spans="1:24" s="268" customFormat="1" ht="12.95" customHeight="1">
      <c r="B107" s="266" t="s">
        <v>271</v>
      </c>
      <c r="C107" s="267"/>
      <c r="D107" s="267"/>
      <c r="E107" s="267"/>
      <c r="F107" s="267"/>
      <c r="G107" s="267"/>
      <c r="H107" s="267"/>
      <c r="M107" s="300"/>
      <c r="N107" s="334"/>
      <c r="O107" s="335"/>
      <c r="P107" s="335"/>
      <c r="Q107" s="335"/>
      <c r="R107" s="347"/>
      <c r="S107" s="295"/>
      <c r="T107" s="296"/>
      <c r="U107" s="296"/>
      <c r="V107" s="296"/>
      <c r="W107" s="297"/>
      <c r="X107" s="296"/>
    </row>
    <row r="108" spans="1:24" s="283" customFormat="1" ht="12.95" customHeight="1">
      <c r="A108" s="337"/>
      <c r="B108" s="306" t="s">
        <v>272</v>
      </c>
      <c r="C108" s="282"/>
      <c r="D108" s="282"/>
      <c r="E108" s="282"/>
      <c r="F108" s="282"/>
      <c r="G108" s="282"/>
      <c r="H108" s="282"/>
      <c r="I108" s="338">
        <f t="shared" ref="I108:X108" ca="1" si="15">I13+I13/$I$15</f>
        <v>-59.632823365785811</v>
      </c>
      <c r="J108" s="338">
        <f t="shared" ca="1" si="15"/>
        <v>74.541029207232256</v>
      </c>
      <c r="K108" s="338">
        <f t="shared" ca="1" si="15"/>
        <v>268.34770514603611</v>
      </c>
      <c r="L108" s="338">
        <f t="shared" ca="1" si="15"/>
        <v>-298.16411682892902</v>
      </c>
      <c r="M108" s="379">
        <f t="shared" ca="1" si="15"/>
        <v>0</v>
      </c>
      <c r="N108" s="339">
        <f t="shared" si="15"/>
        <v>0</v>
      </c>
      <c r="O108" s="340">
        <f t="shared" si="15"/>
        <v>0</v>
      </c>
      <c r="P108" s="340">
        <f t="shared" si="15"/>
        <v>0</v>
      </c>
      <c r="Q108" s="340">
        <f t="shared" si="15"/>
        <v>0</v>
      </c>
      <c r="R108" s="379">
        <f t="shared" si="15"/>
        <v>0</v>
      </c>
      <c r="S108" s="339">
        <f t="shared" si="15"/>
        <v>0</v>
      </c>
      <c r="T108" s="340">
        <f t="shared" si="15"/>
        <v>0</v>
      </c>
      <c r="U108" s="340">
        <f t="shared" si="15"/>
        <v>0</v>
      </c>
      <c r="V108" s="340">
        <f t="shared" si="15"/>
        <v>0</v>
      </c>
      <c r="W108" s="341">
        <f t="shared" si="15"/>
        <v>0</v>
      </c>
      <c r="X108" s="340">
        <f t="shared" si="15"/>
        <v>0</v>
      </c>
    </row>
    <row r="109" spans="1:24" s="283" customFormat="1" ht="12.95" customHeight="1">
      <c r="A109" s="337"/>
      <c r="B109" s="306" t="s">
        <v>273</v>
      </c>
      <c r="C109" s="282"/>
      <c r="D109" s="282"/>
      <c r="E109" s="282"/>
      <c r="F109" s="282"/>
      <c r="G109" s="282"/>
      <c r="H109" s="282"/>
      <c r="I109" s="342">
        <f t="shared" ref="I109:X109" ca="1" si="16">I14</f>
        <v>-9</v>
      </c>
      <c r="J109" s="342">
        <f t="shared" ca="1" si="16"/>
        <v>-6</v>
      </c>
      <c r="K109" s="342">
        <f t="shared" ca="1" si="16"/>
        <v>15</v>
      </c>
      <c r="L109" s="342">
        <f t="shared" ca="1" si="16"/>
        <v>-13</v>
      </c>
      <c r="M109" s="380">
        <f t="shared" ca="1" si="16"/>
        <v>-18</v>
      </c>
      <c r="N109" s="343">
        <f t="shared" si="16"/>
        <v>0</v>
      </c>
      <c r="O109" s="344">
        <f t="shared" si="16"/>
        <v>0</v>
      </c>
      <c r="P109" s="344">
        <f t="shared" si="16"/>
        <v>0</v>
      </c>
      <c r="Q109" s="344">
        <f t="shared" si="16"/>
        <v>0</v>
      </c>
      <c r="R109" s="380">
        <f t="shared" si="16"/>
        <v>0</v>
      </c>
      <c r="S109" s="343">
        <f t="shared" si="16"/>
        <v>0</v>
      </c>
      <c r="T109" s="344">
        <f t="shared" si="16"/>
        <v>0</v>
      </c>
      <c r="U109" s="344">
        <f t="shared" si="16"/>
        <v>0</v>
      </c>
      <c r="V109" s="344">
        <f t="shared" si="16"/>
        <v>0</v>
      </c>
      <c r="W109" s="345">
        <f t="shared" si="16"/>
        <v>0</v>
      </c>
      <c r="X109" s="344">
        <f t="shared" si="16"/>
        <v>0</v>
      </c>
    </row>
    <row r="110" spans="1:24" s="283" customFormat="1" ht="12.95" customHeight="1">
      <c r="A110" s="337"/>
      <c r="B110" s="306" t="s">
        <v>255</v>
      </c>
      <c r="C110" s="282"/>
      <c r="D110" s="282"/>
      <c r="E110" s="282"/>
      <c r="F110" s="282"/>
      <c r="G110" s="282"/>
      <c r="H110" s="282"/>
      <c r="I110" s="338">
        <f ca="1">SUM(I108:I109)</f>
        <v>-68.632823365785811</v>
      </c>
      <c r="J110" s="338">
        <f t="shared" ref="J110:X110" ca="1" si="17">SUM(J108:J109)</f>
        <v>68.541029207232256</v>
      </c>
      <c r="K110" s="338">
        <f t="shared" ca="1" si="17"/>
        <v>283.34770514603611</v>
      </c>
      <c r="L110" s="338">
        <f t="shared" ca="1" si="17"/>
        <v>-311.16411682892902</v>
      </c>
      <c r="M110" s="379">
        <f t="shared" ca="1" si="17"/>
        <v>-18</v>
      </c>
      <c r="N110" s="339">
        <f t="shared" si="17"/>
        <v>0</v>
      </c>
      <c r="O110" s="340">
        <f t="shared" si="17"/>
        <v>0</v>
      </c>
      <c r="P110" s="340">
        <f t="shared" si="17"/>
        <v>0</v>
      </c>
      <c r="Q110" s="340">
        <f t="shared" si="17"/>
        <v>0</v>
      </c>
      <c r="R110" s="379">
        <f t="shared" si="17"/>
        <v>0</v>
      </c>
      <c r="S110" s="339">
        <f t="shared" si="17"/>
        <v>0</v>
      </c>
      <c r="T110" s="340">
        <f t="shared" si="17"/>
        <v>0</v>
      </c>
      <c r="U110" s="340">
        <f t="shared" si="17"/>
        <v>0</v>
      </c>
      <c r="V110" s="340">
        <f t="shared" si="17"/>
        <v>0</v>
      </c>
      <c r="W110" s="341">
        <f t="shared" si="17"/>
        <v>0</v>
      </c>
      <c r="X110" s="340">
        <f t="shared" si="17"/>
        <v>0</v>
      </c>
    </row>
    <row r="111" spans="1:24" s="268" customFormat="1" ht="12.95" customHeight="1">
      <c r="A111" s="266"/>
      <c r="B111" s="266"/>
      <c r="C111" s="266"/>
      <c r="D111" s="266"/>
      <c r="E111" s="266"/>
      <c r="F111" s="266"/>
      <c r="G111" s="266"/>
      <c r="H111" s="266"/>
      <c r="M111" s="300"/>
      <c r="N111" s="295"/>
      <c r="O111" s="296"/>
      <c r="P111" s="296"/>
      <c r="Q111" s="296"/>
      <c r="R111" s="297"/>
      <c r="S111" s="295"/>
      <c r="T111" s="281"/>
      <c r="U111" s="281"/>
      <c r="V111" s="281"/>
      <c r="W111" s="297"/>
      <c r="X111" s="296"/>
    </row>
    <row r="112" spans="1:24" s="268" customFormat="1" ht="12.95" customHeight="1">
      <c r="A112" s="287" t="s">
        <v>23</v>
      </c>
      <c r="B112" s="266"/>
      <c r="C112" s="267"/>
      <c r="D112" s="267"/>
      <c r="E112" s="267"/>
      <c r="F112" s="267"/>
      <c r="G112" s="267"/>
      <c r="H112" s="267"/>
      <c r="M112" s="300"/>
      <c r="N112" s="295"/>
      <c r="O112" s="296"/>
      <c r="P112" s="296"/>
      <c r="Q112" s="296"/>
      <c r="R112" s="297"/>
      <c r="S112" s="295"/>
      <c r="T112" s="296"/>
      <c r="U112" s="296"/>
      <c r="V112" s="296"/>
      <c r="W112" s="297"/>
      <c r="X112" s="296"/>
    </row>
    <row r="113" spans="1:119" s="283" customFormat="1" ht="12.95" customHeight="1">
      <c r="B113" s="282" t="s">
        <v>260</v>
      </c>
      <c r="C113" s="282"/>
      <c r="D113" s="282"/>
      <c r="E113" s="282"/>
      <c r="F113" s="282"/>
      <c r="G113" s="282"/>
      <c r="H113" s="282"/>
      <c r="I113" s="283">
        <f t="shared" ref="I113:X113" ca="1" si="18">I32-I41</f>
        <v>-13</v>
      </c>
      <c r="J113" s="283">
        <f t="shared" ca="1" si="18"/>
        <v>-5</v>
      </c>
      <c r="K113" s="283">
        <f t="shared" ca="1" si="18"/>
        <v>34</v>
      </c>
      <c r="L113" s="283">
        <f t="shared" ca="1" si="18"/>
        <v>-14</v>
      </c>
      <c r="M113" s="285">
        <f t="shared" ca="1" si="18"/>
        <v>-19</v>
      </c>
      <c r="N113" s="334">
        <f t="shared" ca="1" si="18"/>
        <v>-1</v>
      </c>
      <c r="O113" s="335">
        <f t="shared" ca="1" si="18"/>
        <v>-1</v>
      </c>
      <c r="P113" s="335">
        <f t="shared" ca="1" si="18"/>
        <v>-1</v>
      </c>
      <c r="Q113" s="335">
        <f t="shared" ca="1" si="18"/>
        <v>-1</v>
      </c>
      <c r="R113" s="347">
        <f t="shared" ca="1" si="18"/>
        <v>-1</v>
      </c>
      <c r="S113" s="334">
        <f t="shared" ca="1" si="18"/>
        <v>-1</v>
      </c>
      <c r="T113" s="335">
        <f t="shared" ca="1" si="18"/>
        <v>-1</v>
      </c>
      <c r="U113" s="335">
        <f t="shared" ca="1" si="18"/>
        <v>-1</v>
      </c>
      <c r="V113" s="335">
        <f t="shared" ca="1" si="18"/>
        <v>-1</v>
      </c>
      <c r="W113" s="347">
        <f t="shared" ca="1" si="18"/>
        <v>-1</v>
      </c>
      <c r="X113" s="335">
        <f t="shared" ca="1" si="18"/>
        <v>-1</v>
      </c>
      <c r="AC113" s="334"/>
      <c r="AD113" s="335"/>
      <c r="AE113" s="335"/>
      <c r="AF113" s="335"/>
      <c r="AG113" s="335"/>
      <c r="AH113" s="334"/>
      <c r="AI113" s="335"/>
      <c r="AJ113" s="335"/>
      <c r="AK113" s="335"/>
      <c r="AL113" s="347"/>
      <c r="AM113" s="334"/>
    </row>
    <row r="114" spans="1:119" s="283" customFormat="1" ht="12.95" customHeight="1">
      <c r="A114" s="337"/>
      <c r="B114" s="282" t="s">
        <v>25</v>
      </c>
      <c r="C114" s="282"/>
      <c r="D114" s="282"/>
      <c r="E114" s="282"/>
      <c r="F114" s="282"/>
      <c r="G114" s="282"/>
      <c r="H114" s="282"/>
      <c r="I114" s="283">
        <f ca="1">I36-I45-I105</f>
        <v>0</v>
      </c>
      <c r="J114" s="283">
        <f t="shared" ref="J114:X114" ca="1" si="19">J36-J45-J105</f>
        <v>0</v>
      </c>
      <c r="K114" s="283">
        <f t="shared" ca="1" si="19"/>
        <v>0</v>
      </c>
      <c r="L114" s="283">
        <f t="shared" ca="1" si="19"/>
        <v>0</v>
      </c>
      <c r="M114" s="285">
        <f t="shared" ca="1" si="19"/>
        <v>0</v>
      </c>
      <c r="N114" s="334">
        <f t="shared" ca="1" si="19"/>
        <v>0</v>
      </c>
      <c r="O114" s="283">
        <f t="shared" ca="1" si="19"/>
        <v>-13</v>
      </c>
      <c r="P114" s="283">
        <f t="shared" ca="1" si="19"/>
        <v>-5</v>
      </c>
      <c r="Q114" s="283">
        <f t="shared" ca="1" si="19"/>
        <v>34</v>
      </c>
      <c r="R114" s="285">
        <f t="shared" ca="1" si="19"/>
        <v>-14</v>
      </c>
      <c r="S114" s="334">
        <f t="shared" ca="1" si="19"/>
        <v>-19</v>
      </c>
      <c r="T114" s="335">
        <f t="shared" ca="1" si="19"/>
        <v>-1</v>
      </c>
      <c r="U114" s="335">
        <f t="shared" ca="1" si="19"/>
        <v>-1</v>
      </c>
      <c r="V114" s="335">
        <f t="shared" ca="1" si="19"/>
        <v>-1</v>
      </c>
      <c r="W114" s="347">
        <f t="shared" ca="1" si="19"/>
        <v>-1</v>
      </c>
      <c r="X114" s="335">
        <f t="shared" ca="1" si="19"/>
        <v>-1</v>
      </c>
    </row>
    <row r="115" spans="1:119" s="283" customFormat="1" ht="12.95" customHeight="1">
      <c r="A115" s="337"/>
      <c r="B115" s="282" t="s">
        <v>24</v>
      </c>
      <c r="C115" s="282"/>
      <c r="D115" s="282"/>
      <c r="E115" s="282"/>
      <c r="F115" s="282"/>
      <c r="G115" s="282"/>
      <c r="H115" s="282"/>
      <c r="I115" s="283">
        <f t="shared" ref="I115:X115" ca="1" si="20">I113-I114</f>
        <v>-13</v>
      </c>
      <c r="J115" s="283">
        <f t="shared" ca="1" si="20"/>
        <v>-5</v>
      </c>
      <c r="K115" s="283">
        <f t="shared" ca="1" si="20"/>
        <v>34</v>
      </c>
      <c r="L115" s="283">
        <f t="shared" ca="1" si="20"/>
        <v>-14</v>
      </c>
      <c r="M115" s="285">
        <f t="shared" ca="1" si="20"/>
        <v>-19</v>
      </c>
      <c r="N115" s="284">
        <f t="shared" ca="1" si="20"/>
        <v>-1</v>
      </c>
      <c r="O115" s="283">
        <f t="shared" ca="1" si="20"/>
        <v>12</v>
      </c>
      <c r="P115" s="283">
        <f t="shared" ca="1" si="20"/>
        <v>4</v>
      </c>
      <c r="Q115" s="283">
        <f t="shared" ca="1" si="20"/>
        <v>-35</v>
      </c>
      <c r="R115" s="285">
        <f t="shared" ca="1" si="20"/>
        <v>13</v>
      </c>
      <c r="S115" s="284">
        <f t="shared" ca="1" si="20"/>
        <v>18</v>
      </c>
      <c r="T115" s="283">
        <f ca="1">T113-T114</f>
        <v>0</v>
      </c>
      <c r="U115" s="283">
        <f t="shared" ca="1" si="20"/>
        <v>0</v>
      </c>
      <c r="V115" s="283">
        <f t="shared" ca="1" si="20"/>
        <v>0</v>
      </c>
      <c r="W115" s="285">
        <f t="shared" ca="1" si="20"/>
        <v>0</v>
      </c>
      <c r="X115" s="335">
        <f t="shared" ca="1" si="20"/>
        <v>0</v>
      </c>
      <c r="AD115" s="334"/>
      <c r="AE115" s="335"/>
      <c r="AF115" s="335"/>
      <c r="AG115" s="335"/>
      <c r="AH115" s="335"/>
      <c r="AI115" s="334"/>
      <c r="AJ115" s="335"/>
      <c r="AK115" s="335"/>
      <c r="AL115" s="335"/>
      <c r="AM115" s="347"/>
      <c r="AN115" s="334"/>
    </row>
    <row r="116" spans="1:119" s="283" customFormat="1" ht="12.95" customHeight="1">
      <c r="A116" s="337"/>
      <c r="B116" s="282"/>
      <c r="C116" s="282"/>
      <c r="D116" s="282"/>
      <c r="E116" s="282"/>
      <c r="F116" s="282"/>
      <c r="G116" s="282"/>
      <c r="H116" s="282"/>
      <c r="M116" s="285"/>
      <c r="N116" s="334"/>
      <c r="O116" s="335"/>
      <c r="P116" s="335"/>
      <c r="Q116" s="335"/>
      <c r="R116" s="347"/>
      <c r="S116" s="334"/>
      <c r="T116" s="335"/>
      <c r="U116" s="335"/>
      <c r="V116" s="335"/>
      <c r="W116" s="347"/>
      <c r="X116" s="335"/>
    </row>
    <row r="117" spans="1:119" s="223" customFormat="1"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row>
    <row r="118" spans="1:119" s="223" customFormat="1" ht="12.95" customHeight="1">
      <c r="A118" s="240"/>
      <c r="B118" s="240"/>
      <c r="C118" s="240"/>
      <c r="D118" s="240"/>
      <c r="E118" s="240"/>
      <c r="F118" s="240"/>
      <c r="G118" s="240"/>
      <c r="H118" s="240"/>
      <c r="I118" s="258"/>
      <c r="J118" s="236"/>
      <c r="K118" s="236"/>
      <c r="L118" s="236"/>
      <c r="M118" s="236"/>
      <c r="N118" s="257"/>
      <c r="O118" s="257"/>
      <c r="P118" s="257"/>
      <c r="Q118" s="257"/>
      <c r="R118" s="257"/>
      <c r="S118" s="222"/>
      <c r="T118" s="222"/>
      <c r="U118" s="222"/>
      <c r="V118" s="222"/>
      <c r="W118" s="222"/>
      <c r="X118" s="222"/>
    </row>
    <row r="119" spans="1:119" s="223" customFormat="1" ht="12.95" customHeight="1">
      <c r="A119" s="240" t="s">
        <v>279</v>
      </c>
      <c r="B119" s="240"/>
      <c r="C119" s="240"/>
      <c r="D119" s="240"/>
      <c r="E119" s="240"/>
      <c r="F119" s="240"/>
      <c r="G119" s="240"/>
      <c r="H119" s="240"/>
      <c r="I119" s="372">
        <f t="shared" ref="I119:I120" ca="1" si="21">SUMPRODUCT(I108:X108,$I$24:$X$24)</f>
        <v>1.3645406326748457</v>
      </c>
      <c r="J119" s="236"/>
      <c r="K119" s="236"/>
      <c r="L119" s="236"/>
      <c r="M119" s="236"/>
      <c r="N119" s="257"/>
      <c r="O119" s="257"/>
      <c r="P119" s="257"/>
      <c r="Q119" s="257"/>
      <c r="R119" s="257"/>
      <c r="S119" s="222"/>
      <c r="T119" s="222"/>
      <c r="U119" s="222"/>
      <c r="V119" s="222"/>
      <c r="W119" s="222"/>
      <c r="X119" s="222"/>
    </row>
    <row r="120" spans="1:119" s="223" customFormat="1" ht="12.95" customHeight="1">
      <c r="A120" s="240" t="s">
        <v>278</v>
      </c>
      <c r="B120" s="240"/>
      <c r="C120" s="240"/>
      <c r="D120" s="240"/>
      <c r="E120" s="240"/>
      <c r="F120" s="240"/>
      <c r="G120" s="240"/>
      <c r="H120" s="240"/>
      <c r="I120" s="372">
        <f t="shared" ca="1" si="21"/>
        <v>-25.732912297176494</v>
      </c>
      <c r="J120" s="233"/>
      <c r="K120" s="233"/>
      <c r="L120" s="233"/>
      <c r="M120" s="236"/>
      <c r="N120" s="236"/>
      <c r="O120" s="236"/>
      <c r="P120" s="222"/>
      <c r="Q120" s="222"/>
      <c r="R120" s="222"/>
      <c r="S120" s="222"/>
      <c r="T120" s="222"/>
      <c r="U120" s="222"/>
      <c r="V120" s="222"/>
      <c r="W120" s="222"/>
      <c r="X120" s="222"/>
    </row>
    <row r="121" spans="1:119" s="223" customFormat="1" ht="12.95" customHeight="1">
      <c r="A121" s="240" t="s">
        <v>274</v>
      </c>
      <c r="B121" s="240"/>
      <c r="C121" s="240"/>
      <c r="D121" s="240"/>
      <c r="E121" s="240"/>
      <c r="F121" s="240"/>
      <c r="G121" s="240"/>
      <c r="H121" s="240"/>
      <c r="I121" s="372">
        <f ca="1">SUMPRODUCT(I110:X110,I24:X24)</f>
        <v>-24.368371664501659</v>
      </c>
      <c r="J121" s="233"/>
      <c r="K121" s="233"/>
      <c r="L121" s="233"/>
      <c r="M121" s="236"/>
      <c r="N121" s="236"/>
      <c r="O121" s="236"/>
      <c r="P121" s="222"/>
      <c r="Q121" s="222"/>
      <c r="R121" s="222"/>
      <c r="S121" s="222"/>
      <c r="T121" s="222"/>
      <c r="U121" s="222"/>
      <c r="V121" s="222"/>
      <c r="W121" s="222"/>
      <c r="X121" s="222"/>
    </row>
    <row r="122" spans="1:119" s="223" customFormat="1" ht="12.95" customHeight="1">
      <c r="A122" s="240" t="s">
        <v>275</v>
      </c>
      <c r="B122" s="240"/>
      <c r="C122" s="240"/>
      <c r="D122" s="240"/>
      <c r="E122" s="240"/>
      <c r="F122" s="240"/>
      <c r="G122" s="240"/>
      <c r="H122" s="240"/>
      <c r="I122" s="372">
        <f ca="1">SUMPRODUCT($I$24:$X$24,$I$115:$X$115)</f>
        <v>-8.30262611342682</v>
      </c>
      <c r="J122" s="233"/>
      <c r="K122" s="233"/>
      <c r="L122" s="233"/>
      <c r="M122" s="236"/>
      <c r="N122" s="236"/>
      <c r="O122" s="236"/>
      <c r="P122" s="222"/>
      <c r="Q122" s="222"/>
      <c r="R122" s="222"/>
      <c r="S122" s="222"/>
      <c r="T122" s="222"/>
      <c r="U122" s="222"/>
      <c r="V122" s="222"/>
      <c r="W122" s="222"/>
      <c r="X122" s="222"/>
    </row>
    <row r="123" spans="1:119" s="223" customFormat="1" ht="12.95" customHeight="1">
      <c r="A123" s="240" t="s">
        <v>27</v>
      </c>
      <c r="B123" s="240"/>
      <c r="C123" s="240"/>
      <c r="D123" s="240"/>
      <c r="E123" s="240"/>
      <c r="F123" s="240"/>
      <c r="G123" s="240"/>
      <c r="H123" s="240"/>
      <c r="I123" s="213">
        <f ca="1">I$122/I$121</f>
        <v>0.3407132092261041</v>
      </c>
      <c r="J123" s="222"/>
      <c r="K123" s="222"/>
      <c r="L123" s="222"/>
      <c r="M123" s="233"/>
      <c r="N123" s="222"/>
      <c r="O123" s="222"/>
      <c r="P123" s="222"/>
      <c r="Q123" s="222"/>
      <c r="R123" s="222"/>
      <c r="S123" s="222"/>
      <c r="T123" s="222"/>
      <c r="U123" s="222"/>
      <c r="V123" s="222"/>
      <c r="W123" s="222"/>
      <c r="X123" s="222"/>
    </row>
    <row r="124" spans="1:119" s="202" customFormat="1" ht="12.95" customHeight="1">
      <c r="A124" s="166"/>
      <c r="B124" s="183"/>
      <c r="C124" s="183"/>
      <c r="D124" s="161"/>
      <c r="E124" s="161"/>
      <c r="F124" s="161"/>
      <c r="G124" s="161"/>
      <c r="H124" s="161"/>
      <c r="I124" s="199"/>
      <c r="J124" s="161"/>
      <c r="K124" s="161"/>
      <c r="L124" s="161"/>
      <c r="M124" s="161"/>
      <c r="N124" s="161"/>
      <c r="O124" s="161"/>
      <c r="P124" s="161"/>
      <c r="Q124" s="161"/>
      <c r="R124" s="161"/>
      <c r="S124" s="161"/>
      <c r="T124" s="161"/>
      <c r="U124" s="161"/>
      <c r="V124" s="161"/>
      <c r="W124" s="161"/>
      <c r="X124" s="161"/>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row>
    <row r="125" spans="1:119" s="202" customFormat="1" ht="12.95" customHeight="1">
      <c r="A125" s="183"/>
      <c r="B125" s="165"/>
      <c r="C125" s="165"/>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c r="A131" s="164"/>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c r="A132" s="166"/>
      <c r="B132" s="183"/>
      <c r="C132" s="183"/>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c r="A133" s="183"/>
      <c r="B133" s="165"/>
      <c r="C133" s="165"/>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113"/>
  <sheetViews>
    <sheetView workbookViewId="0">
      <selection activeCell="L5" sqref="L5"/>
    </sheetView>
  </sheetViews>
  <sheetFormatPr defaultRowHeight="15"/>
  <cols>
    <col min="2" max="2" width="8.7109375" customWidth="1"/>
    <col min="3" max="3" width="14.140625" customWidth="1"/>
    <col min="4" max="4" width="19.5703125" customWidth="1"/>
    <col min="5" max="7" width="12.5703125" customWidth="1"/>
    <col min="8" max="8" width="11.85546875" customWidth="1"/>
    <col min="9" max="9" width="11.42578125" customWidth="1"/>
  </cols>
  <sheetData>
    <row r="1" spans="1:10" s="7" customFormat="1" ht="105">
      <c r="A1" s="61" t="s">
        <v>104</v>
      </c>
      <c r="B1" s="61" t="s">
        <v>155</v>
      </c>
      <c r="C1" s="81" t="s">
        <v>90</v>
      </c>
      <c r="D1" s="82" t="s">
        <v>93</v>
      </c>
      <c r="E1" s="81" t="s">
        <v>154</v>
      </c>
      <c r="F1" s="82" t="s">
        <v>97</v>
      </c>
      <c r="G1" s="81" t="s">
        <v>153</v>
      </c>
      <c r="H1" s="82" t="s">
        <v>156</v>
      </c>
      <c r="I1" s="61" t="s">
        <v>122</v>
      </c>
      <c r="J1" s="7" t="s">
        <v>121</v>
      </c>
    </row>
    <row r="2" spans="1:10">
      <c r="A2" s="59">
        <v>1</v>
      </c>
      <c r="B2" s="59" t="s">
        <v>88</v>
      </c>
      <c r="C2" s="83" t="s">
        <v>51</v>
      </c>
      <c r="D2" s="84" t="s">
        <v>51</v>
      </c>
      <c r="E2" s="83" t="s">
        <v>51</v>
      </c>
      <c r="F2" s="84" t="s">
        <v>51</v>
      </c>
      <c r="G2" s="83" t="s">
        <v>51</v>
      </c>
      <c r="H2" s="84" t="s">
        <v>51</v>
      </c>
      <c r="I2" s="62"/>
      <c r="J2" s="62"/>
    </row>
    <row r="3" spans="1:10">
      <c r="A3" s="63">
        <v>2</v>
      </c>
      <c r="B3" s="63" t="s">
        <v>89</v>
      </c>
      <c r="C3" s="85" t="s">
        <v>83</v>
      </c>
      <c r="D3" s="86" t="s">
        <v>51</v>
      </c>
      <c r="E3" s="85" t="s">
        <v>88</v>
      </c>
      <c r="F3" s="86" t="s">
        <v>51</v>
      </c>
      <c r="G3" s="99" t="s">
        <v>51</v>
      </c>
      <c r="H3" s="86" t="s">
        <v>51</v>
      </c>
      <c r="I3" s="63" t="s">
        <v>141</v>
      </c>
      <c r="J3" s="69" t="s">
        <v>80</v>
      </c>
    </row>
    <row r="4" spans="1:10">
      <c r="A4" s="46">
        <v>3</v>
      </c>
      <c r="B4" s="46" t="s">
        <v>89</v>
      </c>
      <c r="C4" s="87" t="s">
        <v>48</v>
      </c>
      <c r="D4" s="88" t="s">
        <v>91</v>
      </c>
      <c r="E4" s="87" t="s">
        <v>88</v>
      </c>
      <c r="F4" s="96" t="s">
        <v>51</v>
      </c>
      <c r="G4" s="100" t="s">
        <v>51</v>
      </c>
      <c r="H4" s="96" t="s">
        <v>51</v>
      </c>
      <c r="I4" s="78" t="s">
        <v>142</v>
      </c>
      <c r="J4" s="70" t="s">
        <v>73</v>
      </c>
    </row>
    <row r="5" spans="1:10">
      <c r="A5" s="64">
        <v>4</v>
      </c>
      <c r="B5" s="64" t="s">
        <v>89</v>
      </c>
      <c r="C5" s="89" t="s">
        <v>48</v>
      </c>
      <c r="D5" s="90" t="s">
        <v>92</v>
      </c>
      <c r="E5" s="89" t="s">
        <v>88</v>
      </c>
      <c r="F5" s="97" t="s">
        <v>51</v>
      </c>
      <c r="G5" s="101" t="s">
        <v>51</v>
      </c>
      <c r="H5" s="97" t="s">
        <v>51</v>
      </c>
      <c r="I5" s="64" t="s">
        <v>143</v>
      </c>
      <c r="J5" s="71" t="s">
        <v>72</v>
      </c>
    </row>
    <row r="6" spans="1:10">
      <c r="A6" s="2">
        <v>5</v>
      </c>
      <c r="B6" s="2" t="s">
        <v>89</v>
      </c>
      <c r="C6" s="91" t="s">
        <v>48</v>
      </c>
      <c r="D6" s="92" t="s">
        <v>91</v>
      </c>
      <c r="E6" s="87" t="s">
        <v>89</v>
      </c>
      <c r="F6" s="92" t="s">
        <v>91</v>
      </c>
      <c r="G6" s="87" t="s">
        <v>88</v>
      </c>
      <c r="H6" s="96" t="s">
        <v>51</v>
      </c>
      <c r="I6" s="75" t="s">
        <v>102</v>
      </c>
      <c r="J6" s="77" t="s">
        <v>128</v>
      </c>
    </row>
    <row r="7" spans="1:10">
      <c r="A7" s="2">
        <v>6</v>
      </c>
      <c r="B7" s="2" t="s">
        <v>89</v>
      </c>
      <c r="C7" s="91" t="s">
        <v>48</v>
      </c>
      <c r="D7" s="92" t="s">
        <v>92</v>
      </c>
      <c r="E7" s="87" t="s">
        <v>89</v>
      </c>
      <c r="F7" s="92" t="s">
        <v>91</v>
      </c>
      <c r="G7" s="87" t="s">
        <v>88</v>
      </c>
      <c r="H7" s="96" t="s">
        <v>51</v>
      </c>
      <c r="I7" s="75" t="s">
        <v>103</v>
      </c>
      <c r="J7" s="77" t="s">
        <v>126</v>
      </c>
    </row>
    <row r="8" spans="1:10">
      <c r="A8" s="2">
        <v>7</v>
      </c>
      <c r="B8" s="2" t="s">
        <v>89</v>
      </c>
      <c r="C8" s="87" t="s">
        <v>48</v>
      </c>
      <c r="D8" s="88" t="s">
        <v>91</v>
      </c>
      <c r="E8" s="87" t="s">
        <v>89</v>
      </c>
      <c r="F8" s="88" t="s">
        <v>92</v>
      </c>
      <c r="G8" s="87" t="s">
        <v>88</v>
      </c>
      <c r="H8" s="96" t="s">
        <v>51</v>
      </c>
      <c r="I8" s="2" t="s">
        <v>100</v>
      </c>
      <c r="J8" s="74" t="s">
        <v>127</v>
      </c>
    </row>
    <row r="9" spans="1:10">
      <c r="A9" s="2">
        <v>8</v>
      </c>
      <c r="B9" s="2" t="s">
        <v>89</v>
      </c>
      <c r="C9" s="87" t="s">
        <v>48</v>
      </c>
      <c r="D9" s="88" t="s">
        <v>92</v>
      </c>
      <c r="E9" s="87" t="s">
        <v>89</v>
      </c>
      <c r="F9" s="88" t="s">
        <v>92</v>
      </c>
      <c r="G9" s="87" t="s">
        <v>88</v>
      </c>
      <c r="H9" s="96" t="s">
        <v>51</v>
      </c>
      <c r="I9" s="2" t="s">
        <v>101</v>
      </c>
      <c r="J9" s="74" t="s">
        <v>123</v>
      </c>
    </row>
    <row r="10" spans="1:10">
      <c r="A10" s="2">
        <v>9</v>
      </c>
      <c r="B10" s="2" t="s">
        <v>89</v>
      </c>
      <c r="C10" s="91" t="s">
        <v>83</v>
      </c>
      <c r="D10" s="93" t="s">
        <v>51</v>
      </c>
      <c r="E10" s="87" t="s">
        <v>89</v>
      </c>
      <c r="F10" s="92" t="s">
        <v>91</v>
      </c>
      <c r="G10" s="87" t="s">
        <v>88</v>
      </c>
      <c r="H10" s="96" t="s">
        <v>51</v>
      </c>
      <c r="I10" s="75" t="s">
        <v>98</v>
      </c>
      <c r="J10" s="77" t="s">
        <v>125</v>
      </c>
    </row>
    <row r="11" spans="1:10">
      <c r="A11" s="64">
        <v>10</v>
      </c>
      <c r="B11" s="64" t="s">
        <v>89</v>
      </c>
      <c r="C11" s="94" t="s">
        <v>83</v>
      </c>
      <c r="D11" s="95" t="s">
        <v>51</v>
      </c>
      <c r="E11" s="89" t="s">
        <v>89</v>
      </c>
      <c r="F11" s="98" t="s">
        <v>92</v>
      </c>
      <c r="G11" s="89" t="s">
        <v>88</v>
      </c>
      <c r="H11" s="96" t="s">
        <v>51</v>
      </c>
      <c r="I11" s="79" t="s">
        <v>99</v>
      </c>
      <c r="J11" s="80" t="s">
        <v>124</v>
      </c>
    </row>
    <row r="12" spans="1:10">
      <c r="A12" s="2">
        <v>11</v>
      </c>
      <c r="B12" s="2" t="s">
        <v>89</v>
      </c>
      <c r="C12" s="91" t="s">
        <v>83</v>
      </c>
      <c r="D12" s="93" t="s">
        <v>51</v>
      </c>
      <c r="E12" s="87" t="s">
        <v>89</v>
      </c>
      <c r="F12" s="88" t="s">
        <v>92</v>
      </c>
      <c r="G12" s="87" t="s">
        <v>89</v>
      </c>
      <c r="H12" s="103" t="s">
        <v>91</v>
      </c>
      <c r="I12" s="75" t="s">
        <v>157</v>
      </c>
      <c r="J12" s="77" t="s">
        <v>151</v>
      </c>
    </row>
    <row r="13" spans="1:10">
      <c r="A13" s="75">
        <v>12</v>
      </c>
      <c r="B13" s="75" t="s">
        <v>89</v>
      </c>
      <c r="C13" s="91" t="s">
        <v>83</v>
      </c>
      <c r="D13" s="93" t="s">
        <v>51</v>
      </c>
      <c r="E13" s="91" t="s">
        <v>89</v>
      </c>
      <c r="F13" s="92" t="s">
        <v>91</v>
      </c>
      <c r="G13" s="91" t="s">
        <v>89</v>
      </c>
      <c r="H13" s="92" t="s">
        <v>91</v>
      </c>
      <c r="I13" s="75" t="s">
        <v>158</v>
      </c>
      <c r="J13" s="77" t="s">
        <v>184</v>
      </c>
    </row>
    <row r="14" spans="1:10">
      <c r="A14" s="105">
        <v>13</v>
      </c>
      <c r="B14" s="105" t="s">
        <v>89</v>
      </c>
      <c r="C14" s="106" t="s">
        <v>83</v>
      </c>
      <c r="D14" s="107" t="s">
        <v>51</v>
      </c>
      <c r="E14" s="106" t="s">
        <v>89</v>
      </c>
      <c r="F14" s="108" t="s">
        <v>91</v>
      </c>
      <c r="G14" s="106" t="s">
        <v>89</v>
      </c>
      <c r="H14" s="108" t="s">
        <v>92</v>
      </c>
      <c r="I14" s="105" t="s">
        <v>159</v>
      </c>
      <c r="J14" s="109" t="s">
        <v>194</v>
      </c>
    </row>
    <row r="15" spans="1:10">
      <c r="A15" s="105">
        <v>14</v>
      </c>
      <c r="B15" s="105" t="s">
        <v>89</v>
      </c>
      <c r="C15" s="106" t="s">
        <v>83</v>
      </c>
      <c r="D15" s="107" t="s">
        <v>51</v>
      </c>
      <c r="E15" s="106" t="s">
        <v>89</v>
      </c>
      <c r="F15" s="108" t="s">
        <v>92</v>
      </c>
      <c r="G15" s="106" t="s">
        <v>89</v>
      </c>
      <c r="H15" s="108" t="s">
        <v>92</v>
      </c>
      <c r="I15" s="105" t="s">
        <v>160</v>
      </c>
      <c r="J15" s="109" t="s">
        <v>180</v>
      </c>
    </row>
    <row r="16" spans="1:10">
      <c r="A16" s="2"/>
      <c r="B16" s="2"/>
      <c r="C16" s="89"/>
      <c r="D16" s="90"/>
      <c r="E16" s="94"/>
      <c r="F16" s="98"/>
      <c r="G16" s="102"/>
      <c r="H16" s="98"/>
      <c r="I16" s="75"/>
      <c r="J16" s="77"/>
    </row>
    <row r="17" spans="1:11">
      <c r="A17" s="2"/>
      <c r="B17" s="2"/>
      <c r="C17" s="2"/>
      <c r="D17" s="2"/>
      <c r="E17" s="75"/>
      <c r="F17" s="75"/>
      <c r="G17" s="76"/>
      <c r="H17" s="75"/>
      <c r="I17" s="77"/>
    </row>
    <row r="18" spans="1:11">
      <c r="A18" s="65" t="s">
        <v>94</v>
      </c>
    </row>
    <row r="20" spans="1:11">
      <c r="A20" s="66" t="s">
        <v>141</v>
      </c>
      <c r="B20" t="s">
        <v>96</v>
      </c>
      <c r="K20" s="104" t="s">
        <v>172</v>
      </c>
    </row>
    <row r="21" spans="1:11" ht="18">
      <c r="B21" s="2" t="s">
        <v>144</v>
      </c>
      <c r="C21" s="2" t="s">
        <v>239</v>
      </c>
      <c r="D21" s="134" t="s">
        <v>21</v>
      </c>
      <c r="E21" s="72" t="s">
        <v>119</v>
      </c>
    </row>
    <row r="22" spans="1:11" ht="18">
      <c r="B22" s="2" t="s">
        <v>146</v>
      </c>
      <c r="C22" s="2" t="s">
        <v>237</v>
      </c>
      <c r="D22" s="134" t="s">
        <v>235</v>
      </c>
      <c r="E22" s="72" t="s">
        <v>120</v>
      </c>
    </row>
    <row r="23" spans="1:11" ht="18">
      <c r="B23" s="2" t="s">
        <v>147</v>
      </c>
      <c r="C23" s="2" t="s">
        <v>238</v>
      </c>
      <c r="D23" s="134" t="s">
        <v>236</v>
      </c>
      <c r="E23" s="72" t="s">
        <v>130</v>
      </c>
    </row>
    <row r="24" spans="1:11">
      <c r="D24" s="134"/>
    </row>
    <row r="25" spans="1:11">
      <c r="D25" s="134"/>
      <c r="F25" s="67" t="s">
        <v>105</v>
      </c>
    </row>
    <row r="26" spans="1:11">
      <c r="A26" s="66"/>
      <c r="D26" s="134"/>
      <c r="F26" s="67" t="s">
        <v>115</v>
      </c>
      <c r="G26" t="s">
        <v>116</v>
      </c>
    </row>
    <row r="27" spans="1:11">
      <c r="A27" s="66"/>
      <c r="D27" s="134"/>
      <c r="F27" s="67" t="s">
        <v>118</v>
      </c>
      <c r="G27" t="s">
        <v>117</v>
      </c>
    </row>
    <row r="28" spans="1:11">
      <c r="D28" s="134"/>
      <c r="F28" s="67" t="s">
        <v>110</v>
      </c>
      <c r="G28" t="s">
        <v>111</v>
      </c>
    </row>
    <row r="29" spans="1:11">
      <c r="D29" s="134"/>
      <c r="F29" s="67" t="s">
        <v>106</v>
      </c>
      <c r="G29" t="s">
        <v>108</v>
      </c>
    </row>
    <row r="30" spans="1:11">
      <c r="D30" s="134"/>
      <c r="F30" s="67" t="s">
        <v>107</v>
      </c>
      <c r="G30" t="s">
        <v>109</v>
      </c>
    </row>
    <row r="31" spans="1:11">
      <c r="D31" s="134"/>
      <c r="F31" s="68" t="s">
        <v>112</v>
      </c>
      <c r="G31" t="s">
        <v>113</v>
      </c>
    </row>
    <row r="32" spans="1:11" ht="18">
      <c r="D32" s="134"/>
      <c r="G32" s="60" t="s">
        <v>114</v>
      </c>
    </row>
    <row r="33" spans="1:13">
      <c r="D33" s="134"/>
    </row>
    <row r="34" spans="1:13">
      <c r="A34" s="66" t="s">
        <v>142</v>
      </c>
      <c r="B34" t="s">
        <v>95</v>
      </c>
      <c r="D34" s="134"/>
      <c r="L34" s="104" t="s">
        <v>173</v>
      </c>
    </row>
    <row r="35" spans="1:13" ht="18">
      <c r="A35" s="66"/>
      <c r="B35" s="2" t="s">
        <v>144</v>
      </c>
      <c r="C35" s="2" t="s">
        <v>239</v>
      </c>
      <c r="D35" s="134" t="s">
        <v>21</v>
      </c>
      <c r="E35" s="72" t="s">
        <v>119</v>
      </c>
    </row>
    <row r="36" spans="1:13" ht="18">
      <c r="A36" s="66"/>
      <c r="B36" s="2" t="s">
        <v>145</v>
      </c>
      <c r="C36" s="2" t="s">
        <v>240</v>
      </c>
      <c r="D36" s="134" t="s">
        <v>241</v>
      </c>
      <c r="E36" s="72" t="s">
        <v>129</v>
      </c>
    </row>
    <row r="37" spans="1:13">
      <c r="A37" s="66"/>
      <c r="D37" s="134"/>
    </row>
    <row r="38" spans="1:13">
      <c r="A38" s="66" t="s">
        <v>143</v>
      </c>
      <c r="B38" t="s">
        <v>21</v>
      </c>
      <c r="D38" s="134"/>
      <c r="L38" s="104" t="s">
        <v>174</v>
      </c>
    </row>
    <row r="39" spans="1:13" ht="18">
      <c r="A39" s="66"/>
      <c r="B39" s="2" t="s">
        <v>144</v>
      </c>
      <c r="C39" s="2" t="s">
        <v>239</v>
      </c>
      <c r="D39" s="134" t="s">
        <v>21</v>
      </c>
      <c r="E39" s="72" t="s">
        <v>119</v>
      </c>
    </row>
    <row r="40" spans="1:13" ht="15.75" thickBot="1">
      <c r="A40" s="66"/>
      <c r="D40" s="134"/>
      <c r="F40" s="60"/>
    </row>
    <row r="41" spans="1:13">
      <c r="A41" s="147" t="s">
        <v>102</v>
      </c>
      <c r="B41" s="148" t="s">
        <v>131</v>
      </c>
      <c r="C41" s="148"/>
      <c r="D41" s="149"/>
      <c r="E41" s="148"/>
      <c r="F41" s="148"/>
      <c r="G41" s="148"/>
      <c r="H41" s="148"/>
      <c r="I41" s="150" t="s">
        <v>128</v>
      </c>
      <c r="J41" s="148"/>
      <c r="K41" s="148"/>
      <c r="L41" s="151" t="s">
        <v>175</v>
      </c>
      <c r="M41" s="148"/>
    </row>
    <row r="42" spans="1:13" ht="18">
      <c r="B42" s="2" t="s">
        <v>144</v>
      </c>
      <c r="C42" s="2" t="s">
        <v>239</v>
      </c>
      <c r="D42" s="134" t="s">
        <v>21</v>
      </c>
      <c r="E42" s="72" t="s">
        <v>119</v>
      </c>
    </row>
    <row r="43" spans="1:13" ht="18">
      <c r="B43" s="139" t="s">
        <v>149</v>
      </c>
      <c r="C43" s="139" t="s">
        <v>233</v>
      </c>
      <c r="D43" s="140" t="s">
        <v>232</v>
      </c>
      <c r="E43" s="141" t="s">
        <v>243</v>
      </c>
    </row>
    <row r="44" spans="1:13" ht="18">
      <c r="B44" s="105" t="s">
        <v>148</v>
      </c>
      <c r="C44" s="105" t="s">
        <v>234</v>
      </c>
      <c r="D44" s="138" t="s">
        <v>231</v>
      </c>
      <c r="E44" s="137" t="s">
        <v>133</v>
      </c>
    </row>
    <row r="45" spans="1:13" ht="18">
      <c r="B45" s="2" t="s">
        <v>150</v>
      </c>
      <c r="C45" s="2" t="s">
        <v>242</v>
      </c>
      <c r="D45" s="135" t="s">
        <v>231</v>
      </c>
      <c r="E45" s="72" t="s">
        <v>137</v>
      </c>
    </row>
    <row r="46" spans="1:13" ht="18">
      <c r="B46" s="2" t="s">
        <v>145</v>
      </c>
      <c r="C46" s="2" t="s">
        <v>240</v>
      </c>
      <c r="D46" s="134" t="s">
        <v>241</v>
      </c>
      <c r="E46" s="72" t="s">
        <v>129</v>
      </c>
    </row>
    <row r="47" spans="1:13">
      <c r="D47" s="134"/>
    </row>
    <row r="48" spans="1:13">
      <c r="D48" s="134"/>
      <c r="E48" s="67" t="s">
        <v>105</v>
      </c>
    </row>
    <row r="49" spans="1:12">
      <c r="D49" s="134"/>
      <c r="E49" s="67" t="s">
        <v>138</v>
      </c>
      <c r="F49" t="s">
        <v>139</v>
      </c>
    </row>
    <row r="50" spans="1:12">
      <c r="D50" s="134"/>
      <c r="F50" s="67"/>
    </row>
    <row r="51" spans="1:12">
      <c r="A51" s="66" t="s">
        <v>103</v>
      </c>
      <c r="B51" t="s">
        <v>134</v>
      </c>
      <c r="D51" s="134"/>
      <c r="I51" s="2" t="s">
        <v>126</v>
      </c>
      <c r="L51" s="104" t="s">
        <v>176</v>
      </c>
    </row>
    <row r="52" spans="1:12" ht="18">
      <c r="B52" s="2" t="s">
        <v>144</v>
      </c>
      <c r="C52" s="2" t="s">
        <v>239</v>
      </c>
      <c r="D52" s="134" t="s">
        <v>21</v>
      </c>
      <c r="E52" s="72" t="s">
        <v>119</v>
      </c>
    </row>
    <row r="53" spans="1:12" s="136" customFormat="1" ht="18">
      <c r="B53" s="139" t="s">
        <v>149</v>
      </c>
      <c r="C53" s="139" t="s">
        <v>233</v>
      </c>
      <c r="D53" s="140" t="s">
        <v>232</v>
      </c>
      <c r="E53" s="141" t="s">
        <v>243</v>
      </c>
    </row>
    <row r="54" spans="1:12" ht="18">
      <c r="B54" s="105" t="s">
        <v>148</v>
      </c>
      <c r="C54" s="105" t="s">
        <v>234</v>
      </c>
      <c r="D54" s="138" t="s">
        <v>231</v>
      </c>
      <c r="E54" s="137" t="s">
        <v>133</v>
      </c>
    </row>
    <row r="55" spans="1:12" ht="18">
      <c r="B55" s="2" t="s">
        <v>150</v>
      </c>
      <c r="C55" s="2" t="s">
        <v>242</v>
      </c>
      <c r="D55" s="135" t="s">
        <v>231</v>
      </c>
      <c r="E55" s="72" t="s">
        <v>137</v>
      </c>
    </row>
    <row r="56" spans="1:12">
      <c r="D56" s="134"/>
    </row>
    <row r="57" spans="1:12">
      <c r="A57" s="66" t="s">
        <v>100</v>
      </c>
      <c r="B57" t="s">
        <v>135</v>
      </c>
      <c r="D57" s="134"/>
      <c r="I57" s="2" t="s">
        <v>127</v>
      </c>
      <c r="L57" s="104" t="s">
        <v>177</v>
      </c>
    </row>
    <row r="58" spans="1:12" ht="18">
      <c r="B58" s="2" t="s">
        <v>144</v>
      </c>
      <c r="C58" s="2" t="s">
        <v>239</v>
      </c>
      <c r="D58" s="134" t="s">
        <v>21</v>
      </c>
      <c r="E58" s="72" t="s">
        <v>119</v>
      </c>
    </row>
    <row r="59" spans="1:12" ht="18">
      <c r="B59" s="2" t="s">
        <v>149</v>
      </c>
      <c r="C59" s="2" t="s">
        <v>233</v>
      </c>
      <c r="D59" s="134" t="s">
        <v>232</v>
      </c>
      <c r="E59" s="72" t="s">
        <v>132</v>
      </c>
    </row>
    <row r="60" spans="1:12" ht="18">
      <c r="B60" s="2" t="s">
        <v>148</v>
      </c>
      <c r="C60" s="2" t="s">
        <v>234</v>
      </c>
      <c r="D60" s="135" t="s">
        <v>231</v>
      </c>
      <c r="E60" s="72" t="s">
        <v>133</v>
      </c>
    </row>
    <row r="61" spans="1:12" ht="18">
      <c r="B61" s="2" t="s">
        <v>145</v>
      </c>
      <c r="C61" s="2" t="s">
        <v>240</v>
      </c>
      <c r="D61" s="134" t="s">
        <v>241</v>
      </c>
      <c r="E61" s="72" t="s">
        <v>129</v>
      </c>
    </row>
    <row r="62" spans="1:12">
      <c r="D62" s="134"/>
    </row>
    <row r="63" spans="1:12">
      <c r="A63" s="66" t="s">
        <v>101</v>
      </c>
      <c r="B63" t="s">
        <v>136</v>
      </c>
      <c r="D63" s="134"/>
      <c r="I63" s="2" t="s">
        <v>123</v>
      </c>
      <c r="L63" s="104" t="s">
        <v>178</v>
      </c>
    </row>
    <row r="64" spans="1:12" ht="18">
      <c r="B64" s="2" t="s">
        <v>144</v>
      </c>
      <c r="C64" s="2" t="s">
        <v>239</v>
      </c>
      <c r="D64" s="134" t="s">
        <v>21</v>
      </c>
      <c r="E64" s="72" t="s">
        <v>119</v>
      </c>
    </row>
    <row r="65" spans="1:12" ht="18">
      <c r="B65" s="2" t="s">
        <v>149</v>
      </c>
      <c r="C65" s="2" t="s">
        <v>233</v>
      </c>
      <c r="D65" s="134" t="s">
        <v>232</v>
      </c>
      <c r="E65" s="72" t="s">
        <v>132</v>
      </c>
    </row>
    <row r="66" spans="1:12" ht="18">
      <c r="B66" s="2" t="s">
        <v>148</v>
      </c>
      <c r="C66" s="2" t="s">
        <v>234</v>
      </c>
      <c r="D66" s="135" t="s">
        <v>231</v>
      </c>
      <c r="E66" s="72" t="s">
        <v>133</v>
      </c>
    </row>
    <row r="67" spans="1:12">
      <c r="D67" s="134"/>
    </row>
    <row r="68" spans="1:12">
      <c r="A68" s="66" t="s">
        <v>98</v>
      </c>
      <c r="B68" t="s">
        <v>140</v>
      </c>
      <c r="D68" s="134"/>
      <c r="H68" s="2"/>
      <c r="I68" s="2" t="s">
        <v>125</v>
      </c>
      <c r="L68" s="104" t="s">
        <v>179</v>
      </c>
    </row>
    <row r="69" spans="1:12" ht="18">
      <c r="B69" s="2" t="s">
        <v>144</v>
      </c>
      <c r="C69" s="2" t="s">
        <v>239</v>
      </c>
      <c r="D69" s="134" t="s">
        <v>21</v>
      </c>
      <c r="E69" s="72" t="s">
        <v>119</v>
      </c>
    </row>
    <row r="70" spans="1:12" s="136" customFormat="1" ht="18">
      <c r="B70" s="139" t="s">
        <v>149</v>
      </c>
      <c r="C70" s="139" t="s">
        <v>233</v>
      </c>
      <c r="D70" s="140" t="s">
        <v>232</v>
      </c>
      <c r="E70" s="141" t="s">
        <v>243</v>
      </c>
    </row>
    <row r="71" spans="1:12" s="136" customFormat="1" ht="18">
      <c r="B71" s="105" t="s">
        <v>148</v>
      </c>
      <c r="C71" s="105" t="s">
        <v>234</v>
      </c>
      <c r="D71" s="138" t="s">
        <v>231</v>
      </c>
      <c r="E71" s="137" t="s">
        <v>133</v>
      </c>
    </row>
    <row r="72" spans="1:12" ht="18">
      <c r="B72" s="2" t="s">
        <v>150</v>
      </c>
      <c r="C72" s="2" t="s">
        <v>242</v>
      </c>
      <c r="D72" s="135" t="s">
        <v>231</v>
      </c>
      <c r="E72" s="72" t="s">
        <v>137</v>
      </c>
    </row>
    <row r="73" spans="1:12" ht="18">
      <c r="B73" s="2" t="s">
        <v>146</v>
      </c>
      <c r="C73" s="2" t="s">
        <v>237</v>
      </c>
      <c r="D73" s="134" t="s">
        <v>235</v>
      </c>
      <c r="E73" s="72" t="s">
        <v>120</v>
      </c>
    </row>
    <row r="74" spans="1:12" ht="18">
      <c r="B74" s="2" t="s">
        <v>147</v>
      </c>
      <c r="C74" s="2" t="s">
        <v>238</v>
      </c>
      <c r="D74" s="134" t="s">
        <v>236</v>
      </c>
      <c r="E74" s="72" t="s">
        <v>130</v>
      </c>
    </row>
    <row r="75" spans="1:12">
      <c r="B75" s="2"/>
      <c r="C75" s="2"/>
      <c r="D75" s="134"/>
    </row>
    <row r="76" spans="1:12">
      <c r="A76" s="66" t="s">
        <v>99</v>
      </c>
      <c r="B76" t="s">
        <v>152</v>
      </c>
      <c r="D76" s="134"/>
      <c r="I76" s="2" t="s">
        <v>124</v>
      </c>
      <c r="L76" s="104" t="s">
        <v>171</v>
      </c>
    </row>
    <row r="77" spans="1:12" ht="18">
      <c r="B77" s="2" t="s">
        <v>144</v>
      </c>
      <c r="C77" s="2" t="s">
        <v>239</v>
      </c>
      <c r="D77" s="134" t="s">
        <v>21</v>
      </c>
      <c r="E77" s="72" t="s">
        <v>119</v>
      </c>
    </row>
    <row r="78" spans="1:12" ht="18">
      <c r="B78" s="2" t="s">
        <v>149</v>
      </c>
      <c r="C78" s="2" t="s">
        <v>233</v>
      </c>
      <c r="D78" s="134" t="s">
        <v>232</v>
      </c>
      <c r="E78" s="72" t="s">
        <v>132</v>
      </c>
    </row>
    <row r="79" spans="1:12" ht="18">
      <c r="B79" s="2" t="s">
        <v>148</v>
      </c>
      <c r="C79" s="2" t="s">
        <v>234</v>
      </c>
      <c r="D79" s="135" t="s">
        <v>231</v>
      </c>
      <c r="E79" s="72" t="s">
        <v>133</v>
      </c>
    </row>
    <row r="80" spans="1:12" ht="18">
      <c r="B80" s="2" t="s">
        <v>146</v>
      </c>
      <c r="C80" s="2" t="s">
        <v>237</v>
      </c>
      <c r="D80" s="134" t="s">
        <v>235</v>
      </c>
      <c r="E80" s="72" t="s">
        <v>120</v>
      </c>
    </row>
    <row r="81" spans="1:13" ht="18">
      <c r="B81" s="2" t="s">
        <v>147</v>
      </c>
      <c r="C81" s="2" t="s">
        <v>238</v>
      </c>
      <c r="D81" s="134" t="s">
        <v>236</v>
      </c>
      <c r="E81" s="72" t="s">
        <v>130</v>
      </c>
    </row>
    <row r="82" spans="1:13" ht="15.75" thickBot="1">
      <c r="D82" s="134"/>
    </row>
    <row r="83" spans="1:13">
      <c r="A83" s="147" t="s">
        <v>157</v>
      </c>
      <c r="B83" s="148" t="s">
        <v>161</v>
      </c>
      <c r="C83" s="148"/>
      <c r="D83" s="149"/>
      <c r="E83" s="148"/>
      <c r="F83" s="148"/>
      <c r="G83" s="148"/>
      <c r="H83" s="148"/>
      <c r="I83" s="148"/>
      <c r="J83" s="148"/>
      <c r="K83" s="148"/>
      <c r="L83" s="151" t="s">
        <v>170</v>
      </c>
      <c r="M83" s="148"/>
    </row>
    <row r="84" spans="1:13" ht="18">
      <c r="B84" s="2" t="s">
        <v>144</v>
      </c>
      <c r="C84" s="2" t="s">
        <v>239</v>
      </c>
      <c r="D84" s="134" t="s">
        <v>21</v>
      </c>
      <c r="E84" s="72" t="s">
        <v>119</v>
      </c>
    </row>
    <row r="85" spans="1:13" ht="18">
      <c r="B85" s="2" t="s">
        <v>146</v>
      </c>
      <c r="C85" s="2" t="s">
        <v>237</v>
      </c>
      <c r="D85" s="134" t="s">
        <v>235</v>
      </c>
      <c r="E85" s="72" t="s">
        <v>120</v>
      </c>
    </row>
    <row r="86" spans="1:13" ht="18">
      <c r="B86" s="2" t="s">
        <v>147</v>
      </c>
      <c r="C86" s="2" t="s">
        <v>238</v>
      </c>
      <c r="D86" s="134" t="s">
        <v>236</v>
      </c>
      <c r="E86" s="72" t="s">
        <v>130</v>
      </c>
    </row>
    <row r="87" spans="1:13" ht="18">
      <c r="B87" s="2" t="s">
        <v>163</v>
      </c>
      <c r="C87" s="2" t="s">
        <v>244</v>
      </c>
      <c r="D87" s="134" t="s">
        <v>245</v>
      </c>
      <c r="E87" s="72" t="s">
        <v>162</v>
      </c>
    </row>
    <row r="88" spans="1:13" ht="18">
      <c r="B88" s="2" t="s">
        <v>149</v>
      </c>
      <c r="C88" s="2" t="s">
        <v>233</v>
      </c>
      <c r="D88" s="134" t="s">
        <v>232</v>
      </c>
      <c r="E88" s="72" t="s">
        <v>132</v>
      </c>
    </row>
    <row r="89" spans="1:13" ht="18">
      <c r="B89" s="2" t="s">
        <v>164</v>
      </c>
      <c r="C89" s="2" t="s">
        <v>244</v>
      </c>
      <c r="D89" s="134" t="s">
        <v>246</v>
      </c>
      <c r="E89" s="72" t="s">
        <v>165</v>
      </c>
    </row>
    <row r="90" spans="1:13" ht="18">
      <c r="B90" s="2" t="s">
        <v>167</v>
      </c>
      <c r="C90" s="2" t="s">
        <v>244</v>
      </c>
      <c r="D90" s="134" t="s">
        <v>247</v>
      </c>
      <c r="E90" s="72" t="s">
        <v>166</v>
      </c>
    </row>
    <row r="91" spans="1:13" ht="18">
      <c r="B91" s="2" t="s">
        <v>168</v>
      </c>
      <c r="C91" s="2" t="s">
        <v>244</v>
      </c>
      <c r="D91" s="134" t="s">
        <v>248</v>
      </c>
      <c r="E91" s="72" t="s">
        <v>169</v>
      </c>
    </row>
    <row r="92" spans="1:13">
      <c r="D92" s="134"/>
    </row>
    <row r="93" spans="1:13">
      <c r="A93" s="66" t="s">
        <v>158</v>
      </c>
      <c r="B93" t="s">
        <v>186</v>
      </c>
      <c r="D93" s="134"/>
      <c r="L93" s="104" t="s">
        <v>185</v>
      </c>
    </row>
    <row r="94" spans="1:13" ht="18">
      <c r="B94" s="2" t="s">
        <v>144</v>
      </c>
      <c r="C94" s="2" t="s">
        <v>239</v>
      </c>
      <c r="D94" s="134" t="s">
        <v>21</v>
      </c>
      <c r="E94" s="72" t="s">
        <v>119</v>
      </c>
    </row>
    <row r="95" spans="1:13" ht="18">
      <c r="B95" s="2" t="s">
        <v>146</v>
      </c>
      <c r="C95" s="2" t="s">
        <v>237</v>
      </c>
      <c r="D95" s="134" t="s">
        <v>235</v>
      </c>
      <c r="E95" s="72" t="s">
        <v>120</v>
      </c>
    </row>
    <row r="96" spans="1:13" ht="18">
      <c r="B96" s="2" t="s">
        <v>147</v>
      </c>
      <c r="C96" s="2" t="s">
        <v>238</v>
      </c>
      <c r="D96" s="134" t="s">
        <v>236</v>
      </c>
      <c r="E96" s="72" t="s">
        <v>130</v>
      </c>
    </row>
    <row r="97" spans="1:12" ht="18">
      <c r="B97" s="2" t="s">
        <v>181</v>
      </c>
      <c r="C97" s="2" t="s">
        <v>244</v>
      </c>
      <c r="D97" s="134" t="s">
        <v>248</v>
      </c>
      <c r="E97" s="72" t="s">
        <v>162</v>
      </c>
    </row>
    <row r="98" spans="1:12" ht="18">
      <c r="B98" s="2" t="s">
        <v>182</v>
      </c>
      <c r="C98" s="2" t="s">
        <v>244</v>
      </c>
      <c r="D98" s="134" t="s">
        <v>249</v>
      </c>
      <c r="E98" s="72" t="s">
        <v>183</v>
      </c>
    </row>
    <row r="99" spans="1:12" ht="18">
      <c r="B99" s="2" t="s">
        <v>164</v>
      </c>
      <c r="C99" s="2" t="s">
        <v>244</v>
      </c>
      <c r="D99" s="134" t="s">
        <v>250</v>
      </c>
      <c r="E99" s="72" t="s">
        <v>165</v>
      </c>
    </row>
    <row r="100" spans="1:12" ht="18">
      <c r="B100" s="143" t="s">
        <v>167</v>
      </c>
      <c r="C100" s="143" t="s">
        <v>244</v>
      </c>
      <c r="D100" s="144" t="s">
        <v>246</v>
      </c>
      <c r="E100" s="145" t="s">
        <v>251</v>
      </c>
      <c r="F100" s="146"/>
    </row>
    <row r="101" spans="1:12" s="136" customFormat="1" ht="18">
      <c r="B101" s="105" t="s">
        <v>167</v>
      </c>
      <c r="C101" s="105" t="s">
        <v>244</v>
      </c>
      <c r="D101" s="142" t="s">
        <v>246</v>
      </c>
      <c r="E101" s="137" t="s">
        <v>252</v>
      </c>
    </row>
    <row r="102" spans="1:12" ht="18">
      <c r="B102" s="2" t="s">
        <v>168</v>
      </c>
      <c r="C102" s="2" t="s">
        <v>244</v>
      </c>
      <c r="D102" s="134" t="s">
        <v>247</v>
      </c>
      <c r="E102" s="72" t="s">
        <v>169</v>
      </c>
    </row>
    <row r="103" spans="1:12">
      <c r="D103" s="134"/>
    </row>
    <row r="104" spans="1:12">
      <c r="A104" s="66" t="s">
        <v>159</v>
      </c>
      <c r="B104" t="s">
        <v>187</v>
      </c>
      <c r="D104" s="134"/>
      <c r="L104" s="104" t="s">
        <v>188</v>
      </c>
    </row>
    <row r="105" spans="1:12" ht="18">
      <c r="B105" s="2" t="s">
        <v>144</v>
      </c>
      <c r="C105" s="2" t="s">
        <v>239</v>
      </c>
      <c r="D105" s="134" t="s">
        <v>21</v>
      </c>
      <c r="E105" s="72" t="s">
        <v>119</v>
      </c>
    </row>
    <row r="106" spans="1:12" ht="18">
      <c r="B106" s="2" t="s">
        <v>146</v>
      </c>
      <c r="C106" s="2" t="s">
        <v>237</v>
      </c>
      <c r="D106" s="134" t="s">
        <v>235</v>
      </c>
      <c r="E106" s="72" t="s">
        <v>120</v>
      </c>
    </row>
    <row r="107" spans="1:12" ht="18">
      <c r="B107" s="2" t="s">
        <v>147</v>
      </c>
      <c r="C107" s="2" t="s">
        <v>238</v>
      </c>
      <c r="D107" s="134" t="s">
        <v>236</v>
      </c>
      <c r="E107" s="72" t="s">
        <v>130</v>
      </c>
    </row>
    <row r="108" spans="1:12" ht="18">
      <c r="B108" s="2" t="s">
        <v>182</v>
      </c>
      <c r="C108" s="2"/>
      <c r="D108" s="134"/>
      <c r="E108" s="72" t="s">
        <v>183</v>
      </c>
    </row>
    <row r="109" spans="1:12" ht="18">
      <c r="B109" s="2" t="s">
        <v>164</v>
      </c>
      <c r="C109" s="2"/>
      <c r="D109" s="134"/>
      <c r="E109" s="72" t="s">
        <v>165</v>
      </c>
    </row>
    <row r="110" spans="1:12" ht="18">
      <c r="B110" s="2" t="s">
        <v>189</v>
      </c>
      <c r="C110" s="2"/>
      <c r="D110" s="134"/>
      <c r="E110" s="72" t="s">
        <v>192</v>
      </c>
    </row>
    <row r="111" spans="1:12" ht="18">
      <c r="B111" s="2" t="s">
        <v>190</v>
      </c>
      <c r="C111" s="2"/>
      <c r="D111" s="134"/>
      <c r="E111" s="72" t="s">
        <v>169</v>
      </c>
    </row>
    <row r="112" spans="1:12" ht="18">
      <c r="B112" s="2" t="s">
        <v>191</v>
      </c>
      <c r="C112" s="2"/>
      <c r="D112" s="134"/>
      <c r="E112" s="72" t="s">
        <v>193</v>
      </c>
    </row>
    <row r="113" spans="4:4">
      <c r="D113" s="134"/>
    </row>
  </sheetData>
  <hyperlinks>
    <hyperlink ref="J3" location="CPP1b!A1" display="CPP1b"/>
    <hyperlink ref="J4" location="DPP2b!A1" display="DPP2b"/>
    <hyperlink ref="J5" location="DPP1b!A1" display="DPP1b"/>
    <hyperlink ref="J11" location="CPP6b!A1" display="CPP6b"/>
    <hyperlink ref="J9" location="CPP5b!A1" display="CPP5b"/>
    <hyperlink ref="J8" location="CPP9b!A1" display="CPP9b"/>
    <hyperlink ref="J7" location="CPP8b!A1" display="CPP8b"/>
    <hyperlink ref="J10" location="CPP7b!A1" display="CPP7b"/>
    <hyperlink ref="J6" location="CPP10b!A1" display="CPP10b"/>
    <hyperlink ref="J12" location="CPP13b!A1" display="CPP13b"/>
    <hyperlink ref="J13" location="CPP15b!A1" display="CPP15"/>
    <hyperlink ref="J14" location="CPP16b!A1" display="CPP16"/>
    <hyperlink ref="J15" location="'CPP14'!A1" display="CPP14"/>
  </hyperlinks>
  <printOptions horizontalCentered="1"/>
  <pageMargins left="0.70866141732283472" right="0.70866141732283472" top="0.55118110236220474" bottom="0.55118110236220474" header="0.31496062992125984" footer="0.31496062992125984"/>
  <pageSetup paperSize="8" scale="58"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249977111117893"/>
    <pageSetUpPr fitToPage="1"/>
  </sheetPr>
  <dimension ref="A1:DO146"/>
  <sheetViews>
    <sheetView zoomScaleNormal="100" workbookViewId="0"/>
  </sheetViews>
  <sheetFormatPr defaultRowHeight="12.75" outlineLevelRow="1"/>
  <cols>
    <col min="1" max="24" width="9.7109375" style="161" customWidth="1"/>
    <col min="25" max="103" width="9.7109375" style="162" customWidth="1"/>
    <col min="104" max="16384" width="9.140625" style="162"/>
  </cols>
  <sheetData>
    <row r="1" spans="1:24"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c r="A3" s="161" t="s">
        <v>29</v>
      </c>
      <c r="Q3" s="161" t="s">
        <v>329</v>
      </c>
    </row>
    <row r="4" spans="1:24" ht="12.95" customHeight="1">
      <c r="A4" s="161" t="s">
        <v>53</v>
      </c>
      <c r="R4" s="376"/>
      <c r="S4" s="222" t="s">
        <v>92</v>
      </c>
    </row>
    <row r="5" spans="1:24" ht="12.95" customHeight="1">
      <c r="A5" s="161" t="s">
        <v>266</v>
      </c>
      <c r="R5" s="386"/>
      <c r="S5" s="222" t="s">
        <v>358</v>
      </c>
    </row>
    <row r="6" spans="1:24" s="160" customFormat="1" ht="12.95" customHeight="1">
      <c r="A6" s="161"/>
      <c r="B6" s="163"/>
      <c r="C6" s="163"/>
      <c r="D6" s="163"/>
      <c r="E6" s="163"/>
      <c r="F6" s="163"/>
      <c r="G6" s="163"/>
      <c r="H6" s="163"/>
      <c r="I6" s="163"/>
      <c r="J6" s="163"/>
      <c r="K6" s="163"/>
      <c r="L6" s="163"/>
      <c r="M6" s="163"/>
      <c r="N6" s="163"/>
      <c r="O6" s="163"/>
      <c r="P6" s="163"/>
      <c r="Q6" s="163"/>
      <c r="R6" s="349"/>
      <c r="S6" s="222" t="s">
        <v>83</v>
      </c>
      <c r="T6" s="163"/>
      <c r="U6" s="163"/>
      <c r="V6" s="163"/>
      <c r="W6" s="163"/>
      <c r="X6" s="163"/>
    </row>
    <row r="7" spans="1:24" s="221" customFormat="1" ht="12.95" customHeight="1">
      <c r="A7" s="222" t="s">
        <v>293</v>
      </c>
      <c r="B7" s="224"/>
      <c r="C7" s="224"/>
      <c r="D7" s="224"/>
      <c r="E7" s="224"/>
      <c r="F7" s="224"/>
      <c r="G7" s="224"/>
      <c r="H7" s="224"/>
      <c r="I7" s="224"/>
      <c r="J7" s="224"/>
      <c r="K7" s="224"/>
      <c r="L7" s="224"/>
      <c r="M7" s="224"/>
      <c r="N7" s="224"/>
      <c r="O7" s="224"/>
      <c r="P7" s="224"/>
      <c r="Q7" s="224"/>
      <c r="R7" s="224"/>
      <c r="S7" s="224"/>
      <c r="T7" s="224"/>
      <c r="U7" s="224"/>
      <c r="V7" s="224"/>
      <c r="W7" s="224"/>
      <c r="X7" s="224"/>
    </row>
    <row r="8" spans="1:24" s="160" customFormat="1" ht="12.95" customHeight="1">
      <c r="A8" s="161"/>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c r="A9" s="161"/>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c r="A11" s="170"/>
      <c r="B11" s="171"/>
      <c r="C11" s="171"/>
      <c r="D11" s="171"/>
      <c r="E11" s="171"/>
      <c r="F11" s="171"/>
      <c r="G11" s="171"/>
      <c r="H11" s="171"/>
      <c r="I11" s="171"/>
      <c r="J11" s="171"/>
      <c r="K11" s="172"/>
      <c r="L11" s="172"/>
      <c r="M11" s="172"/>
      <c r="N11" s="172"/>
      <c r="O11" s="172"/>
    </row>
    <row r="12" spans="1:24" ht="12.95" customHeight="1">
      <c r="A12" s="231" t="s">
        <v>276</v>
      </c>
      <c r="B12" s="231"/>
      <c r="C12" s="231"/>
      <c r="D12" s="231"/>
      <c r="E12" s="231"/>
      <c r="F12" s="231"/>
      <c r="G12" s="222"/>
      <c r="H12" s="222"/>
      <c r="I12" s="232">
        <f ca="1">RANDBETWEEN(80,120)</f>
        <v>92</v>
      </c>
      <c r="J12" s="232">
        <f ca="1">RANDBETWEEN(80,120)</f>
        <v>87</v>
      </c>
      <c r="K12" s="232">
        <f ca="1">RANDBETWEEN(80,120)</f>
        <v>112</v>
      </c>
      <c r="L12" s="232">
        <f ca="1">RANDBETWEEN(80,120)</f>
        <v>84</v>
      </c>
      <c r="M12" s="232">
        <f ca="1">RANDBETWEEN(80,120)</f>
        <v>87</v>
      </c>
      <c r="N12" s="172"/>
      <c r="O12" s="172"/>
    </row>
    <row r="13" spans="1:24" ht="12.95" customHeight="1">
      <c r="A13" s="231" t="s">
        <v>280</v>
      </c>
      <c r="B13" s="231"/>
      <c r="C13" s="231"/>
      <c r="D13" s="231"/>
      <c r="E13" s="231"/>
      <c r="F13" s="231"/>
      <c r="G13" s="222"/>
      <c r="H13" s="222"/>
      <c r="I13" s="232">
        <f ca="1">RANDBETWEEN(-20,20)</f>
        <v>-10</v>
      </c>
      <c r="J13" s="232">
        <f t="shared" ref="J13:M14" ca="1" si="0">RANDBETWEEN(-20,20)</f>
        <v>-3</v>
      </c>
      <c r="K13" s="232">
        <f t="shared" ca="1" si="0"/>
        <v>-6</v>
      </c>
      <c r="L13" s="232">
        <f t="shared" ca="1" si="0"/>
        <v>-16</v>
      </c>
      <c r="M13" s="232">
        <f t="shared" ca="1" si="0"/>
        <v>13</v>
      </c>
      <c r="N13" s="230"/>
      <c r="O13" s="162"/>
      <c r="P13" s="162"/>
      <c r="Q13" s="162"/>
      <c r="R13" s="162"/>
      <c r="S13" s="162"/>
      <c r="T13" s="162"/>
      <c r="U13" s="162"/>
      <c r="V13" s="162"/>
      <c r="W13" s="162"/>
      <c r="X13" s="162"/>
    </row>
    <row r="14" spans="1:24">
      <c r="A14" s="231" t="s">
        <v>277</v>
      </c>
      <c r="B14" s="231"/>
      <c r="C14" s="231"/>
      <c r="D14" s="231"/>
      <c r="E14" s="231"/>
      <c r="F14" s="231"/>
      <c r="G14" s="222"/>
      <c r="H14" s="222"/>
      <c r="I14" s="232">
        <f ca="1">RANDBETWEEN(-20,20)</f>
        <v>19</v>
      </c>
      <c r="J14" s="232">
        <f t="shared" ca="1" si="0"/>
        <v>-3</v>
      </c>
      <c r="K14" s="232">
        <f t="shared" ca="1" si="0"/>
        <v>20</v>
      </c>
      <c r="L14" s="232">
        <f t="shared" ca="1" si="0"/>
        <v>16</v>
      </c>
      <c r="M14" s="232">
        <f t="shared" ca="1" si="0"/>
        <v>5</v>
      </c>
      <c r="N14" s="230"/>
    </row>
    <row r="15" spans="1:24" ht="12.95" customHeight="1">
      <c r="A15" s="173" t="s">
        <v>4</v>
      </c>
      <c r="B15" s="173"/>
      <c r="C15" s="173"/>
      <c r="D15" s="173"/>
      <c r="E15" s="173"/>
      <c r="F15" s="173"/>
      <c r="I15" s="177">
        <v>7.1900000000000006E-2</v>
      </c>
      <c r="J15" s="173"/>
      <c r="K15" s="173"/>
      <c r="L15" s="173"/>
      <c r="M15" s="176"/>
      <c r="N15" s="230"/>
      <c r="O15" s="176"/>
    </row>
    <row r="16" spans="1:24" ht="12.95" customHeight="1">
      <c r="A16" s="173"/>
      <c r="B16" s="173"/>
      <c r="C16" s="173"/>
      <c r="D16" s="173"/>
      <c r="E16" s="173"/>
      <c r="F16" s="173"/>
      <c r="G16" s="173"/>
      <c r="H16" s="173"/>
      <c r="I16" s="173"/>
      <c r="J16" s="173"/>
      <c r="K16" s="174"/>
      <c r="L16" s="175"/>
      <c r="M16" s="176"/>
      <c r="N16" s="176"/>
      <c r="O16" s="176"/>
    </row>
    <row r="17" spans="1:118" ht="12.95" customHeight="1">
      <c r="A17" s="231" t="s">
        <v>359</v>
      </c>
      <c r="B17" s="173"/>
      <c r="C17" s="173"/>
      <c r="D17" s="173"/>
      <c r="E17" s="173"/>
      <c r="F17" s="173"/>
      <c r="G17" s="173"/>
      <c r="H17" s="173"/>
      <c r="I17" s="265">
        <f ca="1">I123</f>
        <v>0.34071320922610332</v>
      </c>
      <c r="J17" s="173"/>
      <c r="K17" s="173"/>
      <c r="L17" s="173"/>
      <c r="M17" s="173"/>
      <c r="N17" s="176"/>
      <c r="O17" s="173"/>
      <c r="P17" s="173"/>
      <c r="Q17" s="173"/>
      <c r="R17" s="173"/>
      <c r="S17" s="176"/>
      <c r="T17" s="173"/>
      <c r="U17" s="173"/>
      <c r="V17" s="173"/>
      <c r="X17" s="176"/>
    </row>
    <row r="18" spans="1:118" ht="12.95" customHeight="1">
      <c r="A18" s="173"/>
      <c r="B18" s="173"/>
      <c r="C18" s="173"/>
      <c r="D18" s="173"/>
      <c r="E18" s="173"/>
      <c r="F18" s="173"/>
      <c r="G18" s="173"/>
      <c r="H18" s="173"/>
      <c r="I18" s="173"/>
      <c r="J18" s="173"/>
      <c r="K18" s="209"/>
      <c r="L18" s="173"/>
      <c r="M18" s="173"/>
      <c r="N18" s="176"/>
      <c r="O18" s="173"/>
      <c r="P18" s="173"/>
      <c r="Q18" s="173"/>
      <c r="R18" s="173"/>
      <c r="S18" s="176"/>
      <c r="T18" s="173"/>
      <c r="U18" s="173"/>
      <c r="V18" s="173"/>
      <c r="X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row>
    <row r="20" spans="1:118" ht="12.95" customHeight="1">
      <c r="A20" s="240"/>
      <c r="B20" s="240"/>
      <c r="C20" s="240"/>
      <c r="D20" s="240"/>
      <c r="E20" s="240"/>
      <c r="F20" s="240"/>
      <c r="G20" s="240"/>
      <c r="H20" s="181"/>
      <c r="I20" s="182"/>
      <c r="J20" s="175"/>
      <c r="K20" s="175"/>
      <c r="L20" s="175"/>
      <c r="M20" s="174"/>
      <c r="N20" s="174"/>
      <c r="O20" s="174"/>
    </row>
    <row r="21" spans="1:118" ht="12.95" customHeight="1">
      <c r="A21" s="223"/>
      <c r="B21" s="223"/>
      <c r="C21" s="223"/>
      <c r="D21" s="223"/>
      <c r="E21" s="223"/>
      <c r="F21" s="223"/>
      <c r="G21" s="223"/>
      <c r="H21" s="162"/>
      <c r="I21" s="162"/>
      <c r="K21" s="183" t="s">
        <v>28</v>
      </c>
      <c r="M21" s="162"/>
      <c r="P21" s="183" t="s">
        <v>6</v>
      </c>
      <c r="R21" s="162"/>
      <c r="S21" s="162"/>
      <c r="U21" s="183" t="s">
        <v>7</v>
      </c>
      <c r="X21" s="162"/>
    </row>
    <row r="22" spans="1:118" ht="12.95" customHeight="1">
      <c r="A22" s="223"/>
      <c r="B22" s="223"/>
      <c r="C22" s="223"/>
      <c r="D22" s="223"/>
      <c r="E22" s="223"/>
      <c r="F22" s="223"/>
      <c r="G22" s="223"/>
      <c r="H22" s="162"/>
      <c r="I22" s="184">
        <v>1</v>
      </c>
      <c r="J22" s="185">
        <v>2</v>
      </c>
      <c r="K22" s="185">
        <v>3</v>
      </c>
      <c r="L22" s="185">
        <v>4</v>
      </c>
      <c r="M22" s="186">
        <v>5</v>
      </c>
      <c r="N22" s="184">
        <v>6</v>
      </c>
      <c r="O22" s="185">
        <v>7</v>
      </c>
      <c r="P22" s="185">
        <v>8</v>
      </c>
      <c r="Q22" s="185">
        <v>9</v>
      </c>
      <c r="R22" s="186">
        <v>10</v>
      </c>
      <c r="S22" s="184">
        <v>11</v>
      </c>
      <c r="T22" s="185">
        <v>12</v>
      </c>
      <c r="U22" s="185">
        <v>13</v>
      </c>
      <c r="V22" s="185">
        <v>14</v>
      </c>
      <c r="W22" s="186">
        <v>15</v>
      </c>
      <c r="X22" s="184">
        <v>16</v>
      </c>
    </row>
    <row r="23" spans="1:118" s="189" customFormat="1" ht="12.95" customHeight="1">
      <c r="A23" s="246" t="s">
        <v>8</v>
      </c>
      <c r="B23" s="246"/>
      <c r="C23" s="246"/>
      <c r="D23" s="246"/>
      <c r="E23" s="246"/>
      <c r="F23" s="246"/>
      <c r="G23" s="246"/>
      <c r="H23" s="187"/>
      <c r="I23" s="248">
        <v>0</v>
      </c>
      <c r="J23" s="248">
        <f t="shared" ref="J23:X23" si="1">I23+1</f>
        <v>1</v>
      </c>
      <c r="K23" s="248">
        <f t="shared" si="1"/>
        <v>2</v>
      </c>
      <c r="L23" s="248">
        <f t="shared" si="1"/>
        <v>3</v>
      </c>
      <c r="M23" s="377">
        <f t="shared" si="1"/>
        <v>4</v>
      </c>
      <c r="N23" s="58">
        <f t="shared" si="1"/>
        <v>5</v>
      </c>
      <c r="O23" s="248">
        <f t="shared" si="1"/>
        <v>6</v>
      </c>
      <c r="P23" s="248">
        <f t="shared" si="1"/>
        <v>7</v>
      </c>
      <c r="Q23" s="248">
        <f t="shared" si="1"/>
        <v>8</v>
      </c>
      <c r="R23" s="377">
        <f t="shared" si="1"/>
        <v>9</v>
      </c>
      <c r="S23" s="58">
        <f t="shared" si="1"/>
        <v>10</v>
      </c>
      <c r="T23" s="248">
        <f t="shared" si="1"/>
        <v>11</v>
      </c>
      <c r="U23" s="248">
        <f t="shared" si="1"/>
        <v>12</v>
      </c>
      <c r="V23" s="248">
        <f t="shared" si="1"/>
        <v>13</v>
      </c>
      <c r="W23" s="377">
        <f t="shared" si="1"/>
        <v>14</v>
      </c>
      <c r="X23" s="248">
        <f t="shared" si="1"/>
        <v>15</v>
      </c>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246" t="s">
        <v>9</v>
      </c>
      <c r="B24" s="246"/>
      <c r="C24" s="246"/>
      <c r="D24" s="246"/>
      <c r="E24" s="246"/>
      <c r="F24" s="246"/>
      <c r="G24" s="246"/>
      <c r="H24" s="187"/>
      <c r="I24" s="251">
        <f t="shared" ref="I24:X24" si="2">1/(1+$I$15)^I23</f>
        <v>1</v>
      </c>
      <c r="J24" s="251">
        <f t="shared" si="2"/>
        <v>0.93292284728052988</v>
      </c>
      <c r="K24" s="251">
        <f t="shared" si="2"/>
        <v>0.87034503897801074</v>
      </c>
      <c r="L24" s="251">
        <f t="shared" si="2"/>
        <v>0.8119647718798495</v>
      </c>
      <c r="M24" s="378">
        <f t="shared" si="2"/>
        <v>0.75750048687363514</v>
      </c>
      <c r="N24" s="191">
        <f t="shared" si="2"/>
        <v>0.70668951103053923</v>
      </c>
      <c r="O24" s="251">
        <f t="shared" si="2"/>
        <v>0.65928679077389607</v>
      </c>
      <c r="P24" s="251">
        <f t="shared" si="2"/>
        <v>0.61506371002322602</v>
      </c>
      <c r="Q24" s="251">
        <f t="shared" si="2"/>
        <v>0.57380698761379423</v>
      </c>
      <c r="R24" s="378">
        <f t="shared" si="2"/>
        <v>0.53531764867412457</v>
      </c>
      <c r="S24" s="191">
        <f t="shared" si="2"/>
        <v>0.49941006500058266</v>
      </c>
      <c r="T24" s="251">
        <f t="shared" si="2"/>
        <v>0.46591105980089798</v>
      </c>
      <c r="U24" s="251">
        <f t="shared" si="2"/>
        <v>0.43465907248894298</v>
      </c>
      <c r="V24" s="251">
        <f t="shared" si="2"/>
        <v>0.40550337950269894</v>
      </c>
      <c r="W24" s="378">
        <f t="shared" si="2"/>
        <v>0.37830336738753512</v>
      </c>
      <c r="X24" s="251">
        <f t="shared" si="2"/>
        <v>0.35292785463899157</v>
      </c>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240"/>
      <c r="B25" s="240"/>
      <c r="C25" s="240"/>
      <c r="D25" s="240"/>
      <c r="E25" s="240"/>
      <c r="F25" s="240"/>
      <c r="G25" s="240"/>
      <c r="H25" s="181"/>
      <c r="I25" s="253"/>
      <c r="J25" s="253"/>
      <c r="K25" s="253"/>
      <c r="L25" s="253"/>
      <c r="M25" s="197"/>
      <c r="N25" s="196"/>
      <c r="O25" s="253"/>
      <c r="P25" s="223"/>
      <c r="Q25" s="381"/>
      <c r="R25" s="197"/>
      <c r="S25" s="196"/>
      <c r="T25" s="253"/>
      <c r="U25" s="223"/>
      <c r="V25" s="381"/>
      <c r="W25" s="197"/>
      <c r="X25" s="253"/>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92</v>
      </c>
      <c r="J26" s="268">
        <f ca="1">J12</f>
        <v>87</v>
      </c>
      <c r="K26" s="268">
        <f ca="1">K12</f>
        <v>112</v>
      </c>
      <c r="L26" s="268">
        <f ca="1">L12</f>
        <v>84</v>
      </c>
      <c r="M26" s="300">
        <f ca="1">M12</f>
        <v>87</v>
      </c>
      <c r="N26" s="269"/>
      <c r="O26" s="270"/>
      <c r="R26" s="273"/>
      <c r="S26" s="269"/>
      <c r="T26" s="270"/>
      <c r="W26" s="273"/>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92</v>
      </c>
      <c r="J27" s="276">
        <f ca="1">J26</f>
        <v>87</v>
      </c>
      <c r="K27" s="276">
        <f ca="1">K26</f>
        <v>112</v>
      </c>
      <c r="L27" s="276">
        <f ca="1">L26</f>
        <v>84</v>
      </c>
      <c r="M27" s="277">
        <f ca="1">M26</f>
        <v>87</v>
      </c>
      <c r="N27" s="278"/>
      <c r="O27" s="279"/>
      <c r="P27" s="276"/>
      <c r="Q27" s="276"/>
      <c r="R27" s="280"/>
      <c r="S27" s="278"/>
      <c r="T27" s="279"/>
      <c r="U27" s="276"/>
      <c r="V27" s="276"/>
      <c r="W27" s="280"/>
      <c r="X27" s="279"/>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4"/>
      <c r="R28" s="285"/>
      <c r="S28" s="284"/>
      <c r="W28" s="285"/>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92</v>
      </c>
      <c r="J29" s="283">
        <f ca="1">J12</f>
        <v>87</v>
      </c>
      <c r="K29" s="283">
        <f ca="1">K12</f>
        <v>112</v>
      </c>
      <c r="L29" s="283">
        <f ca="1">L12</f>
        <v>84</v>
      </c>
      <c r="M29" s="285">
        <f ca="1">M12</f>
        <v>87</v>
      </c>
      <c r="N29" s="284"/>
      <c r="R29" s="285"/>
      <c r="S29" s="284"/>
      <c r="W29" s="285"/>
    </row>
    <row r="30" spans="1:118" s="283" customFormat="1" ht="12.95" customHeight="1" outlineLevel="1">
      <c r="A30" s="287"/>
      <c r="B30" s="281" t="s">
        <v>199</v>
      </c>
      <c r="C30" s="282"/>
      <c r="D30" s="282"/>
      <c r="E30" s="282"/>
      <c r="F30" s="282"/>
      <c r="G30" s="282"/>
      <c r="H30" s="267"/>
      <c r="M30" s="285"/>
      <c r="N30" s="369">
        <f ca="1">M29</f>
        <v>87</v>
      </c>
      <c r="O30" s="283">
        <f ca="1">N30</f>
        <v>87</v>
      </c>
      <c r="P30" s="283">
        <f ca="1">O30</f>
        <v>87</v>
      </c>
      <c r="Q30" s="283">
        <f ca="1">P30</f>
        <v>87</v>
      </c>
      <c r="R30" s="285">
        <f ca="1">Q30</f>
        <v>87</v>
      </c>
      <c r="S30" s="284"/>
      <c r="W30" s="285"/>
    </row>
    <row r="31" spans="1:118" s="283" customFormat="1" ht="12.95" customHeight="1" outlineLevel="1">
      <c r="A31" s="287"/>
      <c r="B31" s="281" t="s">
        <v>200</v>
      </c>
      <c r="C31" s="282"/>
      <c r="D31" s="282"/>
      <c r="E31" s="282"/>
      <c r="F31" s="282"/>
      <c r="G31" s="282"/>
      <c r="H31" s="282"/>
      <c r="M31" s="285"/>
      <c r="N31" s="284"/>
      <c r="R31" s="285"/>
      <c r="S31" s="288">
        <f ca="1">Q32</f>
        <v>87</v>
      </c>
      <c r="T31" s="283">
        <f ca="1">$S$31</f>
        <v>87</v>
      </c>
      <c r="U31" s="283">
        <f ca="1">$S$31</f>
        <v>87</v>
      </c>
      <c r="V31" s="283">
        <f ca="1">$S$31</f>
        <v>87</v>
      </c>
      <c r="W31" s="285">
        <f ca="1">$S$31</f>
        <v>87</v>
      </c>
      <c r="X31" s="376">
        <f ca="1">V32</f>
        <v>87</v>
      </c>
    </row>
    <row r="32" spans="1:118" s="283" customFormat="1" ht="12.95" customHeight="1" outlineLevel="1">
      <c r="A32" s="287"/>
      <c r="B32" s="281" t="s">
        <v>195</v>
      </c>
      <c r="C32" s="282"/>
      <c r="D32" s="282"/>
      <c r="E32" s="282"/>
      <c r="F32" s="282"/>
      <c r="G32" s="282"/>
      <c r="H32" s="282"/>
      <c r="I32" s="283">
        <f t="shared" ref="I32:X32" ca="1" si="3">SUM(I29:I31)</f>
        <v>92</v>
      </c>
      <c r="J32" s="283">
        <f t="shared" ca="1" si="3"/>
        <v>87</v>
      </c>
      <c r="K32" s="283">
        <f t="shared" ca="1" si="3"/>
        <v>112</v>
      </c>
      <c r="L32" s="283">
        <f t="shared" ca="1" si="3"/>
        <v>84</v>
      </c>
      <c r="M32" s="285">
        <f t="shared" ca="1" si="3"/>
        <v>87</v>
      </c>
      <c r="N32" s="284">
        <f t="shared" ca="1" si="3"/>
        <v>87</v>
      </c>
      <c r="O32" s="283">
        <f t="shared" ca="1" si="3"/>
        <v>87</v>
      </c>
      <c r="P32" s="283">
        <f t="shared" ca="1" si="3"/>
        <v>87</v>
      </c>
      <c r="Q32" s="283">
        <f t="shared" ca="1" si="3"/>
        <v>87</v>
      </c>
      <c r="R32" s="285">
        <f t="shared" ca="1" si="3"/>
        <v>87</v>
      </c>
      <c r="S32" s="284">
        <f t="shared" ca="1" si="3"/>
        <v>87</v>
      </c>
      <c r="T32" s="283">
        <f t="shared" ca="1" si="3"/>
        <v>87</v>
      </c>
      <c r="U32" s="283">
        <f t="shared" ca="1" si="3"/>
        <v>87</v>
      </c>
      <c r="V32" s="283">
        <f t="shared" ca="1" si="3"/>
        <v>87</v>
      </c>
      <c r="W32" s="285">
        <f t="shared" ca="1" si="3"/>
        <v>87</v>
      </c>
      <c r="X32" s="283">
        <f t="shared" ca="1" si="3"/>
        <v>87</v>
      </c>
    </row>
    <row r="33" spans="1:24" s="283" customFormat="1" ht="12.95" customHeight="1" outlineLevel="1">
      <c r="A33" s="281"/>
      <c r="B33" s="289" t="s">
        <v>13</v>
      </c>
      <c r="C33" s="290"/>
      <c r="D33" s="290"/>
      <c r="E33" s="290"/>
      <c r="F33" s="290"/>
      <c r="G33" s="290"/>
      <c r="H33" s="290"/>
      <c r="I33" s="291">
        <f ca="1">I$27</f>
        <v>92</v>
      </c>
      <c r="J33" s="291">
        <f ca="1">J$27</f>
        <v>87</v>
      </c>
      <c r="K33" s="291">
        <f ca="1">K$27</f>
        <v>112</v>
      </c>
      <c r="L33" s="291">
        <f ca="1">L$27</f>
        <v>84</v>
      </c>
      <c r="M33" s="293">
        <f ca="1">M$27</f>
        <v>87</v>
      </c>
      <c r="N33" s="292"/>
      <c r="O33" s="291"/>
      <c r="P33" s="291"/>
      <c r="Q33" s="291"/>
      <c r="R33" s="293"/>
      <c r="S33" s="292"/>
      <c r="T33" s="291"/>
      <c r="U33" s="291"/>
      <c r="V33" s="291"/>
      <c r="W33" s="293"/>
      <c r="X33" s="291"/>
    </row>
    <row r="34" spans="1:24" s="283" customFormat="1" ht="12.95" customHeight="1" outlineLevel="1">
      <c r="A34" s="281"/>
      <c r="B34" s="289" t="s">
        <v>14</v>
      </c>
      <c r="C34" s="290"/>
      <c r="D34" s="290"/>
      <c r="E34" s="290"/>
      <c r="F34" s="290"/>
      <c r="G34" s="290"/>
      <c r="H34" s="290"/>
      <c r="I34" s="291"/>
      <c r="J34" s="291"/>
      <c r="K34" s="291"/>
      <c r="L34" s="291"/>
      <c r="M34" s="293"/>
      <c r="N34" s="292">
        <f ca="1">N30</f>
        <v>87</v>
      </c>
      <c r="O34" s="291">
        <f ca="1">O30</f>
        <v>87</v>
      </c>
      <c r="P34" s="291">
        <f ca="1">P30</f>
        <v>87</v>
      </c>
      <c r="Q34" s="291">
        <f ca="1">Q30</f>
        <v>87</v>
      </c>
      <c r="R34" s="293">
        <f ca="1">R30</f>
        <v>87</v>
      </c>
      <c r="S34" s="292"/>
      <c r="T34" s="291"/>
      <c r="U34" s="291"/>
      <c r="V34" s="291"/>
      <c r="W34" s="293"/>
      <c r="X34" s="291"/>
    </row>
    <row r="35" spans="1:24" s="283" customFormat="1" ht="12.95" customHeight="1" outlineLevel="1">
      <c r="A35" s="281"/>
      <c r="B35" s="289" t="s">
        <v>15</v>
      </c>
      <c r="C35" s="290"/>
      <c r="D35" s="290"/>
      <c r="E35" s="290"/>
      <c r="F35" s="290"/>
      <c r="G35" s="290"/>
      <c r="H35" s="290"/>
      <c r="I35" s="291"/>
      <c r="J35" s="291"/>
      <c r="K35" s="291"/>
      <c r="L35" s="291"/>
      <c r="M35" s="293"/>
      <c r="N35" s="292"/>
      <c r="O35" s="291"/>
      <c r="P35" s="291"/>
      <c r="Q35" s="291"/>
      <c r="R35" s="293"/>
      <c r="S35" s="292">
        <f t="shared" ref="S35:X35" ca="1" si="4">S$31</f>
        <v>87</v>
      </c>
      <c r="T35" s="291">
        <f t="shared" ca="1" si="4"/>
        <v>87</v>
      </c>
      <c r="U35" s="291">
        <f t="shared" ca="1" si="4"/>
        <v>87</v>
      </c>
      <c r="V35" s="291">
        <f t="shared" ca="1" si="4"/>
        <v>87</v>
      </c>
      <c r="W35" s="293">
        <f t="shared" ca="1" si="4"/>
        <v>87</v>
      </c>
      <c r="X35" s="291">
        <f t="shared" ca="1" si="4"/>
        <v>87</v>
      </c>
    </row>
    <row r="36" spans="1:24" s="283" customFormat="1" ht="12.75" customHeight="1" outlineLevel="1">
      <c r="A36" s="281"/>
      <c r="B36" s="289" t="s">
        <v>262</v>
      </c>
      <c r="C36" s="290"/>
      <c r="D36" s="290"/>
      <c r="E36" s="290"/>
      <c r="F36" s="290"/>
      <c r="G36" s="290"/>
      <c r="H36" s="290"/>
      <c r="I36" s="291">
        <f t="shared" ref="I36:X36" ca="1" si="5">SUM(I33:I35)</f>
        <v>92</v>
      </c>
      <c r="J36" s="291">
        <f t="shared" ca="1" si="5"/>
        <v>87</v>
      </c>
      <c r="K36" s="291">
        <f t="shared" ca="1" si="5"/>
        <v>112</v>
      </c>
      <c r="L36" s="291">
        <f t="shared" ca="1" si="5"/>
        <v>84</v>
      </c>
      <c r="M36" s="293">
        <f t="shared" ca="1" si="5"/>
        <v>87</v>
      </c>
      <c r="N36" s="292">
        <f t="shared" ca="1" si="5"/>
        <v>87</v>
      </c>
      <c r="O36" s="291">
        <f t="shared" ca="1" si="5"/>
        <v>87</v>
      </c>
      <c r="P36" s="291">
        <f t="shared" ca="1" si="5"/>
        <v>87</v>
      </c>
      <c r="Q36" s="291">
        <f t="shared" ca="1" si="5"/>
        <v>87</v>
      </c>
      <c r="R36" s="293">
        <f t="shared" ca="1" si="5"/>
        <v>87</v>
      </c>
      <c r="S36" s="292">
        <f t="shared" ca="1" si="5"/>
        <v>87</v>
      </c>
      <c r="T36" s="291">
        <f t="shared" ca="1" si="5"/>
        <v>87</v>
      </c>
      <c r="U36" s="291">
        <f t="shared" ca="1" si="5"/>
        <v>87</v>
      </c>
      <c r="V36" s="291">
        <f t="shared" ca="1" si="5"/>
        <v>87</v>
      </c>
      <c r="W36" s="293">
        <f t="shared" ca="1" si="5"/>
        <v>87</v>
      </c>
      <c r="X36" s="291">
        <f t="shared" ca="1" si="5"/>
        <v>87</v>
      </c>
    </row>
    <row r="37" spans="1:24" s="283" customFormat="1" ht="12.95" customHeight="1" outlineLevel="1">
      <c r="A37" s="287"/>
      <c r="B37" s="281"/>
      <c r="C37" s="282"/>
      <c r="D37" s="282"/>
      <c r="E37" s="282"/>
      <c r="F37" s="282"/>
      <c r="G37" s="282"/>
      <c r="H37" s="282"/>
      <c r="M37" s="285"/>
      <c r="N37" s="284"/>
      <c r="R37" s="285"/>
      <c r="S37" s="284"/>
      <c r="W37" s="285"/>
    </row>
    <row r="38" spans="1:24" s="268" customFormat="1" ht="12.95" customHeight="1" outlineLevel="1">
      <c r="A38" s="294" t="s">
        <v>16</v>
      </c>
      <c r="B38" s="266" t="s">
        <v>201</v>
      </c>
      <c r="C38" s="267"/>
      <c r="D38" s="267"/>
      <c r="E38" s="267"/>
      <c r="F38" s="267"/>
      <c r="G38" s="267"/>
      <c r="H38" s="267"/>
      <c r="I38" s="268">
        <f ca="1">I12</f>
        <v>92</v>
      </c>
      <c r="J38" s="268">
        <f ca="1">J12</f>
        <v>87</v>
      </c>
      <c r="K38" s="268">
        <f ca="1">K12</f>
        <v>112</v>
      </c>
      <c r="L38" s="268">
        <f ca="1">L12</f>
        <v>84</v>
      </c>
      <c r="M38" s="300">
        <f ca="1">M12</f>
        <v>87</v>
      </c>
      <c r="N38" s="295"/>
      <c r="O38" s="296"/>
      <c r="P38" s="296"/>
      <c r="Q38" s="296"/>
      <c r="R38" s="297"/>
      <c r="S38" s="295"/>
      <c r="T38" s="296"/>
      <c r="U38" s="296"/>
      <c r="V38" s="296"/>
      <c r="W38" s="297"/>
      <c r="X38" s="296"/>
    </row>
    <row r="39" spans="1:24" s="268" customFormat="1" ht="12.95" customHeight="1" outlineLevel="1">
      <c r="A39" s="294"/>
      <c r="B39" s="266" t="s">
        <v>202</v>
      </c>
      <c r="C39" s="267"/>
      <c r="D39" s="267"/>
      <c r="E39" s="267"/>
      <c r="F39" s="267"/>
      <c r="G39" s="267"/>
      <c r="H39" s="267"/>
      <c r="M39" s="300"/>
      <c r="N39" s="369">
        <f ca="1">M38</f>
        <v>87</v>
      </c>
      <c r="O39" s="268">
        <f ca="1">N39</f>
        <v>87</v>
      </c>
      <c r="P39" s="268">
        <f ca="1">O39</f>
        <v>87</v>
      </c>
      <c r="Q39" s="268">
        <f ca="1">P39</f>
        <v>87</v>
      </c>
      <c r="R39" s="300">
        <f ca="1">Q39</f>
        <v>87</v>
      </c>
      <c r="S39" s="299"/>
      <c r="W39" s="300"/>
    </row>
    <row r="40" spans="1:24" s="268" customFormat="1" ht="12.95" customHeight="1" outlineLevel="1">
      <c r="A40" s="294"/>
      <c r="B40" s="266" t="s">
        <v>203</v>
      </c>
      <c r="C40" s="267"/>
      <c r="D40" s="267"/>
      <c r="E40" s="267"/>
      <c r="F40" s="267"/>
      <c r="G40" s="267"/>
      <c r="H40" s="267"/>
      <c r="M40" s="300"/>
      <c r="N40" s="295"/>
      <c r="O40" s="296"/>
      <c r="P40" s="296"/>
      <c r="Q40" s="296"/>
      <c r="R40" s="297"/>
      <c r="S40" s="298">
        <f ca="1">Q41</f>
        <v>106</v>
      </c>
      <c r="T40" s="296">
        <f t="shared" ref="T40:W40" ca="1" si="6">S40</f>
        <v>106</v>
      </c>
      <c r="U40" s="296">
        <f t="shared" ca="1" si="6"/>
        <v>106</v>
      </c>
      <c r="V40" s="296">
        <f t="shared" ca="1" si="6"/>
        <v>106</v>
      </c>
      <c r="W40" s="297">
        <f t="shared" ca="1" si="6"/>
        <v>106</v>
      </c>
      <c r="X40" s="359">
        <f ca="1">V41</f>
        <v>106</v>
      </c>
    </row>
    <row r="41" spans="1:24" s="268" customFormat="1" ht="12.95" customHeight="1">
      <c r="A41" s="294"/>
      <c r="B41" s="266" t="s">
        <v>196</v>
      </c>
      <c r="C41" s="267"/>
      <c r="D41" s="267"/>
      <c r="E41" s="267"/>
      <c r="F41" s="267"/>
      <c r="G41" s="267"/>
      <c r="H41" s="267"/>
      <c r="I41" s="268">
        <f ca="1">I12-SUM($I13:I13)-I14</f>
        <v>83</v>
      </c>
      <c r="J41" s="268">
        <f ca="1">J12-SUM($I13:J13)-J14</f>
        <v>103</v>
      </c>
      <c r="K41" s="268">
        <f ca="1">K12-SUM($I13:K13)-K14</f>
        <v>111</v>
      </c>
      <c r="L41" s="268">
        <f ca="1">L12-SUM($I13:L13)-L14</f>
        <v>103</v>
      </c>
      <c r="M41" s="300">
        <f ca="1">M12-SUM($I13:M13)-M14</f>
        <v>104</v>
      </c>
      <c r="N41" s="301">
        <f ca="1">$L$41+$L$14-N14-SUM($M13:N13)</f>
        <v>106</v>
      </c>
      <c r="O41" s="302">
        <f ca="1">$L$41+$L$14-O14-SUM($M13:O13)</f>
        <v>106</v>
      </c>
      <c r="P41" s="302">
        <f ca="1">$L$41+$L$14-P14-SUM($M13:P13)</f>
        <v>106</v>
      </c>
      <c r="Q41" s="302">
        <f ca="1">$L$41+$L$14-Q14-SUM($M13:Q13)</f>
        <v>106</v>
      </c>
      <c r="R41" s="303">
        <f ca="1">$L$41+$L$14-R14-SUM($M13:R13)</f>
        <v>106</v>
      </c>
      <c r="S41" s="301">
        <f ca="1">$Q$41+$Q$14-S14-SUM($R13:S13)</f>
        <v>106</v>
      </c>
      <c r="T41" s="302">
        <f ca="1">$Q$41+$Q$14-T14-SUM($R13:T13)</f>
        <v>106</v>
      </c>
      <c r="U41" s="302">
        <f ca="1">$Q$41+$Q$14-U14-SUM($R13:U13)</f>
        <v>106</v>
      </c>
      <c r="V41" s="302">
        <f ca="1">$Q$41+$Q$14-V14-SUM($R13:V13)</f>
        <v>106</v>
      </c>
      <c r="W41" s="303">
        <f ca="1">$Q$41+$Q$14-W14-SUM($R13:W13)</f>
        <v>106</v>
      </c>
      <c r="X41" s="296">
        <f t="shared" ref="X41" ca="1" si="7">W41</f>
        <v>106</v>
      </c>
    </row>
    <row r="42" spans="1:24" s="268" customFormat="1" ht="12.95" customHeight="1" outlineLevel="1">
      <c r="A42" s="266"/>
      <c r="B42" s="274" t="s">
        <v>17</v>
      </c>
      <c r="C42" s="275"/>
      <c r="D42" s="275"/>
      <c r="E42" s="275"/>
      <c r="F42" s="275"/>
      <c r="G42" s="275"/>
      <c r="H42" s="275"/>
      <c r="I42" s="276">
        <f ca="1">I$27</f>
        <v>92</v>
      </c>
      <c r="J42" s="276">
        <f ca="1">J$27</f>
        <v>87</v>
      </c>
      <c r="K42" s="276">
        <f ca="1">K$27</f>
        <v>112</v>
      </c>
      <c r="L42" s="276">
        <f ca="1">L$27</f>
        <v>84</v>
      </c>
      <c r="M42" s="277">
        <f ca="1">M$27</f>
        <v>87</v>
      </c>
      <c r="N42" s="304"/>
      <c r="O42" s="276"/>
      <c r="P42" s="276"/>
      <c r="Q42" s="276"/>
      <c r="R42" s="277"/>
      <c r="S42" s="304"/>
      <c r="T42" s="276"/>
      <c r="U42" s="276"/>
      <c r="V42" s="276"/>
      <c r="W42" s="277"/>
      <c r="X42" s="276"/>
    </row>
    <row r="43" spans="1:24" s="268" customFormat="1" ht="12.95" customHeight="1" outlineLevel="1">
      <c r="A43" s="266"/>
      <c r="B43" s="274" t="s">
        <v>18</v>
      </c>
      <c r="C43" s="275"/>
      <c r="D43" s="275"/>
      <c r="E43" s="275"/>
      <c r="F43" s="275"/>
      <c r="G43" s="275"/>
      <c r="H43" s="275"/>
      <c r="I43" s="276"/>
      <c r="J43" s="276"/>
      <c r="K43" s="276"/>
      <c r="L43" s="276"/>
      <c r="M43" s="277"/>
      <c r="N43" s="304">
        <f ca="1">N39</f>
        <v>87</v>
      </c>
      <c r="O43" s="276">
        <f ca="1">O39</f>
        <v>87</v>
      </c>
      <c r="P43" s="276">
        <f ca="1">P39</f>
        <v>87</v>
      </c>
      <c r="Q43" s="276">
        <f ca="1">Q39</f>
        <v>87</v>
      </c>
      <c r="R43" s="277">
        <f ca="1">R39</f>
        <v>87</v>
      </c>
      <c r="S43" s="304"/>
      <c r="T43" s="276"/>
      <c r="U43" s="276"/>
      <c r="V43" s="276"/>
      <c r="W43" s="277"/>
      <c r="X43" s="276"/>
    </row>
    <row r="44" spans="1:24" s="268" customFormat="1" ht="12.95" customHeight="1" outlineLevel="1">
      <c r="A44" s="266"/>
      <c r="B44" s="274" t="s">
        <v>19</v>
      </c>
      <c r="C44" s="275"/>
      <c r="D44" s="275"/>
      <c r="E44" s="275"/>
      <c r="F44" s="275"/>
      <c r="G44" s="275"/>
      <c r="H44" s="275"/>
      <c r="I44" s="276"/>
      <c r="J44" s="276"/>
      <c r="K44" s="276"/>
      <c r="L44" s="276"/>
      <c r="M44" s="277"/>
      <c r="N44" s="304"/>
      <c r="O44" s="276"/>
      <c r="P44" s="276"/>
      <c r="Q44" s="276"/>
      <c r="R44" s="277"/>
      <c r="S44" s="304">
        <f t="shared" ref="S44:X44" ca="1" si="8">S40</f>
        <v>106</v>
      </c>
      <c r="T44" s="276">
        <f t="shared" ca="1" si="8"/>
        <v>106</v>
      </c>
      <c r="U44" s="276">
        <f t="shared" ca="1" si="8"/>
        <v>106</v>
      </c>
      <c r="V44" s="276">
        <f t="shared" ca="1" si="8"/>
        <v>106</v>
      </c>
      <c r="W44" s="277">
        <f t="shared" ca="1" si="8"/>
        <v>106</v>
      </c>
      <c r="X44" s="276">
        <f t="shared" ca="1" si="8"/>
        <v>106</v>
      </c>
    </row>
    <row r="45" spans="1:24" s="268" customFormat="1" ht="12.75" customHeight="1">
      <c r="A45" s="266"/>
      <c r="B45" s="274" t="s">
        <v>263</v>
      </c>
      <c r="C45" s="275"/>
      <c r="D45" s="275"/>
      <c r="E45" s="275"/>
      <c r="F45" s="275"/>
      <c r="G45" s="275"/>
      <c r="H45" s="275"/>
      <c r="I45" s="276">
        <f t="shared" ref="I45:X45" ca="1" si="9">SUM(I42:I44)</f>
        <v>92</v>
      </c>
      <c r="J45" s="276">
        <f t="shared" ca="1" si="9"/>
        <v>87</v>
      </c>
      <c r="K45" s="276">
        <f t="shared" ca="1" si="9"/>
        <v>112</v>
      </c>
      <c r="L45" s="276">
        <f t="shared" ca="1" si="9"/>
        <v>84</v>
      </c>
      <c r="M45" s="277">
        <f t="shared" ca="1" si="9"/>
        <v>87</v>
      </c>
      <c r="N45" s="304">
        <f t="shared" ca="1" si="9"/>
        <v>87</v>
      </c>
      <c r="O45" s="276">
        <f t="shared" ca="1" si="9"/>
        <v>87</v>
      </c>
      <c r="P45" s="276">
        <f t="shared" ca="1" si="9"/>
        <v>87</v>
      </c>
      <c r="Q45" s="276">
        <f t="shared" ca="1" si="9"/>
        <v>87</v>
      </c>
      <c r="R45" s="277">
        <f t="shared" ca="1" si="9"/>
        <v>87</v>
      </c>
      <c r="S45" s="304">
        <f t="shared" ca="1" si="9"/>
        <v>106</v>
      </c>
      <c r="T45" s="276">
        <f t="shared" ca="1" si="9"/>
        <v>106</v>
      </c>
      <c r="U45" s="276">
        <f t="shared" ca="1" si="9"/>
        <v>106</v>
      </c>
      <c r="V45" s="276">
        <f t="shared" ca="1" si="9"/>
        <v>106</v>
      </c>
      <c r="W45" s="277">
        <f t="shared" ca="1" si="9"/>
        <v>106</v>
      </c>
      <c r="X45" s="276">
        <f t="shared" ca="1" si="9"/>
        <v>106</v>
      </c>
    </row>
    <row r="46" spans="1:24" s="268" customFormat="1" ht="12.95" customHeight="1" outlineLevel="1">
      <c r="A46" s="294"/>
      <c r="B46" s="266"/>
      <c r="C46" s="267"/>
      <c r="D46" s="267"/>
      <c r="E46" s="267"/>
      <c r="F46" s="267"/>
      <c r="G46" s="267"/>
      <c r="H46" s="267"/>
      <c r="M46" s="300"/>
      <c r="N46" s="295"/>
      <c r="O46" s="296"/>
      <c r="P46" s="296"/>
      <c r="Q46" s="296"/>
      <c r="R46" s="297"/>
      <c r="S46" s="295"/>
      <c r="T46" s="296"/>
      <c r="U46" s="296"/>
      <c r="V46" s="296"/>
      <c r="W46" s="297"/>
      <c r="X46" s="296"/>
    </row>
    <row r="47" spans="1:24" s="268" customFormat="1" ht="12.95" customHeight="1" outlineLevel="1">
      <c r="A47" s="294"/>
      <c r="B47" s="266" t="s">
        <v>20</v>
      </c>
      <c r="C47" s="267"/>
      <c r="D47" s="267"/>
      <c r="E47" s="267"/>
      <c r="F47" s="267"/>
      <c r="G47" s="267"/>
      <c r="H47" s="267"/>
      <c r="I47" s="268">
        <f t="shared" ref="I47:X47" ca="1" si="10">(SUM(I38:I40)-I41)-(SUM(H38:H40)-H41)</f>
        <v>9</v>
      </c>
      <c r="J47" s="268">
        <f t="shared" ca="1" si="10"/>
        <v>-25</v>
      </c>
      <c r="K47" s="268">
        <f t="shared" ca="1" si="10"/>
        <v>17</v>
      </c>
      <c r="L47" s="268">
        <f t="shared" ca="1" si="10"/>
        <v>-20</v>
      </c>
      <c r="M47" s="300">
        <f t="shared" ca="1" si="10"/>
        <v>2</v>
      </c>
      <c r="N47" s="295">
        <f t="shared" ca="1" si="10"/>
        <v>-2</v>
      </c>
      <c r="O47" s="296">
        <f t="shared" ca="1" si="10"/>
        <v>0</v>
      </c>
      <c r="P47" s="268">
        <f t="shared" ca="1" si="10"/>
        <v>0</v>
      </c>
      <c r="Q47" s="268">
        <f t="shared" ca="1" si="10"/>
        <v>0</v>
      </c>
      <c r="R47" s="300">
        <f t="shared" ca="1" si="10"/>
        <v>0</v>
      </c>
      <c r="S47" s="295">
        <f t="shared" ca="1" si="10"/>
        <v>19</v>
      </c>
      <c r="T47" s="296">
        <f t="shared" ca="1" si="10"/>
        <v>0</v>
      </c>
      <c r="U47" s="268">
        <f t="shared" ca="1" si="10"/>
        <v>0</v>
      </c>
      <c r="V47" s="268">
        <f t="shared" ca="1" si="10"/>
        <v>0</v>
      </c>
      <c r="W47" s="300">
        <f t="shared" ca="1" si="10"/>
        <v>0</v>
      </c>
      <c r="X47" s="296">
        <f t="shared" ca="1" si="10"/>
        <v>0</v>
      </c>
    </row>
    <row r="48" spans="1:24" s="268" customFormat="1" ht="12.95" customHeight="1">
      <c r="A48" s="294"/>
      <c r="B48" s="281"/>
      <c r="C48" s="267"/>
      <c r="D48" s="267"/>
      <c r="E48" s="267"/>
      <c r="F48" s="267"/>
      <c r="G48" s="267"/>
      <c r="H48" s="267"/>
      <c r="M48" s="300"/>
      <c r="N48" s="295"/>
      <c r="O48" s="296"/>
      <c r="R48" s="300"/>
      <c r="S48" s="295"/>
      <c r="T48" s="296"/>
      <c r="W48" s="300"/>
      <c r="X48" s="296"/>
    </row>
    <row r="49" spans="1:24" s="268" customFormat="1" ht="12.95" customHeight="1">
      <c r="A49" s="294"/>
      <c r="B49" s="266" t="s">
        <v>204</v>
      </c>
      <c r="C49" s="267"/>
      <c r="D49" s="267"/>
      <c r="E49" s="267"/>
      <c r="F49" s="267"/>
      <c r="G49" s="267"/>
      <c r="H49" s="267"/>
      <c r="M49" s="300"/>
      <c r="N49" s="295"/>
      <c r="O49" s="296"/>
      <c r="P49" s="296"/>
      <c r="Q49" s="296"/>
      <c r="R49" s="297"/>
      <c r="S49" s="295"/>
      <c r="T49" s="296"/>
      <c r="U49" s="296"/>
      <c r="V49" s="296"/>
      <c r="W49" s="297"/>
      <c r="X49" s="296"/>
    </row>
    <row r="50" spans="1:24" s="268" customFormat="1" ht="12.95" customHeight="1">
      <c r="A50" s="294"/>
      <c r="B50" s="306" t="s">
        <v>256</v>
      </c>
      <c r="C50" s="307"/>
      <c r="D50" s="307"/>
      <c r="E50" s="307"/>
      <c r="F50" s="307"/>
      <c r="G50" s="307"/>
      <c r="H50" s="307"/>
      <c r="I50" s="308">
        <f ca="1">SUM(I38:I40)-I41</f>
        <v>9</v>
      </c>
      <c r="J50" s="308"/>
      <c r="K50" s="308"/>
      <c r="L50" s="308"/>
      <c r="M50" s="311"/>
      <c r="N50" s="310">
        <f ca="1">SUM(N39:N40)-N41</f>
        <v>-19</v>
      </c>
      <c r="O50" s="308"/>
      <c r="P50" s="308"/>
      <c r="Q50" s="308"/>
      <c r="R50" s="311"/>
      <c r="S50" s="310">
        <f ca="1">SUM(S39:S40)-S41</f>
        <v>0</v>
      </c>
      <c r="T50" s="308"/>
      <c r="U50" s="308"/>
      <c r="V50" s="308"/>
      <c r="W50" s="311"/>
      <c r="X50" s="308"/>
    </row>
    <row r="51" spans="1:24" s="268" customFormat="1" ht="12.95" customHeight="1">
      <c r="A51" s="294"/>
      <c r="B51" s="306" t="s">
        <v>257</v>
      </c>
      <c r="C51" s="307"/>
      <c r="D51" s="307"/>
      <c r="E51" s="307"/>
      <c r="F51" s="307"/>
      <c r="G51" s="307"/>
      <c r="H51" s="307"/>
      <c r="I51" s="308"/>
      <c r="J51" s="312">
        <f ca="1">(J32-J41)-(I32-I41)</f>
        <v>-25</v>
      </c>
      <c r="K51" s="312">
        <f ca="1">(K32-K41)-(J32-J41)</f>
        <v>17</v>
      </c>
      <c r="L51" s="312">
        <f ca="1">(L32-L41)-(K32-K41)</f>
        <v>-20</v>
      </c>
      <c r="M51" s="311"/>
      <c r="N51" s="310"/>
      <c r="O51" s="312">
        <f ca="1">(O32-O41)-(N32-N41)</f>
        <v>0</v>
      </c>
      <c r="P51" s="312">
        <f ca="1">(P32-P41)-(O32-O41)</f>
        <v>0</v>
      </c>
      <c r="Q51" s="312">
        <f ca="1">(Q32-Q41)-(P32-P41)</f>
        <v>0</v>
      </c>
      <c r="R51" s="311"/>
      <c r="S51" s="310"/>
      <c r="T51" s="312">
        <f ca="1">(T32-T41)-(S32-S41)</f>
        <v>0</v>
      </c>
      <c r="U51" s="312">
        <f ca="1">(U32-U41)-(T32-T41)</f>
        <v>0</v>
      </c>
      <c r="V51" s="312">
        <f ca="1">(V32-V41)-(U32-U41)</f>
        <v>0</v>
      </c>
      <c r="W51" s="311"/>
      <c r="X51" s="308"/>
    </row>
    <row r="52" spans="1:24" s="268" customFormat="1" ht="12.95" customHeight="1">
      <c r="A52" s="294"/>
      <c r="B52" s="306" t="s">
        <v>258</v>
      </c>
      <c r="C52" s="307"/>
      <c r="D52" s="307"/>
      <c r="E52" s="307"/>
      <c r="F52" s="307"/>
      <c r="G52" s="307"/>
      <c r="H52" s="307"/>
      <c r="I52" s="312"/>
      <c r="J52" s="312"/>
      <c r="K52" s="312"/>
      <c r="L52" s="312"/>
      <c r="M52" s="313">
        <v>0</v>
      </c>
      <c r="N52" s="310"/>
      <c r="O52" s="308"/>
      <c r="P52" s="308"/>
      <c r="Q52" s="308"/>
      <c r="R52" s="313">
        <v>0</v>
      </c>
      <c r="S52" s="310"/>
      <c r="T52" s="308"/>
      <c r="U52" s="308"/>
      <c r="V52" s="308"/>
      <c r="W52" s="313">
        <v>0</v>
      </c>
      <c r="X52" s="308"/>
    </row>
    <row r="53" spans="1:24" s="268" customFormat="1" ht="12.95" customHeight="1">
      <c r="A53" s="294"/>
      <c r="B53" s="266" t="s">
        <v>289</v>
      </c>
      <c r="C53" s="307"/>
      <c r="D53" s="307"/>
      <c r="E53" s="307"/>
      <c r="F53" s="307"/>
      <c r="G53" s="307"/>
      <c r="H53" s="307"/>
      <c r="I53" s="312"/>
      <c r="J53" s="312"/>
      <c r="K53" s="312"/>
      <c r="L53" s="312"/>
      <c r="M53" s="313"/>
      <c r="N53" s="310"/>
      <c r="O53" s="308"/>
      <c r="P53" s="308"/>
      <c r="Q53" s="308"/>
      <c r="R53" s="311"/>
      <c r="S53" s="310"/>
      <c r="T53" s="308"/>
      <c r="U53" s="308"/>
      <c r="V53" s="308"/>
      <c r="W53" s="313"/>
      <c r="X53" s="308"/>
    </row>
    <row r="54" spans="1:24" s="268" customFormat="1" ht="12.95" customHeight="1">
      <c r="A54" s="294"/>
      <c r="B54" s="306" t="s">
        <v>267</v>
      </c>
      <c r="C54" s="307"/>
      <c r="D54" s="307"/>
      <c r="E54" s="307"/>
      <c r="F54" s="307"/>
      <c r="G54" s="307"/>
      <c r="H54" s="307"/>
      <c r="I54" s="314"/>
      <c r="J54" s="314"/>
      <c r="K54" s="314"/>
      <c r="L54" s="314"/>
      <c r="M54" s="318"/>
      <c r="N54" s="315"/>
      <c r="O54" s="316"/>
      <c r="P54" s="316"/>
      <c r="Q54" s="316"/>
      <c r="R54" s="354"/>
      <c r="S54" s="315"/>
      <c r="T54" s="316"/>
      <c r="U54" s="316"/>
      <c r="V54" s="316"/>
      <c r="W54" s="318"/>
      <c r="X54" s="316"/>
    </row>
    <row r="55" spans="1:24" s="268" customFormat="1" ht="12.95" customHeight="1">
      <c r="A55" s="294"/>
      <c r="B55" s="306" t="s">
        <v>281</v>
      </c>
      <c r="C55" s="307"/>
      <c r="D55" s="307"/>
      <c r="E55" s="307"/>
      <c r="F55" s="307"/>
      <c r="G55" s="307"/>
      <c r="H55" s="307"/>
      <c r="I55" s="314"/>
      <c r="J55" s="314"/>
      <c r="K55" s="314"/>
      <c r="L55" s="314"/>
      <c r="M55" s="318"/>
      <c r="N55" s="315"/>
      <c r="O55" s="316"/>
      <c r="P55" s="316"/>
      <c r="Q55" s="316"/>
      <c r="R55" s="354"/>
      <c r="S55" s="315"/>
      <c r="T55" s="316"/>
      <c r="U55" s="316"/>
      <c r="V55" s="316"/>
      <c r="W55" s="318"/>
      <c r="X55" s="316"/>
    </row>
    <row r="56" spans="1:24" s="268" customFormat="1" ht="12.95" customHeight="1">
      <c r="A56" s="294"/>
      <c r="B56" s="306" t="s">
        <v>323</v>
      </c>
      <c r="C56" s="307"/>
      <c r="D56" s="307"/>
      <c r="E56" s="307"/>
      <c r="F56" s="307"/>
      <c r="G56" s="307"/>
      <c r="H56" s="307"/>
      <c r="I56" s="314"/>
      <c r="J56" s="314"/>
      <c r="K56" s="314"/>
      <c r="L56" s="314"/>
      <c r="M56" s="318"/>
      <c r="N56" s="315"/>
      <c r="O56" s="316"/>
      <c r="P56" s="316"/>
      <c r="Q56" s="316"/>
      <c r="R56" s="354"/>
      <c r="S56" s="315"/>
      <c r="T56" s="316"/>
      <c r="U56" s="316"/>
      <c r="V56" s="316"/>
      <c r="W56" s="318"/>
      <c r="X56" s="316"/>
    </row>
    <row r="57" spans="1:24" s="268" customFormat="1" ht="12.95" customHeight="1">
      <c r="A57" s="294"/>
      <c r="B57" s="306" t="s">
        <v>286</v>
      </c>
      <c r="C57" s="307"/>
      <c r="D57" s="307"/>
      <c r="E57" s="307"/>
      <c r="F57" s="307"/>
      <c r="G57" s="307"/>
      <c r="H57" s="307"/>
      <c r="I57" s="314"/>
      <c r="J57" s="314"/>
      <c r="K57" s="314"/>
      <c r="L57" s="314"/>
      <c r="M57" s="318"/>
      <c r="N57" s="315"/>
      <c r="O57" s="316"/>
      <c r="P57" s="316"/>
      <c r="Q57" s="316"/>
      <c r="R57" s="318"/>
      <c r="S57" s="315"/>
      <c r="T57" s="316"/>
      <c r="U57" s="316"/>
      <c r="V57" s="316"/>
      <c r="W57" s="318"/>
      <c r="X57" s="316"/>
    </row>
    <row r="58" spans="1:24" s="268" customFormat="1" ht="12.95" customHeight="1">
      <c r="A58" s="294"/>
      <c r="B58" s="306" t="s">
        <v>308</v>
      </c>
      <c r="C58" s="307"/>
      <c r="D58" s="307"/>
      <c r="E58" s="307"/>
      <c r="F58" s="307"/>
      <c r="G58" s="307"/>
      <c r="H58" s="307"/>
      <c r="I58" s="314"/>
      <c r="J58" s="314"/>
      <c r="K58" s="314"/>
      <c r="L58" s="314"/>
      <c r="M58" s="318"/>
      <c r="N58" s="315"/>
      <c r="O58" s="316"/>
      <c r="P58" s="316"/>
      <c r="Q58" s="316"/>
      <c r="R58" s="318"/>
      <c r="S58" s="315"/>
      <c r="T58" s="316"/>
      <c r="U58" s="316"/>
      <c r="V58" s="316"/>
      <c r="W58" s="318"/>
      <c r="X58" s="316"/>
    </row>
    <row r="59" spans="1:24" s="268" customFormat="1" ht="12.95" customHeight="1">
      <c r="A59" s="294"/>
      <c r="B59" s="306" t="s">
        <v>309</v>
      </c>
      <c r="C59" s="307"/>
      <c r="D59" s="307"/>
      <c r="E59" s="307"/>
      <c r="F59" s="307"/>
      <c r="G59" s="307"/>
      <c r="H59" s="307"/>
      <c r="I59" s="314"/>
      <c r="J59" s="314"/>
      <c r="K59" s="314"/>
      <c r="L59" s="314"/>
      <c r="M59" s="318"/>
      <c r="N59" s="315"/>
      <c r="O59" s="316"/>
      <c r="P59" s="316"/>
      <c r="Q59" s="316"/>
      <c r="R59" s="318"/>
      <c r="S59" s="315"/>
      <c r="T59" s="316"/>
      <c r="U59" s="316"/>
      <c r="V59" s="316"/>
      <c r="W59" s="318"/>
      <c r="X59" s="316"/>
    </row>
    <row r="60" spans="1:24" s="268" customFormat="1" ht="12.95" customHeight="1">
      <c r="A60" s="294"/>
      <c r="B60" s="306" t="s">
        <v>310</v>
      </c>
      <c r="C60" s="307"/>
      <c r="D60" s="307"/>
      <c r="E60" s="307"/>
      <c r="F60" s="307"/>
      <c r="G60" s="307"/>
      <c r="H60" s="307"/>
      <c r="I60" s="314"/>
      <c r="J60" s="314"/>
      <c r="K60" s="314"/>
      <c r="L60" s="314"/>
      <c r="M60" s="318"/>
      <c r="N60" s="315"/>
      <c r="O60" s="316"/>
      <c r="P60" s="316"/>
      <c r="Q60" s="316"/>
      <c r="R60" s="318"/>
      <c r="S60" s="315"/>
      <c r="T60" s="316"/>
      <c r="U60" s="316"/>
      <c r="V60" s="316"/>
      <c r="W60" s="318"/>
      <c r="X60" s="316"/>
    </row>
    <row r="61" spans="1:24" s="268" customFormat="1" ht="12.95" customHeight="1">
      <c r="A61" s="294"/>
      <c r="B61" s="306" t="s">
        <v>311</v>
      </c>
      <c r="C61" s="307"/>
      <c r="D61" s="307"/>
      <c r="E61" s="307"/>
      <c r="F61" s="307"/>
      <c r="G61" s="307"/>
      <c r="H61" s="307"/>
      <c r="I61" s="314"/>
      <c r="J61" s="314"/>
      <c r="K61" s="314"/>
      <c r="L61" s="314"/>
      <c r="M61" s="318"/>
      <c r="N61" s="315"/>
      <c r="O61" s="316"/>
      <c r="P61" s="316"/>
      <c r="Q61" s="316"/>
      <c r="R61" s="318"/>
      <c r="S61" s="315"/>
      <c r="T61" s="316"/>
      <c r="U61" s="316"/>
      <c r="V61" s="316"/>
      <c r="W61" s="318"/>
      <c r="X61" s="316"/>
    </row>
    <row r="62" spans="1:24" s="268" customFormat="1" ht="12.95" customHeight="1">
      <c r="A62" s="294"/>
      <c r="B62" s="306" t="s">
        <v>22</v>
      </c>
      <c r="C62" s="307"/>
      <c r="D62" s="307"/>
      <c r="E62" s="307"/>
      <c r="F62" s="307"/>
      <c r="G62" s="307"/>
      <c r="H62" s="307"/>
      <c r="I62" s="319">
        <f ca="1">SUM(I50:I61)</f>
        <v>9</v>
      </c>
      <c r="J62" s="319">
        <f t="shared" ref="J62:X62" ca="1" si="11">SUM(J50:J61)</f>
        <v>-25</v>
      </c>
      <c r="K62" s="319">
        <f t="shared" ca="1" si="11"/>
        <v>17</v>
      </c>
      <c r="L62" s="319">
        <f t="shared" ca="1" si="11"/>
        <v>-20</v>
      </c>
      <c r="M62" s="321">
        <f t="shared" si="11"/>
        <v>0</v>
      </c>
      <c r="N62" s="320">
        <f t="shared" ca="1" si="11"/>
        <v>-19</v>
      </c>
      <c r="O62" s="319">
        <f t="shared" ca="1" si="11"/>
        <v>0</v>
      </c>
      <c r="P62" s="319">
        <f t="shared" ca="1" si="11"/>
        <v>0</v>
      </c>
      <c r="Q62" s="319">
        <f t="shared" ca="1" si="11"/>
        <v>0</v>
      </c>
      <c r="R62" s="321">
        <f t="shared" si="11"/>
        <v>0</v>
      </c>
      <c r="S62" s="320">
        <f t="shared" ca="1" si="11"/>
        <v>0</v>
      </c>
      <c r="T62" s="319">
        <f t="shared" ca="1" si="11"/>
        <v>0</v>
      </c>
      <c r="U62" s="319">
        <f t="shared" ca="1" si="11"/>
        <v>0</v>
      </c>
      <c r="V62" s="319">
        <f t="shared" ca="1" si="11"/>
        <v>0</v>
      </c>
      <c r="W62" s="321">
        <f t="shared" si="11"/>
        <v>0</v>
      </c>
      <c r="X62" s="319">
        <f t="shared" si="11"/>
        <v>0</v>
      </c>
    </row>
    <row r="63" spans="1:24" s="268" customFormat="1" ht="12.95" customHeight="1">
      <c r="A63" s="294"/>
      <c r="B63" s="306"/>
      <c r="C63" s="307"/>
      <c r="D63" s="307"/>
      <c r="E63" s="307"/>
      <c r="F63" s="307"/>
      <c r="G63" s="307"/>
      <c r="H63" s="307"/>
      <c r="I63" s="312"/>
      <c r="J63" s="312"/>
      <c r="K63" s="312"/>
      <c r="L63" s="312"/>
      <c r="M63" s="313"/>
      <c r="N63" s="322"/>
      <c r="O63" s="312"/>
      <c r="P63" s="312"/>
      <c r="Q63" s="312"/>
      <c r="R63" s="313"/>
      <c r="S63" s="322"/>
      <c r="T63" s="312"/>
      <c r="U63" s="312"/>
      <c r="V63" s="312"/>
      <c r="W63" s="313"/>
      <c r="X63" s="312"/>
    </row>
    <row r="64" spans="1:24" s="268" customFormat="1" ht="12.95" customHeight="1" outlineLevel="1">
      <c r="A64" s="294"/>
      <c r="B64" s="266" t="s">
        <v>230</v>
      </c>
      <c r="C64" s="307"/>
      <c r="D64" s="307"/>
      <c r="E64" s="307"/>
      <c r="F64" s="307"/>
      <c r="G64" s="307"/>
      <c r="H64" s="307"/>
      <c r="I64" s="312"/>
      <c r="J64" s="312"/>
      <c r="K64" s="312"/>
      <c r="L64" s="312"/>
      <c r="M64" s="313"/>
      <c r="N64" s="310"/>
      <c r="O64" s="308"/>
      <c r="P64" s="308"/>
      <c r="Q64" s="308"/>
      <c r="R64" s="311"/>
      <c r="S64" s="310"/>
      <c r="T64" s="308"/>
      <c r="U64" s="308"/>
      <c r="V64" s="308"/>
      <c r="W64" s="311"/>
      <c r="X64" s="308"/>
    </row>
    <row r="65" spans="1:24" s="268" customFormat="1" ht="12.95" customHeight="1" outlineLevel="1">
      <c r="A65" s="294"/>
      <c r="B65" s="323" t="s">
        <v>215</v>
      </c>
      <c r="C65" s="324"/>
      <c r="D65" s="324"/>
      <c r="E65" s="324"/>
      <c r="F65" s="324"/>
      <c r="G65" s="324"/>
      <c r="H65" s="324"/>
      <c r="I65" s="325"/>
      <c r="J65" s="325">
        <f ca="1">I$62</f>
        <v>9</v>
      </c>
      <c r="K65" s="325">
        <f ca="1">J65</f>
        <v>9</v>
      </c>
      <c r="L65" s="325">
        <f ca="1">K65</f>
        <v>9</v>
      </c>
      <c r="M65" s="327">
        <f ca="1">L65</f>
        <v>9</v>
      </c>
      <c r="N65" s="326">
        <f ca="1">M65</f>
        <v>9</v>
      </c>
      <c r="O65" s="325"/>
      <c r="P65" s="325"/>
      <c r="Q65" s="325"/>
      <c r="R65" s="327"/>
      <c r="S65" s="326"/>
      <c r="T65" s="325"/>
      <c r="U65" s="325"/>
      <c r="V65" s="325"/>
      <c r="W65" s="327"/>
      <c r="X65" s="325"/>
    </row>
    <row r="66" spans="1:24" s="268" customFormat="1" ht="12.95" customHeight="1" outlineLevel="1">
      <c r="A66" s="294"/>
      <c r="B66" s="306" t="s">
        <v>205</v>
      </c>
      <c r="C66" s="307"/>
      <c r="D66" s="307"/>
      <c r="E66" s="307"/>
      <c r="F66" s="307"/>
      <c r="G66" s="307"/>
      <c r="H66" s="307"/>
      <c r="I66" s="312"/>
      <c r="J66" s="312"/>
      <c r="K66" s="312">
        <f ca="1">J$62</f>
        <v>-25</v>
      </c>
      <c r="L66" s="312">
        <f ca="1">K66</f>
        <v>-25</v>
      </c>
      <c r="M66" s="313">
        <f ca="1">L66</f>
        <v>-25</v>
      </c>
      <c r="N66" s="310">
        <f ca="1">M66</f>
        <v>-25</v>
      </c>
      <c r="O66" s="308">
        <f ca="1">N66</f>
        <v>-25</v>
      </c>
      <c r="P66" s="308"/>
      <c r="Q66" s="308"/>
      <c r="R66" s="311"/>
      <c r="S66" s="310"/>
      <c r="T66" s="308"/>
      <c r="U66" s="308"/>
      <c r="V66" s="308"/>
      <c r="W66" s="311"/>
      <c r="X66" s="308"/>
    </row>
    <row r="67" spans="1:24" s="268" customFormat="1" ht="12.95" customHeight="1" outlineLevel="1">
      <c r="A67" s="294"/>
      <c r="B67" s="306" t="s">
        <v>206</v>
      </c>
      <c r="C67" s="307"/>
      <c r="D67" s="307"/>
      <c r="E67" s="307"/>
      <c r="F67" s="307"/>
      <c r="G67" s="307"/>
      <c r="H67" s="307"/>
      <c r="I67" s="312"/>
      <c r="J67" s="312"/>
      <c r="K67" s="312"/>
      <c r="L67" s="312">
        <f ca="1">K$62</f>
        <v>17</v>
      </c>
      <c r="M67" s="313">
        <f ca="1">L67</f>
        <v>17</v>
      </c>
      <c r="N67" s="310">
        <f ca="1">M67</f>
        <v>17</v>
      </c>
      <c r="O67" s="308">
        <f ca="1">N67</f>
        <v>17</v>
      </c>
      <c r="P67" s="308">
        <f ca="1">O67</f>
        <v>17</v>
      </c>
      <c r="Q67" s="308"/>
      <c r="R67" s="311"/>
      <c r="S67" s="310"/>
      <c r="T67" s="308"/>
      <c r="U67" s="308"/>
      <c r="V67" s="308"/>
      <c r="W67" s="311"/>
      <c r="X67" s="308"/>
    </row>
    <row r="68" spans="1:24" s="268" customFormat="1" ht="12.95" customHeight="1" outlineLevel="1">
      <c r="A68" s="294"/>
      <c r="B68" s="306" t="s">
        <v>207</v>
      </c>
      <c r="C68" s="307"/>
      <c r="D68" s="307"/>
      <c r="E68" s="307"/>
      <c r="F68" s="307"/>
      <c r="G68" s="307"/>
      <c r="H68" s="307"/>
      <c r="I68" s="312"/>
      <c r="J68" s="312"/>
      <c r="K68" s="312"/>
      <c r="L68" s="312"/>
      <c r="M68" s="313">
        <f ca="1">L$62</f>
        <v>-20</v>
      </c>
      <c r="N68" s="310">
        <f ca="1">M68</f>
        <v>-20</v>
      </c>
      <c r="O68" s="308">
        <f ca="1">N68</f>
        <v>-20</v>
      </c>
      <c r="P68" s="308">
        <f ca="1">O68</f>
        <v>-20</v>
      </c>
      <c r="Q68" s="308">
        <f ca="1">P68</f>
        <v>-20</v>
      </c>
      <c r="R68" s="311"/>
      <c r="S68" s="310"/>
      <c r="T68" s="308"/>
      <c r="U68" s="308"/>
      <c r="V68" s="308"/>
      <c r="W68" s="311"/>
      <c r="X68" s="308"/>
    </row>
    <row r="69" spans="1:24" s="268" customFormat="1" ht="12.95" customHeight="1" outlineLevel="1">
      <c r="A69" s="294"/>
      <c r="B69" s="328" t="s">
        <v>208</v>
      </c>
      <c r="C69" s="307"/>
      <c r="D69" s="307"/>
      <c r="E69" s="307"/>
      <c r="F69" s="307"/>
      <c r="G69" s="307"/>
      <c r="H69" s="307"/>
      <c r="I69" s="312"/>
      <c r="J69" s="312"/>
      <c r="K69" s="312"/>
      <c r="L69" s="312"/>
      <c r="M69" s="313"/>
      <c r="N69" s="310">
        <f>M$62</f>
        <v>0</v>
      </c>
      <c r="O69" s="308">
        <f>N69</f>
        <v>0</v>
      </c>
      <c r="P69" s="308">
        <f>O69</f>
        <v>0</v>
      </c>
      <c r="Q69" s="308">
        <f>P69</f>
        <v>0</v>
      </c>
      <c r="R69" s="311">
        <f>Q69</f>
        <v>0</v>
      </c>
      <c r="S69" s="310"/>
      <c r="T69" s="308"/>
      <c r="U69" s="308"/>
      <c r="V69" s="308"/>
      <c r="W69" s="311"/>
      <c r="X69" s="308"/>
    </row>
    <row r="70" spans="1:24" s="268" customFormat="1" ht="12.95" customHeight="1" outlineLevel="1">
      <c r="A70" s="294"/>
      <c r="B70" s="323" t="s">
        <v>209</v>
      </c>
      <c r="C70" s="324"/>
      <c r="D70" s="324"/>
      <c r="E70" s="324"/>
      <c r="F70" s="324"/>
      <c r="G70" s="324"/>
      <c r="H70" s="324"/>
      <c r="I70" s="325"/>
      <c r="J70" s="325"/>
      <c r="K70" s="325"/>
      <c r="L70" s="325"/>
      <c r="M70" s="327"/>
      <c r="N70" s="326"/>
      <c r="O70" s="325">
        <f ca="1">N$62</f>
        <v>-19</v>
      </c>
      <c r="P70" s="325">
        <f ca="1">O70</f>
        <v>-19</v>
      </c>
      <c r="Q70" s="325">
        <f ca="1">P70</f>
        <v>-19</v>
      </c>
      <c r="R70" s="327">
        <f ca="1">Q70</f>
        <v>-19</v>
      </c>
      <c r="S70" s="326">
        <f ca="1">R70</f>
        <v>-19</v>
      </c>
      <c r="T70" s="325"/>
      <c r="U70" s="325"/>
      <c r="V70" s="325"/>
      <c r="W70" s="327"/>
      <c r="X70" s="325"/>
    </row>
    <row r="71" spans="1:24" s="268" customFormat="1" ht="12.95" customHeight="1" outlineLevel="1">
      <c r="A71" s="294"/>
      <c r="B71" s="306" t="s">
        <v>210</v>
      </c>
      <c r="C71" s="307"/>
      <c r="D71" s="307"/>
      <c r="E71" s="307"/>
      <c r="F71" s="307"/>
      <c r="G71" s="307"/>
      <c r="H71" s="307"/>
      <c r="I71" s="312"/>
      <c r="J71" s="312"/>
      <c r="K71" s="312"/>
      <c r="L71" s="312"/>
      <c r="M71" s="313"/>
      <c r="N71" s="322"/>
      <c r="O71" s="312"/>
      <c r="P71" s="312">
        <f ca="1">O$62</f>
        <v>0</v>
      </c>
      <c r="Q71" s="312">
        <f ca="1">P71</f>
        <v>0</v>
      </c>
      <c r="R71" s="313">
        <f ca="1">Q71</f>
        <v>0</v>
      </c>
      <c r="S71" s="322">
        <f ca="1">R71</f>
        <v>0</v>
      </c>
      <c r="T71" s="312">
        <f ca="1">S71</f>
        <v>0</v>
      </c>
      <c r="U71" s="312"/>
      <c r="V71" s="312"/>
      <c r="W71" s="313"/>
      <c r="X71" s="312"/>
    </row>
    <row r="72" spans="1:24" s="268" customFormat="1" ht="12.95" customHeight="1" outlineLevel="1">
      <c r="A72" s="294"/>
      <c r="B72" s="306" t="s">
        <v>211</v>
      </c>
      <c r="C72" s="307"/>
      <c r="D72" s="307"/>
      <c r="E72" s="307"/>
      <c r="F72" s="307"/>
      <c r="G72" s="307"/>
      <c r="H72" s="307"/>
      <c r="I72" s="312"/>
      <c r="J72" s="312"/>
      <c r="K72" s="312"/>
      <c r="L72" s="312"/>
      <c r="M72" s="313"/>
      <c r="N72" s="322"/>
      <c r="O72" s="312"/>
      <c r="P72" s="312"/>
      <c r="Q72" s="312">
        <f ca="1">P$62</f>
        <v>0</v>
      </c>
      <c r="R72" s="313">
        <f ca="1">Q72</f>
        <v>0</v>
      </c>
      <c r="S72" s="322">
        <f ca="1">R72</f>
        <v>0</v>
      </c>
      <c r="T72" s="312">
        <f ca="1">S72</f>
        <v>0</v>
      </c>
      <c r="U72" s="312">
        <f ca="1">T72</f>
        <v>0</v>
      </c>
      <c r="V72" s="312"/>
      <c r="W72" s="313"/>
      <c r="X72" s="312"/>
    </row>
    <row r="73" spans="1:24" s="268" customFormat="1" ht="12.95" customHeight="1" outlineLevel="1">
      <c r="A73" s="294"/>
      <c r="B73" s="306" t="s">
        <v>212</v>
      </c>
      <c r="C73" s="307"/>
      <c r="D73" s="307"/>
      <c r="E73" s="307"/>
      <c r="F73" s="307"/>
      <c r="G73" s="307"/>
      <c r="H73" s="307"/>
      <c r="I73" s="312"/>
      <c r="J73" s="312"/>
      <c r="K73" s="312"/>
      <c r="L73" s="312"/>
      <c r="M73" s="313"/>
      <c r="N73" s="322"/>
      <c r="O73" s="312"/>
      <c r="P73" s="312"/>
      <c r="Q73" s="312"/>
      <c r="R73" s="313">
        <f ca="1">Q$62</f>
        <v>0</v>
      </c>
      <c r="S73" s="322">
        <f ca="1">R73</f>
        <v>0</v>
      </c>
      <c r="T73" s="312">
        <f ca="1">S73</f>
        <v>0</v>
      </c>
      <c r="U73" s="312">
        <f ca="1">T73</f>
        <v>0</v>
      </c>
      <c r="V73" s="312">
        <f ca="1">U73</f>
        <v>0</v>
      </c>
      <c r="W73" s="313"/>
      <c r="X73" s="312"/>
    </row>
    <row r="74" spans="1:24" s="268" customFormat="1" ht="12.95" customHeight="1" outlineLevel="1">
      <c r="A74" s="294"/>
      <c r="B74" s="328" t="s">
        <v>213</v>
      </c>
      <c r="C74" s="329"/>
      <c r="D74" s="329"/>
      <c r="E74" s="307"/>
      <c r="F74" s="307"/>
      <c r="G74" s="307"/>
      <c r="H74" s="307"/>
      <c r="I74" s="312"/>
      <c r="J74" s="312"/>
      <c r="K74" s="312"/>
      <c r="L74" s="312"/>
      <c r="M74" s="313"/>
      <c r="N74" s="322"/>
      <c r="O74" s="312"/>
      <c r="P74" s="312"/>
      <c r="Q74" s="312"/>
      <c r="R74" s="313"/>
      <c r="S74" s="322">
        <f>R$62</f>
        <v>0</v>
      </c>
      <c r="T74" s="312">
        <f>S74</f>
        <v>0</v>
      </c>
      <c r="U74" s="312">
        <f>T74</f>
        <v>0</v>
      </c>
      <c r="V74" s="312">
        <f>U74</f>
        <v>0</v>
      </c>
      <c r="W74" s="313">
        <f>V74</f>
        <v>0</v>
      </c>
      <c r="X74" s="312"/>
    </row>
    <row r="75" spans="1:24" s="268" customFormat="1" ht="12.95" customHeight="1" outlineLevel="1">
      <c r="A75" s="294"/>
      <c r="B75" s="306" t="s">
        <v>214</v>
      </c>
      <c r="C75" s="307"/>
      <c r="D75" s="307"/>
      <c r="E75" s="324"/>
      <c r="F75" s="324"/>
      <c r="G75" s="324"/>
      <c r="H75" s="324"/>
      <c r="I75" s="325"/>
      <c r="J75" s="325"/>
      <c r="K75" s="325"/>
      <c r="L75" s="325"/>
      <c r="M75" s="327"/>
      <c r="N75" s="326"/>
      <c r="O75" s="325"/>
      <c r="P75" s="325"/>
      <c r="Q75" s="325"/>
      <c r="R75" s="327"/>
      <c r="S75" s="326"/>
      <c r="T75" s="325">
        <f ca="1">S$62</f>
        <v>0</v>
      </c>
      <c r="U75" s="325">
        <f ca="1">T75</f>
        <v>0</v>
      </c>
      <c r="V75" s="325">
        <f ca="1">U75</f>
        <v>0</v>
      </c>
      <c r="W75" s="327">
        <f ca="1">V75</f>
        <v>0</v>
      </c>
      <c r="X75" s="325">
        <f ca="1">W75</f>
        <v>0</v>
      </c>
    </row>
    <row r="76" spans="1:24" s="268" customFormat="1" ht="12.95" customHeight="1" outlineLevel="1">
      <c r="A76" s="294"/>
      <c r="B76" s="306" t="s">
        <v>288</v>
      </c>
      <c r="C76" s="307"/>
      <c r="D76" s="307"/>
      <c r="E76" s="307"/>
      <c r="F76" s="307"/>
      <c r="G76" s="307"/>
      <c r="H76" s="307"/>
      <c r="I76" s="312"/>
      <c r="J76" s="312"/>
      <c r="K76" s="312"/>
      <c r="L76" s="312"/>
      <c r="M76" s="313"/>
      <c r="N76" s="322"/>
      <c r="O76" s="312"/>
      <c r="P76" s="312"/>
      <c r="Q76" s="312"/>
      <c r="R76" s="313"/>
      <c r="S76" s="322"/>
      <c r="T76" s="312"/>
      <c r="U76" s="312">
        <f ca="1">T62</f>
        <v>0</v>
      </c>
      <c r="V76" s="312">
        <f ca="1">U76</f>
        <v>0</v>
      </c>
      <c r="W76" s="313">
        <f ca="1">V76</f>
        <v>0</v>
      </c>
      <c r="X76" s="312">
        <f ca="1">W76</f>
        <v>0</v>
      </c>
    </row>
    <row r="77" spans="1:24" s="268" customFormat="1" ht="12.95" customHeight="1" outlineLevel="1">
      <c r="A77" s="294"/>
      <c r="B77" s="306" t="s">
        <v>307</v>
      </c>
      <c r="C77" s="307"/>
      <c r="D77" s="307"/>
      <c r="E77" s="307"/>
      <c r="F77" s="307"/>
      <c r="G77" s="307"/>
      <c r="H77" s="307"/>
      <c r="I77" s="312"/>
      <c r="J77" s="312"/>
      <c r="K77" s="312"/>
      <c r="L77" s="312"/>
      <c r="M77" s="313"/>
      <c r="N77" s="322"/>
      <c r="O77" s="312"/>
      <c r="P77" s="312"/>
      <c r="Q77" s="312"/>
      <c r="R77" s="313"/>
      <c r="S77" s="322"/>
      <c r="T77" s="312"/>
      <c r="U77" s="312"/>
      <c r="V77" s="312">
        <f ca="1">U62</f>
        <v>0</v>
      </c>
      <c r="W77" s="313">
        <f ca="1">V77</f>
        <v>0</v>
      </c>
      <c r="X77" s="312">
        <f ca="1">W77</f>
        <v>0</v>
      </c>
    </row>
    <row r="78" spans="1:24" s="268" customFormat="1" ht="12.95" customHeight="1">
      <c r="A78" s="294"/>
      <c r="B78" s="306" t="s">
        <v>259</v>
      </c>
      <c r="C78" s="307"/>
      <c r="D78" s="307"/>
      <c r="E78" s="307"/>
      <c r="F78" s="307"/>
      <c r="G78" s="307"/>
      <c r="H78" s="307"/>
      <c r="I78" s="319"/>
      <c r="J78" s="319"/>
      <c r="K78" s="319"/>
      <c r="L78" s="319"/>
      <c r="M78" s="321"/>
      <c r="N78" s="320">
        <f ca="1">SUM(N65:N69)</f>
        <v>-19</v>
      </c>
      <c r="O78" s="319">
        <f ca="1">SUM(O65:O69)</f>
        <v>-28</v>
      </c>
      <c r="P78" s="319">
        <f ca="1">SUM(P65:P69)</f>
        <v>-3</v>
      </c>
      <c r="Q78" s="319">
        <f ca="1">SUM(Q65:Q69)</f>
        <v>-20</v>
      </c>
      <c r="R78" s="321">
        <f>SUM(R65:R69)</f>
        <v>0</v>
      </c>
      <c r="S78" s="320">
        <f ca="1">SUM(S65:S74)</f>
        <v>-19</v>
      </c>
      <c r="T78" s="319">
        <f ca="1">SUM(T65:T74)</f>
        <v>0</v>
      </c>
      <c r="U78" s="319">
        <f ca="1">SUM(U65:U74)</f>
        <v>0</v>
      </c>
      <c r="V78" s="319">
        <f ca="1">SUM(V65:V74)</f>
        <v>0</v>
      </c>
      <c r="W78" s="321">
        <f>SUM(W65:W74)</f>
        <v>0</v>
      </c>
      <c r="X78" s="319">
        <f ca="1">SUM(X65:X77)</f>
        <v>0</v>
      </c>
    </row>
    <row r="79" spans="1:24" s="268" customFormat="1" ht="12.95" customHeight="1">
      <c r="A79" s="294"/>
      <c r="B79" s="306"/>
      <c r="C79" s="307"/>
      <c r="D79" s="307"/>
      <c r="E79" s="307"/>
      <c r="F79" s="307"/>
      <c r="G79" s="307"/>
      <c r="H79" s="307"/>
      <c r="I79" s="312"/>
      <c r="J79" s="312"/>
      <c r="K79" s="312"/>
      <c r="L79" s="312"/>
      <c r="M79" s="313"/>
      <c r="N79" s="322"/>
      <c r="O79" s="312"/>
      <c r="P79" s="312"/>
      <c r="Q79" s="312"/>
      <c r="R79" s="313"/>
      <c r="S79" s="322"/>
      <c r="T79" s="312"/>
      <c r="U79" s="312"/>
      <c r="V79" s="312"/>
      <c r="W79" s="313"/>
      <c r="X79" s="312"/>
    </row>
    <row r="80" spans="1:24" s="268" customFormat="1" ht="12.95" customHeight="1">
      <c r="A80" s="294"/>
      <c r="B80" s="266" t="s">
        <v>360</v>
      </c>
      <c r="C80" s="307"/>
      <c r="D80" s="307"/>
      <c r="E80" s="307"/>
      <c r="F80" s="307"/>
      <c r="G80" s="307"/>
      <c r="H80" s="307"/>
      <c r="I80" s="312"/>
      <c r="J80" s="312"/>
      <c r="K80" s="312"/>
      <c r="L80" s="312"/>
      <c r="M80" s="313"/>
      <c r="N80" s="322"/>
      <c r="O80" s="312"/>
      <c r="P80" s="312"/>
      <c r="Q80" s="312"/>
      <c r="R80" s="313"/>
      <c r="S80" s="322"/>
      <c r="T80" s="312"/>
      <c r="U80" s="312"/>
      <c r="V80" s="312"/>
      <c r="W80" s="313"/>
      <c r="X80" s="312"/>
    </row>
    <row r="81" spans="1:24" s="268" customFormat="1" ht="12.95" customHeight="1">
      <c r="A81" s="294"/>
      <c r="B81" s="306" t="s">
        <v>361</v>
      </c>
      <c r="C81" s="307"/>
      <c r="D81" s="307"/>
      <c r="E81" s="307"/>
      <c r="F81" s="307"/>
      <c r="G81" s="307"/>
      <c r="H81" s="307"/>
      <c r="I81" s="312"/>
      <c r="J81" s="312"/>
      <c r="K81" s="312"/>
      <c r="L81" s="312"/>
      <c r="M81" s="313"/>
      <c r="N81" s="310"/>
      <c r="O81" s="308">
        <f ca="1">-((M38-M41)-(L38-L41))/(1+$I$15)^4</f>
        <v>-1.5150009737472703</v>
      </c>
      <c r="P81" s="308"/>
      <c r="Q81" s="308"/>
      <c r="R81" s="311"/>
      <c r="S81" s="310"/>
      <c r="T81" s="308">
        <f ca="1">-((R39-R41)-(Q39-Q41))/(1+$I$15)^4</f>
        <v>0</v>
      </c>
      <c r="U81" s="308"/>
      <c r="V81" s="308"/>
      <c r="W81" s="311"/>
      <c r="X81" s="308"/>
    </row>
    <row r="82" spans="1:24" s="268" customFormat="1">
      <c r="A82" s="294"/>
      <c r="B82" s="306" t="s">
        <v>362</v>
      </c>
      <c r="C82" s="307"/>
      <c r="D82" s="307"/>
      <c r="E82" s="267"/>
      <c r="F82" s="267"/>
      <c r="G82" s="267"/>
      <c r="H82" s="307"/>
      <c r="I82" s="312"/>
      <c r="J82" s="312"/>
      <c r="K82" s="312"/>
      <c r="L82" s="312"/>
      <c r="M82" s="313"/>
      <c r="N82" s="310"/>
      <c r="P82" s="308"/>
      <c r="Q82" s="308"/>
      <c r="R82" s="311"/>
      <c r="S82" s="310"/>
      <c r="T82" s="308"/>
      <c r="U82" s="308"/>
      <c r="V82" s="308"/>
      <c r="W82" s="311"/>
      <c r="X82" s="308"/>
    </row>
    <row r="83" spans="1:24" s="268" customFormat="1" ht="12.95" customHeight="1">
      <c r="A83" s="294"/>
      <c r="B83" s="306" t="s">
        <v>374</v>
      </c>
      <c r="C83" s="267"/>
      <c r="D83" s="267"/>
      <c r="E83" s="267"/>
      <c r="F83" s="267"/>
      <c r="G83" s="267"/>
      <c r="H83" s="294"/>
      <c r="M83" s="300"/>
      <c r="N83" s="299"/>
      <c r="O83" s="268">
        <f ca="1">(L41-SUM(N38:N40))*((1-(1+$I$15)^-6)/$I$15)*(1+$I$15)^2</f>
        <v>87.114130320192501</v>
      </c>
      <c r="R83" s="300"/>
      <c r="S83" s="299"/>
      <c r="W83" s="300"/>
    </row>
    <row r="84" spans="1:24" s="268" customFormat="1" ht="12.95" customHeight="1">
      <c r="A84" s="294"/>
      <c r="B84" s="306" t="s">
        <v>373</v>
      </c>
      <c r="C84" s="330"/>
      <c r="D84" s="330"/>
      <c r="E84" s="267"/>
      <c r="F84" s="267"/>
      <c r="G84" s="267"/>
      <c r="H84" s="267"/>
      <c r="M84" s="300"/>
      <c r="N84" s="299"/>
      <c r="R84" s="300"/>
      <c r="S84" s="299"/>
      <c r="W84" s="300"/>
    </row>
    <row r="85" spans="1:24" s="268" customFormat="1" ht="12.95" customHeight="1">
      <c r="A85" s="294"/>
      <c r="B85" s="306" t="s">
        <v>365</v>
      </c>
      <c r="C85" s="330"/>
      <c r="D85" s="330"/>
      <c r="E85" s="267"/>
      <c r="F85" s="267"/>
      <c r="G85" s="267"/>
      <c r="H85" s="294"/>
      <c r="M85" s="300"/>
      <c r="N85" s="299"/>
      <c r="R85" s="300"/>
      <c r="S85" s="299"/>
      <c r="W85" s="300"/>
    </row>
    <row r="86" spans="1:24" s="268" customFormat="1" ht="12.95" customHeight="1">
      <c r="A86" s="294"/>
      <c r="B86" s="306" t="s">
        <v>366</v>
      </c>
      <c r="C86" s="330"/>
      <c r="D86" s="330"/>
      <c r="E86" s="267"/>
      <c r="F86" s="267"/>
      <c r="G86" s="267"/>
      <c r="H86" s="294"/>
      <c r="M86" s="300"/>
      <c r="N86" s="299"/>
      <c r="R86" s="300"/>
      <c r="S86" s="299"/>
      <c r="W86" s="300"/>
    </row>
    <row r="87" spans="1:24" s="268" customFormat="1" ht="12.95" customHeight="1">
      <c r="A87" s="294"/>
      <c r="B87" s="306" t="s">
        <v>363</v>
      </c>
      <c r="C87" s="330"/>
      <c r="D87" s="330"/>
      <c r="E87" s="267"/>
      <c r="F87" s="267"/>
      <c r="G87" s="267"/>
      <c r="H87" s="294"/>
      <c r="M87" s="300"/>
      <c r="N87" s="299"/>
      <c r="R87" s="300"/>
      <c r="S87" s="299"/>
      <c r="W87" s="300"/>
    </row>
    <row r="88" spans="1:24" s="268" customFormat="1" ht="12.95" customHeight="1">
      <c r="A88" s="294"/>
      <c r="B88" s="306" t="s">
        <v>364</v>
      </c>
      <c r="C88" s="330"/>
      <c r="D88" s="330"/>
      <c r="E88" s="267"/>
      <c r="F88" s="267"/>
      <c r="G88" s="267"/>
      <c r="M88" s="300"/>
      <c r="N88" s="299"/>
      <c r="R88" s="300"/>
      <c r="S88" s="299"/>
      <c r="W88" s="300"/>
    </row>
    <row r="89" spans="1:24" s="268" customFormat="1" ht="12.95" customHeight="1">
      <c r="A89" s="294"/>
      <c r="B89" s="306" t="s">
        <v>367</v>
      </c>
      <c r="C89" s="330"/>
      <c r="D89" s="330"/>
      <c r="E89" s="267"/>
      <c r="F89" s="267"/>
      <c r="G89" s="267"/>
      <c r="M89" s="300"/>
      <c r="N89" s="299"/>
      <c r="R89" s="300"/>
      <c r="S89" s="299"/>
      <c r="W89" s="300"/>
    </row>
    <row r="90" spans="1:24" s="268" customFormat="1" ht="12.95" customHeight="1">
      <c r="A90" s="294"/>
      <c r="B90" s="306" t="s">
        <v>368</v>
      </c>
      <c r="C90" s="330"/>
      <c r="D90" s="330"/>
      <c r="E90" s="267"/>
      <c r="F90" s="267"/>
      <c r="G90" s="267"/>
      <c r="M90" s="300"/>
      <c r="N90" s="299"/>
      <c r="R90" s="300"/>
      <c r="S90" s="299"/>
      <c r="W90" s="300"/>
    </row>
    <row r="91" spans="1:24" s="268" customFormat="1" ht="12.95" customHeight="1">
      <c r="A91" s="294"/>
      <c r="B91" s="306" t="s">
        <v>369</v>
      </c>
      <c r="C91" s="330"/>
      <c r="D91" s="330"/>
      <c r="E91" s="267"/>
      <c r="F91" s="267"/>
      <c r="G91" s="267"/>
      <c r="M91" s="300"/>
      <c r="N91" s="299"/>
      <c r="R91" s="300"/>
      <c r="S91" s="299"/>
      <c r="W91" s="300"/>
    </row>
    <row r="92" spans="1:24" s="268" customFormat="1" ht="12.95" customHeight="1">
      <c r="A92" s="294"/>
      <c r="B92" s="306" t="s">
        <v>370</v>
      </c>
      <c r="C92" s="330"/>
      <c r="D92" s="330"/>
      <c r="E92" s="267"/>
      <c r="F92" s="267"/>
      <c r="G92" s="267"/>
      <c r="M92" s="300"/>
      <c r="N92" s="299"/>
      <c r="R92" s="300"/>
      <c r="S92" s="299"/>
      <c r="W92" s="300"/>
    </row>
    <row r="93" spans="1:24" s="268" customFormat="1" ht="12.95" customHeight="1">
      <c r="A93" s="294"/>
      <c r="B93" s="330"/>
      <c r="C93" s="330"/>
      <c r="D93" s="330"/>
      <c r="E93" s="267"/>
      <c r="F93" s="267"/>
      <c r="G93" s="267"/>
      <c r="M93" s="300"/>
      <c r="N93" s="299"/>
      <c r="R93" s="300"/>
      <c r="S93" s="299"/>
      <c r="W93" s="300"/>
    </row>
    <row r="94" spans="1:24" s="268" customFormat="1" ht="12.95" customHeight="1">
      <c r="A94" s="294"/>
      <c r="B94" s="266" t="s">
        <v>282</v>
      </c>
      <c r="C94" s="330"/>
      <c r="D94" s="330"/>
      <c r="E94" s="267"/>
      <c r="F94" s="267"/>
      <c r="G94" s="267"/>
      <c r="M94" s="300"/>
      <c r="N94" s="299"/>
      <c r="R94" s="300"/>
      <c r="S94" s="299"/>
      <c r="W94" s="300"/>
    </row>
    <row r="95" spans="1:24" s="268" customFormat="1" ht="12.95" customHeight="1">
      <c r="A95" s="294"/>
      <c r="B95" s="306" t="s">
        <v>375</v>
      </c>
      <c r="C95" s="330"/>
      <c r="D95" s="330"/>
      <c r="E95" s="267"/>
      <c r="F95" s="267"/>
      <c r="G95" s="267"/>
      <c r="I95" s="331"/>
      <c r="J95" s="331"/>
      <c r="K95" s="331"/>
      <c r="L95" s="331"/>
      <c r="M95" s="333"/>
      <c r="N95" s="332"/>
      <c r="O95" s="331"/>
      <c r="P95" s="331"/>
      <c r="Q95" s="331"/>
      <c r="R95" s="333"/>
      <c r="S95" s="332"/>
      <c r="T95" s="331"/>
      <c r="U95" s="331"/>
      <c r="V95" s="331"/>
      <c r="W95" s="333"/>
      <c r="X95" s="331"/>
    </row>
    <row r="96" spans="1:24" s="268" customFormat="1" ht="12.95" customHeight="1">
      <c r="A96" s="294"/>
      <c r="B96" s="306" t="s">
        <v>285</v>
      </c>
      <c r="C96" s="330"/>
      <c r="D96" s="330"/>
      <c r="E96" s="267"/>
      <c r="F96" s="267"/>
      <c r="G96" s="267"/>
      <c r="I96" s="331"/>
      <c r="J96" s="331"/>
      <c r="K96" s="331"/>
      <c r="L96" s="331"/>
      <c r="M96" s="333"/>
      <c r="N96" s="332"/>
      <c r="O96" s="331"/>
      <c r="P96" s="331"/>
      <c r="Q96" s="331"/>
      <c r="R96" s="333"/>
      <c r="S96" s="332"/>
      <c r="T96" s="331"/>
      <c r="U96" s="331"/>
      <c r="V96" s="331"/>
      <c r="W96" s="333"/>
      <c r="X96" s="331"/>
    </row>
    <row r="97" spans="1:24" s="268" customFormat="1" ht="12.95" customHeight="1">
      <c r="A97" s="294"/>
      <c r="B97" s="306" t="s">
        <v>312</v>
      </c>
      <c r="C97" s="330"/>
      <c r="D97" s="330"/>
      <c r="E97" s="267"/>
      <c r="F97" s="267"/>
      <c r="G97" s="267"/>
      <c r="I97" s="331"/>
      <c r="J97" s="331"/>
      <c r="K97" s="331"/>
      <c r="L97" s="331"/>
      <c r="M97" s="333"/>
      <c r="N97" s="332"/>
      <c r="O97" s="331"/>
      <c r="P97" s="331"/>
      <c r="Q97" s="331"/>
      <c r="R97" s="333"/>
      <c r="S97" s="332"/>
      <c r="T97" s="331"/>
      <c r="U97" s="331"/>
      <c r="V97" s="331"/>
      <c r="W97" s="333"/>
      <c r="X97" s="331"/>
    </row>
    <row r="98" spans="1:24" s="268" customFormat="1" ht="12.95" customHeight="1">
      <c r="A98" s="294"/>
      <c r="B98" s="306" t="s">
        <v>313</v>
      </c>
      <c r="C98" s="330"/>
      <c r="D98" s="330"/>
      <c r="E98" s="267"/>
      <c r="F98" s="267"/>
      <c r="G98" s="267"/>
      <c r="I98" s="331"/>
      <c r="J98" s="331"/>
      <c r="K98" s="331"/>
      <c r="L98" s="331"/>
      <c r="M98" s="333"/>
      <c r="N98" s="332"/>
      <c r="O98" s="331"/>
      <c r="P98" s="331"/>
      <c r="Q98" s="331"/>
      <c r="R98" s="333"/>
      <c r="S98" s="332"/>
      <c r="T98" s="331"/>
      <c r="U98" s="331"/>
      <c r="V98" s="331"/>
      <c r="W98" s="333"/>
      <c r="X98" s="331"/>
    </row>
    <row r="99" spans="1:24" s="268" customFormat="1" ht="12.95" customHeight="1">
      <c r="A99" s="294"/>
      <c r="B99" s="306" t="s">
        <v>287</v>
      </c>
      <c r="C99" s="330"/>
      <c r="D99" s="330"/>
      <c r="E99" s="267"/>
      <c r="F99" s="267"/>
      <c r="G99" s="267"/>
      <c r="I99" s="331"/>
      <c r="J99" s="331"/>
      <c r="K99" s="331"/>
      <c r="L99" s="331"/>
      <c r="M99" s="333"/>
      <c r="N99" s="332"/>
      <c r="O99" s="331"/>
      <c r="P99" s="331"/>
      <c r="Q99" s="331"/>
      <c r="R99" s="333"/>
      <c r="S99" s="332"/>
      <c r="T99" s="331"/>
      <c r="U99" s="331"/>
      <c r="V99" s="331"/>
      <c r="W99" s="333"/>
      <c r="X99" s="331"/>
    </row>
    <row r="100" spans="1:24" s="268" customFormat="1" ht="12.95" customHeight="1">
      <c r="A100" s="294"/>
      <c r="B100" s="306" t="s">
        <v>314</v>
      </c>
      <c r="C100" s="330"/>
      <c r="D100" s="330"/>
      <c r="E100" s="267"/>
      <c r="F100" s="267"/>
      <c r="G100" s="267"/>
      <c r="I100" s="331"/>
      <c r="J100" s="331"/>
      <c r="K100" s="331"/>
      <c r="L100" s="331"/>
      <c r="M100" s="333"/>
      <c r="N100" s="332"/>
      <c r="O100" s="331"/>
      <c r="P100" s="331"/>
      <c r="Q100" s="331"/>
      <c r="R100" s="333"/>
      <c r="S100" s="332"/>
      <c r="T100" s="331"/>
      <c r="U100" s="331"/>
      <c r="V100" s="331"/>
      <c r="W100" s="333"/>
      <c r="X100" s="331"/>
    </row>
    <row r="101" spans="1:24" s="268" customFormat="1" ht="12.95" customHeight="1">
      <c r="A101" s="294"/>
      <c r="B101" s="306" t="s">
        <v>315</v>
      </c>
      <c r="C101" s="330"/>
      <c r="D101" s="330"/>
      <c r="E101" s="267"/>
      <c r="F101" s="267"/>
      <c r="G101" s="267"/>
      <c r="I101" s="331"/>
      <c r="J101" s="331"/>
      <c r="K101" s="331"/>
      <c r="L101" s="331"/>
      <c r="M101" s="333"/>
      <c r="N101" s="332"/>
      <c r="O101" s="331"/>
      <c r="P101" s="331"/>
      <c r="Q101" s="331"/>
      <c r="R101" s="333"/>
      <c r="S101" s="332"/>
      <c r="T101" s="331"/>
      <c r="U101" s="331"/>
      <c r="V101" s="331"/>
      <c r="W101" s="333"/>
      <c r="X101" s="331"/>
    </row>
    <row r="102" spans="1:24" s="268" customFormat="1" ht="12.95" customHeight="1">
      <c r="A102" s="294"/>
      <c r="B102" s="306" t="s">
        <v>316</v>
      </c>
      <c r="C102" s="330"/>
      <c r="D102" s="330"/>
      <c r="E102" s="267"/>
      <c r="F102" s="267"/>
      <c r="G102" s="267"/>
      <c r="I102" s="331"/>
      <c r="J102" s="331"/>
      <c r="K102" s="331"/>
      <c r="L102" s="331"/>
      <c r="M102" s="333"/>
      <c r="N102" s="332"/>
      <c r="O102" s="331"/>
      <c r="P102" s="331"/>
      <c r="Q102" s="331"/>
      <c r="R102" s="333"/>
      <c r="S102" s="332"/>
      <c r="T102" s="331"/>
      <c r="U102" s="331"/>
      <c r="V102" s="331"/>
      <c r="W102" s="333"/>
      <c r="X102" s="331"/>
    </row>
    <row r="103" spans="1:24" s="268" customFormat="1" ht="12.95" customHeight="1">
      <c r="A103" s="294"/>
      <c r="B103" s="306" t="s">
        <v>317</v>
      </c>
      <c r="C103" s="330"/>
      <c r="D103" s="330"/>
      <c r="E103" s="267"/>
      <c r="F103" s="267"/>
      <c r="G103" s="267"/>
      <c r="I103" s="331"/>
      <c r="J103" s="331"/>
      <c r="K103" s="331"/>
      <c r="L103" s="331"/>
      <c r="M103" s="333"/>
      <c r="N103" s="332"/>
      <c r="O103" s="331"/>
      <c r="P103" s="331"/>
      <c r="Q103" s="331"/>
      <c r="R103" s="333"/>
      <c r="S103" s="332"/>
      <c r="T103" s="331"/>
      <c r="U103" s="331"/>
      <c r="V103" s="331"/>
      <c r="W103" s="333"/>
      <c r="X103" s="331"/>
    </row>
    <row r="104" spans="1:24" s="268" customFormat="1" ht="12.95" customHeight="1">
      <c r="A104" s="294"/>
      <c r="B104" s="330"/>
      <c r="C104" s="267"/>
      <c r="D104" s="267"/>
      <c r="E104" s="267"/>
      <c r="F104" s="267"/>
      <c r="G104" s="267"/>
      <c r="M104" s="300"/>
      <c r="N104" s="299"/>
      <c r="R104" s="300"/>
      <c r="S104" s="299"/>
      <c r="W104" s="300"/>
    </row>
    <row r="105" spans="1:24" s="268" customFormat="1" ht="12.95" customHeight="1">
      <c r="A105" s="266"/>
      <c r="B105" s="427" t="s">
        <v>265</v>
      </c>
      <c r="C105" s="428"/>
      <c r="D105" s="428"/>
      <c r="E105" s="428"/>
      <c r="F105" s="428"/>
      <c r="G105" s="428"/>
      <c r="H105" s="428"/>
      <c r="I105" s="429">
        <f t="shared" ref="I105:X105" si="12">SUM(I78:I104)</f>
        <v>0</v>
      </c>
      <c r="J105" s="429">
        <f t="shared" si="12"/>
        <v>0</v>
      </c>
      <c r="K105" s="429">
        <f t="shared" si="12"/>
        <v>0</v>
      </c>
      <c r="L105" s="429">
        <f t="shared" si="12"/>
        <v>0</v>
      </c>
      <c r="M105" s="430">
        <f t="shared" si="12"/>
        <v>0</v>
      </c>
      <c r="N105" s="431">
        <f t="shared" ca="1" si="12"/>
        <v>-19</v>
      </c>
      <c r="O105" s="429">
        <f t="shared" ca="1" si="12"/>
        <v>57.599129346445231</v>
      </c>
      <c r="P105" s="429">
        <f t="shared" ca="1" si="12"/>
        <v>-3</v>
      </c>
      <c r="Q105" s="429">
        <f t="shared" ca="1" si="12"/>
        <v>-20</v>
      </c>
      <c r="R105" s="430">
        <f t="shared" si="12"/>
        <v>0</v>
      </c>
      <c r="S105" s="431">
        <f t="shared" ca="1" si="12"/>
        <v>-19</v>
      </c>
      <c r="T105" s="429">
        <f t="shared" ca="1" si="12"/>
        <v>0</v>
      </c>
      <c r="U105" s="429">
        <f t="shared" ca="1" si="12"/>
        <v>0</v>
      </c>
      <c r="V105" s="429">
        <f t="shared" ca="1" si="12"/>
        <v>0</v>
      </c>
      <c r="W105" s="430">
        <f t="shared" si="12"/>
        <v>0</v>
      </c>
      <c r="X105" s="429">
        <f t="shared" ca="1" si="12"/>
        <v>0</v>
      </c>
    </row>
    <row r="106" spans="1:24" s="268" customFormat="1" ht="12.95" customHeight="1">
      <c r="A106" s="287"/>
      <c r="B106" s="266"/>
      <c r="C106" s="267"/>
      <c r="D106" s="267"/>
      <c r="E106" s="267"/>
      <c r="F106" s="267"/>
      <c r="G106" s="267"/>
      <c r="H106" s="267"/>
      <c r="M106" s="300"/>
      <c r="N106" s="299"/>
      <c r="R106" s="300"/>
      <c r="S106" s="299"/>
      <c r="W106" s="300"/>
    </row>
    <row r="107" spans="1:24" s="268" customFormat="1" ht="12.95" customHeight="1">
      <c r="B107" s="266" t="s">
        <v>271</v>
      </c>
      <c r="C107" s="267"/>
      <c r="D107" s="267"/>
      <c r="E107" s="267"/>
      <c r="F107" s="267"/>
      <c r="G107" s="267"/>
      <c r="H107" s="267"/>
      <c r="M107" s="300"/>
      <c r="N107" s="334"/>
      <c r="O107" s="335"/>
      <c r="P107" s="335"/>
      <c r="Q107" s="335"/>
      <c r="R107" s="347"/>
      <c r="S107" s="295"/>
      <c r="T107" s="296"/>
      <c r="U107" s="296"/>
      <c r="V107" s="296"/>
      <c r="W107" s="297"/>
      <c r="X107" s="296"/>
    </row>
    <row r="108" spans="1:24" s="283" customFormat="1" ht="12.95" customHeight="1">
      <c r="A108" s="337"/>
      <c r="B108" s="306" t="s">
        <v>272</v>
      </c>
      <c r="C108" s="282"/>
      <c r="D108" s="282"/>
      <c r="E108" s="282"/>
      <c r="F108" s="282"/>
      <c r="G108" s="282"/>
      <c r="H108" s="282"/>
      <c r="I108" s="338">
        <f t="shared" ref="I108:X108" ca="1" si="13">I13+I13/$I$15</f>
        <v>-149.08205841446451</v>
      </c>
      <c r="J108" s="338">
        <f t="shared" ca="1" si="13"/>
        <v>-44.724617524339358</v>
      </c>
      <c r="K108" s="338">
        <f t="shared" ca="1" si="13"/>
        <v>-89.449235048678716</v>
      </c>
      <c r="L108" s="338">
        <f t="shared" ca="1" si="13"/>
        <v>-238.53129346314324</v>
      </c>
      <c r="M108" s="379">
        <f t="shared" ca="1" si="13"/>
        <v>193.80667593880389</v>
      </c>
      <c r="N108" s="339">
        <f t="shared" si="13"/>
        <v>0</v>
      </c>
      <c r="O108" s="340">
        <f t="shared" si="13"/>
        <v>0</v>
      </c>
      <c r="P108" s="340">
        <f t="shared" si="13"/>
        <v>0</v>
      </c>
      <c r="Q108" s="340">
        <f t="shared" si="13"/>
        <v>0</v>
      </c>
      <c r="R108" s="379">
        <f t="shared" si="13"/>
        <v>0</v>
      </c>
      <c r="S108" s="339">
        <f t="shared" si="13"/>
        <v>0</v>
      </c>
      <c r="T108" s="340">
        <f t="shared" si="13"/>
        <v>0</v>
      </c>
      <c r="U108" s="340">
        <f t="shared" si="13"/>
        <v>0</v>
      </c>
      <c r="V108" s="340">
        <f t="shared" si="13"/>
        <v>0</v>
      </c>
      <c r="W108" s="341">
        <f t="shared" si="13"/>
        <v>0</v>
      </c>
      <c r="X108" s="340">
        <f t="shared" si="13"/>
        <v>0</v>
      </c>
    </row>
    <row r="109" spans="1:24" s="283" customFormat="1" ht="12.95" customHeight="1">
      <c r="A109" s="337"/>
      <c r="B109" s="306" t="s">
        <v>273</v>
      </c>
      <c r="C109" s="282"/>
      <c r="D109" s="282"/>
      <c r="E109" s="282"/>
      <c r="F109" s="282"/>
      <c r="G109" s="282"/>
      <c r="H109" s="282"/>
      <c r="I109" s="342">
        <f t="shared" ref="I109:X109" ca="1" si="14">I14</f>
        <v>19</v>
      </c>
      <c r="J109" s="342">
        <f t="shared" ca="1" si="14"/>
        <v>-3</v>
      </c>
      <c r="K109" s="342">
        <f t="shared" ca="1" si="14"/>
        <v>20</v>
      </c>
      <c r="L109" s="342">
        <f t="shared" ca="1" si="14"/>
        <v>16</v>
      </c>
      <c r="M109" s="380">
        <f t="shared" ca="1" si="14"/>
        <v>5</v>
      </c>
      <c r="N109" s="343">
        <f t="shared" si="14"/>
        <v>0</v>
      </c>
      <c r="O109" s="344">
        <f t="shared" si="14"/>
        <v>0</v>
      </c>
      <c r="P109" s="344">
        <f t="shared" si="14"/>
        <v>0</v>
      </c>
      <c r="Q109" s="344">
        <f t="shared" si="14"/>
        <v>0</v>
      </c>
      <c r="R109" s="380">
        <f t="shared" si="14"/>
        <v>0</v>
      </c>
      <c r="S109" s="343">
        <f t="shared" si="14"/>
        <v>0</v>
      </c>
      <c r="T109" s="344">
        <f t="shared" si="14"/>
        <v>0</v>
      </c>
      <c r="U109" s="344">
        <f t="shared" si="14"/>
        <v>0</v>
      </c>
      <c r="V109" s="344">
        <f t="shared" si="14"/>
        <v>0</v>
      </c>
      <c r="W109" s="345">
        <f t="shared" si="14"/>
        <v>0</v>
      </c>
      <c r="X109" s="344">
        <f t="shared" si="14"/>
        <v>0</v>
      </c>
    </row>
    <row r="110" spans="1:24" s="283" customFormat="1" ht="12.95" customHeight="1">
      <c r="A110" s="337"/>
      <c r="B110" s="306" t="s">
        <v>255</v>
      </c>
      <c r="C110" s="282"/>
      <c r="D110" s="282"/>
      <c r="E110" s="282"/>
      <c r="F110" s="282"/>
      <c r="G110" s="282"/>
      <c r="H110" s="282"/>
      <c r="I110" s="338">
        <f ca="1">SUM(I108:I109)</f>
        <v>-130.08205841446451</v>
      </c>
      <c r="J110" s="338">
        <f t="shared" ref="J110:X110" ca="1" si="15">SUM(J108:J109)</f>
        <v>-47.724617524339358</v>
      </c>
      <c r="K110" s="338">
        <f t="shared" ca="1" si="15"/>
        <v>-69.449235048678716</v>
      </c>
      <c r="L110" s="338">
        <f t="shared" ca="1" si="15"/>
        <v>-222.53129346314324</v>
      </c>
      <c r="M110" s="379">
        <f t="shared" ca="1" si="15"/>
        <v>198.80667593880389</v>
      </c>
      <c r="N110" s="339">
        <f t="shared" si="15"/>
        <v>0</v>
      </c>
      <c r="O110" s="340">
        <f t="shared" si="15"/>
        <v>0</v>
      </c>
      <c r="P110" s="340">
        <f t="shared" si="15"/>
        <v>0</v>
      </c>
      <c r="Q110" s="340">
        <f t="shared" si="15"/>
        <v>0</v>
      </c>
      <c r="R110" s="379">
        <f t="shared" si="15"/>
        <v>0</v>
      </c>
      <c r="S110" s="339">
        <f t="shared" si="15"/>
        <v>0</v>
      </c>
      <c r="T110" s="340">
        <f t="shared" si="15"/>
        <v>0</v>
      </c>
      <c r="U110" s="340">
        <f t="shared" si="15"/>
        <v>0</v>
      </c>
      <c r="V110" s="340">
        <f t="shared" si="15"/>
        <v>0</v>
      </c>
      <c r="W110" s="341">
        <f t="shared" si="15"/>
        <v>0</v>
      </c>
      <c r="X110" s="340">
        <f t="shared" si="15"/>
        <v>0</v>
      </c>
    </row>
    <row r="111" spans="1:24" s="268" customFormat="1" ht="12.95" customHeight="1">
      <c r="A111" s="266"/>
      <c r="B111" s="266"/>
      <c r="C111" s="266"/>
      <c r="D111" s="266"/>
      <c r="E111" s="266"/>
      <c r="F111" s="266"/>
      <c r="G111" s="266"/>
      <c r="H111" s="266"/>
      <c r="M111" s="300"/>
      <c r="N111" s="299"/>
      <c r="R111" s="300"/>
      <c r="S111" s="299"/>
      <c r="T111" s="266"/>
      <c r="U111" s="266"/>
      <c r="V111" s="266"/>
      <c r="W111" s="300"/>
      <c r="X111" s="266"/>
    </row>
    <row r="112" spans="1:24" s="268" customFormat="1" ht="12.95" customHeight="1">
      <c r="A112" s="287" t="s">
        <v>23</v>
      </c>
      <c r="B112" s="266"/>
      <c r="C112" s="267"/>
      <c r="D112" s="267"/>
      <c r="E112" s="267"/>
      <c r="F112" s="267"/>
      <c r="G112" s="267"/>
      <c r="H112" s="267"/>
      <c r="M112" s="300"/>
      <c r="N112" s="295"/>
      <c r="O112" s="296"/>
      <c r="P112" s="296"/>
      <c r="Q112" s="296"/>
      <c r="R112" s="297"/>
      <c r="S112" s="295"/>
      <c r="T112" s="296"/>
      <c r="U112" s="296"/>
      <c r="V112" s="296"/>
      <c r="W112" s="297"/>
      <c r="X112" s="296"/>
    </row>
    <row r="113" spans="1:119" s="283" customFormat="1" ht="12.95" customHeight="1">
      <c r="B113" s="282" t="s">
        <v>260</v>
      </c>
      <c r="C113" s="282"/>
      <c r="D113" s="282"/>
      <c r="E113" s="282"/>
      <c r="F113" s="282"/>
      <c r="G113" s="282"/>
      <c r="H113" s="282"/>
      <c r="I113" s="283">
        <f t="shared" ref="I113:X113" ca="1" si="16">I32-I41</f>
        <v>9</v>
      </c>
      <c r="J113" s="283">
        <f t="shared" ca="1" si="16"/>
        <v>-16</v>
      </c>
      <c r="K113" s="283">
        <f t="shared" ca="1" si="16"/>
        <v>1</v>
      </c>
      <c r="L113" s="283">
        <f t="shared" ca="1" si="16"/>
        <v>-19</v>
      </c>
      <c r="M113" s="285">
        <f t="shared" ca="1" si="16"/>
        <v>-17</v>
      </c>
      <c r="N113" s="334">
        <f t="shared" ca="1" si="16"/>
        <v>-19</v>
      </c>
      <c r="O113" s="335">
        <f t="shared" ca="1" si="16"/>
        <v>-19</v>
      </c>
      <c r="P113" s="335">
        <f t="shared" ca="1" si="16"/>
        <v>-19</v>
      </c>
      <c r="Q113" s="335">
        <f t="shared" ca="1" si="16"/>
        <v>-19</v>
      </c>
      <c r="R113" s="347">
        <f t="shared" ca="1" si="16"/>
        <v>-19</v>
      </c>
      <c r="S113" s="334">
        <f t="shared" ca="1" si="16"/>
        <v>-19</v>
      </c>
      <c r="T113" s="335">
        <f t="shared" ca="1" si="16"/>
        <v>-19</v>
      </c>
      <c r="U113" s="335">
        <f t="shared" ca="1" si="16"/>
        <v>-19</v>
      </c>
      <c r="V113" s="335">
        <f t="shared" ca="1" si="16"/>
        <v>-19</v>
      </c>
      <c r="W113" s="347">
        <f t="shared" ca="1" si="16"/>
        <v>-19</v>
      </c>
      <c r="X113" s="335">
        <f t="shared" ca="1" si="16"/>
        <v>-19</v>
      </c>
      <c r="AC113" s="334"/>
      <c r="AD113" s="335"/>
      <c r="AE113" s="335"/>
      <c r="AF113" s="335"/>
      <c r="AG113" s="335"/>
      <c r="AH113" s="334"/>
      <c r="AI113" s="335"/>
      <c r="AJ113" s="335"/>
      <c r="AK113" s="335"/>
      <c r="AL113" s="347"/>
      <c r="AM113" s="334"/>
    </row>
    <row r="114" spans="1:119" s="283" customFormat="1" ht="12.95" customHeight="1">
      <c r="A114" s="337"/>
      <c r="B114" s="282" t="s">
        <v>25</v>
      </c>
      <c r="C114" s="282"/>
      <c r="D114" s="282"/>
      <c r="E114" s="282"/>
      <c r="F114" s="282"/>
      <c r="G114" s="282"/>
      <c r="H114" s="282"/>
      <c r="I114" s="283">
        <f t="shared" ref="I114:X114" ca="1" si="17">I36-I45-I105</f>
        <v>0</v>
      </c>
      <c r="J114" s="283">
        <f t="shared" ca="1" si="17"/>
        <v>0</v>
      </c>
      <c r="K114" s="283">
        <f t="shared" ca="1" si="17"/>
        <v>0</v>
      </c>
      <c r="L114" s="283">
        <f t="shared" ca="1" si="17"/>
        <v>0</v>
      </c>
      <c r="M114" s="285">
        <f t="shared" ca="1" si="17"/>
        <v>0</v>
      </c>
      <c r="N114" s="334">
        <f t="shared" ca="1" si="17"/>
        <v>19</v>
      </c>
      <c r="O114" s="283">
        <f t="shared" ca="1" si="17"/>
        <v>-57.599129346445231</v>
      </c>
      <c r="P114" s="283">
        <f t="shared" ca="1" si="17"/>
        <v>3</v>
      </c>
      <c r="Q114" s="283">
        <f t="shared" ca="1" si="17"/>
        <v>20</v>
      </c>
      <c r="R114" s="285">
        <f t="shared" ca="1" si="17"/>
        <v>0</v>
      </c>
      <c r="S114" s="334">
        <f t="shared" ca="1" si="17"/>
        <v>0</v>
      </c>
      <c r="T114" s="335">
        <f t="shared" ca="1" si="17"/>
        <v>-19</v>
      </c>
      <c r="U114" s="335">
        <f t="shared" ca="1" si="17"/>
        <v>-19</v>
      </c>
      <c r="V114" s="335">
        <f t="shared" ca="1" si="17"/>
        <v>-19</v>
      </c>
      <c r="W114" s="347">
        <f t="shared" ca="1" si="17"/>
        <v>-19</v>
      </c>
      <c r="X114" s="335">
        <f t="shared" ca="1" si="17"/>
        <v>-19</v>
      </c>
    </row>
    <row r="115" spans="1:119" s="283" customFormat="1" ht="12.95" customHeight="1">
      <c r="A115" s="337"/>
      <c r="B115" s="282" t="s">
        <v>24</v>
      </c>
      <c r="C115" s="282"/>
      <c r="D115" s="282"/>
      <c r="E115" s="282"/>
      <c r="F115" s="282"/>
      <c r="G115" s="282"/>
      <c r="H115" s="282"/>
      <c r="I115" s="283">
        <f t="shared" ref="I115:X115" ca="1" si="18">I113-I114</f>
        <v>9</v>
      </c>
      <c r="J115" s="283">
        <f t="shared" ca="1" si="18"/>
        <v>-16</v>
      </c>
      <c r="K115" s="283">
        <f t="shared" ca="1" si="18"/>
        <v>1</v>
      </c>
      <c r="L115" s="283">
        <f t="shared" ca="1" si="18"/>
        <v>-19</v>
      </c>
      <c r="M115" s="285">
        <f t="shared" ca="1" si="18"/>
        <v>-17</v>
      </c>
      <c r="N115" s="284">
        <f t="shared" ca="1" si="18"/>
        <v>-38</v>
      </c>
      <c r="O115" s="283">
        <f t="shared" ca="1" si="18"/>
        <v>38.599129346445231</v>
      </c>
      <c r="P115" s="283">
        <f t="shared" ca="1" si="18"/>
        <v>-22</v>
      </c>
      <c r="Q115" s="283">
        <f t="shared" ca="1" si="18"/>
        <v>-39</v>
      </c>
      <c r="R115" s="285">
        <f t="shared" ca="1" si="18"/>
        <v>-19</v>
      </c>
      <c r="S115" s="284">
        <f t="shared" ca="1" si="18"/>
        <v>-19</v>
      </c>
      <c r="T115" s="283">
        <f ca="1">T113-T114</f>
        <v>0</v>
      </c>
      <c r="U115" s="283">
        <f t="shared" ca="1" si="18"/>
        <v>0</v>
      </c>
      <c r="V115" s="283">
        <f t="shared" ca="1" si="18"/>
        <v>0</v>
      </c>
      <c r="W115" s="285">
        <f t="shared" ca="1" si="18"/>
        <v>0</v>
      </c>
      <c r="X115" s="335">
        <f t="shared" ca="1" si="18"/>
        <v>0</v>
      </c>
      <c r="AD115" s="334"/>
      <c r="AE115" s="335"/>
      <c r="AF115" s="335"/>
      <c r="AG115" s="335"/>
      <c r="AH115" s="335"/>
      <c r="AI115" s="334"/>
      <c r="AJ115" s="335"/>
      <c r="AK115" s="335"/>
      <c r="AL115" s="335"/>
      <c r="AM115" s="347"/>
      <c r="AN115" s="334"/>
    </row>
    <row r="116" spans="1:119" s="283" customFormat="1" ht="12.95" customHeight="1">
      <c r="A116" s="337"/>
      <c r="B116" s="282"/>
      <c r="C116" s="282"/>
      <c r="D116" s="282"/>
      <c r="E116" s="282"/>
      <c r="F116" s="282"/>
      <c r="G116" s="282"/>
      <c r="H116" s="282"/>
      <c r="M116" s="285"/>
      <c r="N116" s="334"/>
      <c r="O116" s="335"/>
      <c r="P116" s="335"/>
      <c r="Q116" s="335"/>
      <c r="R116" s="347"/>
      <c r="S116" s="334"/>
      <c r="T116" s="335"/>
      <c r="U116" s="335"/>
      <c r="V116" s="335"/>
      <c r="W116" s="347"/>
      <c r="X116" s="335"/>
    </row>
    <row r="117" spans="1:119" s="223" customFormat="1"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row>
    <row r="118" spans="1:119" s="223" customFormat="1" ht="12.95" customHeight="1">
      <c r="A118" s="240"/>
      <c r="B118" s="240"/>
      <c r="C118" s="240"/>
      <c r="D118" s="240"/>
      <c r="E118" s="240"/>
      <c r="F118" s="240"/>
      <c r="G118" s="240"/>
      <c r="H118" s="240"/>
      <c r="I118" s="258"/>
      <c r="J118" s="236"/>
      <c r="K118" s="236"/>
      <c r="L118" s="236"/>
      <c r="M118" s="236"/>
      <c r="N118" s="257"/>
      <c r="O118" s="257"/>
      <c r="P118" s="257"/>
      <c r="Q118" s="257"/>
      <c r="R118" s="257"/>
      <c r="S118" s="222"/>
      <c r="T118" s="222"/>
      <c r="U118" s="222"/>
      <c r="V118" s="222"/>
      <c r="W118" s="222"/>
      <c r="X118" s="222"/>
    </row>
    <row r="119" spans="1:119" s="223" customFormat="1" ht="12.95" customHeight="1">
      <c r="A119" s="240" t="s">
        <v>279</v>
      </c>
      <c r="B119" s="240"/>
      <c r="C119" s="240"/>
      <c r="D119" s="240"/>
      <c r="E119" s="240"/>
      <c r="F119" s="240"/>
      <c r="G119" s="240"/>
      <c r="H119" s="240"/>
      <c r="I119" s="372">
        <f t="shared" ref="I119:I120" ca="1" si="19">SUMPRODUCT(I108:X108,$I$24:$X$24)</f>
        <v>-315.52872980380118</v>
      </c>
      <c r="J119" s="236"/>
      <c r="K119" s="236"/>
      <c r="L119" s="236"/>
      <c r="M119" s="236"/>
      <c r="N119" s="257"/>
      <c r="O119" s="257"/>
      <c r="P119" s="257"/>
      <c r="Q119" s="257"/>
      <c r="R119" s="257"/>
      <c r="S119" s="222"/>
      <c r="T119" s="222"/>
      <c r="U119" s="222"/>
      <c r="V119" s="222"/>
      <c r="W119" s="222"/>
      <c r="X119" s="222"/>
    </row>
    <row r="120" spans="1:119" s="223" customFormat="1" ht="12.95" customHeight="1">
      <c r="A120" s="240" t="s">
        <v>278</v>
      </c>
      <c r="B120" s="240"/>
      <c r="C120" s="240"/>
      <c r="D120" s="240"/>
      <c r="E120" s="240"/>
      <c r="F120" s="240"/>
      <c r="G120" s="240"/>
      <c r="H120" s="240"/>
      <c r="I120" s="372">
        <f t="shared" ca="1" si="19"/>
        <v>50.387071022164392</v>
      </c>
      <c r="J120" s="233"/>
      <c r="K120" s="233"/>
      <c r="L120" s="233"/>
      <c r="M120" s="236"/>
      <c r="N120" s="236"/>
      <c r="O120" s="236"/>
      <c r="P120" s="222"/>
      <c r="Q120" s="222"/>
      <c r="R120" s="222"/>
      <c r="S120" s="222"/>
      <c r="T120" s="222"/>
      <c r="U120" s="222"/>
      <c r="V120" s="222"/>
      <c r="W120" s="222"/>
      <c r="X120" s="222"/>
    </row>
    <row r="121" spans="1:119" s="223" customFormat="1" ht="12.95" customHeight="1">
      <c r="A121" s="240" t="s">
        <v>274</v>
      </c>
      <c r="B121" s="240"/>
      <c r="C121" s="240"/>
      <c r="D121" s="240"/>
      <c r="E121" s="240"/>
      <c r="F121" s="240"/>
      <c r="G121" s="240"/>
      <c r="H121" s="240"/>
      <c r="I121" s="372">
        <f ca="1">SUMPRODUCT(I110:X110,I24:X24)</f>
        <v>-265.14165878163675</v>
      </c>
      <c r="J121" s="233"/>
      <c r="K121" s="233"/>
      <c r="L121" s="233"/>
      <c r="M121" s="236"/>
      <c r="N121" s="236"/>
      <c r="O121" s="236"/>
      <c r="P121" s="222"/>
      <c r="Q121" s="222"/>
      <c r="R121" s="222"/>
      <c r="S121" s="222"/>
      <c r="T121" s="222"/>
      <c r="U121" s="222"/>
      <c r="V121" s="222"/>
      <c r="W121" s="222"/>
      <c r="X121" s="222"/>
    </row>
    <row r="122" spans="1:119" s="223" customFormat="1" ht="12.95" customHeight="1">
      <c r="A122" s="240" t="s">
        <v>275</v>
      </c>
      <c r="B122" s="240"/>
      <c r="C122" s="240"/>
      <c r="D122" s="240"/>
      <c r="E122" s="240"/>
      <c r="F122" s="240"/>
      <c r="G122" s="240"/>
      <c r="H122" s="240"/>
      <c r="I122" s="372">
        <f ca="1">SUMPRODUCT($I$24:$X$24,$I$115:$X$115)</f>
        <v>-90.337265463023897</v>
      </c>
      <c r="J122" s="233"/>
      <c r="K122" s="233"/>
      <c r="L122" s="233"/>
      <c r="M122" s="236"/>
      <c r="N122" s="236"/>
      <c r="O122" s="236"/>
      <c r="P122" s="222"/>
      <c r="Q122" s="222"/>
      <c r="R122" s="222"/>
      <c r="S122" s="222"/>
      <c r="T122" s="222"/>
      <c r="U122" s="222"/>
      <c r="V122" s="222"/>
      <c r="W122" s="222"/>
      <c r="X122" s="222"/>
    </row>
    <row r="123" spans="1:119" s="223" customFormat="1" ht="12.95" customHeight="1">
      <c r="A123" s="240" t="s">
        <v>27</v>
      </c>
      <c r="B123" s="240"/>
      <c r="C123" s="240"/>
      <c r="D123" s="240"/>
      <c r="E123" s="240"/>
      <c r="F123" s="240"/>
      <c r="G123" s="240"/>
      <c r="H123" s="240"/>
      <c r="I123" s="213">
        <f ca="1">I$122/I$121</f>
        <v>0.34071320922610332</v>
      </c>
      <c r="J123" s="222"/>
      <c r="K123" s="222"/>
      <c r="L123" s="222"/>
      <c r="M123" s="233"/>
      <c r="N123" s="222"/>
      <c r="O123" s="222"/>
      <c r="P123" s="222"/>
      <c r="Q123" s="222"/>
      <c r="R123" s="222"/>
      <c r="S123" s="222"/>
      <c r="T123" s="222"/>
      <c r="U123" s="222"/>
      <c r="V123" s="222"/>
      <c r="W123" s="222"/>
      <c r="X123" s="222"/>
    </row>
    <row r="124" spans="1:119" s="202" customFormat="1" ht="12.95" customHeight="1">
      <c r="A124" s="166"/>
      <c r="B124" s="183"/>
      <c r="C124" s="183"/>
      <c r="D124" s="161"/>
      <c r="E124" s="161"/>
      <c r="F124" s="161"/>
      <c r="G124" s="161"/>
      <c r="H124" s="161"/>
      <c r="I124" s="152"/>
      <c r="J124" s="161"/>
      <c r="K124" s="161"/>
      <c r="L124" s="161"/>
      <c r="M124" s="161"/>
      <c r="N124" s="161"/>
      <c r="O124" s="161"/>
      <c r="P124" s="161"/>
      <c r="Q124" s="161"/>
      <c r="R124" s="161"/>
      <c r="S124" s="161"/>
      <c r="T124" s="161"/>
      <c r="U124" s="161"/>
      <c r="V124" s="161"/>
      <c r="W124" s="161"/>
      <c r="X124" s="161"/>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row>
    <row r="125" spans="1:119" s="202" customFormat="1" ht="12.95" customHeight="1">
      <c r="A125" s="183"/>
      <c r="B125" s="165"/>
      <c r="C125" s="165"/>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c r="A131" s="164"/>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c r="A132" s="166"/>
      <c r="B132" s="183"/>
      <c r="C132" s="183"/>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c r="A133" s="183"/>
      <c r="B133" s="165"/>
      <c r="C133" s="165"/>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249977111117893"/>
    <pageSetUpPr fitToPage="1"/>
  </sheetPr>
  <dimension ref="A1:DO146"/>
  <sheetViews>
    <sheetView zoomScaleNormal="100" workbookViewId="0"/>
  </sheetViews>
  <sheetFormatPr defaultRowHeight="12.75" outlineLevelRow="1"/>
  <cols>
    <col min="1" max="24" width="9.7109375" style="161" customWidth="1"/>
    <col min="25" max="103" width="9.7109375" style="162" customWidth="1"/>
    <col min="104" max="16384" width="9.140625" style="162"/>
  </cols>
  <sheetData>
    <row r="1" spans="1:24"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c r="A3" s="161" t="s">
        <v>29</v>
      </c>
      <c r="Q3" s="161" t="s">
        <v>329</v>
      </c>
    </row>
    <row r="4" spans="1:24" ht="12.95" customHeight="1">
      <c r="A4" s="161" t="s">
        <v>53</v>
      </c>
      <c r="R4" s="376"/>
      <c r="S4" s="222" t="s">
        <v>92</v>
      </c>
    </row>
    <row r="5" spans="1:24" ht="12.95" customHeight="1">
      <c r="A5" s="161" t="s">
        <v>266</v>
      </c>
      <c r="R5" s="386"/>
      <c r="S5" s="222" t="s">
        <v>358</v>
      </c>
    </row>
    <row r="6" spans="1:24" s="160" customFormat="1" ht="12.95" customHeight="1">
      <c r="A6" s="161"/>
      <c r="B6" s="163"/>
      <c r="C6" s="163"/>
      <c r="D6" s="163"/>
      <c r="E6" s="163"/>
      <c r="F6" s="163"/>
      <c r="G6" s="163"/>
      <c r="H6" s="163"/>
      <c r="I6" s="163"/>
      <c r="J6" s="163"/>
      <c r="K6" s="163"/>
      <c r="L6" s="163"/>
      <c r="M6" s="163"/>
      <c r="N6" s="163"/>
      <c r="O6" s="163"/>
      <c r="P6" s="163"/>
      <c r="Q6" s="163"/>
      <c r="R6" s="349"/>
      <c r="S6" s="222" t="s">
        <v>83</v>
      </c>
      <c r="T6" s="163"/>
      <c r="U6" s="163"/>
      <c r="V6" s="163"/>
      <c r="W6" s="163"/>
      <c r="X6" s="163"/>
    </row>
    <row r="7" spans="1:24" s="221" customFormat="1" ht="12.95" customHeight="1">
      <c r="A7" s="222" t="s">
        <v>269</v>
      </c>
      <c r="B7" s="224"/>
      <c r="C7" s="224"/>
      <c r="D7" s="224"/>
      <c r="E7" s="224"/>
      <c r="F7" s="224"/>
      <c r="G7" s="224"/>
      <c r="H7" s="224"/>
      <c r="I7" s="224"/>
      <c r="J7" s="224"/>
      <c r="K7" s="224"/>
      <c r="L7" s="224"/>
      <c r="M7" s="224"/>
      <c r="N7" s="224"/>
      <c r="O7" s="224"/>
      <c r="P7" s="224"/>
      <c r="Q7" s="224"/>
      <c r="R7" s="224"/>
      <c r="S7" s="224"/>
      <c r="T7" s="224"/>
      <c r="U7" s="224"/>
      <c r="V7" s="224"/>
      <c r="W7" s="224"/>
      <c r="X7" s="224"/>
    </row>
    <row r="8" spans="1:24" s="160" customFormat="1" ht="12.95" customHeight="1">
      <c r="A8" s="161"/>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c r="A9" s="161"/>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c r="A11" s="170"/>
      <c r="B11" s="171"/>
      <c r="C11" s="171"/>
      <c r="D11" s="171"/>
      <c r="E11" s="171"/>
      <c r="F11" s="171"/>
      <c r="G11" s="171"/>
      <c r="H11" s="171"/>
      <c r="I11" s="171"/>
      <c r="J11" s="171"/>
      <c r="K11" s="172"/>
      <c r="L11" s="172"/>
      <c r="M11" s="172"/>
      <c r="N11" s="172"/>
      <c r="O11" s="172"/>
    </row>
    <row r="12" spans="1:24" ht="12.95" customHeight="1">
      <c r="A12" s="231" t="s">
        <v>276</v>
      </c>
      <c r="B12" s="231"/>
      <c r="C12" s="231"/>
      <c r="D12" s="231"/>
      <c r="E12" s="231"/>
      <c r="F12" s="231"/>
      <c r="G12" s="222"/>
      <c r="H12" s="222"/>
      <c r="I12" s="232">
        <f ca="1">RANDBETWEEN(80,120)</f>
        <v>88</v>
      </c>
      <c r="J12" s="232">
        <f ca="1">RANDBETWEEN(80,120)</f>
        <v>83</v>
      </c>
      <c r="K12" s="232">
        <f ca="1">RANDBETWEEN(80,120)</f>
        <v>89</v>
      </c>
      <c r="L12" s="232">
        <f ca="1">RANDBETWEEN(80,120)</f>
        <v>103</v>
      </c>
      <c r="M12" s="232">
        <f ca="1">RANDBETWEEN(80,120)</f>
        <v>116</v>
      </c>
      <c r="N12" s="172"/>
      <c r="O12" s="172"/>
    </row>
    <row r="13" spans="1:24" ht="12.95" customHeight="1">
      <c r="A13" s="231" t="s">
        <v>280</v>
      </c>
      <c r="B13" s="231"/>
      <c r="C13" s="231"/>
      <c r="D13" s="231"/>
      <c r="E13" s="231"/>
      <c r="F13" s="231"/>
      <c r="G13" s="222"/>
      <c r="H13" s="222"/>
      <c r="I13" s="232">
        <f ca="1">RANDBETWEEN(-20,20)</f>
        <v>17</v>
      </c>
      <c r="J13" s="232">
        <f t="shared" ref="J13:M14" ca="1" si="0">RANDBETWEEN(-20,20)</f>
        <v>11</v>
      </c>
      <c r="K13" s="232">
        <f t="shared" ca="1" si="0"/>
        <v>15</v>
      </c>
      <c r="L13" s="232">
        <f t="shared" ca="1" si="0"/>
        <v>-19</v>
      </c>
      <c r="M13" s="232">
        <f t="shared" ca="1" si="0"/>
        <v>4</v>
      </c>
      <c r="N13" s="230"/>
      <c r="O13" s="162"/>
      <c r="P13" s="162"/>
      <c r="Q13" s="162"/>
      <c r="R13" s="162"/>
      <c r="S13" s="162"/>
      <c r="T13" s="162"/>
      <c r="U13" s="162"/>
      <c r="V13" s="162"/>
      <c r="W13" s="162"/>
      <c r="X13" s="162"/>
    </row>
    <row r="14" spans="1:24">
      <c r="A14" s="231" t="s">
        <v>277</v>
      </c>
      <c r="B14" s="231"/>
      <c r="C14" s="231"/>
      <c r="D14" s="231"/>
      <c r="E14" s="231"/>
      <c r="F14" s="231"/>
      <c r="G14" s="222"/>
      <c r="H14" s="222"/>
      <c r="I14" s="232">
        <f ca="1">RANDBETWEEN(-20,20)</f>
        <v>-4</v>
      </c>
      <c r="J14" s="232">
        <f t="shared" ca="1" si="0"/>
        <v>-16</v>
      </c>
      <c r="K14" s="232">
        <f t="shared" ca="1" si="0"/>
        <v>8</v>
      </c>
      <c r="L14" s="232">
        <f t="shared" ca="1" si="0"/>
        <v>18</v>
      </c>
      <c r="M14" s="232">
        <f t="shared" ca="1" si="0"/>
        <v>10</v>
      </c>
      <c r="N14" s="230"/>
    </row>
    <row r="15" spans="1:24" ht="12.95" customHeight="1">
      <c r="A15" s="173" t="s">
        <v>4</v>
      </c>
      <c r="B15" s="173"/>
      <c r="C15" s="173"/>
      <c r="D15" s="173"/>
      <c r="E15" s="173"/>
      <c r="F15" s="173"/>
      <c r="I15" s="177">
        <v>7.1900000000000006E-2</v>
      </c>
      <c r="J15" s="173"/>
      <c r="K15" s="173"/>
      <c r="L15" s="173"/>
      <c r="M15" s="176"/>
      <c r="N15" s="176"/>
      <c r="O15" s="176"/>
    </row>
    <row r="16" spans="1:24" ht="12.95" customHeight="1">
      <c r="A16" s="173"/>
      <c r="B16" s="173"/>
      <c r="C16" s="173"/>
      <c r="D16" s="173"/>
      <c r="E16" s="173"/>
      <c r="F16" s="173"/>
      <c r="G16" s="173"/>
      <c r="H16" s="173"/>
      <c r="I16" s="173"/>
      <c r="J16" s="173"/>
      <c r="K16" s="174"/>
      <c r="L16" s="175"/>
      <c r="M16" s="176"/>
      <c r="N16" s="176"/>
      <c r="O16" s="176"/>
    </row>
    <row r="17" spans="1:118" ht="12.95" customHeight="1">
      <c r="A17" s="231" t="s">
        <v>359</v>
      </c>
      <c r="B17" s="173"/>
      <c r="C17" s="173"/>
      <c r="D17" s="173"/>
      <c r="E17" s="173"/>
      <c r="F17" s="173"/>
      <c r="G17" s="173"/>
      <c r="H17" s="173"/>
      <c r="I17" s="265">
        <f ca="1">I123</f>
        <v>0.34071320922610343</v>
      </c>
      <c r="J17" s="173"/>
      <c r="K17" s="173"/>
      <c r="L17" s="173"/>
      <c r="M17" s="173"/>
      <c r="N17" s="176"/>
      <c r="O17" s="173"/>
      <c r="P17" s="173"/>
      <c r="Q17" s="173"/>
      <c r="R17" s="173"/>
      <c r="S17" s="176"/>
      <c r="T17" s="173"/>
      <c r="U17" s="173"/>
      <c r="V17" s="173"/>
      <c r="X17" s="176"/>
    </row>
    <row r="18" spans="1:118" ht="12.95" customHeight="1">
      <c r="A18" s="173"/>
      <c r="B18" s="173"/>
      <c r="C18" s="173"/>
      <c r="D18" s="173"/>
      <c r="E18" s="173"/>
      <c r="F18" s="173"/>
      <c r="G18" s="173"/>
      <c r="H18" s="173"/>
      <c r="I18" s="173"/>
      <c r="J18" s="173"/>
      <c r="K18" s="209"/>
      <c r="L18" s="173"/>
      <c r="M18" s="173"/>
      <c r="N18" s="176"/>
      <c r="O18" s="173"/>
      <c r="P18" s="173"/>
      <c r="Q18" s="173"/>
      <c r="R18" s="173"/>
      <c r="S18" s="176"/>
      <c r="T18" s="173"/>
      <c r="U18" s="173"/>
      <c r="V18" s="173"/>
      <c r="X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row>
    <row r="20" spans="1:118" ht="12.95" customHeight="1">
      <c r="A20" s="240"/>
      <c r="B20" s="240"/>
      <c r="C20" s="240"/>
      <c r="D20" s="240"/>
      <c r="E20" s="240"/>
      <c r="F20" s="240"/>
      <c r="G20" s="240"/>
      <c r="H20" s="181"/>
      <c r="I20" s="182"/>
      <c r="J20" s="175"/>
      <c r="K20" s="175"/>
      <c r="L20" s="175"/>
      <c r="M20" s="174"/>
      <c r="N20" s="174"/>
      <c r="O20" s="174"/>
    </row>
    <row r="21" spans="1:118" ht="12.95" customHeight="1">
      <c r="A21" s="223"/>
      <c r="B21" s="223"/>
      <c r="C21" s="223"/>
      <c r="D21" s="223"/>
      <c r="E21" s="223"/>
      <c r="F21" s="223"/>
      <c r="G21" s="223"/>
      <c r="H21" s="162"/>
      <c r="I21" s="162"/>
      <c r="K21" s="183" t="s">
        <v>28</v>
      </c>
      <c r="M21" s="162"/>
      <c r="P21" s="183" t="s">
        <v>6</v>
      </c>
      <c r="R21" s="162"/>
      <c r="S21" s="162"/>
      <c r="U21" s="183" t="s">
        <v>7</v>
      </c>
      <c r="X21" s="162"/>
    </row>
    <row r="22" spans="1:118" ht="12.95" customHeight="1">
      <c r="A22" s="223"/>
      <c r="B22" s="223"/>
      <c r="C22" s="223"/>
      <c r="D22" s="223"/>
      <c r="E22" s="223"/>
      <c r="F22" s="223"/>
      <c r="G22" s="223"/>
      <c r="H22" s="162"/>
      <c r="I22" s="184">
        <v>1</v>
      </c>
      <c r="J22" s="185">
        <v>2</v>
      </c>
      <c r="K22" s="185">
        <v>3</v>
      </c>
      <c r="L22" s="185">
        <v>4</v>
      </c>
      <c r="M22" s="186">
        <v>5</v>
      </c>
      <c r="N22" s="184">
        <v>6</v>
      </c>
      <c r="O22" s="185">
        <v>7</v>
      </c>
      <c r="P22" s="185">
        <v>8</v>
      </c>
      <c r="Q22" s="185">
        <v>9</v>
      </c>
      <c r="R22" s="186">
        <v>10</v>
      </c>
      <c r="S22" s="184">
        <v>11</v>
      </c>
      <c r="T22" s="185">
        <v>12</v>
      </c>
      <c r="U22" s="185">
        <v>13</v>
      </c>
      <c r="V22" s="185">
        <v>14</v>
      </c>
      <c r="W22" s="186">
        <v>15</v>
      </c>
      <c r="X22" s="184">
        <v>16</v>
      </c>
    </row>
    <row r="23" spans="1:118" s="189" customFormat="1" ht="12.95" customHeight="1">
      <c r="A23" s="246" t="s">
        <v>8</v>
      </c>
      <c r="B23" s="246"/>
      <c r="C23" s="246"/>
      <c r="D23" s="246"/>
      <c r="E23" s="246"/>
      <c r="F23" s="246"/>
      <c r="G23" s="246"/>
      <c r="H23" s="187"/>
      <c r="I23" s="248">
        <v>0</v>
      </c>
      <c r="J23" s="248">
        <f t="shared" ref="J23:X23" si="1">I23+1</f>
        <v>1</v>
      </c>
      <c r="K23" s="248">
        <f t="shared" si="1"/>
        <v>2</v>
      </c>
      <c r="L23" s="248">
        <f t="shared" si="1"/>
        <v>3</v>
      </c>
      <c r="M23" s="377">
        <f t="shared" si="1"/>
        <v>4</v>
      </c>
      <c r="N23" s="58">
        <f t="shared" si="1"/>
        <v>5</v>
      </c>
      <c r="O23" s="248">
        <f t="shared" si="1"/>
        <v>6</v>
      </c>
      <c r="P23" s="248">
        <f t="shared" si="1"/>
        <v>7</v>
      </c>
      <c r="Q23" s="248">
        <f t="shared" si="1"/>
        <v>8</v>
      </c>
      <c r="R23" s="377">
        <f t="shared" si="1"/>
        <v>9</v>
      </c>
      <c r="S23" s="58">
        <f t="shared" si="1"/>
        <v>10</v>
      </c>
      <c r="T23" s="248">
        <f t="shared" si="1"/>
        <v>11</v>
      </c>
      <c r="U23" s="248">
        <f t="shared" si="1"/>
        <v>12</v>
      </c>
      <c r="V23" s="248">
        <f t="shared" si="1"/>
        <v>13</v>
      </c>
      <c r="W23" s="377">
        <f t="shared" si="1"/>
        <v>14</v>
      </c>
      <c r="X23" s="248">
        <f t="shared" si="1"/>
        <v>15</v>
      </c>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246" t="s">
        <v>9</v>
      </c>
      <c r="B24" s="246"/>
      <c r="C24" s="246"/>
      <c r="D24" s="246"/>
      <c r="E24" s="246"/>
      <c r="F24" s="246"/>
      <c r="G24" s="246"/>
      <c r="H24" s="187"/>
      <c r="I24" s="251">
        <f t="shared" ref="I24:X24" si="2">1/(1+$I$15)^I23</f>
        <v>1</v>
      </c>
      <c r="J24" s="251">
        <f t="shared" si="2"/>
        <v>0.93292284728052988</v>
      </c>
      <c r="K24" s="251">
        <f t="shared" si="2"/>
        <v>0.87034503897801074</v>
      </c>
      <c r="L24" s="251">
        <f t="shared" si="2"/>
        <v>0.8119647718798495</v>
      </c>
      <c r="M24" s="378">
        <f t="shared" si="2"/>
        <v>0.75750048687363514</v>
      </c>
      <c r="N24" s="191">
        <f t="shared" si="2"/>
        <v>0.70668951103053923</v>
      </c>
      <c r="O24" s="251">
        <f t="shared" si="2"/>
        <v>0.65928679077389607</v>
      </c>
      <c r="P24" s="251">
        <f t="shared" si="2"/>
        <v>0.61506371002322602</v>
      </c>
      <c r="Q24" s="251">
        <f t="shared" si="2"/>
        <v>0.57380698761379423</v>
      </c>
      <c r="R24" s="378">
        <f t="shared" si="2"/>
        <v>0.53531764867412457</v>
      </c>
      <c r="S24" s="191">
        <f t="shared" si="2"/>
        <v>0.49941006500058266</v>
      </c>
      <c r="T24" s="251">
        <f t="shared" si="2"/>
        <v>0.46591105980089798</v>
      </c>
      <c r="U24" s="251">
        <f t="shared" si="2"/>
        <v>0.43465907248894298</v>
      </c>
      <c r="V24" s="251">
        <f t="shared" si="2"/>
        <v>0.40550337950269894</v>
      </c>
      <c r="W24" s="378">
        <f t="shared" si="2"/>
        <v>0.37830336738753512</v>
      </c>
      <c r="X24" s="251">
        <f t="shared" si="2"/>
        <v>0.35292785463899157</v>
      </c>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240"/>
      <c r="B25" s="240"/>
      <c r="C25" s="240"/>
      <c r="D25" s="240"/>
      <c r="E25" s="240"/>
      <c r="F25" s="240"/>
      <c r="G25" s="240"/>
      <c r="H25" s="181"/>
      <c r="I25" s="253"/>
      <c r="J25" s="253"/>
      <c r="K25" s="253"/>
      <c r="L25" s="253"/>
      <c r="M25" s="197"/>
      <c r="N25" s="196"/>
      <c r="O25" s="253"/>
      <c r="P25" s="223"/>
      <c r="Q25" s="381"/>
      <c r="R25" s="197"/>
      <c r="S25" s="196"/>
      <c r="T25" s="253"/>
      <c r="U25" s="223"/>
      <c r="V25" s="381"/>
      <c r="W25" s="197"/>
      <c r="X25" s="253"/>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88</v>
      </c>
      <c r="J26" s="268">
        <f ca="1">J12</f>
        <v>83</v>
      </c>
      <c r="K26" s="268">
        <f ca="1">K12</f>
        <v>89</v>
      </c>
      <c r="L26" s="268">
        <f ca="1">L12</f>
        <v>103</v>
      </c>
      <c r="M26" s="300">
        <f ca="1">M12</f>
        <v>116</v>
      </c>
      <c r="N26" s="269"/>
      <c r="O26" s="270"/>
      <c r="R26" s="273"/>
      <c r="S26" s="269"/>
      <c r="T26" s="270"/>
      <c r="W26" s="273"/>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88</v>
      </c>
      <c r="J27" s="276">
        <f ca="1">J26</f>
        <v>83</v>
      </c>
      <c r="K27" s="276">
        <f ca="1">K26</f>
        <v>89</v>
      </c>
      <c r="L27" s="276">
        <f ca="1">L26</f>
        <v>103</v>
      </c>
      <c r="M27" s="277">
        <f ca="1">M26</f>
        <v>116</v>
      </c>
      <c r="N27" s="278"/>
      <c r="O27" s="279"/>
      <c r="P27" s="276"/>
      <c r="Q27" s="276"/>
      <c r="R27" s="280"/>
      <c r="S27" s="278"/>
      <c r="T27" s="279"/>
      <c r="U27" s="276"/>
      <c r="V27" s="276"/>
      <c r="W27" s="280"/>
      <c r="X27" s="279"/>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4"/>
      <c r="R28" s="285"/>
      <c r="S28" s="284"/>
      <c r="W28" s="285"/>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88</v>
      </c>
      <c r="J29" s="283">
        <f ca="1">J12</f>
        <v>83</v>
      </c>
      <c r="K29" s="283">
        <f ca="1">K12</f>
        <v>89</v>
      </c>
      <c r="L29" s="283">
        <f ca="1">L12</f>
        <v>103</v>
      </c>
      <c r="M29" s="285">
        <f ca="1">M12</f>
        <v>116</v>
      </c>
      <c r="N29" s="284"/>
      <c r="R29" s="285"/>
      <c r="S29" s="284"/>
      <c r="W29" s="285"/>
    </row>
    <row r="30" spans="1:118" s="283" customFormat="1" ht="12.95" customHeight="1" outlineLevel="1">
      <c r="A30" s="287"/>
      <c r="B30" s="281" t="s">
        <v>199</v>
      </c>
      <c r="C30" s="282"/>
      <c r="D30" s="282"/>
      <c r="E30" s="282"/>
      <c r="F30" s="282"/>
      <c r="G30" s="282"/>
      <c r="H30" s="267"/>
      <c r="M30" s="285"/>
      <c r="N30" s="369">
        <f ca="1">M29</f>
        <v>116</v>
      </c>
      <c r="O30" s="283">
        <f ca="1">N30</f>
        <v>116</v>
      </c>
      <c r="P30" s="283">
        <f ca="1">O30</f>
        <v>116</v>
      </c>
      <c r="Q30" s="283">
        <f ca="1">P30</f>
        <v>116</v>
      </c>
      <c r="R30" s="285">
        <f ca="1">Q30</f>
        <v>116</v>
      </c>
      <c r="S30" s="284"/>
      <c r="W30" s="285"/>
    </row>
    <row r="31" spans="1:118" s="283" customFormat="1" ht="12.95" customHeight="1" outlineLevel="1">
      <c r="A31" s="287"/>
      <c r="B31" s="281" t="s">
        <v>200</v>
      </c>
      <c r="C31" s="282"/>
      <c r="D31" s="282"/>
      <c r="E31" s="282"/>
      <c r="F31" s="282"/>
      <c r="G31" s="282"/>
      <c r="H31" s="282"/>
      <c r="M31" s="285"/>
      <c r="N31" s="284"/>
      <c r="R31" s="285"/>
      <c r="S31" s="288">
        <f ca="1">Q32</f>
        <v>116</v>
      </c>
      <c r="T31" s="283">
        <f ca="1">$S$31</f>
        <v>116</v>
      </c>
      <c r="U31" s="283">
        <f ca="1">$S$31</f>
        <v>116</v>
      </c>
      <c r="V31" s="283">
        <f ca="1">$S$31</f>
        <v>116</v>
      </c>
      <c r="W31" s="285">
        <f ca="1">$S$31</f>
        <v>116</v>
      </c>
      <c r="X31" s="376">
        <f ca="1">V32</f>
        <v>116</v>
      </c>
    </row>
    <row r="32" spans="1:118" s="283" customFormat="1" ht="12.95" customHeight="1" outlineLevel="1">
      <c r="A32" s="287"/>
      <c r="B32" s="281" t="s">
        <v>195</v>
      </c>
      <c r="C32" s="282"/>
      <c r="D32" s="282"/>
      <c r="E32" s="282"/>
      <c r="F32" s="282"/>
      <c r="G32" s="282"/>
      <c r="H32" s="282"/>
      <c r="I32" s="283">
        <f t="shared" ref="I32:X32" ca="1" si="3">SUM(I29:I31)</f>
        <v>88</v>
      </c>
      <c r="J32" s="283">
        <f t="shared" ca="1" si="3"/>
        <v>83</v>
      </c>
      <c r="K32" s="283">
        <f t="shared" ca="1" si="3"/>
        <v>89</v>
      </c>
      <c r="L32" s="283">
        <f t="shared" ca="1" si="3"/>
        <v>103</v>
      </c>
      <c r="M32" s="285">
        <f t="shared" ca="1" si="3"/>
        <v>116</v>
      </c>
      <c r="N32" s="284">
        <f t="shared" ca="1" si="3"/>
        <v>116</v>
      </c>
      <c r="O32" s="283">
        <f t="shared" ca="1" si="3"/>
        <v>116</v>
      </c>
      <c r="P32" s="283">
        <f t="shared" ca="1" si="3"/>
        <v>116</v>
      </c>
      <c r="Q32" s="283">
        <f t="shared" ca="1" si="3"/>
        <v>116</v>
      </c>
      <c r="R32" s="285">
        <f t="shared" ca="1" si="3"/>
        <v>116</v>
      </c>
      <c r="S32" s="284">
        <f t="shared" ca="1" si="3"/>
        <v>116</v>
      </c>
      <c r="T32" s="283">
        <f t="shared" ca="1" si="3"/>
        <v>116</v>
      </c>
      <c r="U32" s="283">
        <f t="shared" ca="1" si="3"/>
        <v>116</v>
      </c>
      <c r="V32" s="283">
        <f t="shared" ca="1" si="3"/>
        <v>116</v>
      </c>
      <c r="W32" s="285">
        <f t="shared" ca="1" si="3"/>
        <v>116</v>
      </c>
      <c r="X32" s="283">
        <f t="shared" ca="1" si="3"/>
        <v>116</v>
      </c>
    </row>
    <row r="33" spans="1:24" s="283" customFormat="1" ht="12.95" customHeight="1" outlineLevel="1">
      <c r="A33" s="281"/>
      <c r="B33" s="289" t="s">
        <v>13</v>
      </c>
      <c r="C33" s="290"/>
      <c r="D33" s="290"/>
      <c r="E33" s="290"/>
      <c r="F33" s="290"/>
      <c r="G33" s="290"/>
      <c r="H33" s="290"/>
      <c r="I33" s="291">
        <f ca="1">I$27</f>
        <v>88</v>
      </c>
      <c r="J33" s="291">
        <f ca="1">J$27</f>
        <v>83</v>
      </c>
      <c r="K33" s="291">
        <f ca="1">K$27</f>
        <v>89</v>
      </c>
      <c r="L33" s="291">
        <f ca="1">L$27</f>
        <v>103</v>
      </c>
      <c r="M33" s="293">
        <f ca="1">M$27</f>
        <v>116</v>
      </c>
      <c r="N33" s="292"/>
      <c r="O33" s="291"/>
      <c r="P33" s="291"/>
      <c r="Q33" s="291"/>
      <c r="R33" s="293"/>
      <c r="S33" s="292"/>
      <c r="T33" s="291"/>
      <c r="U33" s="291"/>
      <c r="V33" s="291"/>
      <c r="W33" s="293"/>
      <c r="X33" s="291"/>
    </row>
    <row r="34" spans="1:24" s="283" customFormat="1" ht="12.95" customHeight="1" outlineLevel="1">
      <c r="A34" s="281"/>
      <c r="B34" s="289" t="s">
        <v>14</v>
      </c>
      <c r="C34" s="290"/>
      <c r="D34" s="290"/>
      <c r="E34" s="290"/>
      <c r="F34" s="290"/>
      <c r="G34" s="290"/>
      <c r="H34" s="290"/>
      <c r="I34" s="291"/>
      <c r="J34" s="291"/>
      <c r="K34" s="291"/>
      <c r="L34" s="291"/>
      <c r="M34" s="293"/>
      <c r="N34" s="292">
        <f ca="1">N30</f>
        <v>116</v>
      </c>
      <c r="O34" s="291">
        <f ca="1">O30</f>
        <v>116</v>
      </c>
      <c r="P34" s="291">
        <f ca="1">P30</f>
        <v>116</v>
      </c>
      <c r="Q34" s="291">
        <f ca="1">Q30</f>
        <v>116</v>
      </c>
      <c r="R34" s="293">
        <f ca="1">R30</f>
        <v>116</v>
      </c>
      <c r="S34" s="292"/>
      <c r="T34" s="291"/>
      <c r="U34" s="291"/>
      <c r="V34" s="291"/>
      <c r="W34" s="293"/>
      <c r="X34" s="291"/>
    </row>
    <row r="35" spans="1:24" s="283" customFormat="1" ht="12.95" customHeight="1" outlineLevel="1">
      <c r="A35" s="281"/>
      <c r="B35" s="289" t="s">
        <v>15</v>
      </c>
      <c r="C35" s="290"/>
      <c r="D35" s="290"/>
      <c r="E35" s="290"/>
      <c r="F35" s="290"/>
      <c r="G35" s="290"/>
      <c r="H35" s="290"/>
      <c r="I35" s="291"/>
      <c r="J35" s="291"/>
      <c r="K35" s="291"/>
      <c r="L35" s="291"/>
      <c r="M35" s="293"/>
      <c r="N35" s="292"/>
      <c r="O35" s="291"/>
      <c r="P35" s="291"/>
      <c r="Q35" s="291"/>
      <c r="R35" s="293"/>
      <c r="S35" s="292">
        <f t="shared" ref="S35:X35" ca="1" si="4">S$31</f>
        <v>116</v>
      </c>
      <c r="T35" s="291">
        <f t="shared" ca="1" si="4"/>
        <v>116</v>
      </c>
      <c r="U35" s="291">
        <f t="shared" ca="1" si="4"/>
        <v>116</v>
      </c>
      <c r="V35" s="291">
        <f t="shared" ca="1" si="4"/>
        <v>116</v>
      </c>
      <c r="W35" s="293">
        <f t="shared" ca="1" si="4"/>
        <v>116</v>
      </c>
      <c r="X35" s="291">
        <f t="shared" ca="1" si="4"/>
        <v>116</v>
      </c>
    </row>
    <row r="36" spans="1:24" s="283" customFormat="1" ht="12.75" customHeight="1" outlineLevel="1">
      <c r="A36" s="281"/>
      <c r="B36" s="289" t="s">
        <v>262</v>
      </c>
      <c r="C36" s="290"/>
      <c r="D36" s="290"/>
      <c r="E36" s="290"/>
      <c r="F36" s="290"/>
      <c r="G36" s="290"/>
      <c r="H36" s="290"/>
      <c r="I36" s="291">
        <f t="shared" ref="I36:X36" ca="1" si="5">SUM(I33:I35)</f>
        <v>88</v>
      </c>
      <c r="J36" s="291">
        <f t="shared" ca="1" si="5"/>
        <v>83</v>
      </c>
      <c r="K36" s="291">
        <f t="shared" ca="1" si="5"/>
        <v>89</v>
      </c>
      <c r="L36" s="291">
        <f t="shared" ca="1" si="5"/>
        <v>103</v>
      </c>
      <c r="M36" s="293">
        <f t="shared" ca="1" si="5"/>
        <v>116</v>
      </c>
      <c r="N36" s="292">
        <f t="shared" ca="1" si="5"/>
        <v>116</v>
      </c>
      <c r="O36" s="291">
        <f t="shared" ca="1" si="5"/>
        <v>116</v>
      </c>
      <c r="P36" s="291">
        <f t="shared" ca="1" si="5"/>
        <v>116</v>
      </c>
      <c r="Q36" s="291">
        <f t="shared" ca="1" si="5"/>
        <v>116</v>
      </c>
      <c r="R36" s="293">
        <f t="shared" ca="1" si="5"/>
        <v>116</v>
      </c>
      <c r="S36" s="292">
        <f t="shared" ca="1" si="5"/>
        <v>116</v>
      </c>
      <c r="T36" s="291">
        <f t="shared" ca="1" si="5"/>
        <v>116</v>
      </c>
      <c r="U36" s="291">
        <f t="shared" ca="1" si="5"/>
        <v>116</v>
      </c>
      <c r="V36" s="291">
        <f t="shared" ca="1" si="5"/>
        <v>116</v>
      </c>
      <c r="W36" s="293">
        <f t="shared" ca="1" si="5"/>
        <v>116</v>
      </c>
      <c r="X36" s="291">
        <f t="shared" ca="1" si="5"/>
        <v>116</v>
      </c>
    </row>
    <row r="37" spans="1:24" s="283" customFormat="1" ht="12.95" customHeight="1" outlineLevel="1">
      <c r="A37" s="287"/>
      <c r="B37" s="281"/>
      <c r="C37" s="282"/>
      <c r="D37" s="282"/>
      <c r="E37" s="282"/>
      <c r="F37" s="282"/>
      <c r="G37" s="282"/>
      <c r="H37" s="282"/>
      <c r="M37" s="285"/>
      <c r="N37" s="284"/>
      <c r="R37" s="285"/>
      <c r="S37" s="284"/>
      <c r="W37" s="285"/>
    </row>
    <row r="38" spans="1:24" s="268" customFormat="1" ht="12.95" customHeight="1" outlineLevel="1">
      <c r="A38" s="294" t="s">
        <v>16</v>
      </c>
      <c r="B38" s="266" t="s">
        <v>201</v>
      </c>
      <c r="C38" s="267"/>
      <c r="D38" s="267"/>
      <c r="E38" s="267"/>
      <c r="F38" s="267"/>
      <c r="G38" s="267"/>
      <c r="H38" s="267"/>
      <c r="I38" s="268">
        <f ca="1">I12</f>
        <v>88</v>
      </c>
      <c r="J38" s="268">
        <f ca="1">J12</f>
        <v>83</v>
      </c>
      <c r="K38" s="268">
        <f ca="1">K12</f>
        <v>89</v>
      </c>
      <c r="L38" s="268">
        <f ca="1">L12</f>
        <v>103</v>
      </c>
      <c r="M38" s="300">
        <f ca="1">M12</f>
        <v>116</v>
      </c>
      <c r="N38" s="295"/>
      <c r="O38" s="296"/>
      <c r="P38" s="296"/>
      <c r="Q38" s="296"/>
      <c r="R38" s="297"/>
      <c r="S38" s="295"/>
      <c r="T38" s="296"/>
      <c r="U38" s="296"/>
      <c r="V38" s="296"/>
      <c r="W38" s="297"/>
      <c r="X38" s="296"/>
    </row>
    <row r="39" spans="1:24" s="268" customFormat="1" ht="12.95" customHeight="1" outlineLevel="1">
      <c r="A39" s="294"/>
      <c r="B39" s="266" t="s">
        <v>202</v>
      </c>
      <c r="C39" s="267"/>
      <c r="D39" s="267"/>
      <c r="E39" s="267"/>
      <c r="F39" s="267"/>
      <c r="G39" s="267"/>
      <c r="H39" s="267"/>
      <c r="M39" s="300"/>
      <c r="N39" s="369">
        <f ca="1">M38</f>
        <v>116</v>
      </c>
      <c r="O39" s="268">
        <f ca="1">N39</f>
        <v>116</v>
      </c>
      <c r="P39" s="268">
        <f ca="1">O39</f>
        <v>116</v>
      </c>
      <c r="Q39" s="268">
        <f ca="1">P39</f>
        <v>116</v>
      </c>
      <c r="R39" s="300">
        <f ca="1">Q39</f>
        <v>116</v>
      </c>
      <c r="S39" s="299"/>
      <c r="W39" s="300"/>
    </row>
    <row r="40" spans="1:24" s="268" customFormat="1" ht="12.95" customHeight="1" outlineLevel="1">
      <c r="A40" s="294"/>
      <c r="B40" s="266" t="s">
        <v>203</v>
      </c>
      <c r="C40" s="267"/>
      <c r="D40" s="267"/>
      <c r="E40" s="267"/>
      <c r="F40" s="267"/>
      <c r="G40" s="267"/>
      <c r="H40" s="267"/>
      <c r="M40" s="300"/>
      <c r="N40" s="295"/>
      <c r="O40" s="296"/>
      <c r="P40" s="296"/>
      <c r="Q40" s="296"/>
      <c r="R40" s="297"/>
      <c r="S40" s="298">
        <f ca="1">Q41</f>
        <v>75</v>
      </c>
      <c r="T40" s="296">
        <f t="shared" ref="T40:W40" ca="1" si="6">S40</f>
        <v>75</v>
      </c>
      <c r="U40" s="296">
        <f t="shared" ca="1" si="6"/>
        <v>75</v>
      </c>
      <c r="V40" s="296">
        <f t="shared" ca="1" si="6"/>
        <v>75</v>
      </c>
      <c r="W40" s="297">
        <f t="shared" ca="1" si="6"/>
        <v>75</v>
      </c>
      <c r="X40" s="359">
        <f ca="1">V41</f>
        <v>75</v>
      </c>
    </row>
    <row r="41" spans="1:24" s="268" customFormat="1" ht="12.95" customHeight="1">
      <c r="A41" s="294"/>
      <c r="B41" s="266" t="s">
        <v>196</v>
      </c>
      <c r="C41" s="267"/>
      <c r="D41" s="267"/>
      <c r="E41" s="267"/>
      <c r="F41" s="267"/>
      <c r="G41" s="267"/>
      <c r="H41" s="267"/>
      <c r="I41" s="268">
        <f ca="1">I12-SUM($I13:I13)-I14</f>
        <v>75</v>
      </c>
      <c r="J41" s="268">
        <f ca="1">J12-SUM($I13:J13)-J14</f>
        <v>71</v>
      </c>
      <c r="K41" s="268">
        <f ca="1">K12-SUM($I13:K13)-K14</f>
        <v>38</v>
      </c>
      <c r="L41" s="268">
        <f ca="1">L12-SUM($I13:L13)-L14</f>
        <v>61</v>
      </c>
      <c r="M41" s="300">
        <f ca="1">M12-SUM($I13:M13)-M14</f>
        <v>78</v>
      </c>
      <c r="N41" s="301">
        <f ca="1">$L$41+$L$14-N14-SUM($M13:N13)</f>
        <v>75</v>
      </c>
      <c r="O41" s="302">
        <f ca="1">$L$41+$L$14-O14-SUM($M13:O13)</f>
        <v>75</v>
      </c>
      <c r="P41" s="302">
        <f ca="1">$L$41+$L$14-P14-SUM($M13:P13)</f>
        <v>75</v>
      </c>
      <c r="Q41" s="302">
        <f ca="1">$L$41+$L$14-Q14-SUM($M13:Q13)</f>
        <v>75</v>
      </c>
      <c r="R41" s="303">
        <f ca="1">$L$41+$L$14-R14-SUM($M13:R13)</f>
        <v>75</v>
      </c>
      <c r="S41" s="301">
        <f ca="1">$Q$41+$Q$14-S14-SUM($R13:S13)</f>
        <v>75</v>
      </c>
      <c r="T41" s="302">
        <f ca="1">$Q$41+$Q$14-T14-SUM($R13:T13)</f>
        <v>75</v>
      </c>
      <c r="U41" s="302">
        <f ca="1">$Q$41+$Q$14-U14-SUM($R13:U13)</f>
        <v>75</v>
      </c>
      <c r="V41" s="302">
        <f ca="1">$Q$41+$Q$14-V14-SUM($R13:V13)</f>
        <v>75</v>
      </c>
      <c r="W41" s="303">
        <f ca="1">$Q$41+$Q$14-W14-SUM($R13:W13)</f>
        <v>75</v>
      </c>
      <c r="X41" s="296">
        <f t="shared" ref="X41" ca="1" si="7">W41</f>
        <v>75</v>
      </c>
    </row>
    <row r="42" spans="1:24" s="268" customFormat="1" ht="12.95" customHeight="1" outlineLevel="1">
      <c r="A42" s="266"/>
      <c r="B42" s="274" t="s">
        <v>17</v>
      </c>
      <c r="C42" s="275"/>
      <c r="D42" s="275"/>
      <c r="E42" s="275"/>
      <c r="F42" s="275"/>
      <c r="G42" s="275"/>
      <c r="H42" s="275"/>
      <c r="I42" s="276">
        <f ca="1">I$27</f>
        <v>88</v>
      </c>
      <c r="J42" s="276">
        <f ca="1">J$27</f>
        <v>83</v>
      </c>
      <c r="K42" s="276">
        <f ca="1">K$27</f>
        <v>89</v>
      </c>
      <c r="L42" s="276">
        <f ca="1">L$27</f>
        <v>103</v>
      </c>
      <c r="M42" s="277">
        <f ca="1">M$27</f>
        <v>116</v>
      </c>
      <c r="N42" s="304"/>
      <c r="O42" s="276"/>
      <c r="P42" s="276"/>
      <c r="Q42" s="276"/>
      <c r="R42" s="277"/>
      <c r="S42" s="304"/>
      <c r="T42" s="276"/>
      <c r="U42" s="276"/>
      <c r="V42" s="276"/>
      <c r="W42" s="277"/>
      <c r="X42" s="276"/>
    </row>
    <row r="43" spans="1:24" s="268" customFormat="1" ht="12.95" customHeight="1" outlineLevel="1">
      <c r="A43" s="266"/>
      <c r="B43" s="274" t="s">
        <v>18</v>
      </c>
      <c r="C43" s="275"/>
      <c r="D43" s="275"/>
      <c r="E43" s="275"/>
      <c r="F43" s="275"/>
      <c r="G43" s="275"/>
      <c r="H43" s="275"/>
      <c r="I43" s="276"/>
      <c r="J43" s="276"/>
      <c r="K43" s="276"/>
      <c r="L43" s="276"/>
      <c r="M43" s="277"/>
      <c r="N43" s="304">
        <f ca="1">N39</f>
        <v>116</v>
      </c>
      <c r="O43" s="276">
        <f ca="1">O39</f>
        <v>116</v>
      </c>
      <c r="P43" s="276">
        <f ca="1">P39</f>
        <v>116</v>
      </c>
      <c r="Q43" s="276">
        <f ca="1">Q39</f>
        <v>116</v>
      </c>
      <c r="R43" s="277">
        <f ca="1">R39</f>
        <v>116</v>
      </c>
      <c r="S43" s="304"/>
      <c r="T43" s="276"/>
      <c r="U43" s="276"/>
      <c r="V43" s="276"/>
      <c r="W43" s="277"/>
      <c r="X43" s="276"/>
    </row>
    <row r="44" spans="1:24" s="268" customFormat="1" ht="12.95" customHeight="1" outlineLevel="1">
      <c r="A44" s="266"/>
      <c r="B44" s="274" t="s">
        <v>19</v>
      </c>
      <c r="C44" s="275"/>
      <c r="D44" s="275"/>
      <c r="E44" s="275"/>
      <c r="F44" s="275"/>
      <c r="G44" s="275"/>
      <c r="H44" s="275"/>
      <c r="I44" s="276"/>
      <c r="J44" s="276"/>
      <c r="K44" s="276"/>
      <c r="L44" s="276"/>
      <c r="M44" s="277"/>
      <c r="N44" s="304"/>
      <c r="O44" s="276"/>
      <c r="P44" s="276"/>
      <c r="Q44" s="276"/>
      <c r="R44" s="277"/>
      <c r="S44" s="304">
        <f t="shared" ref="S44:X44" ca="1" si="8">S40</f>
        <v>75</v>
      </c>
      <c r="T44" s="276">
        <f t="shared" ca="1" si="8"/>
        <v>75</v>
      </c>
      <c r="U44" s="276">
        <f t="shared" ca="1" si="8"/>
        <v>75</v>
      </c>
      <c r="V44" s="276">
        <f t="shared" ca="1" si="8"/>
        <v>75</v>
      </c>
      <c r="W44" s="277">
        <f t="shared" ca="1" si="8"/>
        <v>75</v>
      </c>
      <c r="X44" s="276">
        <f t="shared" ca="1" si="8"/>
        <v>75</v>
      </c>
    </row>
    <row r="45" spans="1:24" s="268" customFormat="1" ht="12.75" customHeight="1">
      <c r="A45" s="266"/>
      <c r="B45" s="274" t="s">
        <v>263</v>
      </c>
      <c r="C45" s="275"/>
      <c r="D45" s="275"/>
      <c r="E45" s="275"/>
      <c r="F45" s="275"/>
      <c r="G45" s="275"/>
      <c r="H45" s="275"/>
      <c r="I45" s="276">
        <f t="shared" ref="I45:X45" ca="1" si="9">SUM(I42:I44)</f>
        <v>88</v>
      </c>
      <c r="J45" s="276">
        <f t="shared" ca="1" si="9"/>
        <v>83</v>
      </c>
      <c r="K45" s="276">
        <f t="shared" ca="1" si="9"/>
        <v>89</v>
      </c>
      <c r="L45" s="276">
        <f t="shared" ca="1" si="9"/>
        <v>103</v>
      </c>
      <c r="M45" s="277">
        <f t="shared" ca="1" si="9"/>
        <v>116</v>
      </c>
      <c r="N45" s="304">
        <f t="shared" ca="1" si="9"/>
        <v>116</v>
      </c>
      <c r="O45" s="276">
        <f t="shared" ca="1" si="9"/>
        <v>116</v>
      </c>
      <c r="P45" s="276">
        <f t="shared" ca="1" si="9"/>
        <v>116</v>
      </c>
      <c r="Q45" s="276">
        <f t="shared" ca="1" si="9"/>
        <v>116</v>
      </c>
      <c r="R45" s="277">
        <f t="shared" ca="1" si="9"/>
        <v>116</v>
      </c>
      <c r="S45" s="304">
        <f t="shared" ca="1" si="9"/>
        <v>75</v>
      </c>
      <c r="T45" s="276">
        <f t="shared" ca="1" si="9"/>
        <v>75</v>
      </c>
      <c r="U45" s="276">
        <f t="shared" ca="1" si="9"/>
        <v>75</v>
      </c>
      <c r="V45" s="276">
        <f t="shared" ca="1" si="9"/>
        <v>75</v>
      </c>
      <c r="W45" s="277">
        <f t="shared" ca="1" si="9"/>
        <v>75</v>
      </c>
      <c r="X45" s="276">
        <f t="shared" ca="1" si="9"/>
        <v>75</v>
      </c>
    </row>
    <row r="46" spans="1:24" s="268" customFormat="1" ht="12.95" customHeight="1" outlineLevel="1">
      <c r="A46" s="294"/>
      <c r="B46" s="266"/>
      <c r="C46" s="267"/>
      <c r="D46" s="267"/>
      <c r="E46" s="267"/>
      <c r="F46" s="267"/>
      <c r="G46" s="267"/>
      <c r="H46" s="267"/>
      <c r="M46" s="300"/>
      <c r="N46" s="295"/>
      <c r="O46" s="296"/>
      <c r="P46" s="296"/>
      <c r="Q46" s="296"/>
      <c r="R46" s="297"/>
      <c r="S46" s="295"/>
      <c r="T46" s="296"/>
      <c r="U46" s="296"/>
      <c r="V46" s="296"/>
      <c r="W46" s="297"/>
      <c r="X46" s="296"/>
    </row>
    <row r="47" spans="1:24" s="268" customFormat="1" ht="12.95" customHeight="1" outlineLevel="1">
      <c r="A47" s="294"/>
      <c r="B47" s="266" t="s">
        <v>20</v>
      </c>
      <c r="C47" s="267"/>
      <c r="D47" s="267"/>
      <c r="E47" s="267"/>
      <c r="F47" s="267"/>
      <c r="G47" s="267"/>
      <c r="H47" s="267"/>
      <c r="I47" s="268">
        <f t="shared" ref="I47:X47" ca="1" si="10">(SUM(I38:I40)-I41)-(SUM(H38:H40)-H41)</f>
        <v>13</v>
      </c>
      <c r="J47" s="268">
        <f t="shared" ca="1" si="10"/>
        <v>-1</v>
      </c>
      <c r="K47" s="268">
        <f t="shared" ca="1" si="10"/>
        <v>39</v>
      </c>
      <c r="L47" s="268">
        <f t="shared" ca="1" si="10"/>
        <v>-9</v>
      </c>
      <c r="M47" s="300">
        <f t="shared" ca="1" si="10"/>
        <v>-4</v>
      </c>
      <c r="N47" s="295">
        <f t="shared" ca="1" si="10"/>
        <v>3</v>
      </c>
      <c r="O47" s="296">
        <f t="shared" ca="1" si="10"/>
        <v>0</v>
      </c>
      <c r="P47" s="268">
        <f t="shared" ca="1" si="10"/>
        <v>0</v>
      </c>
      <c r="Q47" s="268">
        <f t="shared" ca="1" si="10"/>
        <v>0</v>
      </c>
      <c r="R47" s="300">
        <f t="shared" ca="1" si="10"/>
        <v>0</v>
      </c>
      <c r="S47" s="295">
        <f t="shared" ca="1" si="10"/>
        <v>-41</v>
      </c>
      <c r="T47" s="296">
        <f t="shared" ca="1" si="10"/>
        <v>0</v>
      </c>
      <c r="U47" s="268">
        <f t="shared" ca="1" si="10"/>
        <v>0</v>
      </c>
      <c r="V47" s="268">
        <f t="shared" ca="1" si="10"/>
        <v>0</v>
      </c>
      <c r="W47" s="300">
        <f t="shared" ca="1" si="10"/>
        <v>0</v>
      </c>
      <c r="X47" s="296">
        <f t="shared" ca="1" si="10"/>
        <v>0</v>
      </c>
    </row>
    <row r="48" spans="1:24" s="268" customFormat="1" ht="12.95" customHeight="1">
      <c r="A48" s="294"/>
      <c r="B48" s="281"/>
      <c r="C48" s="267"/>
      <c r="D48" s="267"/>
      <c r="E48" s="267"/>
      <c r="F48" s="267"/>
      <c r="G48" s="267"/>
      <c r="H48" s="267"/>
      <c r="M48" s="300"/>
      <c r="N48" s="295"/>
      <c r="O48" s="296"/>
      <c r="R48" s="300"/>
      <c r="S48" s="295"/>
      <c r="T48" s="296"/>
      <c r="W48" s="300"/>
      <c r="X48" s="296"/>
    </row>
    <row r="49" spans="1:24" s="268" customFormat="1" ht="12.95" customHeight="1">
      <c r="A49" s="294"/>
      <c r="B49" s="266" t="s">
        <v>204</v>
      </c>
      <c r="C49" s="267"/>
      <c r="D49" s="267"/>
      <c r="E49" s="267"/>
      <c r="F49" s="267"/>
      <c r="G49" s="267"/>
      <c r="H49" s="267"/>
      <c r="M49" s="300"/>
      <c r="N49" s="295"/>
      <c r="O49" s="296"/>
      <c r="P49" s="296"/>
      <c r="Q49" s="296"/>
      <c r="R49" s="297"/>
      <c r="S49" s="295"/>
      <c r="T49" s="296"/>
      <c r="U49" s="296"/>
      <c r="V49" s="296"/>
      <c r="W49" s="297"/>
      <c r="X49" s="296"/>
    </row>
    <row r="50" spans="1:24" s="268" customFormat="1" ht="12.95" customHeight="1">
      <c r="A50" s="294"/>
      <c r="B50" s="306" t="s">
        <v>256</v>
      </c>
      <c r="C50" s="307"/>
      <c r="D50" s="307"/>
      <c r="E50" s="307"/>
      <c r="F50" s="307"/>
      <c r="G50" s="307"/>
      <c r="H50" s="307"/>
      <c r="I50" s="308">
        <f ca="1">SUM(I38:I40)-I41</f>
        <v>13</v>
      </c>
      <c r="J50" s="308"/>
      <c r="K50" s="308"/>
      <c r="L50" s="308"/>
      <c r="M50" s="311"/>
      <c r="N50" s="310">
        <f ca="1">SUM(N39:N40)-N41</f>
        <v>41</v>
      </c>
      <c r="O50" s="308"/>
      <c r="P50" s="308"/>
      <c r="Q50" s="308"/>
      <c r="R50" s="311"/>
      <c r="S50" s="310">
        <f ca="1">SUM(S39:S40)-S41</f>
        <v>0</v>
      </c>
      <c r="T50" s="308"/>
      <c r="U50" s="308"/>
      <c r="V50" s="308"/>
      <c r="W50" s="311"/>
      <c r="X50" s="308"/>
    </row>
    <row r="51" spans="1:24" s="268" customFormat="1" ht="12.95" customHeight="1">
      <c r="A51" s="294"/>
      <c r="B51" s="306" t="s">
        <v>257</v>
      </c>
      <c r="C51" s="307"/>
      <c r="D51" s="307"/>
      <c r="E51" s="307"/>
      <c r="F51" s="307"/>
      <c r="G51" s="307"/>
      <c r="H51" s="307"/>
      <c r="I51" s="308"/>
      <c r="J51" s="312">
        <f ca="1">(J32-J41)-(I32-I41)</f>
        <v>-1</v>
      </c>
      <c r="K51" s="312">
        <f ca="1">(K32-K41)-(J32-J41)</f>
        <v>39</v>
      </c>
      <c r="L51" s="312">
        <f ca="1">(L32-L41)-(K32-K41)</f>
        <v>-9</v>
      </c>
      <c r="M51" s="311"/>
      <c r="N51" s="310"/>
      <c r="O51" s="312">
        <f ca="1">(O32-O41)-(N32-N41)</f>
        <v>0</v>
      </c>
      <c r="P51" s="312">
        <f ca="1">(P32-P41)-(O32-O41)</f>
        <v>0</v>
      </c>
      <c r="Q51" s="312">
        <f ca="1">(Q32-Q41)-(P32-P41)</f>
        <v>0</v>
      </c>
      <c r="R51" s="311"/>
      <c r="S51" s="310"/>
      <c r="T51" s="312">
        <f ca="1">(T32-T41)-(S32-S41)</f>
        <v>0</v>
      </c>
      <c r="U51" s="312">
        <f ca="1">(U32-U41)-(T32-T41)</f>
        <v>0</v>
      </c>
      <c r="V51" s="312">
        <f ca="1">(V32-V41)-(U32-U41)</f>
        <v>0</v>
      </c>
      <c r="W51" s="311"/>
      <c r="X51" s="308"/>
    </row>
    <row r="52" spans="1:24" s="268" customFormat="1" ht="12.95" customHeight="1">
      <c r="A52" s="294"/>
      <c r="B52" s="306" t="s">
        <v>258</v>
      </c>
      <c r="C52" s="307"/>
      <c r="D52" s="307"/>
      <c r="E52" s="307"/>
      <c r="F52" s="307"/>
      <c r="G52" s="307"/>
      <c r="H52" s="307"/>
      <c r="I52" s="312"/>
      <c r="J52" s="312"/>
      <c r="K52" s="312"/>
      <c r="L52" s="312"/>
      <c r="M52" s="313">
        <v>0</v>
      </c>
      <c r="N52" s="310"/>
      <c r="O52" s="308"/>
      <c r="P52" s="308"/>
      <c r="Q52" s="308"/>
      <c r="R52" s="313">
        <v>0</v>
      </c>
      <c r="S52" s="310"/>
      <c r="T52" s="308"/>
      <c r="U52" s="308"/>
      <c r="V52" s="308"/>
      <c r="W52" s="313">
        <v>0</v>
      </c>
      <c r="X52" s="308"/>
    </row>
    <row r="53" spans="1:24" s="268" customFormat="1" ht="12.95" customHeight="1">
      <c r="A53" s="294"/>
      <c r="B53" s="266" t="s">
        <v>289</v>
      </c>
      <c r="C53" s="307"/>
      <c r="D53" s="307"/>
      <c r="E53" s="307"/>
      <c r="F53" s="307"/>
      <c r="G53" s="307"/>
      <c r="I53" s="312"/>
      <c r="J53" s="312"/>
      <c r="K53" s="312"/>
      <c r="L53" s="312"/>
      <c r="M53" s="313"/>
      <c r="N53" s="310"/>
      <c r="O53" s="312"/>
      <c r="P53" s="312"/>
      <c r="Q53" s="312"/>
      <c r="R53" s="313"/>
      <c r="S53" s="310"/>
      <c r="T53" s="312"/>
      <c r="U53" s="312"/>
      <c r="V53" s="312"/>
      <c r="W53" s="313"/>
      <c r="X53" s="308"/>
    </row>
    <row r="54" spans="1:24" s="268" customFormat="1" ht="12.95" customHeight="1">
      <c r="A54" s="294"/>
      <c r="B54" s="306" t="s">
        <v>267</v>
      </c>
      <c r="C54" s="307"/>
      <c r="D54" s="307"/>
      <c r="E54" s="307"/>
      <c r="F54" s="307"/>
      <c r="G54" s="307"/>
      <c r="H54" s="307"/>
      <c r="I54" s="312"/>
      <c r="J54" s="312"/>
      <c r="K54" s="312"/>
      <c r="L54" s="312"/>
      <c r="M54" s="313"/>
      <c r="N54" s="370">
        <f ca="1">-((M38-M41)-(L38-L41))</f>
        <v>4</v>
      </c>
      <c r="O54" s="308"/>
      <c r="P54" s="308"/>
      <c r="Q54" s="308"/>
      <c r="R54" s="313"/>
      <c r="S54" s="370">
        <f ca="1">-((R39-R41)-(Q39-Q41))</f>
        <v>0</v>
      </c>
      <c r="T54" s="308"/>
      <c r="U54" s="308"/>
      <c r="V54" s="308"/>
      <c r="W54" s="313"/>
      <c r="X54" s="308"/>
    </row>
    <row r="55" spans="1:24" s="268" customFormat="1" ht="12.95" customHeight="1">
      <c r="A55" s="294"/>
      <c r="B55" s="306" t="s">
        <v>281</v>
      </c>
      <c r="C55" s="307"/>
      <c r="D55" s="307"/>
      <c r="E55" s="307"/>
      <c r="F55" s="307"/>
      <c r="G55" s="307"/>
      <c r="H55" s="307"/>
      <c r="I55" s="312"/>
      <c r="J55" s="312"/>
      <c r="K55" s="312"/>
      <c r="L55" s="312"/>
      <c r="M55" s="313"/>
      <c r="N55" s="310"/>
      <c r="O55" s="308"/>
      <c r="P55" s="308"/>
      <c r="Q55" s="308"/>
      <c r="R55" s="313"/>
      <c r="S55" s="310"/>
      <c r="T55" s="308"/>
      <c r="U55" s="308"/>
      <c r="V55" s="308"/>
      <c r="W55" s="313"/>
      <c r="X55" s="308"/>
    </row>
    <row r="56" spans="1:24" s="268" customFormat="1" ht="12.95" customHeight="1">
      <c r="A56" s="294"/>
      <c r="B56" s="306" t="s">
        <v>323</v>
      </c>
      <c r="C56" s="307"/>
      <c r="D56" s="307"/>
      <c r="E56" s="307"/>
      <c r="F56" s="307"/>
      <c r="G56" s="307"/>
      <c r="H56" s="307"/>
      <c r="I56" s="312"/>
      <c r="J56" s="312"/>
      <c r="K56" s="312"/>
      <c r="L56" s="312"/>
      <c r="M56" s="313"/>
      <c r="N56" s="310"/>
      <c r="O56" s="308"/>
      <c r="P56" s="308"/>
      <c r="Q56" s="308"/>
      <c r="R56" s="311"/>
      <c r="S56" s="310"/>
      <c r="T56" s="308"/>
      <c r="U56" s="308"/>
      <c r="V56" s="308"/>
      <c r="W56" s="313"/>
      <c r="X56" s="308"/>
    </row>
    <row r="57" spans="1:24" s="268" customFormat="1" ht="12.95" customHeight="1">
      <c r="A57" s="294"/>
      <c r="B57" s="306" t="s">
        <v>286</v>
      </c>
      <c r="C57" s="307"/>
      <c r="D57" s="307"/>
      <c r="E57" s="307"/>
      <c r="F57" s="307"/>
      <c r="G57" s="307"/>
      <c r="H57" s="307"/>
      <c r="I57" s="312"/>
      <c r="J57" s="312"/>
      <c r="K57" s="312"/>
      <c r="L57" s="312"/>
      <c r="M57" s="313"/>
      <c r="N57" s="310"/>
      <c r="O57" s="308"/>
      <c r="P57" s="308"/>
      <c r="Q57" s="308"/>
      <c r="R57" s="311"/>
      <c r="S57" s="310"/>
      <c r="T57" s="308"/>
      <c r="U57" s="308"/>
      <c r="V57" s="308"/>
      <c r="W57" s="313"/>
      <c r="X57" s="308"/>
    </row>
    <row r="58" spans="1:24" s="268" customFormat="1" ht="12.95" customHeight="1">
      <c r="A58" s="294"/>
      <c r="B58" s="306" t="s">
        <v>308</v>
      </c>
      <c r="C58" s="307"/>
      <c r="D58" s="307"/>
      <c r="E58" s="307"/>
      <c r="F58" s="307"/>
      <c r="G58" s="307"/>
      <c r="H58" s="307"/>
      <c r="I58" s="312"/>
      <c r="J58" s="312"/>
      <c r="K58" s="312"/>
      <c r="L58" s="312"/>
      <c r="M58" s="313"/>
      <c r="N58" s="310"/>
      <c r="O58" s="308"/>
      <c r="P58" s="308"/>
      <c r="Q58" s="308"/>
      <c r="R58" s="311"/>
      <c r="S58" s="310"/>
      <c r="T58" s="308"/>
      <c r="U58" s="308"/>
      <c r="V58" s="308"/>
      <c r="W58" s="313"/>
      <c r="X58" s="308"/>
    </row>
    <row r="59" spans="1:24" s="268" customFormat="1" ht="12.95" customHeight="1">
      <c r="A59" s="294"/>
      <c r="B59" s="306" t="s">
        <v>309</v>
      </c>
      <c r="C59" s="307"/>
      <c r="D59" s="307"/>
      <c r="E59" s="307"/>
      <c r="F59" s="307"/>
      <c r="G59" s="307"/>
      <c r="H59" s="307"/>
      <c r="I59" s="312"/>
      <c r="J59" s="312"/>
      <c r="K59" s="312"/>
      <c r="L59" s="312"/>
      <c r="M59" s="313"/>
      <c r="N59" s="310"/>
      <c r="O59" s="308"/>
      <c r="P59" s="308"/>
      <c r="Q59" s="308"/>
      <c r="R59" s="311"/>
      <c r="S59" s="310"/>
      <c r="T59" s="308"/>
      <c r="U59" s="308"/>
      <c r="V59" s="308"/>
      <c r="W59" s="313"/>
      <c r="X59" s="308"/>
    </row>
    <row r="60" spans="1:24" s="268" customFormat="1" ht="12.95" customHeight="1">
      <c r="A60" s="294"/>
      <c r="B60" s="306" t="s">
        <v>310</v>
      </c>
      <c r="C60" s="307"/>
      <c r="D60" s="307"/>
      <c r="E60" s="307"/>
      <c r="F60" s="307"/>
      <c r="G60" s="307"/>
      <c r="H60" s="307"/>
      <c r="I60" s="312"/>
      <c r="J60" s="312"/>
      <c r="K60" s="312"/>
      <c r="L60" s="312"/>
      <c r="M60" s="313"/>
      <c r="N60" s="310"/>
      <c r="O60" s="308"/>
      <c r="P60" s="308"/>
      <c r="Q60" s="308"/>
      <c r="R60" s="311"/>
      <c r="S60" s="310"/>
      <c r="T60" s="308"/>
      <c r="U60" s="308"/>
      <c r="V60" s="308"/>
      <c r="W60" s="313"/>
      <c r="X60" s="308"/>
    </row>
    <row r="61" spans="1:24" s="268" customFormat="1" ht="12.95" customHeight="1">
      <c r="A61" s="294"/>
      <c r="B61" s="306" t="s">
        <v>311</v>
      </c>
      <c r="C61" s="307"/>
      <c r="D61" s="307"/>
      <c r="E61" s="307"/>
      <c r="F61" s="307"/>
      <c r="G61" s="307"/>
      <c r="H61" s="307"/>
      <c r="I61" s="312"/>
      <c r="J61" s="312"/>
      <c r="K61" s="312"/>
      <c r="L61" s="312"/>
      <c r="M61" s="313"/>
      <c r="N61" s="310"/>
      <c r="O61" s="308"/>
      <c r="P61" s="308"/>
      <c r="Q61" s="308"/>
      <c r="R61" s="311"/>
      <c r="S61" s="310"/>
      <c r="T61" s="308"/>
      <c r="U61" s="308"/>
      <c r="V61" s="308"/>
      <c r="W61" s="313"/>
      <c r="X61" s="308"/>
    </row>
    <row r="62" spans="1:24" s="268" customFormat="1" ht="12.95" customHeight="1">
      <c r="A62" s="294"/>
      <c r="B62" s="306" t="s">
        <v>22</v>
      </c>
      <c r="C62" s="307"/>
      <c r="D62" s="307"/>
      <c r="E62" s="307"/>
      <c r="F62" s="307"/>
      <c r="G62" s="307"/>
      <c r="H62" s="307"/>
      <c r="I62" s="319">
        <f ca="1">SUM(I50:I61)</f>
        <v>13</v>
      </c>
      <c r="J62" s="319">
        <f t="shared" ref="J62:X62" ca="1" si="11">SUM(J50:J61)</f>
        <v>-1</v>
      </c>
      <c r="K62" s="319">
        <f t="shared" ca="1" si="11"/>
        <v>39</v>
      </c>
      <c r="L62" s="319">
        <f t="shared" ca="1" si="11"/>
        <v>-9</v>
      </c>
      <c r="M62" s="321">
        <f t="shared" si="11"/>
        <v>0</v>
      </c>
      <c r="N62" s="320">
        <f t="shared" ca="1" si="11"/>
        <v>45</v>
      </c>
      <c r="O62" s="319">
        <f t="shared" ca="1" si="11"/>
        <v>0</v>
      </c>
      <c r="P62" s="319">
        <f t="shared" ca="1" si="11"/>
        <v>0</v>
      </c>
      <c r="Q62" s="319">
        <f t="shared" ca="1" si="11"/>
        <v>0</v>
      </c>
      <c r="R62" s="321">
        <f t="shared" si="11"/>
        <v>0</v>
      </c>
      <c r="S62" s="320">
        <f t="shared" ca="1" si="11"/>
        <v>0</v>
      </c>
      <c r="T62" s="319">
        <f t="shared" ca="1" si="11"/>
        <v>0</v>
      </c>
      <c r="U62" s="319">
        <f t="shared" ca="1" si="11"/>
        <v>0</v>
      </c>
      <c r="V62" s="319">
        <f t="shared" ca="1" si="11"/>
        <v>0</v>
      </c>
      <c r="W62" s="321">
        <f t="shared" si="11"/>
        <v>0</v>
      </c>
      <c r="X62" s="319">
        <f t="shared" si="11"/>
        <v>0</v>
      </c>
    </row>
    <row r="63" spans="1:24" s="268" customFormat="1" ht="12.95" customHeight="1">
      <c r="A63" s="294"/>
      <c r="B63" s="306"/>
      <c r="C63" s="307"/>
      <c r="D63" s="307"/>
      <c r="E63" s="307"/>
      <c r="F63" s="307"/>
      <c r="G63" s="307"/>
      <c r="H63" s="307"/>
      <c r="I63" s="312"/>
      <c r="J63" s="312"/>
      <c r="K63" s="312"/>
      <c r="L63" s="312"/>
      <c r="M63" s="313"/>
      <c r="N63" s="322"/>
      <c r="O63" s="312"/>
      <c r="P63" s="312"/>
      <c r="Q63" s="312"/>
      <c r="R63" s="313"/>
      <c r="S63" s="322"/>
      <c r="T63" s="312"/>
      <c r="U63" s="312"/>
      <c r="V63" s="312"/>
      <c r="W63" s="313"/>
      <c r="X63" s="312"/>
    </row>
    <row r="64" spans="1:24" s="268" customFormat="1" ht="12.95" customHeight="1" outlineLevel="1">
      <c r="A64" s="294"/>
      <c r="B64" s="266" t="s">
        <v>230</v>
      </c>
      <c r="C64" s="307"/>
      <c r="D64" s="307"/>
      <c r="E64" s="307"/>
      <c r="F64" s="307"/>
      <c r="G64" s="307"/>
      <c r="H64" s="307"/>
      <c r="I64" s="312"/>
      <c r="J64" s="312"/>
      <c r="K64" s="312"/>
      <c r="L64" s="312"/>
      <c r="M64" s="313"/>
      <c r="N64" s="310"/>
      <c r="O64" s="308"/>
      <c r="P64" s="308"/>
      <c r="Q64" s="308"/>
      <c r="R64" s="311"/>
      <c r="S64" s="310"/>
      <c r="T64" s="308"/>
      <c r="U64" s="308"/>
      <c r="V64" s="308"/>
      <c r="W64" s="311"/>
      <c r="X64" s="308"/>
    </row>
    <row r="65" spans="1:24" s="268" customFormat="1" ht="12.95" customHeight="1" outlineLevel="1">
      <c r="A65" s="294"/>
      <c r="B65" s="323" t="s">
        <v>215</v>
      </c>
      <c r="C65" s="324"/>
      <c r="D65" s="324"/>
      <c r="E65" s="324"/>
      <c r="F65" s="324"/>
      <c r="G65" s="324"/>
      <c r="H65" s="324"/>
      <c r="I65" s="325"/>
      <c r="J65" s="325">
        <f ca="1">I$62</f>
        <v>13</v>
      </c>
      <c r="K65" s="325">
        <f ca="1">J65</f>
        <v>13</v>
      </c>
      <c r="L65" s="325">
        <f ca="1">K65</f>
        <v>13</v>
      </c>
      <c r="M65" s="327">
        <f ca="1">L65</f>
        <v>13</v>
      </c>
      <c r="N65" s="326">
        <f ca="1">M65</f>
        <v>13</v>
      </c>
      <c r="O65" s="325"/>
      <c r="P65" s="325"/>
      <c r="Q65" s="325"/>
      <c r="R65" s="327"/>
      <c r="S65" s="326"/>
      <c r="T65" s="325"/>
      <c r="U65" s="325"/>
      <c r="V65" s="325"/>
      <c r="W65" s="327"/>
      <c r="X65" s="325"/>
    </row>
    <row r="66" spans="1:24" s="268" customFormat="1" ht="12.95" customHeight="1" outlineLevel="1">
      <c r="A66" s="294"/>
      <c r="B66" s="306" t="s">
        <v>205</v>
      </c>
      <c r="C66" s="307"/>
      <c r="D66" s="307"/>
      <c r="E66" s="307"/>
      <c r="F66" s="307"/>
      <c r="G66" s="307"/>
      <c r="H66" s="307"/>
      <c r="I66" s="312"/>
      <c r="J66" s="312"/>
      <c r="K66" s="312">
        <f ca="1">J$62</f>
        <v>-1</v>
      </c>
      <c r="L66" s="312">
        <f ca="1">K66</f>
        <v>-1</v>
      </c>
      <c r="M66" s="313">
        <f ca="1">L66</f>
        <v>-1</v>
      </c>
      <c r="N66" s="310">
        <f ca="1">M66</f>
        <v>-1</v>
      </c>
      <c r="O66" s="308">
        <f ca="1">N66</f>
        <v>-1</v>
      </c>
      <c r="P66" s="308"/>
      <c r="Q66" s="308"/>
      <c r="R66" s="311"/>
      <c r="S66" s="310"/>
      <c r="T66" s="308"/>
      <c r="U66" s="308"/>
      <c r="V66" s="308"/>
      <c r="W66" s="311"/>
      <c r="X66" s="308"/>
    </row>
    <row r="67" spans="1:24" s="268" customFormat="1" ht="12.95" customHeight="1" outlineLevel="1">
      <c r="A67" s="294"/>
      <c r="B67" s="306" t="s">
        <v>206</v>
      </c>
      <c r="C67" s="307"/>
      <c r="D67" s="307"/>
      <c r="E67" s="307"/>
      <c r="F67" s="307"/>
      <c r="G67" s="307"/>
      <c r="H67" s="307"/>
      <c r="I67" s="312"/>
      <c r="J67" s="312"/>
      <c r="K67" s="312"/>
      <c r="L67" s="312">
        <f ca="1">K$62</f>
        <v>39</v>
      </c>
      <c r="M67" s="313">
        <f ca="1">L67</f>
        <v>39</v>
      </c>
      <c r="N67" s="310">
        <f ca="1">M67</f>
        <v>39</v>
      </c>
      <c r="O67" s="308">
        <f ca="1">N67</f>
        <v>39</v>
      </c>
      <c r="P67" s="308">
        <f ca="1">O67</f>
        <v>39</v>
      </c>
      <c r="Q67" s="308"/>
      <c r="R67" s="311"/>
      <c r="S67" s="310"/>
      <c r="T67" s="308"/>
      <c r="U67" s="308"/>
      <c r="V67" s="308"/>
      <c r="W67" s="311"/>
      <c r="X67" s="308"/>
    </row>
    <row r="68" spans="1:24" s="268" customFormat="1" ht="12.95" customHeight="1" outlineLevel="1">
      <c r="A68" s="294"/>
      <c r="B68" s="306" t="s">
        <v>207</v>
      </c>
      <c r="C68" s="307"/>
      <c r="D68" s="307"/>
      <c r="E68" s="307"/>
      <c r="F68" s="307"/>
      <c r="G68" s="307"/>
      <c r="H68" s="307"/>
      <c r="I68" s="312"/>
      <c r="J68" s="312"/>
      <c r="K68" s="312"/>
      <c r="L68" s="312"/>
      <c r="M68" s="313">
        <f ca="1">L$62</f>
        <v>-9</v>
      </c>
      <c r="N68" s="310">
        <f ca="1">M68</f>
        <v>-9</v>
      </c>
      <c r="O68" s="308">
        <f ca="1">N68</f>
        <v>-9</v>
      </c>
      <c r="P68" s="308">
        <f ca="1">O68</f>
        <v>-9</v>
      </c>
      <c r="Q68" s="308">
        <f ca="1">P68</f>
        <v>-9</v>
      </c>
      <c r="R68" s="311"/>
      <c r="S68" s="310"/>
      <c r="T68" s="308"/>
      <c r="U68" s="308"/>
      <c r="V68" s="308"/>
      <c r="W68" s="311"/>
      <c r="X68" s="308"/>
    </row>
    <row r="69" spans="1:24" s="268" customFormat="1" ht="12.95" customHeight="1" outlineLevel="1">
      <c r="A69" s="294"/>
      <c r="B69" s="328" t="s">
        <v>208</v>
      </c>
      <c r="C69" s="307"/>
      <c r="D69" s="307"/>
      <c r="E69" s="307"/>
      <c r="F69" s="307"/>
      <c r="G69" s="307"/>
      <c r="H69" s="307"/>
      <c r="I69" s="312"/>
      <c r="J69" s="312"/>
      <c r="K69" s="312"/>
      <c r="L69" s="312"/>
      <c r="M69" s="313"/>
      <c r="N69" s="310">
        <f>M$62</f>
        <v>0</v>
      </c>
      <c r="O69" s="308">
        <f>N69</f>
        <v>0</v>
      </c>
      <c r="P69" s="308">
        <f>O69</f>
        <v>0</v>
      </c>
      <c r="Q69" s="308">
        <f>P69</f>
        <v>0</v>
      </c>
      <c r="R69" s="311">
        <f>Q69</f>
        <v>0</v>
      </c>
      <c r="S69" s="310"/>
      <c r="T69" s="308"/>
      <c r="U69" s="308"/>
      <c r="V69" s="308"/>
      <c r="W69" s="311"/>
      <c r="X69" s="308"/>
    </row>
    <row r="70" spans="1:24" s="268" customFormat="1" ht="12.95" customHeight="1" outlineLevel="1">
      <c r="A70" s="294"/>
      <c r="B70" s="323" t="s">
        <v>209</v>
      </c>
      <c r="C70" s="324"/>
      <c r="D70" s="324"/>
      <c r="E70" s="324"/>
      <c r="F70" s="324"/>
      <c r="G70" s="324"/>
      <c r="H70" s="324"/>
      <c r="I70" s="325"/>
      <c r="J70" s="325"/>
      <c r="K70" s="325"/>
      <c r="L70" s="325"/>
      <c r="M70" s="327"/>
      <c r="N70" s="326"/>
      <c r="O70" s="325">
        <f ca="1">N$62</f>
        <v>45</v>
      </c>
      <c r="P70" s="325">
        <f ca="1">O70</f>
        <v>45</v>
      </c>
      <c r="Q70" s="325">
        <f ca="1">P70</f>
        <v>45</v>
      </c>
      <c r="R70" s="327">
        <f ca="1">Q70</f>
        <v>45</v>
      </c>
      <c r="S70" s="326">
        <f ca="1">R70</f>
        <v>45</v>
      </c>
      <c r="T70" s="325"/>
      <c r="U70" s="325"/>
      <c r="V70" s="325"/>
      <c r="W70" s="327"/>
      <c r="X70" s="325"/>
    </row>
    <row r="71" spans="1:24" s="268" customFormat="1" ht="12.95" customHeight="1" outlineLevel="1">
      <c r="A71" s="294"/>
      <c r="B71" s="306" t="s">
        <v>210</v>
      </c>
      <c r="C71" s="307"/>
      <c r="D71" s="307"/>
      <c r="E71" s="307"/>
      <c r="F71" s="307"/>
      <c r="G71" s="307"/>
      <c r="H71" s="307"/>
      <c r="I71" s="312"/>
      <c r="J71" s="312"/>
      <c r="K71" s="312"/>
      <c r="L71" s="312"/>
      <c r="M71" s="313"/>
      <c r="N71" s="322"/>
      <c r="O71" s="312"/>
      <c r="P71" s="312">
        <f ca="1">O$62</f>
        <v>0</v>
      </c>
      <c r="Q71" s="312">
        <f ca="1">P71</f>
        <v>0</v>
      </c>
      <c r="R71" s="313">
        <f ca="1">Q71</f>
        <v>0</v>
      </c>
      <c r="S71" s="322">
        <f ca="1">R71</f>
        <v>0</v>
      </c>
      <c r="T71" s="312">
        <f ca="1">S71</f>
        <v>0</v>
      </c>
      <c r="U71" s="312"/>
      <c r="V71" s="312"/>
      <c r="W71" s="313"/>
      <c r="X71" s="312"/>
    </row>
    <row r="72" spans="1:24" s="268" customFormat="1" ht="12.95" customHeight="1" outlineLevel="1">
      <c r="A72" s="294"/>
      <c r="B72" s="306" t="s">
        <v>211</v>
      </c>
      <c r="C72" s="307"/>
      <c r="D72" s="307"/>
      <c r="E72" s="307"/>
      <c r="F72" s="307"/>
      <c r="G72" s="307"/>
      <c r="H72" s="307"/>
      <c r="I72" s="312"/>
      <c r="J72" s="312"/>
      <c r="K72" s="312"/>
      <c r="L72" s="312"/>
      <c r="M72" s="313"/>
      <c r="N72" s="322"/>
      <c r="O72" s="312"/>
      <c r="P72" s="312"/>
      <c r="Q72" s="312">
        <f ca="1">P$62</f>
        <v>0</v>
      </c>
      <c r="R72" s="313">
        <f ca="1">Q72</f>
        <v>0</v>
      </c>
      <c r="S72" s="322">
        <f ca="1">R72</f>
        <v>0</v>
      </c>
      <c r="T72" s="312">
        <f ca="1">S72</f>
        <v>0</v>
      </c>
      <c r="U72" s="312">
        <f ca="1">T72</f>
        <v>0</v>
      </c>
      <c r="V72" s="312"/>
      <c r="W72" s="313"/>
      <c r="X72" s="312"/>
    </row>
    <row r="73" spans="1:24" s="268" customFormat="1" ht="12.95" customHeight="1" outlineLevel="1">
      <c r="A73" s="294"/>
      <c r="B73" s="306" t="s">
        <v>212</v>
      </c>
      <c r="C73" s="307"/>
      <c r="D73" s="307"/>
      <c r="E73" s="307"/>
      <c r="F73" s="307"/>
      <c r="G73" s="307"/>
      <c r="H73" s="307"/>
      <c r="I73" s="312"/>
      <c r="J73" s="312"/>
      <c r="K73" s="312"/>
      <c r="L73" s="312"/>
      <c r="M73" s="313"/>
      <c r="N73" s="322"/>
      <c r="O73" s="312"/>
      <c r="P73" s="312"/>
      <c r="Q73" s="312"/>
      <c r="R73" s="313">
        <f ca="1">Q$62</f>
        <v>0</v>
      </c>
      <c r="S73" s="322">
        <f ca="1">R73</f>
        <v>0</v>
      </c>
      <c r="T73" s="312">
        <f ca="1">S73</f>
        <v>0</v>
      </c>
      <c r="U73" s="312">
        <f ca="1">T73</f>
        <v>0</v>
      </c>
      <c r="V73" s="312">
        <f ca="1">U73</f>
        <v>0</v>
      </c>
      <c r="W73" s="313"/>
      <c r="X73" s="312"/>
    </row>
    <row r="74" spans="1:24" s="268" customFormat="1" ht="12.95" customHeight="1" outlineLevel="1">
      <c r="A74" s="294"/>
      <c r="B74" s="328" t="s">
        <v>213</v>
      </c>
      <c r="C74" s="329"/>
      <c r="D74" s="329"/>
      <c r="E74" s="307"/>
      <c r="F74" s="307"/>
      <c r="G74" s="307"/>
      <c r="H74" s="307"/>
      <c r="I74" s="312"/>
      <c r="J74" s="312"/>
      <c r="K74" s="312"/>
      <c r="L74" s="312"/>
      <c r="M74" s="313"/>
      <c r="N74" s="322"/>
      <c r="O74" s="312"/>
      <c r="P74" s="312"/>
      <c r="Q74" s="312"/>
      <c r="R74" s="313"/>
      <c r="S74" s="322">
        <f>R$62</f>
        <v>0</v>
      </c>
      <c r="T74" s="312">
        <f>S74</f>
        <v>0</v>
      </c>
      <c r="U74" s="312">
        <f>T74</f>
        <v>0</v>
      </c>
      <c r="V74" s="312">
        <f>U74</f>
        <v>0</v>
      </c>
      <c r="W74" s="313">
        <f>V74</f>
        <v>0</v>
      </c>
      <c r="X74" s="312"/>
    </row>
    <row r="75" spans="1:24" s="268" customFormat="1" ht="12.95" customHeight="1" outlineLevel="1">
      <c r="A75" s="294"/>
      <c r="B75" s="306" t="s">
        <v>214</v>
      </c>
      <c r="C75" s="307"/>
      <c r="D75" s="307"/>
      <c r="E75" s="324"/>
      <c r="F75" s="324"/>
      <c r="G75" s="324"/>
      <c r="H75" s="324"/>
      <c r="I75" s="325"/>
      <c r="J75" s="325"/>
      <c r="K75" s="325"/>
      <c r="L75" s="325"/>
      <c r="M75" s="327"/>
      <c r="N75" s="326"/>
      <c r="O75" s="325"/>
      <c r="P75" s="325"/>
      <c r="Q75" s="325"/>
      <c r="R75" s="327"/>
      <c r="S75" s="326"/>
      <c r="T75" s="325">
        <f ca="1">S$62</f>
        <v>0</v>
      </c>
      <c r="U75" s="325">
        <f ca="1">T75</f>
        <v>0</v>
      </c>
      <c r="V75" s="325">
        <f ca="1">U75</f>
        <v>0</v>
      </c>
      <c r="W75" s="327">
        <f ca="1">V75</f>
        <v>0</v>
      </c>
      <c r="X75" s="325">
        <f ca="1">W75</f>
        <v>0</v>
      </c>
    </row>
    <row r="76" spans="1:24" s="268" customFormat="1" ht="12.95" customHeight="1" outlineLevel="1">
      <c r="A76" s="294"/>
      <c r="B76" s="306" t="s">
        <v>288</v>
      </c>
      <c r="C76" s="307"/>
      <c r="D76" s="307"/>
      <c r="E76" s="307"/>
      <c r="F76" s="307"/>
      <c r="G76" s="307"/>
      <c r="H76" s="307"/>
      <c r="I76" s="312"/>
      <c r="J76" s="312"/>
      <c r="K76" s="312"/>
      <c r="L76" s="312"/>
      <c r="M76" s="313"/>
      <c r="N76" s="322"/>
      <c r="O76" s="312"/>
      <c r="P76" s="312"/>
      <c r="Q76" s="312"/>
      <c r="R76" s="313"/>
      <c r="S76" s="322"/>
      <c r="T76" s="312"/>
      <c r="U76" s="312">
        <f ca="1">T62</f>
        <v>0</v>
      </c>
      <c r="V76" s="312">
        <f ca="1">U76</f>
        <v>0</v>
      </c>
      <c r="W76" s="313">
        <f ca="1">V76</f>
        <v>0</v>
      </c>
      <c r="X76" s="312">
        <f ca="1">W76</f>
        <v>0</v>
      </c>
    </row>
    <row r="77" spans="1:24" s="268" customFormat="1" ht="12.95" customHeight="1" outlineLevel="1">
      <c r="A77" s="294"/>
      <c r="B77" s="306" t="s">
        <v>307</v>
      </c>
      <c r="C77" s="307"/>
      <c r="D77" s="307"/>
      <c r="E77" s="307"/>
      <c r="F77" s="307"/>
      <c r="G77" s="307"/>
      <c r="H77" s="307"/>
      <c r="I77" s="312"/>
      <c r="J77" s="312"/>
      <c r="K77" s="312"/>
      <c r="L77" s="312"/>
      <c r="M77" s="313"/>
      <c r="N77" s="322"/>
      <c r="O77" s="312"/>
      <c r="P77" s="312"/>
      <c r="Q77" s="312"/>
      <c r="R77" s="313"/>
      <c r="S77" s="322"/>
      <c r="T77" s="312"/>
      <c r="U77" s="312"/>
      <c r="V77" s="312">
        <f ca="1">U62</f>
        <v>0</v>
      </c>
      <c r="W77" s="313">
        <f ca="1">V77</f>
        <v>0</v>
      </c>
      <c r="X77" s="312">
        <f ca="1">W77</f>
        <v>0</v>
      </c>
    </row>
    <row r="78" spans="1:24" s="268" customFormat="1" ht="12.95" customHeight="1">
      <c r="A78" s="294"/>
      <c r="B78" s="306" t="s">
        <v>259</v>
      </c>
      <c r="C78" s="307"/>
      <c r="D78" s="307"/>
      <c r="E78" s="307"/>
      <c r="F78" s="307"/>
      <c r="G78" s="307"/>
      <c r="H78" s="307"/>
      <c r="I78" s="319"/>
      <c r="J78" s="319"/>
      <c r="K78" s="319"/>
      <c r="L78" s="319"/>
      <c r="M78" s="321"/>
      <c r="N78" s="320">
        <f ca="1">SUM(N65:N69)</f>
        <v>42</v>
      </c>
      <c r="O78" s="319">
        <f ca="1">SUM(O65:O69)</f>
        <v>29</v>
      </c>
      <c r="P78" s="319">
        <f ca="1">SUM(P65:P69)</f>
        <v>30</v>
      </c>
      <c r="Q78" s="319">
        <f ca="1">SUM(Q65:Q69)</f>
        <v>-9</v>
      </c>
      <c r="R78" s="321">
        <f>SUM(R65:R69)</f>
        <v>0</v>
      </c>
      <c r="S78" s="320">
        <f ca="1">SUM(S65:S74)</f>
        <v>45</v>
      </c>
      <c r="T78" s="319">
        <f ca="1">SUM(T65:T74)</f>
        <v>0</v>
      </c>
      <c r="U78" s="319">
        <f ca="1">SUM(U65:U74)</f>
        <v>0</v>
      </c>
      <c r="V78" s="319">
        <f ca="1">SUM(V65:V74)</f>
        <v>0</v>
      </c>
      <c r="W78" s="321">
        <f>SUM(W65:W74)</f>
        <v>0</v>
      </c>
      <c r="X78" s="319">
        <f ca="1">SUM(X65:X77)</f>
        <v>0</v>
      </c>
    </row>
    <row r="79" spans="1:24" s="268" customFormat="1" ht="12.95" customHeight="1">
      <c r="A79" s="294"/>
      <c r="B79" s="306"/>
      <c r="C79" s="307"/>
      <c r="D79" s="307"/>
      <c r="E79" s="307"/>
      <c r="F79" s="307"/>
      <c r="G79" s="307"/>
      <c r="H79" s="307"/>
      <c r="I79" s="312"/>
      <c r="J79" s="312"/>
      <c r="K79" s="312"/>
      <c r="L79" s="312"/>
      <c r="M79" s="313"/>
      <c r="N79" s="322"/>
      <c r="O79" s="312"/>
      <c r="P79" s="312"/>
      <c r="Q79" s="312"/>
      <c r="R79" s="313"/>
      <c r="S79" s="322"/>
      <c r="T79" s="312"/>
      <c r="U79" s="312"/>
      <c r="V79" s="312"/>
      <c r="W79" s="313"/>
      <c r="X79" s="312"/>
    </row>
    <row r="80" spans="1:24" s="268" customFormat="1" ht="12.95" customHeight="1">
      <c r="A80" s="294"/>
      <c r="B80" s="266" t="s">
        <v>360</v>
      </c>
      <c r="C80" s="307"/>
      <c r="D80" s="307"/>
      <c r="E80" s="307"/>
      <c r="F80" s="307"/>
      <c r="G80" s="307"/>
      <c r="H80" s="307"/>
      <c r="I80" s="312"/>
      <c r="J80" s="312"/>
      <c r="K80" s="312"/>
      <c r="L80" s="312"/>
      <c r="M80" s="313"/>
      <c r="N80" s="322"/>
      <c r="O80" s="312"/>
      <c r="P80" s="312"/>
      <c r="Q80" s="312"/>
      <c r="R80" s="313"/>
      <c r="S80" s="322"/>
      <c r="T80" s="312"/>
      <c r="U80" s="312"/>
      <c r="V80" s="312"/>
      <c r="W80" s="313"/>
      <c r="X80" s="312"/>
    </row>
    <row r="81" spans="1:24" s="268" customFormat="1" ht="12.95" customHeight="1">
      <c r="A81" s="294"/>
      <c r="B81" s="306" t="s">
        <v>361</v>
      </c>
      <c r="C81" s="307"/>
      <c r="D81" s="307"/>
      <c r="E81" s="307"/>
      <c r="F81" s="307"/>
      <c r="G81" s="307"/>
      <c r="H81" s="307"/>
      <c r="I81" s="314"/>
      <c r="J81" s="314"/>
      <c r="K81" s="314"/>
      <c r="L81" s="314"/>
      <c r="M81" s="318"/>
      <c r="N81" s="371"/>
      <c r="O81" s="314"/>
      <c r="P81" s="314"/>
      <c r="Q81" s="314"/>
      <c r="R81" s="318"/>
      <c r="S81" s="371"/>
      <c r="T81" s="314"/>
      <c r="U81" s="314"/>
      <c r="V81" s="314"/>
      <c r="W81" s="318"/>
      <c r="X81" s="314"/>
    </row>
    <row r="82" spans="1:24" s="268" customFormat="1" ht="12.95" customHeight="1">
      <c r="A82" s="294"/>
      <c r="B82" s="306" t="s">
        <v>362</v>
      </c>
      <c r="C82" s="307"/>
      <c r="D82" s="307"/>
      <c r="E82" s="267"/>
      <c r="F82" s="267"/>
      <c r="G82" s="267"/>
      <c r="H82" s="307"/>
      <c r="I82" s="314"/>
      <c r="J82" s="314"/>
      <c r="K82" s="314"/>
      <c r="L82" s="314"/>
      <c r="M82" s="318"/>
      <c r="N82" s="371"/>
      <c r="O82" s="314"/>
      <c r="P82" s="314"/>
      <c r="Q82" s="314"/>
      <c r="R82" s="318"/>
      <c r="S82" s="371"/>
      <c r="T82" s="314"/>
      <c r="U82" s="314"/>
      <c r="V82" s="314"/>
      <c r="W82" s="318"/>
      <c r="X82" s="314"/>
    </row>
    <row r="83" spans="1:24" s="268" customFormat="1" ht="12.95" customHeight="1">
      <c r="A83" s="294"/>
      <c r="B83" s="306" t="s">
        <v>374</v>
      </c>
      <c r="C83" s="267"/>
      <c r="D83" s="267"/>
      <c r="E83" s="267"/>
      <c r="F83" s="267"/>
      <c r="G83" s="267"/>
      <c r="H83" s="307"/>
      <c r="I83" s="314"/>
      <c r="J83" s="314"/>
      <c r="K83" s="314"/>
      <c r="L83" s="314"/>
      <c r="M83" s="318"/>
      <c r="N83" s="371"/>
      <c r="O83" s="314"/>
      <c r="P83" s="314"/>
      <c r="Q83" s="314"/>
      <c r="R83" s="318"/>
      <c r="S83" s="371"/>
      <c r="T83" s="314"/>
      <c r="U83" s="314"/>
      <c r="V83" s="314"/>
      <c r="W83" s="318"/>
      <c r="X83" s="314"/>
    </row>
    <row r="84" spans="1:24" s="268" customFormat="1" ht="12.95" customHeight="1">
      <c r="A84" s="294"/>
      <c r="B84" s="306" t="s">
        <v>373</v>
      </c>
      <c r="C84" s="330"/>
      <c r="D84" s="330"/>
      <c r="E84" s="267"/>
      <c r="F84" s="267"/>
      <c r="G84" s="267"/>
      <c r="H84" s="294"/>
      <c r="I84" s="314"/>
      <c r="J84" s="314"/>
      <c r="K84" s="314"/>
      <c r="L84" s="314"/>
      <c r="M84" s="318"/>
      <c r="N84" s="371"/>
      <c r="O84" s="314"/>
      <c r="P84" s="314"/>
      <c r="Q84" s="314"/>
      <c r="R84" s="318"/>
      <c r="S84" s="371"/>
      <c r="T84" s="314"/>
      <c r="U84" s="314"/>
      <c r="V84" s="314"/>
      <c r="W84" s="318"/>
      <c r="X84" s="314"/>
    </row>
    <row r="85" spans="1:24" s="268" customFormat="1" ht="12.95" customHeight="1">
      <c r="A85" s="294"/>
      <c r="B85" s="306" t="s">
        <v>365</v>
      </c>
      <c r="C85" s="330"/>
      <c r="D85" s="330"/>
      <c r="E85" s="267"/>
      <c r="F85" s="267"/>
      <c r="G85" s="267"/>
      <c r="H85" s="294"/>
      <c r="I85" s="314"/>
      <c r="J85" s="314"/>
      <c r="K85" s="314"/>
      <c r="L85" s="314"/>
      <c r="M85" s="318"/>
      <c r="N85" s="371"/>
      <c r="O85" s="314"/>
      <c r="P85" s="314"/>
      <c r="Q85" s="314"/>
      <c r="R85" s="318"/>
      <c r="S85" s="371"/>
      <c r="T85" s="314"/>
      <c r="U85" s="314"/>
      <c r="V85" s="314"/>
      <c r="W85" s="318"/>
      <c r="X85" s="314"/>
    </row>
    <row r="86" spans="1:24" s="268" customFormat="1" ht="12.95" customHeight="1">
      <c r="A86" s="294"/>
      <c r="B86" s="306" t="s">
        <v>366</v>
      </c>
      <c r="C86" s="330"/>
      <c r="D86" s="330"/>
      <c r="E86" s="267"/>
      <c r="F86" s="267"/>
      <c r="G86" s="267"/>
      <c r="H86" s="294"/>
      <c r="I86" s="314"/>
      <c r="J86" s="314"/>
      <c r="K86" s="314"/>
      <c r="L86" s="314"/>
      <c r="M86" s="318"/>
      <c r="N86" s="371"/>
      <c r="O86" s="314"/>
      <c r="P86" s="314"/>
      <c r="Q86" s="314"/>
      <c r="R86" s="318"/>
      <c r="S86" s="371"/>
      <c r="T86" s="314"/>
      <c r="U86" s="314"/>
      <c r="V86" s="314"/>
      <c r="W86" s="318"/>
      <c r="X86" s="314"/>
    </row>
    <row r="87" spans="1:24" s="268" customFormat="1" ht="12.95" customHeight="1">
      <c r="A87" s="294"/>
      <c r="B87" s="306" t="s">
        <v>363</v>
      </c>
      <c r="C87" s="330"/>
      <c r="D87" s="330"/>
      <c r="E87" s="267"/>
      <c r="F87" s="267"/>
      <c r="G87" s="267"/>
      <c r="H87" s="312"/>
      <c r="I87" s="314"/>
      <c r="J87" s="314"/>
      <c r="K87" s="314"/>
      <c r="L87" s="314"/>
      <c r="M87" s="318"/>
      <c r="N87" s="371"/>
      <c r="O87" s="314"/>
      <c r="P87" s="314"/>
      <c r="Q87" s="314"/>
      <c r="R87" s="318"/>
      <c r="S87" s="371"/>
      <c r="T87" s="314"/>
      <c r="U87" s="314"/>
      <c r="V87" s="314"/>
      <c r="W87" s="318"/>
      <c r="X87" s="314"/>
    </row>
    <row r="88" spans="1:24" s="268" customFormat="1" ht="12.95" customHeight="1">
      <c r="A88" s="294"/>
      <c r="B88" s="306" t="s">
        <v>364</v>
      </c>
      <c r="C88" s="330"/>
      <c r="D88" s="330"/>
      <c r="E88" s="267"/>
      <c r="F88" s="267"/>
      <c r="G88" s="267"/>
      <c r="H88" s="312"/>
      <c r="I88" s="314"/>
      <c r="J88" s="314"/>
      <c r="K88" s="314"/>
      <c r="L88" s="314"/>
      <c r="M88" s="318"/>
      <c r="N88" s="371"/>
      <c r="O88" s="314"/>
      <c r="P88" s="314"/>
      <c r="Q88" s="314"/>
      <c r="R88" s="318"/>
      <c r="S88" s="371"/>
      <c r="T88" s="314"/>
      <c r="U88" s="314"/>
      <c r="V88" s="314"/>
      <c r="W88" s="318"/>
      <c r="X88" s="314"/>
    </row>
    <row r="89" spans="1:24" s="268" customFormat="1" ht="12.95" customHeight="1">
      <c r="A89" s="294"/>
      <c r="B89" s="306" t="s">
        <v>367</v>
      </c>
      <c r="C89" s="330"/>
      <c r="D89" s="330"/>
      <c r="E89" s="267"/>
      <c r="F89" s="267"/>
      <c r="G89" s="267"/>
      <c r="H89" s="312"/>
      <c r="I89" s="314"/>
      <c r="J89" s="314"/>
      <c r="K89" s="314"/>
      <c r="L89" s="314"/>
      <c r="M89" s="318"/>
      <c r="N89" s="371"/>
      <c r="O89" s="314"/>
      <c r="P89" s="314"/>
      <c r="Q89" s="314"/>
      <c r="R89" s="318"/>
      <c r="S89" s="371"/>
      <c r="T89" s="314"/>
      <c r="U89" s="314"/>
      <c r="V89" s="314"/>
      <c r="W89" s="318"/>
      <c r="X89" s="314"/>
    </row>
    <row r="90" spans="1:24" s="268" customFormat="1" ht="12.95" customHeight="1">
      <c r="A90" s="294"/>
      <c r="B90" s="306" t="s">
        <v>368</v>
      </c>
      <c r="C90" s="330"/>
      <c r="D90" s="330"/>
      <c r="E90" s="267"/>
      <c r="F90" s="267"/>
      <c r="G90" s="267"/>
      <c r="H90" s="312"/>
      <c r="I90" s="314"/>
      <c r="J90" s="314"/>
      <c r="K90" s="314"/>
      <c r="L90" s="314"/>
      <c r="M90" s="318"/>
      <c r="N90" s="371"/>
      <c r="O90" s="314"/>
      <c r="P90" s="314"/>
      <c r="Q90" s="314"/>
      <c r="R90" s="318"/>
      <c r="S90" s="371"/>
      <c r="T90" s="314"/>
      <c r="U90" s="314"/>
      <c r="V90" s="314"/>
      <c r="W90" s="318"/>
      <c r="X90" s="314"/>
    </row>
    <row r="91" spans="1:24" s="268" customFormat="1" ht="12.95" customHeight="1">
      <c r="A91" s="294"/>
      <c r="B91" s="306" t="s">
        <v>369</v>
      </c>
      <c r="C91" s="330"/>
      <c r="D91" s="330"/>
      <c r="E91" s="267"/>
      <c r="F91" s="267"/>
      <c r="G91" s="267"/>
      <c r="H91" s="312"/>
      <c r="I91" s="314"/>
      <c r="J91" s="314"/>
      <c r="K91" s="314"/>
      <c r="L91" s="314"/>
      <c r="M91" s="318"/>
      <c r="N91" s="371"/>
      <c r="O91" s="314"/>
      <c r="P91" s="314"/>
      <c r="Q91" s="314"/>
      <c r="R91" s="318"/>
      <c r="S91" s="371"/>
      <c r="T91" s="314"/>
      <c r="U91" s="314"/>
      <c r="V91" s="314"/>
      <c r="W91" s="318"/>
      <c r="X91" s="314"/>
    </row>
    <row r="92" spans="1:24" s="268" customFormat="1" ht="12.95" customHeight="1">
      <c r="A92" s="294"/>
      <c r="B92" s="306" t="s">
        <v>370</v>
      </c>
      <c r="C92" s="330"/>
      <c r="D92" s="330"/>
      <c r="E92" s="267"/>
      <c r="F92" s="267"/>
      <c r="G92" s="267"/>
      <c r="H92" s="312"/>
      <c r="I92" s="314"/>
      <c r="J92" s="314"/>
      <c r="K92" s="314"/>
      <c r="L92" s="314"/>
      <c r="M92" s="318"/>
      <c r="N92" s="371"/>
      <c r="O92" s="314"/>
      <c r="P92" s="314"/>
      <c r="Q92" s="314"/>
      <c r="R92" s="318"/>
      <c r="S92" s="371"/>
      <c r="T92" s="314"/>
      <c r="U92" s="314"/>
      <c r="V92" s="314"/>
      <c r="W92" s="318"/>
      <c r="X92" s="314"/>
    </row>
    <row r="93" spans="1:24" s="268" customFormat="1" ht="12.95" customHeight="1">
      <c r="A93" s="294"/>
      <c r="B93" s="330"/>
      <c r="C93" s="330"/>
      <c r="D93" s="330"/>
      <c r="E93" s="267"/>
      <c r="F93" s="267"/>
      <c r="G93" s="267"/>
      <c r="H93" s="312"/>
      <c r="I93" s="312"/>
      <c r="J93" s="312"/>
      <c r="K93" s="312"/>
      <c r="L93" s="312"/>
      <c r="M93" s="313"/>
      <c r="N93" s="322"/>
      <c r="O93" s="312"/>
      <c r="P93" s="312"/>
      <c r="Q93" s="312"/>
      <c r="R93" s="313"/>
      <c r="S93" s="322"/>
      <c r="T93" s="312"/>
      <c r="U93" s="312"/>
      <c r="V93" s="312"/>
      <c r="W93" s="313"/>
      <c r="X93" s="312"/>
    </row>
    <row r="94" spans="1:24" s="268" customFormat="1" ht="12.95" customHeight="1">
      <c r="A94" s="294"/>
      <c r="B94" s="266" t="s">
        <v>282</v>
      </c>
      <c r="C94" s="330"/>
      <c r="D94" s="330"/>
      <c r="E94" s="267"/>
      <c r="F94" s="267"/>
      <c r="G94" s="267"/>
      <c r="H94" s="312"/>
      <c r="I94" s="312"/>
      <c r="J94" s="312"/>
      <c r="K94" s="312"/>
      <c r="L94" s="312"/>
      <c r="M94" s="313"/>
      <c r="N94" s="322"/>
      <c r="O94" s="312"/>
      <c r="P94" s="312"/>
      <c r="Q94" s="312"/>
      <c r="R94" s="313"/>
      <c r="S94" s="322"/>
      <c r="T94" s="312"/>
      <c r="U94" s="312"/>
      <c r="V94" s="312"/>
      <c r="W94" s="313"/>
      <c r="X94" s="312"/>
    </row>
    <row r="95" spans="1:24" s="268" customFormat="1" ht="12.95" customHeight="1">
      <c r="A95" s="294"/>
      <c r="B95" s="306" t="s">
        <v>375</v>
      </c>
      <c r="C95" s="330"/>
      <c r="D95" s="330"/>
      <c r="E95" s="267"/>
      <c r="F95" s="267"/>
      <c r="G95" s="267"/>
      <c r="H95" s="312"/>
      <c r="I95" s="312"/>
      <c r="J95" s="312"/>
      <c r="K95" s="312"/>
      <c r="L95" s="312"/>
      <c r="M95" s="313"/>
      <c r="N95" s="322">
        <f ca="1">L41-N39</f>
        <v>-55</v>
      </c>
      <c r="O95" s="312">
        <f ca="1">N95</f>
        <v>-55</v>
      </c>
      <c r="P95" s="312">
        <f ca="1">O95</f>
        <v>-55</v>
      </c>
      <c r="Q95" s="312">
        <f ca="1">P95</f>
        <v>-55</v>
      </c>
      <c r="R95" s="313">
        <f ca="1">Q95</f>
        <v>-55</v>
      </c>
      <c r="S95" s="322">
        <f ca="1">R95</f>
        <v>-55</v>
      </c>
      <c r="T95" s="312"/>
      <c r="U95" s="312"/>
      <c r="V95" s="312"/>
      <c r="W95" s="313"/>
      <c r="X95" s="312"/>
    </row>
    <row r="96" spans="1:24" s="268" customFormat="1" ht="12.95" customHeight="1">
      <c r="A96" s="294"/>
      <c r="B96" s="306" t="s">
        <v>285</v>
      </c>
      <c r="C96" s="330"/>
      <c r="D96" s="330"/>
      <c r="E96" s="267"/>
      <c r="F96" s="267"/>
      <c r="G96" s="267"/>
      <c r="H96" s="312"/>
      <c r="I96" s="312"/>
      <c r="J96" s="312"/>
      <c r="K96" s="312"/>
      <c r="L96" s="312"/>
      <c r="M96" s="313"/>
      <c r="N96" s="322"/>
      <c r="O96" s="312"/>
      <c r="P96" s="312"/>
      <c r="Q96" s="312"/>
      <c r="R96" s="313"/>
      <c r="S96" s="322"/>
      <c r="T96" s="312"/>
      <c r="U96" s="312"/>
      <c r="V96" s="312"/>
      <c r="W96" s="313"/>
      <c r="X96" s="312"/>
    </row>
    <row r="97" spans="1:24" s="268" customFormat="1" ht="12.95" customHeight="1">
      <c r="A97" s="294"/>
      <c r="B97" s="306" t="s">
        <v>312</v>
      </c>
      <c r="C97" s="330"/>
      <c r="D97" s="330"/>
      <c r="E97" s="267"/>
      <c r="F97" s="267"/>
      <c r="G97" s="267"/>
      <c r="H97" s="312"/>
      <c r="I97" s="312"/>
      <c r="J97" s="312"/>
      <c r="K97" s="312"/>
      <c r="L97" s="312"/>
      <c r="M97" s="313"/>
      <c r="N97" s="322"/>
      <c r="O97" s="312"/>
      <c r="P97" s="312"/>
      <c r="Q97" s="312"/>
      <c r="R97" s="313"/>
      <c r="S97" s="322"/>
      <c r="T97" s="312"/>
      <c r="U97" s="312"/>
      <c r="V97" s="312"/>
      <c r="W97" s="313"/>
      <c r="X97" s="312"/>
    </row>
    <row r="98" spans="1:24" s="268" customFormat="1" ht="12.95" customHeight="1">
      <c r="A98" s="294"/>
      <c r="B98" s="306" t="s">
        <v>313</v>
      </c>
      <c r="C98" s="330"/>
      <c r="D98" s="330"/>
      <c r="E98" s="267"/>
      <c r="F98" s="267"/>
      <c r="G98" s="267"/>
      <c r="H98" s="312"/>
      <c r="I98" s="312"/>
      <c r="J98" s="312"/>
      <c r="K98" s="312"/>
      <c r="L98" s="312"/>
      <c r="M98" s="313"/>
      <c r="N98" s="322"/>
      <c r="O98" s="312"/>
      <c r="P98" s="312"/>
      <c r="Q98" s="312"/>
      <c r="R98" s="313"/>
      <c r="S98" s="322"/>
      <c r="T98" s="312"/>
      <c r="U98" s="312"/>
      <c r="V98" s="312"/>
      <c r="W98" s="313"/>
      <c r="X98" s="312"/>
    </row>
    <row r="99" spans="1:24" s="268" customFormat="1" ht="12.95" customHeight="1">
      <c r="A99" s="294"/>
      <c r="B99" s="306" t="s">
        <v>287</v>
      </c>
      <c r="C99" s="330"/>
      <c r="D99" s="330"/>
      <c r="E99" s="267"/>
      <c r="F99" s="267"/>
      <c r="G99" s="267"/>
      <c r="H99" s="312"/>
      <c r="I99" s="312"/>
      <c r="J99" s="312"/>
      <c r="K99" s="312"/>
      <c r="L99" s="312"/>
      <c r="M99" s="313"/>
      <c r="N99" s="322"/>
      <c r="O99" s="312"/>
      <c r="P99" s="312"/>
      <c r="Q99" s="312"/>
      <c r="R99" s="313"/>
      <c r="S99" s="322"/>
      <c r="T99" s="312"/>
      <c r="U99" s="312"/>
      <c r="V99" s="312"/>
      <c r="W99" s="313"/>
      <c r="X99" s="312"/>
    </row>
    <row r="100" spans="1:24" s="268" customFormat="1" ht="12.95" customHeight="1">
      <c r="A100" s="294"/>
      <c r="B100" s="306" t="s">
        <v>314</v>
      </c>
      <c r="C100" s="330"/>
      <c r="D100" s="330"/>
      <c r="E100" s="267"/>
      <c r="F100" s="267"/>
      <c r="G100" s="267"/>
      <c r="H100" s="312"/>
      <c r="I100" s="312"/>
      <c r="J100" s="312"/>
      <c r="K100" s="312"/>
      <c r="L100" s="312"/>
      <c r="M100" s="313"/>
      <c r="N100" s="322"/>
      <c r="O100" s="312"/>
      <c r="P100" s="312"/>
      <c r="Q100" s="312"/>
      <c r="R100" s="313"/>
      <c r="S100" s="322"/>
      <c r="T100" s="312"/>
      <c r="U100" s="312"/>
      <c r="V100" s="312"/>
      <c r="W100" s="313"/>
      <c r="X100" s="312"/>
    </row>
    <row r="101" spans="1:24" s="268" customFormat="1" ht="12.95" customHeight="1">
      <c r="A101" s="294"/>
      <c r="B101" s="306" t="s">
        <v>315</v>
      </c>
      <c r="C101" s="330"/>
      <c r="D101" s="330"/>
      <c r="E101" s="267"/>
      <c r="F101" s="267"/>
      <c r="G101" s="267"/>
      <c r="H101" s="312"/>
      <c r="I101" s="312"/>
      <c r="J101" s="312"/>
      <c r="K101" s="312"/>
      <c r="L101" s="312"/>
      <c r="M101" s="313"/>
      <c r="N101" s="322"/>
      <c r="O101" s="312"/>
      <c r="P101" s="312"/>
      <c r="Q101" s="312"/>
      <c r="R101" s="313"/>
      <c r="S101" s="322"/>
      <c r="T101" s="312"/>
      <c r="U101" s="312"/>
      <c r="V101" s="312"/>
      <c r="W101" s="313"/>
      <c r="X101" s="312"/>
    </row>
    <row r="102" spans="1:24" s="268" customFormat="1" ht="12.95" customHeight="1">
      <c r="A102" s="294"/>
      <c r="B102" s="306" t="s">
        <v>316</v>
      </c>
      <c r="C102" s="330"/>
      <c r="D102" s="330"/>
      <c r="E102" s="267"/>
      <c r="F102" s="267"/>
      <c r="G102" s="267"/>
      <c r="H102" s="312"/>
      <c r="I102" s="312"/>
      <c r="J102" s="312"/>
      <c r="K102" s="312"/>
      <c r="L102" s="312"/>
      <c r="M102" s="313"/>
      <c r="N102" s="322"/>
      <c r="O102" s="312"/>
      <c r="P102" s="312"/>
      <c r="Q102" s="312"/>
      <c r="R102" s="313"/>
      <c r="S102" s="322"/>
      <c r="T102" s="312"/>
      <c r="U102" s="312"/>
      <c r="V102" s="312"/>
      <c r="W102" s="313"/>
      <c r="X102" s="312"/>
    </row>
    <row r="103" spans="1:24" s="268" customFormat="1" ht="12.95" customHeight="1">
      <c r="A103" s="294"/>
      <c r="B103" s="306" t="s">
        <v>317</v>
      </c>
      <c r="C103" s="330"/>
      <c r="D103" s="330"/>
      <c r="E103" s="267"/>
      <c r="F103" s="267"/>
      <c r="G103" s="267"/>
      <c r="H103" s="312"/>
      <c r="I103" s="312"/>
      <c r="J103" s="312"/>
      <c r="K103" s="312"/>
      <c r="L103" s="312"/>
      <c r="M103" s="313"/>
      <c r="N103" s="322"/>
      <c r="O103" s="312"/>
      <c r="P103" s="312"/>
      <c r="Q103" s="312"/>
      <c r="R103" s="313"/>
      <c r="S103" s="322"/>
      <c r="T103" s="312"/>
      <c r="U103" s="312"/>
      <c r="V103" s="312"/>
      <c r="W103" s="313"/>
      <c r="X103" s="312"/>
    </row>
    <row r="104" spans="1:24" s="268" customFormat="1" ht="12.95" customHeight="1">
      <c r="A104" s="294"/>
      <c r="B104" s="330"/>
      <c r="C104" s="267"/>
      <c r="D104" s="267"/>
      <c r="E104" s="267"/>
      <c r="F104" s="267"/>
      <c r="G104" s="267"/>
      <c r="H104" s="312"/>
      <c r="I104" s="312"/>
      <c r="J104" s="312"/>
      <c r="K104" s="312"/>
      <c r="L104" s="312"/>
      <c r="M104" s="313"/>
      <c r="N104" s="322"/>
      <c r="O104" s="312"/>
      <c r="P104" s="312"/>
      <c r="Q104" s="312"/>
      <c r="R104" s="313"/>
      <c r="S104" s="322"/>
      <c r="T104" s="312"/>
      <c r="U104" s="312"/>
      <c r="V104" s="312"/>
      <c r="W104" s="313"/>
      <c r="X104" s="312"/>
    </row>
    <row r="105" spans="1:24" s="268" customFormat="1" ht="12.95" customHeight="1">
      <c r="A105" s="266"/>
      <c r="B105" s="427" t="s">
        <v>265</v>
      </c>
      <c r="C105" s="428"/>
      <c r="D105" s="428"/>
      <c r="E105" s="428"/>
      <c r="F105" s="428"/>
      <c r="G105" s="428"/>
      <c r="H105" s="428"/>
      <c r="I105" s="429">
        <f t="shared" ref="I105:X105" si="12">SUM(I78:I104)</f>
        <v>0</v>
      </c>
      <c r="J105" s="429">
        <f t="shared" si="12"/>
        <v>0</v>
      </c>
      <c r="K105" s="429">
        <f t="shared" si="12"/>
        <v>0</v>
      </c>
      <c r="L105" s="429">
        <f t="shared" si="12"/>
        <v>0</v>
      </c>
      <c r="M105" s="430">
        <f t="shared" si="12"/>
        <v>0</v>
      </c>
      <c r="N105" s="431">
        <f t="shared" ca="1" si="12"/>
        <v>-13</v>
      </c>
      <c r="O105" s="429">
        <f t="shared" ca="1" si="12"/>
        <v>-26</v>
      </c>
      <c r="P105" s="429">
        <f t="shared" ca="1" si="12"/>
        <v>-25</v>
      </c>
      <c r="Q105" s="429">
        <f t="shared" ca="1" si="12"/>
        <v>-64</v>
      </c>
      <c r="R105" s="430">
        <f t="shared" ca="1" si="12"/>
        <v>-55</v>
      </c>
      <c r="S105" s="431">
        <f t="shared" ca="1" si="12"/>
        <v>-10</v>
      </c>
      <c r="T105" s="429">
        <f t="shared" ca="1" si="12"/>
        <v>0</v>
      </c>
      <c r="U105" s="429">
        <f t="shared" ca="1" si="12"/>
        <v>0</v>
      </c>
      <c r="V105" s="429">
        <f t="shared" ca="1" si="12"/>
        <v>0</v>
      </c>
      <c r="W105" s="430">
        <f t="shared" si="12"/>
        <v>0</v>
      </c>
      <c r="X105" s="429">
        <f t="shared" ca="1" si="12"/>
        <v>0</v>
      </c>
    </row>
    <row r="106" spans="1:24" s="268" customFormat="1" ht="12.95" customHeight="1">
      <c r="A106" s="287"/>
      <c r="B106" s="266"/>
      <c r="C106" s="267"/>
      <c r="D106" s="267"/>
      <c r="E106" s="267"/>
      <c r="F106" s="267"/>
      <c r="G106" s="267"/>
      <c r="H106" s="266"/>
      <c r="M106" s="300"/>
      <c r="N106" s="299"/>
      <c r="R106" s="300"/>
      <c r="S106" s="299"/>
      <c r="W106" s="300"/>
    </row>
    <row r="107" spans="1:24" s="268" customFormat="1" ht="12.95" customHeight="1">
      <c r="B107" s="266" t="s">
        <v>271</v>
      </c>
      <c r="C107" s="267"/>
      <c r="D107" s="267"/>
      <c r="E107" s="267"/>
      <c r="F107" s="267"/>
      <c r="G107" s="267"/>
      <c r="H107" s="267"/>
      <c r="M107" s="300"/>
      <c r="N107" s="334"/>
      <c r="O107" s="335"/>
      <c r="P107" s="335"/>
      <c r="Q107" s="335"/>
      <c r="R107" s="347"/>
      <c r="S107" s="295"/>
      <c r="T107" s="296"/>
      <c r="U107" s="296"/>
      <c r="V107" s="296"/>
      <c r="W107" s="297"/>
      <c r="X107" s="296"/>
    </row>
    <row r="108" spans="1:24" s="283" customFormat="1" ht="12.95" customHeight="1">
      <c r="A108" s="337"/>
      <c r="B108" s="306" t="s">
        <v>272</v>
      </c>
      <c r="C108" s="282"/>
      <c r="D108" s="282"/>
      <c r="E108" s="282"/>
      <c r="F108" s="282"/>
      <c r="G108" s="282"/>
      <c r="H108" s="282"/>
      <c r="I108" s="338">
        <f t="shared" ref="I108:X108" ca="1" si="13">I13+I13/$I$15</f>
        <v>253.4394993045897</v>
      </c>
      <c r="J108" s="338">
        <f t="shared" ca="1" si="13"/>
        <v>163.99026425591097</v>
      </c>
      <c r="K108" s="338">
        <f t="shared" ca="1" si="13"/>
        <v>223.62308762169678</v>
      </c>
      <c r="L108" s="338">
        <f t="shared" ca="1" si="13"/>
        <v>-283.25591098748259</v>
      </c>
      <c r="M108" s="379">
        <f t="shared" ca="1" si="13"/>
        <v>59.632823365785811</v>
      </c>
      <c r="N108" s="339">
        <f t="shared" si="13"/>
        <v>0</v>
      </c>
      <c r="O108" s="340">
        <f t="shared" si="13"/>
        <v>0</v>
      </c>
      <c r="P108" s="340">
        <f t="shared" si="13"/>
        <v>0</v>
      </c>
      <c r="Q108" s="340">
        <f t="shared" si="13"/>
        <v>0</v>
      </c>
      <c r="R108" s="379">
        <f t="shared" si="13"/>
        <v>0</v>
      </c>
      <c r="S108" s="339">
        <f t="shared" si="13"/>
        <v>0</v>
      </c>
      <c r="T108" s="340">
        <f t="shared" si="13"/>
        <v>0</v>
      </c>
      <c r="U108" s="340">
        <f t="shared" si="13"/>
        <v>0</v>
      </c>
      <c r="V108" s="340">
        <f t="shared" si="13"/>
        <v>0</v>
      </c>
      <c r="W108" s="341">
        <f t="shared" si="13"/>
        <v>0</v>
      </c>
      <c r="X108" s="340">
        <f t="shared" si="13"/>
        <v>0</v>
      </c>
    </row>
    <row r="109" spans="1:24" s="283" customFormat="1" ht="12.95" customHeight="1">
      <c r="A109" s="337"/>
      <c r="B109" s="306" t="s">
        <v>273</v>
      </c>
      <c r="C109" s="282"/>
      <c r="D109" s="282"/>
      <c r="E109" s="282"/>
      <c r="F109" s="282"/>
      <c r="G109" s="282"/>
      <c r="H109" s="282"/>
      <c r="I109" s="342">
        <f t="shared" ref="I109:X109" ca="1" si="14">I14</f>
        <v>-4</v>
      </c>
      <c r="J109" s="342">
        <f t="shared" ca="1" si="14"/>
        <v>-16</v>
      </c>
      <c r="K109" s="342">
        <f t="shared" ca="1" si="14"/>
        <v>8</v>
      </c>
      <c r="L109" s="342">
        <f t="shared" ca="1" si="14"/>
        <v>18</v>
      </c>
      <c r="M109" s="380">
        <f t="shared" ca="1" si="14"/>
        <v>10</v>
      </c>
      <c r="N109" s="343">
        <f t="shared" si="14"/>
        <v>0</v>
      </c>
      <c r="O109" s="344">
        <f t="shared" si="14"/>
        <v>0</v>
      </c>
      <c r="P109" s="344">
        <f t="shared" si="14"/>
        <v>0</v>
      </c>
      <c r="Q109" s="344">
        <f t="shared" si="14"/>
        <v>0</v>
      </c>
      <c r="R109" s="380">
        <f t="shared" si="14"/>
        <v>0</v>
      </c>
      <c r="S109" s="343">
        <f t="shared" si="14"/>
        <v>0</v>
      </c>
      <c r="T109" s="344">
        <f t="shared" si="14"/>
        <v>0</v>
      </c>
      <c r="U109" s="344">
        <f t="shared" si="14"/>
        <v>0</v>
      </c>
      <c r="V109" s="344">
        <f t="shared" si="14"/>
        <v>0</v>
      </c>
      <c r="W109" s="345">
        <f t="shared" si="14"/>
        <v>0</v>
      </c>
      <c r="X109" s="344">
        <f t="shared" si="14"/>
        <v>0</v>
      </c>
    </row>
    <row r="110" spans="1:24" s="283" customFormat="1" ht="12.95" customHeight="1">
      <c r="A110" s="337"/>
      <c r="B110" s="306" t="s">
        <v>255</v>
      </c>
      <c r="C110" s="282"/>
      <c r="D110" s="282"/>
      <c r="E110" s="282"/>
      <c r="F110" s="282"/>
      <c r="G110" s="282"/>
      <c r="H110" s="282"/>
      <c r="I110" s="338">
        <f ca="1">SUM(I108:I109)</f>
        <v>249.4394993045897</v>
      </c>
      <c r="J110" s="338">
        <f t="shared" ref="J110:X110" ca="1" si="15">SUM(J108:J109)</f>
        <v>147.99026425591097</v>
      </c>
      <c r="K110" s="338">
        <f t="shared" ca="1" si="15"/>
        <v>231.62308762169678</v>
      </c>
      <c r="L110" s="338">
        <f t="shared" ca="1" si="15"/>
        <v>-265.25591098748259</v>
      </c>
      <c r="M110" s="379">
        <f t="shared" ca="1" si="15"/>
        <v>69.632823365785811</v>
      </c>
      <c r="N110" s="339">
        <f t="shared" si="15"/>
        <v>0</v>
      </c>
      <c r="O110" s="340">
        <f t="shared" si="15"/>
        <v>0</v>
      </c>
      <c r="P110" s="340">
        <f t="shared" si="15"/>
        <v>0</v>
      </c>
      <c r="Q110" s="340">
        <f t="shared" si="15"/>
        <v>0</v>
      </c>
      <c r="R110" s="379">
        <f t="shared" si="15"/>
        <v>0</v>
      </c>
      <c r="S110" s="339">
        <f t="shared" si="15"/>
        <v>0</v>
      </c>
      <c r="T110" s="340">
        <f t="shared" si="15"/>
        <v>0</v>
      </c>
      <c r="U110" s="340">
        <f t="shared" si="15"/>
        <v>0</v>
      </c>
      <c r="V110" s="340">
        <f t="shared" si="15"/>
        <v>0</v>
      </c>
      <c r="W110" s="341">
        <f t="shared" si="15"/>
        <v>0</v>
      </c>
      <c r="X110" s="340">
        <f t="shared" si="15"/>
        <v>0</v>
      </c>
    </row>
    <row r="111" spans="1:24" s="268" customFormat="1" ht="12.95" customHeight="1">
      <c r="A111" s="266"/>
      <c r="B111" s="266"/>
      <c r="C111" s="266"/>
      <c r="D111" s="266"/>
      <c r="E111" s="266"/>
      <c r="F111" s="266"/>
      <c r="G111" s="266"/>
      <c r="H111" s="266"/>
      <c r="M111" s="300"/>
      <c r="N111" s="299"/>
      <c r="R111" s="300"/>
      <c r="S111" s="299"/>
      <c r="T111" s="266"/>
      <c r="U111" s="266"/>
      <c r="V111" s="266"/>
      <c r="W111" s="300"/>
      <c r="X111" s="266"/>
    </row>
    <row r="112" spans="1:24" s="268" customFormat="1" ht="12.95" customHeight="1">
      <c r="A112" s="287" t="s">
        <v>23</v>
      </c>
      <c r="B112" s="266"/>
      <c r="C112" s="267"/>
      <c r="D112" s="267"/>
      <c r="E112" s="267"/>
      <c r="F112" s="267"/>
      <c r="G112" s="267"/>
      <c r="H112" s="267"/>
      <c r="M112" s="300"/>
      <c r="N112" s="295"/>
      <c r="O112" s="296"/>
      <c r="P112" s="296"/>
      <c r="Q112" s="296"/>
      <c r="R112" s="297"/>
      <c r="S112" s="295"/>
      <c r="T112" s="296"/>
      <c r="U112" s="296"/>
      <c r="V112" s="296"/>
      <c r="W112" s="297"/>
      <c r="X112" s="296"/>
    </row>
    <row r="113" spans="1:119" s="283" customFormat="1" ht="12.95" customHeight="1">
      <c r="B113" s="282" t="s">
        <v>260</v>
      </c>
      <c r="C113" s="282"/>
      <c r="D113" s="282"/>
      <c r="E113" s="282"/>
      <c r="F113" s="282"/>
      <c r="G113" s="282"/>
      <c r="H113" s="282"/>
      <c r="I113" s="283">
        <f t="shared" ref="I113:X113" ca="1" si="16">I32-I41</f>
        <v>13</v>
      </c>
      <c r="J113" s="283">
        <f t="shared" ca="1" si="16"/>
        <v>12</v>
      </c>
      <c r="K113" s="283">
        <f t="shared" ca="1" si="16"/>
        <v>51</v>
      </c>
      <c r="L113" s="283">
        <f t="shared" ca="1" si="16"/>
        <v>42</v>
      </c>
      <c r="M113" s="285">
        <f t="shared" ca="1" si="16"/>
        <v>38</v>
      </c>
      <c r="N113" s="334">
        <f t="shared" ca="1" si="16"/>
        <v>41</v>
      </c>
      <c r="O113" s="335">
        <f t="shared" ca="1" si="16"/>
        <v>41</v>
      </c>
      <c r="P113" s="335">
        <f t="shared" ca="1" si="16"/>
        <v>41</v>
      </c>
      <c r="Q113" s="335">
        <f t="shared" ca="1" si="16"/>
        <v>41</v>
      </c>
      <c r="R113" s="347">
        <f t="shared" ca="1" si="16"/>
        <v>41</v>
      </c>
      <c r="S113" s="334">
        <f t="shared" ca="1" si="16"/>
        <v>41</v>
      </c>
      <c r="T113" s="335">
        <f t="shared" ca="1" si="16"/>
        <v>41</v>
      </c>
      <c r="U113" s="335">
        <f t="shared" ca="1" si="16"/>
        <v>41</v>
      </c>
      <c r="V113" s="335">
        <f t="shared" ca="1" si="16"/>
        <v>41</v>
      </c>
      <c r="W113" s="347">
        <f t="shared" ca="1" si="16"/>
        <v>41</v>
      </c>
      <c r="X113" s="335">
        <f t="shared" ca="1" si="16"/>
        <v>41</v>
      </c>
      <c r="AC113" s="334"/>
      <c r="AD113" s="335"/>
      <c r="AE113" s="335"/>
      <c r="AF113" s="335"/>
      <c r="AG113" s="335"/>
      <c r="AH113" s="334"/>
      <c r="AI113" s="335"/>
      <c r="AJ113" s="335"/>
      <c r="AK113" s="335"/>
      <c r="AL113" s="347"/>
      <c r="AM113" s="334"/>
    </row>
    <row r="114" spans="1:119" s="283" customFormat="1" ht="12.95" customHeight="1">
      <c r="A114" s="337"/>
      <c r="B114" s="282" t="s">
        <v>25</v>
      </c>
      <c r="C114" s="282"/>
      <c r="D114" s="282"/>
      <c r="E114" s="282"/>
      <c r="F114" s="282"/>
      <c r="G114" s="282"/>
      <c r="H114" s="282"/>
      <c r="I114" s="283">
        <f t="shared" ref="I114:X114" ca="1" si="17">I36-I45-I105</f>
        <v>0</v>
      </c>
      <c r="J114" s="283">
        <f t="shared" ca="1" si="17"/>
        <v>0</v>
      </c>
      <c r="K114" s="283">
        <f t="shared" ca="1" si="17"/>
        <v>0</v>
      </c>
      <c r="L114" s="283">
        <f t="shared" ca="1" si="17"/>
        <v>0</v>
      </c>
      <c r="M114" s="285">
        <f t="shared" ca="1" si="17"/>
        <v>0</v>
      </c>
      <c r="N114" s="334">
        <f t="shared" ca="1" si="17"/>
        <v>13</v>
      </c>
      <c r="O114" s="283">
        <f t="shared" ca="1" si="17"/>
        <v>26</v>
      </c>
      <c r="P114" s="283">
        <f t="shared" ca="1" si="17"/>
        <v>25</v>
      </c>
      <c r="Q114" s="283">
        <f t="shared" ca="1" si="17"/>
        <v>64</v>
      </c>
      <c r="R114" s="285">
        <f t="shared" ca="1" si="17"/>
        <v>55</v>
      </c>
      <c r="S114" s="334">
        <f t="shared" ca="1" si="17"/>
        <v>51</v>
      </c>
      <c r="T114" s="335">
        <f t="shared" ca="1" si="17"/>
        <v>41</v>
      </c>
      <c r="U114" s="335">
        <f t="shared" ca="1" si="17"/>
        <v>41</v>
      </c>
      <c r="V114" s="335">
        <f t="shared" ca="1" si="17"/>
        <v>41</v>
      </c>
      <c r="W114" s="347">
        <f t="shared" ca="1" si="17"/>
        <v>41</v>
      </c>
      <c r="X114" s="335">
        <f t="shared" ca="1" si="17"/>
        <v>41</v>
      </c>
    </row>
    <row r="115" spans="1:119" s="283" customFormat="1" ht="12.95" customHeight="1">
      <c r="A115" s="337"/>
      <c r="B115" s="282" t="s">
        <v>24</v>
      </c>
      <c r="C115" s="282"/>
      <c r="D115" s="282"/>
      <c r="E115" s="282"/>
      <c r="F115" s="282"/>
      <c r="G115" s="282"/>
      <c r="H115" s="282"/>
      <c r="I115" s="283">
        <f t="shared" ref="I115:X115" ca="1" si="18">I113-I114</f>
        <v>13</v>
      </c>
      <c r="J115" s="283">
        <f t="shared" ca="1" si="18"/>
        <v>12</v>
      </c>
      <c r="K115" s="283">
        <f t="shared" ca="1" si="18"/>
        <v>51</v>
      </c>
      <c r="L115" s="283">
        <f t="shared" ca="1" si="18"/>
        <v>42</v>
      </c>
      <c r="M115" s="285">
        <f t="shared" ca="1" si="18"/>
        <v>38</v>
      </c>
      <c r="N115" s="284">
        <f t="shared" ca="1" si="18"/>
        <v>28</v>
      </c>
      <c r="O115" s="283">
        <f t="shared" ca="1" si="18"/>
        <v>15</v>
      </c>
      <c r="P115" s="283">
        <f t="shared" ca="1" si="18"/>
        <v>16</v>
      </c>
      <c r="Q115" s="283">
        <f t="shared" ca="1" si="18"/>
        <v>-23</v>
      </c>
      <c r="R115" s="285">
        <f t="shared" ca="1" si="18"/>
        <v>-14</v>
      </c>
      <c r="S115" s="284">
        <f t="shared" ca="1" si="18"/>
        <v>-10</v>
      </c>
      <c r="T115" s="283">
        <f ca="1">T113-T114</f>
        <v>0</v>
      </c>
      <c r="U115" s="283">
        <f t="shared" ca="1" si="18"/>
        <v>0</v>
      </c>
      <c r="V115" s="283">
        <f t="shared" ca="1" si="18"/>
        <v>0</v>
      </c>
      <c r="W115" s="285">
        <f t="shared" ca="1" si="18"/>
        <v>0</v>
      </c>
      <c r="X115" s="335">
        <f t="shared" ca="1" si="18"/>
        <v>0</v>
      </c>
      <c r="AD115" s="334"/>
      <c r="AE115" s="335"/>
      <c r="AF115" s="335"/>
      <c r="AG115" s="335"/>
      <c r="AH115" s="335"/>
      <c r="AI115" s="334"/>
      <c r="AJ115" s="335"/>
      <c r="AK115" s="335"/>
      <c r="AL115" s="335"/>
      <c r="AM115" s="347"/>
      <c r="AN115" s="334"/>
    </row>
    <row r="116" spans="1:119" s="283" customFormat="1" ht="12.95" customHeight="1">
      <c r="A116" s="337"/>
      <c r="B116" s="282"/>
      <c r="C116" s="282"/>
      <c r="D116" s="282"/>
      <c r="E116" s="282"/>
      <c r="F116" s="282"/>
      <c r="G116" s="282"/>
      <c r="H116" s="282"/>
      <c r="M116" s="285"/>
      <c r="N116" s="334"/>
      <c r="O116" s="335"/>
      <c r="P116" s="335"/>
      <c r="Q116" s="335"/>
      <c r="R116" s="347"/>
      <c r="S116" s="334"/>
      <c r="T116" s="335"/>
      <c r="U116" s="335"/>
      <c r="V116" s="335"/>
      <c r="W116" s="347"/>
      <c r="X116" s="335"/>
    </row>
    <row r="117" spans="1:119" s="223" customFormat="1"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row>
    <row r="118" spans="1:119" s="223" customFormat="1" ht="12.95" customHeight="1">
      <c r="A118" s="240"/>
      <c r="B118" s="240"/>
      <c r="C118" s="240"/>
      <c r="D118" s="240"/>
      <c r="E118" s="240"/>
      <c r="F118" s="240"/>
      <c r="G118" s="240"/>
      <c r="H118" s="240"/>
      <c r="I118" s="258"/>
      <c r="J118" s="236"/>
      <c r="K118" s="236"/>
      <c r="L118" s="236"/>
      <c r="M118" s="236"/>
      <c r="N118" s="257"/>
      <c r="O118" s="257"/>
      <c r="P118" s="257"/>
      <c r="Q118" s="257"/>
      <c r="R118" s="257"/>
      <c r="S118" s="222"/>
      <c r="T118" s="222"/>
      <c r="U118" s="222"/>
      <c r="V118" s="222"/>
      <c r="W118" s="222"/>
      <c r="X118" s="222"/>
    </row>
    <row r="119" spans="1:119" s="223" customFormat="1" ht="12.95" customHeight="1">
      <c r="A119" s="240" t="s">
        <v>279</v>
      </c>
      <c r="B119" s="240"/>
      <c r="C119" s="240"/>
      <c r="D119" s="240"/>
      <c r="E119" s="240"/>
      <c r="F119" s="240"/>
      <c r="G119" s="240"/>
      <c r="H119" s="240"/>
      <c r="I119" s="372">
        <f t="shared" ref="I119:I120" ca="1" si="19">SUMPRODUCT(I108:X108,$I$24:$X$24)</f>
        <v>416.2370800576515</v>
      </c>
      <c r="J119" s="236"/>
      <c r="K119" s="236"/>
      <c r="L119" s="236"/>
      <c r="M119" s="236"/>
      <c r="N119" s="257"/>
      <c r="O119" s="257"/>
      <c r="P119" s="257"/>
      <c r="Q119" s="257"/>
      <c r="R119" s="257"/>
      <c r="S119" s="222"/>
      <c r="T119" s="222"/>
      <c r="U119" s="222"/>
      <c r="V119" s="222"/>
      <c r="W119" s="222"/>
      <c r="X119" s="222"/>
    </row>
    <row r="120" spans="1:119" s="223" customFormat="1" ht="12.95" customHeight="1">
      <c r="A120" s="240" t="s">
        <v>278</v>
      </c>
      <c r="B120" s="240"/>
      <c r="C120" s="240"/>
      <c r="D120" s="240"/>
      <c r="E120" s="240"/>
      <c r="F120" s="240"/>
      <c r="G120" s="240"/>
      <c r="H120" s="240"/>
      <c r="I120" s="372">
        <f t="shared" ca="1" si="19"/>
        <v>10.226365517909251</v>
      </c>
      <c r="J120" s="233"/>
      <c r="K120" s="233"/>
      <c r="L120" s="233"/>
      <c r="M120" s="236"/>
      <c r="N120" s="236"/>
      <c r="O120" s="236"/>
      <c r="P120" s="222"/>
      <c r="Q120" s="222"/>
      <c r="R120" s="222"/>
      <c r="S120" s="222"/>
      <c r="T120" s="222"/>
      <c r="U120" s="222"/>
      <c r="V120" s="222"/>
      <c r="W120" s="222"/>
      <c r="X120" s="222"/>
    </row>
    <row r="121" spans="1:119" s="223" customFormat="1" ht="12.95" customHeight="1">
      <c r="A121" s="240" t="s">
        <v>274</v>
      </c>
      <c r="B121" s="240"/>
      <c r="C121" s="240"/>
      <c r="D121" s="240"/>
      <c r="E121" s="240"/>
      <c r="F121" s="240"/>
      <c r="G121" s="240"/>
      <c r="H121" s="240"/>
      <c r="I121" s="372">
        <f ca="1">SUMPRODUCT(I110:X110,I24:X24)</f>
        <v>426.46344557556068</v>
      </c>
      <c r="J121" s="233"/>
      <c r="K121" s="233"/>
      <c r="L121" s="233"/>
      <c r="M121" s="236"/>
      <c r="N121" s="236"/>
      <c r="O121" s="236"/>
      <c r="P121" s="222"/>
      <c r="Q121" s="222"/>
      <c r="R121" s="222"/>
      <c r="S121" s="222"/>
      <c r="T121" s="222"/>
      <c r="U121" s="222"/>
      <c r="V121" s="222"/>
      <c r="W121" s="222"/>
      <c r="X121" s="222"/>
    </row>
    <row r="122" spans="1:119" s="223" customFormat="1" ht="12.95" customHeight="1">
      <c r="A122" s="240" t="s">
        <v>275</v>
      </c>
      <c r="B122" s="240"/>
      <c r="C122" s="240"/>
      <c r="D122" s="240"/>
      <c r="E122" s="240"/>
      <c r="F122" s="240"/>
      <c r="G122" s="240"/>
      <c r="H122" s="240"/>
      <c r="I122" s="372">
        <f ca="1">SUMPRODUCT($I$24:$X$24,$I$115:$X$115)</f>
        <v>145.30172915967097</v>
      </c>
      <c r="J122" s="233"/>
      <c r="K122" s="233"/>
      <c r="L122" s="233"/>
      <c r="M122" s="236"/>
      <c r="N122" s="236"/>
      <c r="O122" s="236"/>
      <c r="P122" s="222"/>
      <c r="Q122" s="222"/>
      <c r="R122" s="222"/>
      <c r="S122" s="222"/>
      <c r="T122" s="222"/>
      <c r="U122" s="222"/>
      <c r="V122" s="222"/>
      <c r="W122" s="222"/>
      <c r="X122" s="222"/>
    </row>
    <row r="123" spans="1:119" s="223" customFormat="1" ht="12.95" customHeight="1">
      <c r="A123" s="240" t="s">
        <v>27</v>
      </c>
      <c r="B123" s="240"/>
      <c r="C123" s="240"/>
      <c r="D123" s="240"/>
      <c r="E123" s="240"/>
      <c r="F123" s="240"/>
      <c r="G123" s="240"/>
      <c r="H123" s="240"/>
      <c r="I123" s="213">
        <f ca="1">I$122/I$121</f>
        <v>0.34071320922610343</v>
      </c>
      <c r="J123" s="222"/>
      <c r="K123" s="222"/>
      <c r="L123" s="222"/>
      <c r="M123" s="233"/>
      <c r="N123" s="222"/>
      <c r="O123" s="222"/>
      <c r="P123" s="222"/>
      <c r="Q123" s="222"/>
      <c r="R123" s="222"/>
      <c r="S123" s="222"/>
      <c r="T123" s="222"/>
      <c r="U123" s="222"/>
      <c r="V123" s="222"/>
      <c r="W123" s="222"/>
      <c r="X123" s="222"/>
    </row>
    <row r="124" spans="1:119" s="202" customFormat="1" ht="12.95" customHeight="1">
      <c r="A124" s="166"/>
      <c r="B124" s="183"/>
      <c r="C124" s="183"/>
      <c r="D124" s="161"/>
      <c r="E124" s="161"/>
      <c r="F124" s="161"/>
      <c r="G124" s="161"/>
      <c r="H124" s="161"/>
      <c r="I124" s="152"/>
      <c r="J124" s="161"/>
      <c r="K124" s="161"/>
      <c r="L124" s="161"/>
      <c r="M124" s="161"/>
      <c r="N124" s="161"/>
      <c r="O124" s="161"/>
      <c r="P124" s="161"/>
      <c r="Q124" s="161"/>
      <c r="R124" s="161"/>
      <c r="S124" s="161"/>
      <c r="T124" s="161"/>
      <c r="U124" s="161"/>
      <c r="V124" s="161"/>
      <c r="W124" s="161"/>
      <c r="X124" s="161"/>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row>
    <row r="125" spans="1:119" s="202" customFormat="1" ht="12.95" customHeight="1">
      <c r="A125" s="183"/>
      <c r="B125" s="165"/>
      <c r="C125" s="165"/>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row>
    <row r="126" spans="1:119" s="202" customFormat="1" ht="12.95" customHeight="1">
      <c r="A126" s="183"/>
      <c r="B126" s="165"/>
      <c r="C126" s="165"/>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row>
    <row r="127" spans="1:119" s="202" customFormat="1" ht="12.95" customHeight="1">
      <c r="A127" s="183"/>
      <c r="B127" s="165"/>
      <c r="C127" s="165"/>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row>
    <row r="128" spans="1:119" s="202" customFormat="1" ht="12.95" customHeight="1">
      <c r="A128" s="183"/>
      <c r="B128" s="165"/>
      <c r="C128" s="165"/>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row>
    <row r="129" spans="1:119" s="202" customFormat="1" ht="12.95" customHeight="1">
      <c r="A129" s="183"/>
      <c r="B129" s="165"/>
      <c r="C129" s="165"/>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row>
    <row r="130" spans="1:119" s="202" customFormat="1" ht="12.95" customHeight="1">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row>
    <row r="131" spans="1:119" s="202" customFormat="1" ht="12.95" customHeight="1">
      <c r="A131" s="164"/>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row>
    <row r="132" spans="1:119" s="202" customFormat="1" ht="12.95" customHeight="1">
      <c r="A132" s="166"/>
      <c r="B132" s="183"/>
      <c r="C132" s="183"/>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c r="A133" s="183"/>
      <c r="B133" s="165"/>
      <c r="C133" s="165"/>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c r="A134" s="183"/>
      <c r="B134" s="165"/>
      <c r="C134" s="165"/>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83"/>
      <c r="B135" s="165"/>
      <c r="C135" s="165"/>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sheetData>
  <printOptions horizontalCentered="1"/>
  <pageMargins left="0.70866141732283472" right="0.70866141732283472" top="0.74803149606299213" bottom="0.74803149606299213" header="0.31496062992125984" footer="0.31496062992125984"/>
  <pageSetup paperSize="8"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249977111117893"/>
    <pageSetUpPr fitToPage="1"/>
  </sheetPr>
  <dimension ref="A1:DO159"/>
  <sheetViews>
    <sheetView zoomScaleNormal="100" workbookViewId="0"/>
  </sheetViews>
  <sheetFormatPr defaultRowHeight="12.75" outlineLevelRow="1"/>
  <cols>
    <col min="1" max="24" width="9.7109375" style="161" customWidth="1"/>
    <col min="25" max="103" width="9.7109375" style="162" customWidth="1"/>
    <col min="104" max="16384" width="9.140625" style="162"/>
  </cols>
  <sheetData>
    <row r="1" spans="1:24"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c r="A3" s="161" t="s">
        <v>29</v>
      </c>
      <c r="Q3" s="161" t="s">
        <v>329</v>
      </c>
    </row>
    <row r="4" spans="1:24" ht="12.95" customHeight="1">
      <c r="A4" s="161" t="s">
        <v>216</v>
      </c>
      <c r="R4" s="376"/>
      <c r="S4" s="222" t="s">
        <v>92</v>
      </c>
    </row>
    <row r="5" spans="1:24" ht="12.95" customHeight="1">
      <c r="A5" s="161" t="s">
        <v>2</v>
      </c>
      <c r="R5" s="386"/>
      <c r="S5" s="222" t="s">
        <v>358</v>
      </c>
    </row>
    <row r="6" spans="1:24" s="160" customFormat="1" ht="12.95" customHeight="1">
      <c r="A6" s="222"/>
      <c r="B6" s="163"/>
      <c r="C6" s="163"/>
      <c r="D6" s="163"/>
      <c r="E6" s="163"/>
      <c r="F6" s="163"/>
      <c r="G6" s="163"/>
      <c r="H6" s="163"/>
      <c r="I6" s="163"/>
      <c r="J6" s="163"/>
      <c r="K6" s="163"/>
      <c r="L6" s="163"/>
      <c r="M6" s="163"/>
      <c r="N6" s="163"/>
      <c r="O6" s="163"/>
      <c r="P6" s="163"/>
      <c r="Q6" s="163"/>
      <c r="R6" s="349"/>
      <c r="S6" s="222" t="s">
        <v>83</v>
      </c>
      <c r="T6" s="163"/>
      <c r="U6" s="163"/>
      <c r="V6" s="163"/>
      <c r="W6" s="163"/>
      <c r="X6" s="163"/>
    </row>
    <row r="7" spans="1:24" s="221" customFormat="1" ht="12.95" customHeight="1">
      <c r="A7" s="222" t="s">
        <v>293</v>
      </c>
      <c r="B7" s="224"/>
      <c r="C7" s="224"/>
      <c r="D7" s="224"/>
      <c r="E7" s="224"/>
      <c r="F7" s="224"/>
      <c r="G7" s="224"/>
      <c r="H7" s="224"/>
      <c r="I7" s="224"/>
      <c r="J7" s="224"/>
      <c r="K7" s="224"/>
      <c r="L7" s="224"/>
      <c r="M7" s="224"/>
      <c r="N7" s="224"/>
      <c r="O7" s="224"/>
      <c r="P7" s="224"/>
      <c r="Q7" s="224"/>
      <c r="R7" s="224"/>
      <c r="S7" s="224"/>
      <c r="T7" s="224"/>
      <c r="U7" s="224"/>
      <c r="V7" s="224"/>
      <c r="W7" s="224"/>
      <c r="X7" s="224"/>
    </row>
    <row r="8" spans="1:24" s="160" customFormat="1" ht="12.95" customHeight="1">
      <c r="A8" s="163"/>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c r="A11" s="170"/>
      <c r="B11" s="171"/>
      <c r="C11" s="171"/>
      <c r="D11" s="171"/>
      <c r="E11" s="171"/>
      <c r="F11" s="171"/>
      <c r="G11" s="171"/>
      <c r="H11" s="171"/>
      <c r="I11" s="171"/>
      <c r="J11" s="171"/>
      <c r="K11" s="172"/>
      <c r="L11" s="172"/>
      <c r="M11" s="172"/>
      <c r="N11" s="172"/>
      <c r="O11" s="172"/>
    </row>
    <row r="12" spans="1:24" ht="12.95" customHeight="1">
      <c r="A12" s="173" t="s">
        <v>276</v>
      </c>
      <c r="B12" s="173"/>
      <c r="C12" s="173"/>
      <c r="D12" s="173"/>
      <c r="E12" s="173"/>
      <c r="F12" s="173"/>
      <c r="I12" s="232">
        <f ca="1">RANDBETWEEN(80,120)</f>
        <v>115</v>
      </c>
      <c r="J12" s="232">
        <f t="shared" ref="J12:R12" ca="1" si="0">RANDBETWEEN(80,120)</f>
        <v>109</v>
      </c>
      <c r="K12" s="232">
        <f t="shared" ca="1" si="0"/>
        <v>110</v>
      </c>
      <c r="L12" s="232">
        <f t="shared" ca="1" si="0"/>
        <v>87</v>
      </c>
      <c r="M12" s="232">
        <f t="shared" ca="1" si="0"/>
        <v>87</v>
      </c>
      <c r="N12" s="232">
        <f t="shared" ca="1" si="0"/>
        <v>93</v>
      </c>
      <c r="O12" s="232">
        <f t="shared" ca="1" si="0"/>
        <v>92</v>
      </c>
      <c r="P12" s="232">
        <f t="shared" ca="1" si="0"/>
        <v>109</v>
      </c>
      <c r="Q12" s="232">
        <f t="shared" ca="1" si="0"/>
        <v>115</v>
      </c>
      <c r="R12" s="232">
        <f t="shared" ca="1" si="0"/>
        <v>87</v>
      </c>
    </row>
    <row r="13" spans="1:24" ht="12.95" customHeight="1">
      <c r="A13" s="173" t="s">
        <v>280</v>
      </c>
      <c r="B13" s="173"/>
      <c r="C13" s="173"/>
      <c r="D13" s="173"/>
      <c r="E13" s="173"/>
      <c r="F13" s="173"/>
      <c r="I13" s="208">
        <f ca="1">RANDBETWEEN(-20,20)</f>
        <v>-13</v>
      </c>
      <c r="J13" s="232">
        <f t="shared" ref="J13:R14" ca="1" si="1">RANDBETWEEN(-20,20)</f>
        <v>-16</v>
      </c>
      <c r="K13" s="232">
        <f t="shared" ca="1" si="1"/>
        <v>15</v>
      </c>
      <c r="L13" s="232">
        <f t="shared" ca="1" si="1"/>
        <v>10</v>
      </c>
      <c r="M13" s="232">
        <f t="shared" ca="1" si="1"/>
        <v>-1</v>
      </c>
      <c r="N13" s="232">
        <f t="shared" ca="1" si="1"/>
        <v>7</v>
      </c>
      <c r="O13" s="232">
        <f t="shared" ca="1" si="1"/>
        <v>8</v>
      </c>
      <c r="P13" s="232">
        <f t="shared" ca="1" si="1"/>
        <v>18</v>
      </c>
      <c r="Q13" s="232">
        <f t="shared" ca="1" si="1"/>
        <v>-17</v>
      </c>
      <c r="R13" s="232">
        <f t="shared" ca="1" si="1"/>
        <v>10</v>
      </c>
    </row>
    <row r="14" spans="1:24" ht="12.95" customHeight="1">
      <c r="A14" s="173" t="s">
        <v>277</v>
      </c>
      <c r="B14" s="173"/>
      <c r="C14" s="173"/>
      <c r="D14" s="173"/>
      <c r="E14" s="173"/>
      <c r="F14" s="173"/>
      <c r="I14" s="232">
        <f ca="1">RANDBETWEEN(-20,20)</f>
        <v>-7</v>
      </c>
      <c r="J14" s="232">
        <f t="shared" ca="1" si="1"/>
        <v>-20</v>
      </c>
      <c r="K14" s="232">
        <f t="shared" ca="1" si="1"/>
        <v>-10</v>
      </c>
      <c r="L14" s="232">
        <f t="shared" ca="1" si="1"/>
        <v>1</v>
      </c>
      <c r="M14" s="232">
        <f t="shared" ca="1" si="1"/>
        <v>1</v>
      </c>
      <c r="N14" s="232">
        <f t="shared" ca="1" si="1"/>
        <v>-14</v>
      </c>
      <c r="O14" s="232">
        <f t="shared" ca="1" si="1"/>
        <v>-18</v>
      </c>
      <c r="P14" s="232">
        <f t="shared" ca="1" si="1"/>
        <v>2</v>
      </c>
      <c r="Q14" s="232">
        <f t="shared" ca="1" si="1"/>
        <v>-1</v>
      </c>
      <c r="R14" s="232">
        <f t="shared" ca="1" si="1"/>
        <v>-14</v>
      </c>
    </row>
    <row r="15" spans="1:24" ht="12.95" customHeight="1">
      <c r="A15" s="173" t="s">
        <v>4</v>
      </c>
      <c r="B15" s="173"/>
      <c r="C15" s="173"/>
      <c r="D15" s="173"/>
      <c r="E15" s="173"/>
      <c r="F15" s="173"/>
      <c r="I15" s="177">
        <v>7.1900000000000006E-2</v>
      </c>
      <c r="J15" s="173"/>
      <c r="K15" s="173"/>
      <c r="L15" s="173"/>
      <c r="M15" s="176"/>
      <c r="N15" s="176"/>
      <c r="O15" s="176"/>
    </row>
    <row r="16" spans="1:24" ht="12.95" customHeight="1">
      <c r="A16" s="173"/>
      <c r="B16" s="173"/>
      <c r="C16" s="173"/>
      <c r="D16" s="173"/>
      <c r="E16" s="173"/>
      <c r="F16" s="173"/>
      <c r="J16" s="173"/>
      <c r="K16" s="173"/>
      <c r="L16" s="173"/>
      <c r="M16" s="176"/>
      <c r="N16" s="176"/>
      <c r="O16" s="176"/>
    </row>
    <row r="17" spans="1:118" ht="12.95" customHeight="1">
      <c r="A17" s="173" t="s">
        <v>359</v>
      </c>
      <c r="B17" s="173"/>
      <c r="C17" s="173"/>
      <c r="D17" s="173"/>
      <c r="E17" s="173"/>
      <c r="F17" s="173"/>
      <c r="I17" s="264">
        <f ca="1">I123</f>
        <v>0.34071320922610365</v>
      </c>
      <c r="J17" s="173"/>
      <c r="K17" s="173"/>
      <c r="L17" s="173"/>
      <c r="M17" s="176"/>
      <c r="N17" s="176"/>
      <c r="O17" s="176"/>
    </row>
    <row r="18" spans="1:118" ht="12.95" customHeight="1">
      <c r="A18" s="173"/>
      <c r="B18" s="173"/>
      <c r="C18" s="173"/>
      <c r="D18" s="173"/>
      <c r="E18" s="173"/>
      <c r="F18" s="173"/>
      <c r="G18" s="173"/>
      <c r="H18" s="173"/>
      <c r="I18" s="173"/>
      <c r="J18" s="173"/>
      <c r="K18" s="174"/>
      <c r="L18" s="175"/>
      <c r="M18" s="162"/>
      <c r="N18" s="176"/>
      <c r="O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row>
    <row r="20" spans="1:118" ht="12.95" customHeight="1">
      <c r="A20" s="240"/>
      <c r="B20" s="240"/>
      <c r="C20" s="240"/>
      <c r="D20" s="240"/>
      <c r="E20" s="240"/>
      <c r="F20" s="240"/>
      <c r="G20" s="240"/>
      <c r="H20" s="181"/>
      <c r="I20" s="182"/>
      <c r="J20" s="175"/>
      <c r="K20" s="175"/>
      <c r="L20" s="175"/>
      <c r="M20" s="174"/>
      <c r="N20" s="174"/>
      <c r="O20" s="174"/>
    </row>
    <row r="21" spans="1:118" ht="12.95" customHeight="1">
      <c r="A21" s="223"/>
      <c r="B21" s="223"/>
      <c r="C21" s="223"/>
      <c r="D21" s="223"/>
      <c r="E21" s="223"/>
      <c r="F21" s="223"/>
      <c r="G21" s="223"/>
      <c r="H21" s="162"/>
      <c r="I21" s="162"/>
      <c r="K21" s="183" t="s">
        <v>28</v>
      </c>
      <c r="M21" s="162"/>
      <c r="P21" s="183" t="s">
        <v>54</v>
      </c>
      <c r="R21" s="162"/>
      <c r="S21" s="162"/>
      <c r="U21" s="183" t="s">
        <v>7</v>
      </c>
      <c r="X21" s="162"/>
    </row>
    <row r="22" spans="1:118" ht="12.95" customHeight="1">
      <c r="A22" s="223"/>
      <c r="B22" s="223"/>
      <c r="C22" s="223"/>
      <c r="D22" s="223"/>
      <c r="E22" s="223"/>
      <c r="F22" s="223"/>
      <c r="G22" s="223"/>
      <c r="H22" s="162"/>
      <c r="I22" s="184">
        <v>1</v>
      </c>
      <c r="J22" s="185">
        <v>2</v>
      </c>
      <c r="K22" s="185">
        <v>3</v>
      </c>
      <c r="L22" s="185">
        <v>4</v>
      </c>
      <c r="M22" s="186">
        <v>5</v>
      </c>
      <c r="N22" s="184">
        <f t="shared" ref="N22:X23" si="2">M22+1</f>
        <v>6</v>
      </c>
      <c r="O22" s="185">
        <f t="shared" si="2"/>
        <v>7</v>
      </c>
      <c r="P22" s="185">
        <f t="shared" si="2"/>
        <v>8</v>
      </c>
      <c r="Q22" s="185">
        <f t="shared" si="2"/>
        <v>9</v>
      </c>
      <c r="R22" s="186">
        <f t="shared" si="2"/>
        <v>10</v>
      </c>
      <c r="S22" s="184">
        <f t="shared" si="2"/>
        <v>11</v>
      </c>
      <c r="T22" s="185">
        <f t="shared" si="2"/>
        <v>12</v>
      </c>
      <c r="U22" s="185">
        <f t="shared" si="2"/>
        <v>13</v>
      </c>
      <c r="V22" s="185">
        <f t="shared" si="2"/>
        <v>14</v>
      </c>
      <c r="W22" s="186">
        <f t="shared" si="2"/>
        <v>15</v>
      </c>
      <c r="X22" s="184">
        <f t="shared" si="2"/>
        <v>16</v>
      </c>
    </row>
    <row r="23" spans="1:118" s="189" customFormat="1" ht="12.95" customHeight="1">
      <c r="A23" s="246" t="s">
        <v>8</v>
      </c>
      <c r="B23" s="246"/>
      <c r="C23" s="246"/>
      <c r="D23" s="246"/>
      <c r="E23" s="246"/>
      <c r="F23" s="246"/>
      <c r="G23" s="246"/>
      <c r="H23" s="187"/>
      <c r="I23" s="248">
        <v>0</v>
      </c>
      <c r="J23" s="248">
        <f>I23+1</f>
        <v>1</v>
      </c>
      <c r="K23" s="248">
        <f t="shared" ref="K23:M23" si="3">J23+1</f>
        <v>2</v>
      </c>
      <c r="L23" s="248">
        <f t="shared" si="3"/>
        <v>3</v>
      </c>
      <c r="M23" s="377">
        <f t="shared" si="3"/>
        <v>4</v>
      </c>
      <c r="N23" s="58">
        <f t="shared" si="2"/>
        <v>5</v>
      </c>
      <c r="O23" s="248">
        <f t="shared" si="2"/>
        <v>6</v>
      </c>
      <c r="P23" s="248">
        <f t="shared" si="2"/>
        <v>7</v>
      </c>
      <c r="Q23" s="248">
        <f t="shared" si="2"/>
        <v>8</v>
      </c>
      <c r="R23" s="377">
        <f t="shared" si="2"/>
        <v>9</v>
      </c>
      <c r="S23" s="58">
        <f t="shared" si="2"/>
        <v>10</v>
      </c>
      <c r="T23" s="248">
        <f t="shared" si="2"/>
        <v>11</v>
      </c>
      <c r="U23" s="248">
        <f t="shared" si="2"/>
        <v>12</v>
      </c>
      <c r="V23" s="248">
        <f t="shared" si="2"/>
        <v>13</v>
      </c>
      <c r="W23" s="377">
        <f t="shared" si="2"/>
        <v>14</v>
      </c>
      <c r="X23" s="248">
        <f t="shared" si="2"/>
        <v>15</v>
      </c>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246" t="s">
        <v>9</v>
      </c>
      <c r="B24" s="246"/>
      <c r="C24" s="246"/>
      <c r="D24" s="246"/>
      <c r="E24" s="246"/>
      <c r="F24" s="246"/>
      <c r="G24" s="246"/>
      <c r="H24" s="187"/>
      <c r="I24" s="251">
        <f t="shared" ref="I24:X24" si="4">1/(1+$I$15)^I23</f>
        <v>1</v>
      </c>
      <c r="J24" s="251">
        <f t="shared" si="4"/>
        <v>0.93292284728052988</v>
      </c>
      <c r="K24" s="251">
        <f t="shared" si="4"/>
        <v>0.87034503897801074</v>
      </c>
      <c r="L24" s="251">
        <f t="shared" si="4"/>
        <v>0.8119647718798495</v>
      </c>
      <c r="M24" s="378">
        <f t="shared" si="4"/>
        <v>0.75750048687363514</v>
      </c>
      <c r="N24" s="191">
        <f t="shared" si="4"/>
        <v>0.70668951103053923</v>
      </c>
      <c r="O24" s="251">
        <f t="shared" si="4"/>
        <v>0.65928679077389607</v>
      </c>
      <c r="P24" s="251">
        <f t="shared" si="4"/>
        <v>0.61506371002322602</v>
      </c>
      <c r="Q24" s="251">
        <f t="shared" si="4"/>
        <v>0.57380698761379423</v>
      </c>
      <c r="R24" s="378">
        <f t="shared" si="4"/>
        <v>0.53531764867412457</v>
      </c>
      <c r="S24" s="191">
        <f t="shared" si="4"/>
        <v>0.49941006500058266</v>
      </c>
      <c r="T24" s="251">
        <f t="shared" si="4"/>
        <v>0.46591105980089798</v>
      </c>
      <c r="U24" s="251">
        <f t="shared" si="4"/>
        <v>0.43465907248894298</v>
      </c>
      <c r="V24" s="251">
        <f t="shared" si="4"/>
        <v>0.40550337950269894</v>
      </c>
      <c r="W24" s="378">
        <f t="shared" si="4"/>
        <v>0.37830336738753512</v>
      </c>
      <c r="X24" s="251">
        <f t="shared" si="4"/>
        <v>0.35292785463899157</v>
      </c>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240"/>
      <c r="B25" s="240"/>
      <c r="C25" s="240"/>
      <c r="D25" s="240"/>
      <c r="E25" s="240"/>
      <c r="F25" s="240"/>
      <c r="G25" s="240"/>
      <c r="H25" s="181"/>
      <c r="I25" s="253"/>
      <c r="J25" s="253"/>
      <c r="K25" s="253"/>
      <c r="L25" s="253"/>
      <c r="M25" s="197"/>
      <c r="N25" s="196"/>
      <c r="O25" s="253"/>
      <c r="P25" s="223"/>
      <c r="Q25" s="381"/>
      <c r="R25" s="197"/>
      <c r="S25" s="196"/>
      <c r="T25" s="253"/>
      <c r="U25" s="223"/>
      <c r="V25" s="381"/>
      <c r="W25" s="197"/>
      <c r="X25" s="253"/>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115</v>
      </c>
      <c r="J26" s="268">
        <f t="shared" ref="J26:M26" ca="1" si="5">J12</f>
        <v>109</v>
      </c>
      <c r="K26" s="268">
        <f t="shared" ca="1" si="5"/>
        <v>110</v>
      </c>
      <c r="L26" s="268">
        <f t="shared" ca="1" si="5"/>
        <v>87</v>
      </c>
      <c r="M26" s="300">
        <f t="shared" ca="1" si="5"/>
        <v>87</v>
      </c>
      <c r="N26" s="269"/>
      <c r="O26" s="270"/>
      <c r="R26" s="273"/>
      <c r="S26" s="269"/>
      <c r="T26" s="270"/>
      <c r="W26" s="273"/>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115</v>
      </c>
      <c r="J27" s="276">
        <f ca="1">J26</f>
        <v>109</v>
      </c>
      <c r="K27" s="276">
        <f ca="1">K26</f>
        <v>110</v>
      </c>
      <c r="L27" s="276">
        <f ca="1">L26</f>
        <v>87</v>
      </c>
      <c r="M27" s="277">
        <f ca="1">M26</f>
        <v>87</v>
      </c>
      <c r="N27" s="278"/>
      <c r="O27" s="279"/>
      <c r="P27" s="276"/>
      <c r="Q27" s="276"/>
      <c r="R27" s="280"/>
      <c r="S27" s="278"/>
      <c r="T27" s="279"/>
      <c r="U27" s="276"/>
      <c r="V27" s="276"/>
      <c r="W27" s="280"/>
      <c r="X27" s="279"/>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4"/>
      <c r="R28" s="285"/>
      <c r="S28" s="284"/>
      <c r="W28" s="285"/>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115</v>
      </c>
      <c r="J29" s="283">
        <f t="shared" ref="J29:M29" ca="1" si="6">J12</f>
        <v>109</v>
      </c>
      <c r="K29" s="283">
        <f t="shared" ca="1" si="6"/>
        <v>110</v>
      </c>
      <c r="L29" s="283">
        <f t="shared" ca="1" si="6"/>
        <v>87</v>
      </c>
      <c r="M29" s="285">
        <f t="shared" ca="1" si="6"/>
        <v>87</v>
      </c>
      <c r="N29" s="284"/>
      <c r="R29" s="285"/>
      <c r="S29" s="284"/>
      <c r="W29" s="285"/>
    </row>
    <row r="30" spans="1:118" s="283" customFormat="1" ht="12.95" customHeight="1" outlineLevel="1">
      <c r="A30" s="287"/>
      <c r="B30" s="281" t="s">
        <v>199</v>
      </c>
      <c r="C30" s="282"/>
      <c r="D30" s="282"/>
      <c r="E30" s="282"/>
      <c r="F30" s="282"/>
      <c r="G30" s="282"/>
      <c r="H30" s="267"/>
      <c r="M30" s="285"/>
      <c r="N30" s="348">
        <f ca="1">N12</f>
        <v>93</v>
      </c>
      <c r="O30" s="349">
        <f t="shared" ref="O30:R30" ca="1" si="7">O12</f>
        <v>92</v>
      </c>
      <c r="P30" s="349">
        <f t="shared" ca="1" si="7"/>
        <v>109</v>
      </c>
      <c r="Q30" s="349">
        <f t="shared" ca="1" si="7"/>
        <v>115</v>
      </c>
      <c r="R30" s="382">
        <f t="shared" ca="1" si="7"/>
        <v>87</v>
      </c>
      <c r="S30" s="284"/>
      <c r="W30" s="285"/>
    </row>
    <row r="31" spans="1:118" s="283" customFormat="1" ht="12.95" customHeight="1" outlineLevel="1">
      <c r="A31" s="287"/>
      <c r="B31" s="281" t="s">
        <v>200</v>
      </c>
      <c r="C31" s="282"/>
      <c r="D31" s="282"/>
      <c r="E31" s="282"/>
      <c r="F31" s="282"/>
      <c r="G31" s="282"/>
      <c r="H31" s="282"/>
      <c r="M31" s="285"/>
      <c r="N31" s="284"/>
      <c r="R31" s="285"/>
      <c r="S31" s="288">
        <f ca="1">Q32</f>
        <v>115</v>
      </c>
      <c r="T31" s="283">
        <f ca="1">$S$31</f>
        <v>115</v>
      </c>
      <c r="U31" s="283">
        <f ca="1">$S$31</f>
        <v>115</v>
      </c>
      <c r="V31" s="283">
        <f ca="1">$S$31</f>
        <v>115</v>
      </c>
      <c r="W31" s="285">
        <f ca="1">$S$31</f>
        <v>115</v>
      </c>
      <c r="X31" s="376">
        <f ca="1">V32</f>
        <v>115</v>
      </c>
    </row>
    <row r="32" spans="1:118" s="283" customFormat="1" ht="12.95" customHeight="1" outlineLevel="1">
      <c r="A32" s="287"/>
      <c r="B32" s="281" t="s">
        <v>195</v>
      </c>
      <c r="C32" s="282"/>
      <c r="D32" s="282"/>
      <c r="E32" s="282"/>
      <c r="F32" s="282"/>
      <c r="G32" s="282"/>
      <c r="H32" s="282"/>
      <c r="I32" s="283">
        <f ca="1">SUM(I29:I31)</f>
        <v>115</v>
      </c>
      <c r="J32" s="283">
        <f t="shared" ref="J32:X32" ca="1" si="8">SUM(J29:J31)</f>
        <v>109</v>
      </c>
      <c r="K32" s="283">
        <f t="shared" ca="1" si="8"/>
        <v>110</v>
      </c>
      <c r="L32" s="283">
        <f t="shared" ca="1" si="8"/>
        <v>87</v>
      </c>
      <c r="M32" s="285">
        <f t="shared" ca="1" si="8"/>
        <v>87</v>
      </c>
      <c r="N32" s="284">
        <f t="shared" ca="1" si="8"/>
        <v>93</v>
      </c>
      <c r="O32" s="283">
        <f t="shared" ca="1" si="8"/>
        <v>92</v>
      </c>
      <c r="P32" s="283">
        <f t="shared" ca="1" si="8"/>
        <v>109</v>
      </c>
      <c r="Q32" s="283">
        <f t="shared" ca="1" si="8"/>
        <v>115</v>
      </c>
      <c r="R32" s="285">
        <f t="shared" ca="1" si="8"/>
        <v>87</v>
      </c>
      <c r="S32" s="284">
        <f ca="1">SUM(S29:S31)</f>
        <v>115</v>
      </c>
      <c r="T32" s="283">
        <f t="shared" ca="1" si="8"/>
        <v>115</v>
      </c>
      <c r="U32" s="283">
        <f t="shared" ca="1" si="8"/>
        <v>115</v>
      </c>
      <c r="V32" s="283">
        <f t="shared" ca="1" si="8"/>
        <v>115</v>
      </c>
      <c r="W32" s="285">
        <f t="shared" ca="1" si="8"/>
        <v>115</v>
      </c>
      <c r="X32" s="283">
        <f t="shared" ca="1" si="8"/>
        <v>115</v>
      </c>
    </row>
    <row r="33" spans="1:24" s="283" customFormat="1" ht="12.95" customHeight="1" outlineLevel="1">
      <c r="A33" s="281"/>
      <c r="B33" s="289" t="s">
        <v>13</v>
      </c>
      <c r="C33" s="290"/>
      <c r="D33" s="290"/>
      <c r="E33" s="290"/>
      <c r="F33" s="290"/>
      <c r="G33" s="290"/>
      <c r="H33" s="290"/>
      <c r="I33" s="291">
        <f ca="1">I$27</f>
        <v>115</v>
      </c>
      <c r="J33" s="291">
        <f ca="1">J$27</f>
        <v>109</v>
      </c>
      <c r="K33" s="291">
        <f ca="1">K$27</f>
        <v>110</v>
      </c>
      <c r="L33" s="291">
        <f ca="1">L$27</f>
        <v>87</v>
      </c>
      <c r="M33" s="293">
        <f ca="1">M$27</f>
        <v>87</v>
      </c>
      <c r="N33" s="292"/>
      <c r="O33" s="291"/>
      <c r="P33" s="291"/>
      <c r="Q33" s="291"/>
      <c r="R33" s="293"/>
      <c r="S33" s="292"/>
      <c r="T33" s="291"/>
      <c r="U33" s="291"/>
      <c r="V33" s="291"/>
      <c r="W33" s="293"/>
      <c r="X33" s="291"/>
    </row>
    <row r="34" spans="1:24" s="283" customFormat="1" ht="12.95" customHeight="1" outlineLevel="1">
      <c r="A34" s="281"/>
      <c r="B34" s="289" t="s">
        <v>14</v>
      </c>
      <c r="C34" s="290"/>
      <c r="D34" s="290"/>
      <c r="E34" s="290"/>
      <c r="F34" s="290"/>
      <c r="G34" s="290"/>
      <c r="H34" s="290"/>
      <c r="I34" s="291"/>
      <c r="J34" s="291"/>
      <c r="K34" s="291"/>
      <c r="L34" s="291"/>
      <c r="M34" s="293"/>
      <c r="N34" s="292">
        <f ca="1">N30</f>
        <v>93</v>
      </c>
      <c r="O34" s="291">
        <f ca="1">O30</f>
        <v>92</v>
      </c>
      <c r="P34" s="291">
        <f ca="1">P30</f>
        <v>109</v>
      </c>
      <c r="Q34" s="291">
        <f ca="1">Q30</f>
        <v>115</v>
      </c>
      <c r="R34" s="293">
        <f ca="1">R30</f>
        <v>87</v>
      </c>
      <c r="S34" s="292"/>
      <c r="T34" s="291"/>
      <c r="U34" s="291"/>
      <c r="V34" s="291"/>
      <c r="W34" s="293"/>
      <c r="X34" s="291"/>
    </row>
    <row r="35" spans="1:24" s="283" customFormat="1" ht="12.95" customHeight="1" outlineLevel="1">
      <c r="A35" s="281"/>
      <c r="B35" s="289" t="s">
        <v>15</v>
      </c>
      <c r="C35" s="290"/>
      <c r="D35" s="290"/>
      <c r="E35" s="290"/>
      <c r="F35" s="290"/>
      <c r="G35" s="290"/>
      <c r="H35" s="290"/>
      <c r="I35" s="291"/>
      <c r="J35" s="291"/>
      <c r="K35" s="291"/>
      <c r="L35" s="291"/>
      <c r="M35" s="293"/>
      <c r="N35" s="292"/>
      <c r="O35" s="291"/>
      <c r="P35" s="291"/>
      <c r="Q35" s="291"/>
      <c r="R35" s="293"/>
      <c r="S35" s="292">
        <f t="shared" ref="S35:X35" ca="1" si="9">S$31</f>
        <v>115</v>
      </c>
      <c r="T35" s="291">
        <f t="shared" ca="1" si="9"/>
        <v>115</v>
      </c>
      <c r="U35" s="291">
        <f t="shared" ca="1" si="9"/>
        <v>115</v>
      </c>
      <c r="V35" s="291">
        <f t="shared" ca="1" si="9"/>
        <v>115</v>
      </c>
      <c r="W35" s="293">
        <f t="shared" ca="1" si="9"/>
        <v>115</v>
      </c>
      <c r="X35" s="291">
        <f t="shared" ca="1" si="9"/>
        <v>115</v>
      </c>
    </row>
    <row r="36" spans="1:24" s="283" customFormat="1" ht="12.75" customHeight="1" outlineLevel="1">
      <c r="A36" s="281"/>
      <c r="B36" s="289" t="s">
        <v>262</v>
      </c>
      <c r="C36" s="290"/>
      <c r="D36" s="290"/>
      <c r="E36" s="290"/>
      <c r="F36" s="290"/>
      <c r="G36" s="290"/>
      <c r="H36" s="290"/>
      <c r="I36" s="291">
        <f t="shared" ref="I36:X36" ca="1" si="10">SUM(I33:I35)</f>
        <v>115</v>
      </c>
      <c r="J36" s="291">
        <f t="shared" ca="1" si="10"/>
        <v>109</v>
      </c>
      <c r="K36" s="291">
        <f t="shared" ca="1" si="10"/>
        <v>110</v>
      </c>
      <c r="L36" s="291">
        <f t="shared" ca="1" si="10"/>
        <v>87</v>
      </c>
      <c r="M36" s="293">
        <f t="shared" ca="1" si="10"/>
        <v>87</v>
      </c>
      <c r="N36" s="292">
        <f t="shared" ca="1" si="10"/>
        <v>93</v>
      </c>
      <c r="O36" s="291">
        <f t="shared" ca="1" si="10"/>
        <v>92</v>
      </c>
      <c r="P36" s="291">
        <f t="shared" ca="1" si="10"/>
        <v>109</v>
      </c>
      <c r="Q36" s="291">
        <f t="shared" ca="1" si="10"/>
        <v>115</v>
      </c>
      <c r="R36" s="293">
        <f t="shared" ca="1" si="10"/>
        <v>87</v>
      </c>
      <c r="S36" s="292">
        <f t="shared" ca="1" si="10"/>
        <v>115</v>
      </c>
      <c r="T36" s="291">
        <f t="shared" ca="1" si="10"/>
        <v>115</v>
      </c>
      <c r="U36" s="291">
        <f t="shared" ca="1" si="10"/>
        <v>115</v>
      </c>
      <c r="V36" s="291">
        <f t="shared" ca="1" si="10"/>
        <v>115</v>
      </c>
      <c r="W36" s="293">
        <f t="shared" ca="1" si="10"/>
        <v>115</v>
      </c>
      <c r="X36" s="291">
        <f t="shared" ca="1" si="10"/>
        <v>115</v>
      </c>
    </row>
    <row r="37" spans="1:24" s="283" customFormat="1" ht="12.95" customHeight="1" outlineLevel="1">
      <c r="A37" s="287"/>
      <c r="B37" s="281"/>
      <c r="C37" s="282"/>
      <c r="D37" s="282"/>
      <c r="E37" s="282"/>
      <c r="F37" s="282"/>
      <c r="G37" s="282"/>
      <c r="H37" s="282"/>
      <c r="M37" s="285"/>
      <c r="N37" s="284"/>
      <c r="R37" s="285"/>
      <c r="S37" s="284"/>
      <c r="W37" s="285"/>
    </row>
    <row r="38" spans="1:24" s="268" customFormat="1" ht="12.95" customHeight="1" outlineLevel="1">
      <c r="A38" s="294" t="s">
        <v>16</v>
      </c>
      <c r="B38" s="266" t="s">
        <v>201</v>
      </c>
      <c r="C38" s="267"/>
      <c r="D38" s="267"/>
      <c r="E38" s="267"/>
      <c r="F38" s="267"/>
      <c r="G38" s="267"/>
      <c r="H38" s="267"/>
      <c r="I38" s="268">
        <f ca="1">I12</f>
        <v>115</v>
      </c>
      <c r="J38" s="268">
        <f t="shared" ref="J38:M38" ca="1" si="11">J12</f>
        <v>109</v>
      </c>
      <c r="K38" s="268">
        <f t="shared" ca="1" si="11"/>
        <v>110</v>
      </c>
      <c r="L38" s="268">
        <f t="shared" ca="1" si="11"/>
        <v>87</v>
      </c>
      <c r="M38" s="300">
        <f t="shared" ca="1" si="11"/>
        <v>87</v>
      </c>
      <c r="N38" s="295"/>
      <c r="O38" s="296"/>
      <c r="P38" s="296"/>
      <c r="Q38" s="296"/>
      <c r="R38" s="297"/>
      <c r="S38" s="295"/>
      <c r="T38" s="296"/>
      <c r="U38" s="296"/>
      <c r="V38" s="296"/>
      <c r="W38" s="297"/>
      <c r="X38" s="296"/>
    </row>
    <row r="39" spans="1:24" s="268" customFormat="1" ht="12.95" customHeight="1" outlineLevel="1">
      <c r="A39" s="294"/>
      <c r="B39" s="266" t="s">
        <v>202</v>
      </c>
      <c r="C39" s="267"/>
      <c r="D39" s="267"/>
      <c r="E39" s="267"/>
      <c r="F39" s="267"/>
      <c r="G39" s="267"/>
      <c r="H39" s="267"/>
      <c r="M39" s="300"/>
      <c r="N39" s="348">
        <f ca="1">N12</f>
        <v>93</v>
      </c>
      <c r="O39" s="349">
        <f t="shared" ref="O39:R39" ca="1" si="12">O12</f>
        <v>92</v>
      </c>
      <c r="P39" s="349">
        <f t="shared" ca="1" si="12"/>
        <v>109</v>
      </c>
      <c r="Q39" s="349">
        <f t="shared" ca="1" si="12"/>
        <v>115</v>
      </c>
      <c r="R39" s="382">
        <f t="shared" ca="1" si="12"/>
        <v>87</v>
      </c>
      <c r="S39" s="299"/>
      <c r="W39" s="300"/>
    </row>
    <row r="40" spans="1:24" s="268" customFormat="1" ht="12.95" customHeight="1" outlineLevel="1">
      <c r="A40" s="294"/>
      <c r="B40" s="266" t="s">
        <v>203</v>
      </c>
      <c r="C40" s="267"/>
      <c r="D40" s="267"/>
      <c r="E40" s="267"/>
      <c r="F40" s="267"/>
      <c r="G40" s="267"/>
      <c r="H40" s="267"/>
      <c r="M40" s="300"/>
      <c r="N40" s="295"/>
      <c r="O40" s="296"/>
      <c r="P40" s="296"/>
      <c r="Q40" s="296"/>
      <c r="R40" s="297"/>
      <c r="S40" s="298">
        <f ca="1">Q41</f>
        <v>101</v>
      </c>
      <c r="T40" s="296">
        <f ca="1">S40</f>
        <v>101</v>
      </c>
      <c r="U40" s="296">
        <f ca="1">T40</f>
        <v>101</v>
      </c>
      <c r="V40" s="296">
        <f ca="1">U40</f>
        <v>101</v>
      </c>
      <c r="W40" s="297">
        <f ca="1">V40</f>
        <v>101</v>
      </c>
      <c r="X40" s="359">
        <f ca="1">V41</f>
        <v>90</v>
      </c>
    </row>
    <row r="41" spans="1:24" s="268" customFormat="1" ht="12.95" customHeight="1">
      <c r="A41" s="294"/>
      <c r="B41" s="266" t="s">
        <v>196</v>
      </c>
      <c r="C41" s="267"/>
      <c r="D41" s="267"/>
      <c r="E41" s="267"/>
      <c r="F41" s="267"/>
      <c r="G41" s="267"/>
      <c r="H41" s="267"/>
      <c r="I41" s="268">
        <f ca="1">I12-SUM($I13:I13)-I14</f>
        <v>135</v>
      </c>
      <c r="J41" s="268">
        <f ca="1">J12-SUM($I13:J13)-J14</f>
        <v>158</v>
      </c>
      <c r="K41" s="268">
        <f ca="1">K12-SUM($I13:K13)-K14</f>
        <v>134</v>
      </c>
      <c r="L41" s="268">
        <f ca="1">L12-SUM($I13:L13)-L14</f>
        <v>90</v>
      </c>
      <c r="M41" s="300">
        <f ca="1">M12-SUM($I13:M13)-M14</f>
        <v>91</v>
      </c>
      <c r="N41" s="301">
        <f ca="1">N12-SUM($M13:N13)-N14</f>
        <v>101</v>
      </c>
      <c r="O41" s="302">
        <f ca="1">O12-SUM($M13:O13)-O14</f>
        <v>96</v>
      </c>
      <c r="P41" s="302">
        <f ca="1">P12-SUM($M13:P13)-P14</f>
        <v>75</v>
      </c>
      <c r="Q41" s="302">
        <f ca="1">Q12-SUM($M13:Q13)-Q14</f>
        <v>101</v>
      </c>
      <c r="R41" s="303">
        <f ca="1">R12-SUM($M13:R13)-R14</f>
        <v>76</v>
      </c>
      <c r="S41" s="301">
        <f ca="1">$Q$41+$Q$14-SUM($R13:S13)-S14</f>
        <v>90</v>
      </c>
      <c r="T41" s="302">
        <f ca="1">$Q$41+$Q$14-SUM($R13:T13)-T14</f>
        <v>90</v>
      </c>
      <c r="U41" s="302">
        <f ca="1">$Q$41+$Q$14-SUM($R13:U13)-U14</f>
        <v>90</v>
      </c>
      <c r="V41" s="302">
        <f ca="1">$Q$41+$Q$14-SUM($R13:V13)-V14</f>
        <v>90</v>
      </c>
      <c r="W41" s="303">
        <f ca="1">$Q$41+$Q$14-SUM($R13:W13)-W14</f>
        <v>90</v>
      </c>
      <c r="X41" s="296">
        <f ca="1">$V$41+$V$14-SUM($W13:X13)-X14</f>
        <v>90</v>
      </c>
    </row>
    <row r="42" spans="1:24" s="268" customFormat="1" ht="12.95" customHeight="1" outlineLevel="1">
      <c r="A42" s="266"/>
      <c r="B42" s="274" t="s">
        <v>17</v>
      </c>
      <c r="C42" s="275"/>
      <c r="D42" s="275"/>
      <c r="E42" s="275"/>
      <c r="F42" s="275"/>
      <c r="G42" s="275"/>
      <c r="H42" s="275"/>
      <c r="I42" s="276">
        <f ca="1">I$27</f>
        <v>115</v>
      </c>
      <c r="J42" s="276">
        <f ca="1">J$27</f>
        <v>109</v>
      </c>
      <c r="K42" s="276">
        <f ca="1">K$27</f>
        <v>110</v>
      </c>
      <c r="L42" s="276">
        <f ca="1">L$27</f>
        <v>87</v>
      </c>
      <c r="M42" s="277">
        <f ca="1">M$27</f>
        <v>87</v>
      </c>
      <c r="N42" s="304"/>
      <c r="O42" s="276"/>
      <c r="P42" s="276"/>
      <c r="Q42" s="276"/>
      <c r="R42" s="277"/>
      <c r="S42" s="304"/>
      <c r="T42" s="276"/>
      <c r="U42" s="276"/>
      <c r="V42" s="276"/>
      <c r="W42" s="277"/>
      <c r="X42" s="276"/>
    </row>
    <row r="43" spans="1:24" s="268" customFormat="1" ht="12.95" customHeight="1" outlineLevel="1">
      <c r="A43" s="266"/>
      <c r="B43" s="274" t="s">
        <v>18</v>
      </c>
      <c r="C43" s="275"/>
      <c r="D43" s="275"/>
      <c r="E43" s="275"/>
      <c r="F43" s="275"/>
      <c r="G43" s="275"/>
      <c r="H43" s="275"/>
      <c r="I43" s="276"/>
      <c r="J43" s="276"/>
      <c r="K43" s="276"/>
      <c r="L43" s="276"/>
      <c r="M43" s="277"/>
      <c r="N43" s="304">
        <f ca="1">N39</f>
        <v>93</v>
      </c>
      <c r="O43" s="276">
        <f ca="1">O39</f>
        <v>92</v>
      </c>
      <c r="P43" s="276">
        <f ca="1">P39</f>
        <v>109</v>
      </c>
      <c r="Q43" s="276">
        <f ca="1">Q39</f>
        <v>115</v>
      </c>
      <c r="R43" s="277">
        <f ca="1">R39</f>
        <v>87</v>
      </c>
      <c r="S43" s="304"/>
      <c r="T43" s="276"/>
      <c r="U43" s="276"/>
      <c r="V43" s="276"/>
      <c r="W43" s="277"/>
      <c r="X43" s="276"/>
    </row>
    <row r="44" spans="1:24" s="268" customFormat="1" ht="12.95" customHeight="1" outlineLevel="1">
      <c r="A44" s="266"/>
      <c r="B44" s="274" t="s">
        <v>19</v>
      </c>
      <c r="C44" s="275"/>
      <c r="D44" s="275"/>
      <c r="E44" s="275"/>
      <c r="F44" s="275"/>
      <c r="G44" s="275"/>
      <c r="H44" s="275"/>
      <c r="I44" s="276"/>
      <c r="J44" s="276"/>
      <c r="K44" s="276"/>
      <c r="L44" s="276"/>
      <c r="M44" s="277"/>
      <c r="N44" s="304"/>
      <c r="O44" s="276"/>
      <c r="P44" s="276"/>
      <c r="Q44" s="276"/>
      <c r="R44" s="277"/>
      <c r="S44" s="304">
        <f t="shared" ref="S44:X44" ca="1" si="13">S40</f>
        <v>101</v>
      </c>
      <c r="T44" s="276">
        <f t="shared" ca="1" si="13"/>
        <v>101</v>
      </c>
      <c r="U44" s="276">
        <f t="shared" ca="1" si="13"/>
        <v>101</v>
      </c>
      <c r="V44" s="276">
        <f t="shared" ca="1" si="13"/>
        <v>101</v>
      </c>
      <c r="W44" s="277">
        <f t="shared" ca="1" si="13"/>
        <v>101</v>
      </c>
      <c r="X44" s="276">
        <f t="shared" ca="1" si="13"/>
        <v>90</v>
      </c>
    </row>
    <row r="45" spans="1:24" s="268" customFormat="1" ht="12.75" customHeight="1">
      <c r="A45" s="266"/>
      <c r="B45" s="274" t="s">
        <v>263</v>
      </c>
      <c r="C45" s="275"/>
      <c r="D45" s="275"/>
      <c r="E45" s="275"/>
      <c r="F45" s="275"/>
      <c r="G45" s="275"/>
      <c r="H45" s="275"/>
      <c r="I45" s="276">
        <f t="shared" ref="I45:X45" ca="1" si="14">SUM(I42:I44)</f>
        <v>115</v>
      </c>
      <c r="J45" s="276">
        <f t="shared" ca="1" si="14"/>
        <v>109</v>
      </c>
      <c r="K45" s="276">
        <f t="shared" ca="1" si="14"/>
        <v>110</v>
      </c>
      <c r="L45" s="276">
        <f t="shared" ca="1" si="14"/>
        <v>87</v>
      </c>
      <c r="M45" s="277">
        <f t="shared" ca="1" si="14"/>
        <v>87</v>
      </c>
      <c r="N45" s="304">
        <f t="shared" ca="1" si="14"/>
        <v>93</v>
      </c>
      <c r="O45" s="276">
        <f t="shared" ca="1" si="14"/>
        <v>92</v>
      </c>
      <c r="P45" s="276">
        <f t="shared" ca="1" si="14"/>
        <v>109</v>
      </c>
      <c r="Q45" s="276">
        <f t="shared" ca="1" si="14"/>
        <v>115</v>
      </c>
      <c r="R45" s="277">
        <f t="shared" ca="1" si="14"/>
        <v>87</v>
      </c>
      <c r="S45" s="304">
        <f t="shared" ca="1" si="14"/>
        <v>101</v>
      </c>
      <c r="T45" s="276">
        <f t="shared" ca="1" si="14"/>
        <v>101</v>
      </c>
      <c r="U45" s="276">
        <f t="shared" ca="1" si="14"/>
        <v>101</v>
      </c>
      <c r="V45" s="276">
        <f t="shared" ca="1" si="14"/>
        <v>101</v>
      </c>
      <c r="W45" s="277">
        <f t="shared" ca="1" si="14"/>
        <v>101</v>
      </c>
      <c r="X45" s="276">
        <f t="shared" ca="1" si="14"/>
        <v>90</v>
      </c>
    </row>
    <row r="46" spans="1:24" s="268" customFormat="1" ht="12.95" customHeight="1" outlineLevel="1">
      <c r="A46" s="294"/>
      <c r="B46" s="266"/>
      <c r="C46" s="267"/>
      <c r="D46" s="267"/>
      <c r="E46" s="267"/>
      <c r="F46" s="267"/>
      <c r="G46" s="267"/>
      <c r="H46" s="267"/>
      <c r="M46" s="300"/>
      <c r="N46" s="295"/>
      <c r="O46" s="296"/>
      <c r="P46" s="296"/>
      <c r="Q46" s="296"/>
      <c r="R46" s="297"/>
      <c r="S46" s="295"/>
      <c r="T46" s="296"/>
      <c r="U46" s="296"/>
      <c r="V46" s="296"/>
      <c r="W46" s="297"/>
      <c r="X46" s="296"/>
    </row>
    <row r="47" spans="1:24" s="268" customFormat="1" ht="12.95" customHeight="1" outlineLevel="1">
      <c r="A47" s="294"/>
      <c r="B47" s="266" t="s">
        <v>20</v>
      </c>
      <c r="C47" s="267"/>
      <c r="D47" s="267"/>
      <c r="E47" s="267"/>
      <c r="F47" s="267"/>
      <c r="G47" s="267"/>
      <c r="H47" s="267"/>
      <c r="I47" s="268">
        <f t="shared" ref="I47:X47" ca="1" si="15">(SUM(I38:I40)-I41)-(SUM(H38:H40)-H41)</f>
        <v>-20</v>
      </c>
      <c r="J47" s="268">
        <f t="shared" ca="1" si="15"/>
        <v>-29</v>
      </c>
      <c r="K47" s="268">
        <f t="shared" ca="1" si="15"/>
        <v>25</v>
      </c>
      <c r="L47" s="268">
        <f t="shared" ca="1" si="15"/>
        <v>21</v>
      </c>
      <c r="M47" s="300">
        <f t="shared" ca="1" si="15"/>
        <v>-1</v>
      </c>
      <c r="N47" s="295">
        <f t="shared" ca="1" si="15"/>
        <v>-4</v>
      </c>
      <c r="O47" s="296">
        <f t="shared" ca="1" si="15"/>
        <v>4</v>
      </c>
      <c r="P47" s="268">
        <f t="shared" ca="1" si="15"/>
        <v>38</v>
      </c>
      <c r="Q47" s="268">
        <f t="shared" ca="1" si="15"/>
        <v>-20</v>
      </c>
      <c r="R47" s="300">
        <f t="shared" ca="1" si="15"/>
        <v>-3</v>
      </c>
      <c r="S47" s="295">
        <f t="shared" ca="1" si="15"/>
        <v>0</v>
      </c>
      <c r="T47" s="296">
        <f t="shared" ca="1" si="15"/>
        <v>0</v>
      </c>
      <c r="U47" s="268">
        <f t="shared" ca="1" si="15"/>
        <v>0</v>
      </c>
      <c r="V47" s="268">
        <f t="shared" ca="1" si="15"/>
        <v>0</v>
      </c>
      <c r="W47" s="300">
        <f t="shared" ca="1" si="15"/>
        <v>0</v>
      </c>
      <c r="X47" s="296">
        <f t="shared" ca="1" si="15"/>
        <v>-11</v>
      </c>
    </row>
    <row r="48" spans="1:24" s="268" customFormat="1" ht="12.95" customHeight="1">
      <c r="A48" s="294"/>
      <c r="B48" s="281"/>
      <c r="C48" s="267"/>
      <c r="D48" s="267"/>
      <c r="E48" s="267"/>
      <c r="F48" s="267"/>
      <c r="G48" s="267"/>
      <c r="H48" s="267"/>
      <c r="M48" s="300"/>
      <c r="N48" s="295"/>
      <c r="O48" s="296"/>
      <c r="R48" s="300"/>
      <c r="S48" s="295"/>
      <c r="T48" s="296"/>
      <c r="W48" s="300"/>
      <c r="X48" s="296"/>
    </row>
    <row r="49" spans="1:24" s="268" customFormat="1" ht="12.95" customHeight="1">
      <c r="A49" s="294"/>
      <c r="B49" s="266" t="s">
        <v>204</v>
      </c>
      <c r="C49" s="267"/>
      <c r="D49" s="267"/>
      <c r="E49" s="267"/>
      <c r="F49" s="267"/>
      <c r="G49" s="267"/>
      <c r="H49" s="267"/>
      <c r="M49" s="300"/>
      <c r="N49" s="295"/>
      <c r="O49" s="296"/>
      <c r="P49" s="296"/>
      <c r="Q49" s="296"/>
      <c r="R49" s="297"/>
      <c r="S49" s="295"/>
      <c r="T49" s="296"/>
      <c r="U49" s="296"/>
      <c r="V49" s="296"/>
      <c r="W49" s="297"/>
      <c r="X49" s="296"/>
    </row>
    <row r="50" spans="1:24" s="268" customFormat="1" ht="12.95" customHeight="1">
      <c r="A50" s="294"/>
      <c r="B50" s="306" t="s">
        <v>256</v>
      </c>
      <c r="C50" s="307"/>
      <c r="D50" s="307"/>
      <c r="E50" s="307"/>
      <c r="F50" s="307"/>
      <c r="G50" s="307"/>
      <c r="H50" s="307"/>
      <c r="I50" s="308">
        <f ca="1">SUM(I38:I40)-I41</f>
        <v>-20</v>
      </c>
      <c r="J50" s="308"/>
      <c r="K50" s="308"/>
      <c r="L50" s="308"/>
      <c r="M50" s="311"/>
      <c r="N50" s="310">
        <f ca="1">SUM(N39:N40)-N41</f>
        <v>-8</v>
      </c>
      <c r="O50" s="308"/>
      <c r="P50" s="308"/>
      <c r="Q50" s="308"/>
      <c r="R50" s="311"/>
      <c r="S50" s="310">
        <f ca="1">SUM(S39:S40)-S41</f>
        <v>11</v>
      </c>
      <c r="T50" s="308"/>
      <c r="U50" s="308"/>
      <c r="V50" s="308"/>
      <c r="W50" s="311"/>
      <c r="X50" s="308"/>
    </row>
    <row r="51" spans="1:24" s="268" customFormat="1" ht="12.95" customHeight="1">
      <c r="A51" s="294"/>
      <c r="B51" s="306" t="s">
        <v>257</v>
      </c>
      <c r="C51" s="307"/>
      <c r="D51" s="307"/>
      <c r="E51" s="307"/>
      <c r="F51" s="307"/>
      <c r="G51" s="307"/>
      <c r="H51" s="307"/>
      <c r="I51" s="308"/>
      <c r="J51" s="312">
        <f ca="1">(SUM(J38:J40)-J41)-(SUM(I38:I40)-I41)</f>
        <v>-29</v>
      </c>
      <c r="K51" s="312">
        <f ca="1">(SUM(K38:K40)-K41)-(SUM(J38:J40)-J41)</f>
        <v>25</v>
      </c>
      <c r="L51" s="312">
        <f ca="1">(SUM(L38:L40)-L41)-(SUM(K38:K40)-K41)</f>
        <v>21</v>
      </c>
      <c r="M51" s="311"/>
      <c r="N51" s="310"/>
      <c r="O51" s="312">
        <f ca="1">(SUM(O38:O40)-O41)-(SUM(N38:N40)-N41)</f>
        <v>4</v>
      </c>
      <c r="P51" s="312">
        <f ca="1">(SUM(P38:P40)-P41)-(SUM(O38:O40)-O41)</f>
        <v>38</v>
      </c>
      <c r="Q51" s="312">
        <f ca="1">(SUM(Q38:Q40)-Q41)-(SUM(P38:P40)-P41)</f>
        <v>-20</v>
      </c>
      <c r="R51" s="311"/>
      <c r="S51" s="310"/>
      <c r="T51" s="312">
        <f ca="1">(SUM(T38:T40)-T41)-(SUM(S38:S40)-S41)</f>
        <v>0</v>
      </c>
      <c r="U51" s="312">
        <f ca="1">(SUM(U38:U40)-U41)-(SUM(T38:T40)-T41)</f>
        <v>0</v>
      </c>
      <c r="V51" s="312">
        <f ca="1">(SUM(V38:V40)-V41)-(SUM(U38:U40)-U41)</f>
        <v>0</v>
      </c>
      <c r="W51" s="311"/>
      <c r="X51" s="308"/>
    </row>
    <row r="52" spans="1:24" s="268" customFormat="1" ht="12.95" customHeight="1">
      <c r="A52" s="294"/>
      <c r="B52" s="306" t="s">
        <v>258</v>
      </c>
      <c r="C52" s="307"/>
      <c r="D52" s="307"/>
      <c r="E52" s="307"/>
      <c r="F52" s="307"/>
      <c r="G52" s="307"/>
      <c r="H52" s="307"/>
      <c r="I52" s="312"/>
      <c r="J52" s="312"/>
      <c r="K52" s="312"/>
      <c r="L52" s="312"/>
      <c r="M52" s="313">
        <v>0</v>
      </c>
      <c r="N52" s="310"/>
      <c r="O52" s="308"/>
      <c r="P52" s="308"/>
      <c r="Q52" s="308"/>
      <c r="R52" s="313">
        <v>0</v>
      </c>
      <c r="S52" s="310"/>
      <c r="T52" s="308"/>
      <c r="U52" s="308"/>
      <c r="V52" s="308"/>
      <c r="W52" s="313">
        <v>0</v>
      </c>
      <c r="X52" s="308"/>
    </row>
    <row r="53" spans="1:24" s="268" customFormat="1" ht="12.95" customHeight="1">
      <c r="A53" s="294"/>
      <c r="B53" s="266" t="s">
        <v>289</v>
      </c>
      <c r="C53" s="307"/>
      <c r="D53" s="307"/>
      <c r="E53" s="307"/>
      <c r="F53" s="307"/>
      <c r="G53" s="307"/>
      <c r="H53" s="307"/>
      <c r="I53" s="312"/>
      <c r="J53" s="312"/>
      <c r="K53" s="312"/>
      <c r="L53" s="312"/>
      <c r="M53" s="313"/>
      <c r="N53" s="310"/>
      <c r="O53" s="308"/>
      <c r="P53" s="308"/>
      <c r="Q53" s="308"/>
      <c r="R53" s="311"/>
      <c r="S53" s="310"/>
      <c r="T53" s="308"/>
      <c r="U53" s="308"/>
      <c r="V53" s="308"/>
      <c r="W53" s="313"/>
      <c r="X53" s="308"/>
    </row>
    <row r="54" spans="1:24" s="268" customFormat="1" ht="12.95" customHeight="1">
      <c r="A54" s="294"/>
      <c r="B54" s="306" t="s">
        <v>267</v>
      </c>
      <c r="C54" s="307"/>
      <c r="D54" s="307"/>
      <c r="E54" s="307"/>
      <c r="F54" s="307"/>
      <c r="G54" s="307"/>
      <c r="H54" s="307"/>
      <c r="I54" s="314"/>
      <c r="J54" s="314"/>
      <c r="K54" s="314"/>
      <c r="L54" s="314"/>
      <c r="M54" s="318"/>
      <c r="N54" s="315"/>
      <c r="O54" s="316"/>
      <c r="P54" s="316"/>
      <c r="Q54" s="316"/>
      <c r="R54" s="354"/>
      <c r="S54" s="315"/>
      <c r="T54" s="316"/>
      <c r="U54" s="316"/>
      <c r="V54" s="316"/>
      <c r="W54" s="318"/>
      <c r="X54" s="316"/>
    </row>
    <row r="55" spans="1:24" s="268" customFormat="1" ht="12.95" customHeight="1">
      <c r="A55" s="294"/>
      <c r="B55" s="306" t="s">
        <v>281</v>
      </c>
      <c r="C55" s="307"/>
      <c r="D55" s="307"/>
      <c r="E55" s="307"/>
      <c r="F55" s="307"/>
      <c r="G55" s="307"/>
      <c r="H55" s="307"/>
      <c r="I55" s="314"/>
      <c r="J55" s="314"/>
      <c r="K55" s="314"/>
      <c r="L55" s="314"/>
      <c r="M55" s="318"/>
      <c r="N55" s="315"/>
      <c r="O55" s="316"/>
      <c r="P55" s="316"/>
      <c r="Q55" s="316"/>
      <c r="R55" s="354"/>
      <c r="S55" s="315"/>
      <c r="T55" s="316"/>
      <c r="U55" s="316"/>
      <c r="V55" s="316"/>
      <c r="W55" s="318"/>
      <c r="X55" s="316"/>
    </row>
    <row r="56" spans="1:24" s="268" customFormat="1" ht="12.95" customHeight="1">
      <c r="A56" s="294"/>
      <c r="B56" s="306" t="s">
        <v>323</v>
      </c>
      <c r="C56" s="307"/>
      <c r="D56" s="307"/>
      <c r="E56" s="307"/>
      <c r="F56" s="307"/>
      <c r="G56" s="307"/>
      <c r="H56" s="307"/>
      <c r="I56" s="314"/>
      <c r="J56" s="314"/>
      <c r="K56" s="314"/>
      <c r="L56" s="314"/>
      <c r="M56" s="318"/>
      <c r="N56" s="315"/>
      <c r="O56" s="314"/>
      <c r="P56" s="314"/>
      <c r="Q56" s="314"/>
      <c r="R56" s="318"/>
      <c r="S56" s="315"/>
      <c r="T56" s="314"/>
      <c r="U56" s="314"/>
      <c r="V56" s="314"/>
      <c r="W56" s="318"/>
      <c r="X56" s="316"/>
    </row>
    <row r="57" spans="1:24" s="268" customFormat="1" ht="12.95" customHeight="1">
      <c r="A57" s="294"/>
      <c r="B57" s="306" t="s">
        <v>286</v>
      </c>
      <c r="C57" s="307"/>
      <c r="D57" s="307"/>
      <c r="E57" s="307"/>
      <c r="F57" s="307"/>
      <c r="G57" s="307"/>
      <c r="H57" s="307"/>
      <c r="I57" s="314"/>
      <c r="J57" s="314"/>
      <c r="K57" s="314"/>
      <c r="L57" s="314"/>
      <c r="M57" s="318"/>
      <c r="N57" s="315"/>
      <c r="O57" s="314"/>
      <c r="P57" s="314"/>
      <c r="Q57" s="314"/>
      <c r="R57" s="318"/>
      <c r="S57" s="315"/>
      <c r="T57" s="314"/>
      <c r="U57" s="314"/>
      <c r="V57" s="314"/>
      <c r="W57" s="318"/>
      <c r="X57" s="316"/>
    </row>
    <row r="58" spans="1:24" s="268" customFormat="1" ht="12.95" customHeight="1">
      <c r="A58" s="294"/>
      <c r="B58" s="306" t="s">
        <v>308</v>
      </c>
      <c r="C58" s="307"/>
      <c r="D58" s="307"/>
      <c r="E58" s="307"/>
      <c r="F58" s="307"/>
      <c r="G58" s="307"/>
      <c r="H58" s="307"/>
      <c r="I58" s="314"/>
      <c r="J58" s="314"/>
      <c r="K58" s="314"/>
      <c r="L58" s="314"/>
      <c r="M58" s="318"/>
      <c r="N58" s="315"/>
      <c r="O58" s="314"/>
      <c r="P58" s="314"/>
      <c r="Q58" s="314"/>
      <c r="R58" s="318"/>
      <c r="S58" s="315"/>
      <c r="T58" s="314"/>
      <c r="U58" s="314"/>
      <c r="V58" s="314"/>
      <c r="W58" s="318"/>
      <c r="X58" s="316"/>
    </row>
    <row r="59" spans="1:24" s="268" customFormat="1" ht="12.95" customHeight="1">
      <c r="A59" s="294"/>
      <c r="B59" s="306" t="s">
        <v>309</v>
      </c>
      <c r="C59" s="307"/>
      <c r="D59" s="307"/>
      <c r="E59" s="307"/>
      <c r="F59" s="307"/>
      <c r="G59" s="307"/>
      <c r="H59" s="307"/>
      <c r="I59" s="314"/>
      <c r="J59" s="314"/>
      <c r="K59" s="314"/>
      <c r="L59" s="314"/>
      <c r="M59" s="318"/>
      <c r="N59" s="315"/>
      <c r="O59" s="314"/>
      <c r="P59" s="314"/>
      <c r="Q59" s="314"/>
      <c r="R59" s="318"/>
      <c r="S59" s="315"/>
      <c r="T59" s="314"/>
      <c r="U59" s="314"/>
      <c r="V59" s="314"/>
      <c r="W59" s="318"/>
      <c r="X59" s="316"/>
    </row>
    <row r="60" spans="1:24" s="268" customFormat="1" ht="12.95" customHeight="1">
      <c r="A60" s="294"/>
      <c r="B60" s="306" t="s">
        <v>310</v>
      </c>
      <c r="C60" s="307"/>
      <c r="D60" s="307"/>
      <c r="E60" s="307"/>
      <c r="F60" s="307"/>
      <c r="G60" s="307"/>
      <c r="H60" s="307"/>
      <c r="I60" s="314"/>
      <c r="J60" s="314"/>
      <c r="K60" s="314"/>
      <c r="L60" s="314"/>
      <c r="M60" s="318"/>
      <c r="N60" s="315"/>
      <c r="O60" s="314"/>
      <c r="P60" s="314"/>
      <c r="Q60" s="314"/>
      <c r="R60" s="318"/>
      <c r="S60" s="315"/>
      <c r="T60" s="314"/>
      <c r="U60" s="314"/>
      <c r="V60" s="314"/>
      <c r="W60" s="318"/>
      <c r="X60" s="316"/>
    </row>
    <row r="61" spans="1:24" s="268" customFormat="1" ht="12.95" customHeight="1">
      <c r="A61" s="294"/>
      <c r="B61" s="306" t="s">
        <v>311</v>
      </c>
      <c r="C61" s="307"/>
      <c r="D61" s="307"/>
      <c r="E61" s="307"/>
      <c r="F61" s="307"/>
      <c r="G61" s="307"/>
      <c r="H61" s="307"/>
      <c r="I61" s="314"/>
      <c r="J61" s="314"/>
      <c r="K61" s="314"/>
      <c r="L61" s="314"/>
      <c r="M61" s="318"/>
      <c r="N61" s="315"/>
      <c r="O61" s="314"/>
      <c r="P61" s="314"/>
      <c r="Q61" s="314"/>
      <c r="R61" s="318"/>
      <c r="S61" s="315"/>
      <c r="T61" s="314"/>
      <c r="U61" s="314"/>
      <c r="V61" s="314"/>
      <c r="W61" s="318"/>
      <c r="X61" s="316"/>
    </row>
    <row r="62" spans="1:24" s="268" customFormat="1" ht="12.95" customHeight="1">
      <c r="A62" s="294"/>
      <c r="B62" s="306" t="s">
        <v>22</v>
      </c>
      <c r="C62" s="307"/>
      <c r="D62" s="307"/>
      <c r="E62" s="307"/>
      <c r="F62" s="307"/>
      <c r="G62" s="307"/>
      <c r="H62" s="307"/>
      <c r="I62" s="319">
        <f ca="1">SUM(I50:I61)</f>
        <v>-20</v>
      </c>
      <c r="J62" s="319">
        <f t="shared" ref="J62:X62" ca="1" si="16">SUM(J50:J61)</f>
        <v>-29</v>
      </c>
      <c r="K62" s="319">
        <f t="shared" ca="1" si="16"/>
        <v>25</v>
      </c>
      <c r="L62" s="319">
        <f t="shared" ca="1" si="16"/>
        <v>21</v>
      </c>
      <c r="M62" s="321">
        <f t="shared" si="16"/>
        <v>0</v>
      </c>
      <c r="N62" s="320">
        <f t="shared" ca="1" si="16"/>
        <v>-8</v>
      </c>
      <c r="O62" s="319">
        <f t="shared" ca="1" si="16"/>
        <v>4</v>
      </c>
      <c r="P62" s="319">
        <f t="shared" ca="1" si="16"/>
        <v>38</v>
      </c>
      <c r="Q62" s="319">
        <f t="shared" ca="1" si="16"/>
        <v>-20</v>
      </c>
      <c r="R62" s="321">
        <f t="shared" si="16"/>
        <v>0</v>
      </c>
      <c r="S62" s="320">
        <f t="shared" ca="1" si="16"/>
        <v>11</v>
      </c>
      <c r="T62" s="319">
        <f t="shared" ca="1" si="16"/>
        <v>0</v>
      </c>
      <c r="U62" s="319">
        <f t="shared" ca="1" si="16"/>
        <v>0</v>
      </c>
      <c r="V62" s="319">
        <f t="shared" ca="1" si="16"/>
        <v>0</v>
      </c>
      <c r="W62" s="321">
        <f t="shared" si="16"/>
        <v>0</v>
      </c>
      <c r="X62" s="319">
        <f t="shared" si="16"/>
        <v>0</v>
      </c>
    </row>
    <row r="63" spans="1:24" s="268" customFormat="1" ht="12.95" customHeight="1">
      <c r="A63" s="294"/>
      <c r="B63" s="306"/>
      <c r="C63" s="307"/>
      <c r="D63" s="307"/>
      <c r="E63" s="307"/>
      <c r="F63" s="307"/>
      <c r="G63" s="307"/>
      <c r="H63" s="307"/>
      <c r="I63" s="312"/>
      <c r="J63" s="312"/>
      <c r="K63" s="312"/>
      <c r="L63" s="312"/>
      <c r="M63" s="313"/>
      <c r="N63" s="322"/>
      <c r="O63" s="312"/>
      <c r="P63" s="312"/>
      <c r="Q63" s="312"/>
      <c r="R63" s="313"/>
      <c r="S63" s="322"/>
      <c r="T63" s="312"/>
      <c r="U63" s="312"/>
      <c r="V63" s="312"/>
      <c r="W63" s="313"/>
      <c r="X63" s="312"/>
    </row>
    <row r="64" spans="1:24" s="268" customFormat="1" ht="12.95" customHeight="1" outlineLevel="1">
      <c r="A64" s="294"/>
      <c r="B64" s="266" t="s">
        <v>230</v>
      </c>
      <c r="C64" s="307"/>
      <c r="D64" s="307"/>
      <c r="E64" s="307"/>
      <c r="F64" s="307"/>
      <c r="G64" s="307"/>
      <c r="H64" s="307"/>
      <c r="I64" s="312"/>
      <c r="J64" s="312"/>
      <c r="K64" s="312"/>
      <c r="L64" s="312"/>
      <c r="M64" s="313"/>
      <c r="N64" s="310"/>
      <c r="O64" s="308"/>
      <c r="P64" s="308"/>
      <c r="Q64" s="308"/>
      <c r="R64" s="311"/>
      <c r="S64" s="310"/>
      <c r="T64" s="308"/>
      <c r="U64" s="308"/>
      <c r="V64" s="308"/>
      <c r="W64" s="311"/>
      <c r="X64" s="308"/>
    </row>
    <row r="65" spans="1:24" s="268" customFormat="1" ht="12.95" customHeight="1" outlineLevel="1">
      <c r="A65" s="294"/>
      <c r="B65" s="323" t="s">
        <v>215</v>
      </c>
      <c r="C65" s="324"/>
      <c r="D65" s="324"/>
      <c r="E65" s="324"/>
      <c r="F65" s="324"/>
      <c r="G65" s="324"/>
      <c r="H65" s="324"/>
      <c r="I65" s="325"/>
      <c r="J65" s="325">
        <f ca="1">I$62</f>
        <v>-20</v>
      </c>
      <c r="K65" s="325">
        <f ca="1">J65</f>
        <v>-20</v>
      </c>
      <c r="L65" s="325">
        <f ca="1">K65</f>
        <v>-20</v>
      </c>
      <c r="M65" s="327">
        <f ca="1">L65</f>
        <v>-20</v>
      </c>
      <c r="N65" s="326">
        <f ca="1">M65</f>
        <v>-20</v>
      </c>
      <c r="O65" s="325"/>
      <c r="P65" s="325"/>
      <c r="Q65" s="325"/>
      <c r="R65" s="327"/>
      <c r="S65" s="326"/>
      <c r="T65" s="325"/>
      <c r="U65" s="325"/>
      <c r="V65" s="325"/>
      <c r="W65" s="327"/>
      <c r="X65" s="325"/>
    </row>
    <row r="66" spans="1:24" s="268" customFormat="1" ht="12.95" customHeight="1" outlineLevel="1">
      <c r="A66" s="294"/>
      <c r="B66" s="306" t="s">
        <v>205</v>
      </c>
      <c r="C66" s="307"/>
      <c r="D66" s="307"/>
      <c r="E66" s="307"/>
      <c r="F66" s="307"/>
      <c r="G66" s="307"/>
      <c r="H66" s="307"/>
      <c r="I66" s="312"/>
      <c r="J66" s="312"/>
      <c r="K66" s="312">
        <f ca="1">J$62</f>
        <v>-29</v>
      </c>
      <c r="L66" s="312">
        <f ca="1">K66</f>
        <v>-29</v>
      </c>
      <c r="M66" s="313">
        <f ca="1">L66</f>
        <v>-29</v>
      </c>
      <c r="N66" s="310">
        <f ca="1">M66</f>
        <v>-29</v>
      </c>
      <c r="O66" s="308">
        <f ca="1">N66</f>
        <v>-29</v>
      </c>
      <c r="P66" s="308"/>
      <c r="Q66" s="308"/>
      <c r="R66" s="311"/>
      <c r="S66" s="310"/>
      <c r="T66" s="308"/>
      <c r="U66" s="308"/>
      <c r="V66" s="308"/>
      <c r="W66" s="311"/>
      <c r="X66" s="308"/>
    </row>
    <row r="67" spans="1:24" s="268" customFormat="1" ht="12.95" customHeight="1" outlineLevel="1">
      <c r="A67" s="294"/>
      <c r="B67" s="306" t="s">
        <v>206</v>
      </c>
      <c r="C67" s="307"/>
      <c r="D67" s="307"/>
      <c r="E67" s="307"/>
      <c r="F67" s="307"/>
      <c r="G67" s="307"/>
      <c r="H67" s="307"/>
      <c r="I67" s="312"/>
      <c r="J67" s="312"/>
      <c r="K67" s="312"/>
      <c r="L67" s="312">
        <f ca="1">K$62</f>
        <v>25</v>
      </c>
      <c r="M67" s="313">
        <f ca="1">L67</f>
        <v>25</v>
      </c>
      <c r="N67" s="310">
        <f ca="1">M67</f>
        <v>25</v>
      </c>
      <c r="O67" s="308">
        <f ca="1">N67</f>
        <v>25</v>
      </c>
      <c r="P67" s="308">
        <f ca="1">O67</f>
        <v>25</v>
      </c>
      <c r="Q67" s="308"/>
      <c r="R67" s="311"/>
      <c r="S67" s="310"/>
      <c r="T67" s="308"/>
      <c r="U67" s="308"/>
      <c r="V67" s="308"/>
      <c r="W67" s="311"/>
      <c r="X67" s="308"/>
    </row>
    <row r="68" spans="1:24" s="268" customFormat="1" ht="12.95" customHeight="1" outlineLevel="1">
      <c r="A68" s="294"/>
      <c r="B68" s="306" t="s">
        <v>207</v>
      </c>
      <c r="C68" s="307"/>
      <c r="D68" s="307"/>
      <c r="E68" s="307"/>
      <c r="F68" s="307"/>
      <c r="G68" s="307"/>
      <c r="H68" s="307"/>
      <c r="I68" s="312"/>
      <c r="J68" s="312"/>
      <c r="K68" s="312"/>
      <c r="L68" s="312"/>
      <c r="M68" s="313">
        <f ca="1">L$62</f>
        <v>21</v>
      </c>
      <c r="N68" s="310">
        <f ca="1">M68</f>
        <v>21</v>
      </c>
      <c r="O68" s="308">
        <f ca="1">N68</f>
        <v>21</v>
      </c>
      <c r="P68" s="308">
        <f ca="1">O68</f>
        <v>21</v>
      </c>
      <c r="Q68" s="308">
        <f ca="1">P68</f>
        <v>21</v>
      </c>
      <c r="R68" s="311"/>
      <c r="S68" s="310"/>
      <c r="T68" s="308"/>
      <c r="U68" s="308"/>
      <c r="V68" s="308"/>
      <c r="W68" s="311"/>
      <c r="X68" s="308"/>
    </row>
    <row r="69" spans="1:24" s="268" customFormat="1" ht="12.95" customHeight="1" outlineLevel="1">
      <c r="A69" s="294"/>
      <c r="B69" s="328" t="s">
        <v>208</v>
      </c>
      <c r="C69" s="307"/>
      <c r="D69" s="307"/>
      <c r="E69" s="307"/>
      <c r="F69" s="307"/>
      <c r="G69" s="307"/>
      <c r="H69" s="307"/>
      <c r="I69" s="312"/>
      <c r="J69" s="312"/>
      <c r="K69" s="312"/>
      <c r="L69" s="312"/>
      <c r="M69" s="313"/>
      <c r="N69" s="310">
        <f>M$62</f>
        <v>0</v>
      </c>
      <c r="O69" s="308">
        <f>N69</f>
        <v>0</v>
      </c>
      <c r="P69" s="308">
        <f>O69</f>
        <v>0</v>
      </c>
      <c r="Q69" s="308">
        <f>P69</f>
        <v>0</v>
      </c>
      <c r="R69" s="311">
        <f>Q69</f>
        <v>0</v>
      </c>
      <c r="S69" s="310"/>
      <c r="T69" s="308"/>
      <c r="U69" s="308"/>
      <c r="V69" s="308"/>
      <c r="W69" s="311"/>
      <c r="X69" s="308"/>
    </row>
    <row r="70" spans="1:24" s="268" customFormat="1" ht="12.95" customHeight="1" outlineLevel="1">
      <c r="A70" s="294"/>
      <c r="B70" s="323" t="s">
        <v>209</v>
      </c>
      <c r="C70" s="324"/>
      <c r="D70" s="324"/>
      <c r="E70" s="324"/>
      <c r="F70" s="324"/>
      <c r="G70" s="324"/>
      <c r="H70" s="324"/>
      <c r="I70" s="325"/>
      <c r="J70" s="325"/>
      <c r="K70" s="325"/>
      <c r="L70" s="325"/>
      <c r="M70" s="327"/>
      <c r="N70" s="326"/>
      <c r="O70" s="325">
        <f ca="1">N$62</f>
        <v>-8</v>
      </c>
      <c r="P70" s="325">
        <f ca="1">O70</f>
        <v>-8</v>
      </c>
      <c r="Q70" s="325">
        <f ca="1">P70</f>
        <v>-8</v>
      </c>
      <c r="R70" s="327">
        <f ca="1">Q70</f>
        <v>-8</v>
      </c>
      <c r="S70" s="326">
        <f ca="1">R70</f>
        <v>-8</v>
      </c>
      <c r="T70" s="325"/>
      <c r="U70" s="325"/>
      <c r="V70" s="325"/>
      <c r="W70" s="327"/>
      <c r="X70" s="325"/>
    </row>
    <row r="71" spans="1:24" s="268" customFormat="1" ht="12.95" customHeight="1" outlineLevel="1">
      <c r="A71" s="294"/>
      <c r="B71" s="306" t="s">
        <v>210</v>
      </c>
      <c r="C71" s="307"/>
      <c r="D71" s="307"/>
      <c r="E71" s="307"/>
      <c r="F71" s="307"/>
      <c r="G71" s="307"/>
      <c r="H71" s="307"/>
      <c r="I71" s="312"/>
      <c r="J71" s="312"/>
      <c r="K71" s="312"/>
      <c r="L71" s="312"/>
      <c r="M71" s="313"/>
      <c r="N71" s="322"/>
      <c r="O71" s="312"/>
      <c r="P71" s="312">
        <f ca="1">O$62</f>
        <v>4</v>
      </c>
      <c r="Q71" s="312">
        <f ca="1">P71</f>
        <v>4</v>
      </c>
      <c r="R71" s="313">
        <f ca="1">Q71</f>
        <v>4</v>
      </c>
      <c r="S71" s="322">
        <f ca="1">R71</f>
        <v>4</v>
      </c>
      <c r="T71" s="312">
        <f ca="1">S71</f>
        <v>4</v>
      </c>
      <c r="U71" s="312"/>
      <c r="V71" s="312"/>
      <c r="W71" s="313"/>
      <c r="X71" s="312"/>
    </row>
    <row r="72" spans="1:24" s="268" customFormat="1" ht="12.95" customHeight="1" outlineLevel="1">
      <c r="A72" s="294"/>
      <c r="B72" s="306" t="s">
        <v>211</v>
      </c>
      <c r="C72" s="307"/>
      <c r="D72" s="307"/>
      <c r="E72" s="307"/>
      <c r="F72" s="307"/>
      <c r="G72" s="307"/>
      <c r="H72" s="307"/>
      <c r="I72" s="312"/>
      <c r="J72" s="312"/>
      <c r="K72" s="312"/>
      <c r="L72" s="312"/>
      <c r="M72" s="313"/>
      <c r="N72" s="322"/>
      <c r="O72" s="312"/>
      <c r="P72" s="312"/>
      <c r="Q72" s="312">
        <f ca="1">P$62</f>
        <v>38</v>
      </c>
      <c r="R72" s="313">
        <f ca="1">Q72</f>
        <v>38</v>
      </c>
      <c r="S72" s="322">
        <f ca="1">R72</f>
        <v>38</v>
      </c>
      <c r="T72" s="312">
        <f ca="1">S72</f>
        <v>38</v>
      </c>
      <c r="U72" s="312">
        <f ca="1">T72</f>
        <v>38</v>
      </c>
      <c r="V72" s="312"/>
      <c r="W72" s="313"/>
      <c r="X72" s="312"/>
    </row>
    <row r="73" spans="1:24" s="268" customFormat="1" ht="12.95" customHeight="1" outlineLevel="1">
      <c r="A73" s="294"/>
      <c r="B73" s="306" t="s">
        <v>212</v>
      </c>
      <c r="C73" s="307"/>
      <c r="D73" s="307"/>
      <c r="E73" s="307"/>
      <c r="F73" s="307"/>
      <c r="G73" s="307"/>
      <c r="H73" s="307"/>
      <c r="I73" s="312"/>
      <c r="J73" s="312"/>
      <c r="K73" s="312"/>
      <c r="L73" s="312"/>
      <c r="M73" s="313"/>
      <c r="N73" s="322"/>
      <c r="O73" s="312"/>
      <c r="P73" s="312"/>
      <c r="Q73" s="312"/>
      <c r="R73" s="313">
        <f ca="1">Q$62</f>
        <v>-20</v>
      </c>
      <c r="S73" s="322">
        <f ca="1">R73</f>
        <v>-20</v>
      </c>
      <c r="T73" s="312">
        <f ca="1">S73</f>
        <v>-20</v>
      </c>
      <c r="U73" s="312">
        <f ca="1">T73</f>
        <v>-20</v>
      </c>
      <c r="V73" s="312">
        <f ca="1">U73</f>
        <v>-20</v>
      </c>
      <c r="W73" s="313"/>
      <c r="X73" s="312"/>
    </row>
    <row r="74" spans="1:24" s="268" customFormat="1" ht="12.95" customHeight="1" outlineLevel="1">
      <c r="A74" s="294"/>
      <c r="B74" s="328" t="s">
        <v>213</v>
      </c>
      <c r="C74" s="329"/>
      <c r="D74" s="329"/>
      <c r="E74" s="307"/>
      <c r="F74" s="307"/>
      <c r="G74" s="307"/>
      <c r="H74" s="307"/>
      <c r="I74" s="312"/>
      <c r="J74" s="312"/>
      <c r="K74" s="312"/>
      <c r="L74" s="312"/>
      <c r="M74" s="313"/>
      <c r="N74" s="322"/>
      <c r="O74" s="312"/>
      <c r="P74" s="312"/>
      <c r="Q74" s="312"/>
      <c r="R74" s="313"/>
      <c r="S74" s="322">
        <f>R$62</f>
        <v>0</v>
      </c>
      <c r="T74" s="312">
        <f>S74</f>
        <v>0</v>
      </c>
      <c r="U74" s="312">
        <f>T74</f>
        <v>0</v>
      </c>
      <c r="V74" s="312">
        <f>U74</f>
        <v>0</v>
      </c>
      <c r="W74" s="313">
        <f>V74</f>
        <v>0</v>
      </c>
      <c r="X74" s="312"/>
    </row>
    <row r="75" spans="1:24" s="268" customFormat="1" ht="12.95" customHeight="1" outlineLevel="1">
      <c r="A75" s="294"/>
      <c r="B75" s="306" t="s">
        <v>214</v>
      </c>
      <c r="C75" s="307"/>
      <c r="D75" s="307"/>
      <c r="E75" s="324"/>
      <c r="F75" s="324"/>
      <c r="G75" s="324"/>
      <c r="H75" s="324"/>
      <c r="I75" s="325"/>
      <c r="J75" s="325"/>
      <c r="K75" s="325"/>
      <c r="L75" s="325"/>
      <c r="M75" s="327"/>
      <c r="N75" s="326"/>
      <c r="O75" s="325"/>
      <c r="P75" s="325"/>
      <c r="Q75" s="325"/>
      <c r="R75" s="327"/>
      <c r="S75" s="326"/>
      <c r="T75" s="325">
        <f ca="1">S$62</f>
        <v>11</v>
      </c>
      <c r="U75" s="325">
        <f ca="1">T75</f>
        <v>11</v>
      </c>
      <c r="V75" s="325">
        <f ca="1">U75</f>
        <v>11</v>
      </c>
      <c r="W75" s="327">
        <f ca="1">V75</f>
        <v>11</v>
      </c>
      <c r="X75" s="325">
        <f ca="1">W75</f>
        <v>11</v>
      </c>
    </row>
    <row r="76" spans="1:24" s="268" customFormat="1" ht="12.95" customHeight="1" outlineLevel="1">
      <c r="A76" s="294"/>
      <c r="B76" s="306" t="s">
        <v>288</v>
      </c>
      <c r="C76" s="307"/>
      <c r="D76" s="307"/>
      <c r="E76" s="307"/>
      <c r="F76" s="307"/>
      <c r="G76" s="307"/>
      <c r="H76" s="307"/>
      <c r="I76" s="312"/>
      <c r="J76" s="312"/>
      <c r="K76" s="312"/>
      <c r="L76" s="312"/>
      <c r="M76" s="313"/>
      <c r="N76" s="322"/>
      <c r="O76" s="312"/>
      <c r="P76" s="312"/>
      <c r="Q76" s="312"/>
      <c r="R76" s="313"/>
      <c r="S76" s="322"/>
      <c r="T76" s="312"/>
      <c r="U76" s="312">
        <f ca="1">T62</f>
        <v>0</v>
      </c>
      <c r="V76" s="312">
        <f ca="1">U76</f>
        <v>0</v>
      </c>
      <c r="W76" s="313">
        <f ca="1">V76</f>
        <v>0</v>
      </c>
      <c r="X76" s="312">
        <f ca="1">W76</f>
        <v>0</v>
      </c>
    </row>
    <row r="77" spans="1:24" s="268" customFormat="1" ht="12.95" customHeight="1" outlineLevel="1">
      <c r="A77" s="294"/>
      <c r="B77" s="306" t="s">
        <v>307</v>
      </c>
      <c r="C77" s="307"/>
      <c r="D77" s="307"/>
      <c r="E77" s="307"/>
      <c r="F77" s="307"/>
      <c r="G77" s="307"/>
      <c r="H77" s="307"/>
      <c r="I77" s="312"/>
      <c r="J77" s="312"/>
      <c r="K77" s="312"/>
      <c r="L77" s="312"/>
      <c r="M77" s="313"/>
      <c r="N77" s="322"/>
      <c r="O77" s="312"/>
      <c r="P77" s="312"/>
      <c r="Q77" s="312"/>
      <c r="R77" s="313"/>
      <c r="S77" s="322"/>
      <c r="T77" s="312"/>
      <c r="U77" s="312"/>
      <c r="V77" s="312">
        <f ca="1">U62</f>
        <v>0</v>
      </c>
      <c r="W77" s="313">
        <f ca="1">V77</f>
        <v>0</v>
      </c>
      <c r="X77" s="312">
        <f ca="1">W77</f>
        <v>0</v>
      </c>
    </row>
    <row r="78" spans="1:24" s="268" customFormat="1" ht="12.95" customHeight="1">
      <c r="A78" s="294"/>
      <c r="B78" s="306" t="s">
        <v>259</v>
      </c>
      <c r="C78" s="307"/>
      <c r="D78" s="307"/>
      <c r="E78" s="307"/>
      <c r="F78" s="307"/>
      <c r="G78" s="307"/>
      <c r="H78" s="307"/>
      <c r="I78" s="319"/>
      <c r="J78" s="319"/>
      <c r="K78" s="319"/>
      <c r="L78" s="319"/>
      <c r="M78" s="321"/>
      <c r="N78" s="320">
        <f ca="1">SUM(N65:N69)</f>
        <v>-3</v>
      </c>
      <c r="O78" s="319">
        <f ca="1">SUM(O65:O69)</f>
        <v>17</v>
      </c>
      <c r="P78" s="319">
        <f ca="1">SUM(P65:P69)</f>
        <v>46</v>
      </c>
      <c r="Q78" s="319">
        <f ca="1">SUM(Q65:Q69)</f>
        <v>21</v>
      </c>
      <c r="R78" s="321">
        <f>SUM(R65:R69)</f>
        <v>0</v>
      </c>
      <c r="S78" s="320">
        <f ca="1">SUM(S65:S74)</f>
        <v>14</v>
      </c>
      <c r="T78" s="319">
        <f ca="1">SUM(T65:T74)</f>
        <v>22</v>
      </c>
      <c r="U78" s="319">
        <f ca="1">SUM(U65:U74)</f>
        <v>18</v>
      </c>
      <c r="V78" s="319">
        <f ca="1">SUM(V65:V74)</f>
        <v>-20</v>
      </c>
      <c r="W78" s="321">
        <f>SUM(W65:W74)</f>
        <v>0</v>
      </c>
      <c r="X78" s="319">
        <f ca="1">SUM(X65:X77)</f>
        <v>11</v>
      </c>
    </row>
    <row r="79" spans="1:24" s="268" customFormat="1" ht="12.95" customHeight="1">
      <c r="A79" s="294"/>
      <c r="B79" s="306"/>
      <c r="C79" s="307"/>
      <c r="D79" s="307"/>
      <c r="E79" s="307"/>
      <c r="F79" s="307"/>
      <c r="G79" s="307"/>
      <c r="H79" s="307"/>
      <c r="I79" s="312"/>
      <c r="J79" s="312"/>
      <c r="K79" s="312"/>
      <c r="L79" s="312"/>
      <c r="M79" s="313"/>
      <c r="N79" s="322"/>
      <c r="O79" s="312"/>
      <c r="P79" s="312"/>
      <c r="Q79" s="312"/>
      <c r="R79" s="313"/>
      <c r="S79" s="322"/>
      <c r="T79" s="312"/>
      <c r="U79" s="312"/>
      <c r="V79" s="312"/>
      <c r="W79" s="313"/>
      <c r="X79" s="312"/>
    </row>
    <row r="80" spans="1:24" s="268" customFormat="1" ht="12.95" customHeight="1">
      <c r="A80" s="294"/>
      <c r="B80" s="266" t="s">
        <v>360</v>
      </c>
      <c r="C80" s="307"/>
      <c r="D80" s="307"/>
      <c r="E80" s="307"/>
      <c r="F80" s="307"/>
      <c r="G80" s="307"/>
      <c r="H80" s="307"/>
      <c r="I80" s="312"/>
      <c r="J80" s="312"/>
      <c r="K80" s="312"/>
      <c r="L80" s="312"/>
      <c r="M80" s="313"/>
      <c r="N80" s="322"/>
      <c r="O80" s="312"/>
      <c r="P80" s="312"/>
      <c r="Q80" s="312"/>
      <c r="R80" s="313"/>
      <c r="S80" s="322"/>
      <c r="T80" s="312"/>
      <c r="U80" s="312"/>
      <c r="V80" s="312"/>
      <c r="W80" s="313"/>
      <c r="X80" s="312"/>
    </row>
    <row r="81" spans="1:24" s="268" customFormat="1" ht="12.95" customHeight="1">
      <c r="A81" s="294"/>
      <c r="B81" s="306" t="s">
        <v>361</v>
      </c>
      <c r="C81" s="307"/>
      <c r="D81" s="307"/>
      <c r="E81" s="307"/>
      <c r="F81" s="307"/>
      <c r="G81" s="307"/>
      <c r="H81" s="307"/>
      <c r="I81" s="312"/>
      <c r="J81" s="312"/>
      <c r="K81" s="312"/>
      <c r="L81" s="312"/>
      <c r="M81" s="313"/>
      <c r="N81" s="310"/>
      <c r="O81" s="308">
        <f ca="1">-((SUM(M38:M40)-M41)-(SUM(L38:L40)-L41))/(1+$I$15)^4</f>
        <v>0.75750048687363514</v>
      </c>
      <c r="P81" s="308"/>
      <c r="Q81" s="308"/>
      <c r="R81" s="311"/>
      <c r="S81" s="310"/>
      <c r="T81" s="308">
        <f ca="1">-((SUM(R38:R40)-R41)-(SUM(Q38:Q40)-Q41))/(1+$I$15)^4</f>
        <v>2.2725014606209051</v>
      </c>
      <c r="U81" s="308"/>
      <c r="V81" s="308"/>
      <c r="W81" s="311"/>
      <c r="X81" s="308"/>
    </row>
    <row r="82" spans="1:24" s="268" customFormat="1" ht="12.95" customHeight="1">
      <c r="A82" s="294"/>
      <c r="B82" s="306" t="s">
        <v>362</v>
      </c>
      <c r="C82" s="307"/>
      <c r="D82" s="307"/>
      <c r="E82" s="267"/>
      <c r="F82" s="267"/>
      <c r="G82" s="267"/>
      <c r="H82" s="307"/>
      <c r="I82" s="312"/>
      <c r="J82" s="312"/>
      <c r="K82" s="312"/>
      <c r="L82" s="312"/>
      <c r="M82" s="313"/>
      <c r="N82" s="310"/>
      <c r="O82" s="357">
        <f ca="1">-L14*((1-(1+$I$15)^-6)/$I$15)*(1+$I$15)^2</f>
        <v>-5.4446331450120313</v>
      </c>
      <c r="P82" s="308"/>
      <c r="Q82" s="308"/>
      <c r="R82" s="311"/>
      <c r="S82" s="310"/>
      <c r="T82" s="357"/>
      <c r="U82" s="308"/>
      <c r="V82" s="308"/>
      <c r="W82" s="311"/>
      <c r="X82" s="308"/>
    </row>
    <row r="83" spans="1:24" s="268" customFormat="1" ht="12.95" customHeight="1">
      <c r="A83" s="294"/>
      <c r="B83" s="306" t="s">
        <v>374</v>
      </c>
      <c r="C83" s="267"/>
      <c r="D83" s="267"/>
      <c r="E83" s="267"/>
      <c r="F83" s="267"/>
      <c r="G83" s="267"/>
      <c r="H83" s="267"/>
      <c r="M83" s="300"/>
      <c r="N83" s="299"/>
      <c r="R83" s="300"/>
      <c r="S83" s="299"/>
      <c r="W83" s="300"/>
    </row>
    <row r="84" spans="1:24" s="268" customFormat="1" ht="12.95" customHeight="1">
      <c r="A84" s="294"/>
      <c r="B84" s="306" t="s">
        <v>373</v>
      </c>
      <c r="C84" s="330"/>
      <c r="D84" s="330"/>
      <c r="E84" s="267"/>
      <c r="F84" s="267"/>
      <c r="G84" s="267"/>
      <c r="H84" s="330"/>
      <c r="M84" s="300"/>
      <c r="N84" s="299"/>
      <c r="R84" s="300"/>
      <c r="S84" s="299"/>
      <c r="W84" s="300"/>
    </row>
    <row r="85" spans="1:24" s="268" customFormat="1" ht="12.95" customHeight="1">
      <c r="A85" s="294"/>
      <c r="B85" s="306" t="s">
        <v>365</v>
      </c>
      <c r="C85" s="330"/>
      <c r="D85" s="330"/>
      <c r="E85" s="267"/>
      <c r="F85" s="267"/>
      <c r="G85" s="267"/>
      <c r="H85" s="330"/>
      <c r="M85" s="300"/>
      <c r="N85" s="299"/>
      <c r="R85" s="300"/>
      <c r="S85" s="299"/>
      <c r="W85" s="300"/>
    </row>
    <row r="86" spans="1:24" s="268" customFormat="1" ht="12.95" customHeight="1">
      <c r="A86" s="294"/>
      <c r="B86" s="306" t="s">
        <v>366</v>
      </c>
      <c r="C86" s="330"/>
      <c r="D86" s="330"/>
      <c r="E86" s="267"/>
      <c r="F86" s="267"/>
      <c r="G86" s="267"/>
      <c r="H86" s="330"/>
      <c r="M86" s="300"/>
      <c r="N86" s="299"/>
      <c r="R86" s="300"/>
      <c r="S86" s="299"/>
      <c r="W86" s="300"/>
    </row>
    <row r="87" spans="1:24" s="268" customFormat="1" ht="12.95" customHeight="1">
      <c r="A87" s="294"/>
      <c r="B87" s="306" t="s">
        <v>363</v>
      </c>
      <c r="C87" s="330"/>
      <c r="D87" s="330"/>
      <c r="E87" s="267"/>
      <c r="F87" s="267"/>
      <c r="G87" s="267"/>
      <c r="H87" s="330"/>
      <c r="M87" s="300"/>
      <c r="N87" s="299"/>
      <c r="R87" s="300"/>
      <c r="S87" s="299"/>
      <c r="T87" s="266"/>
      <c r="U87" s="266"/>
      <c r="V87" s="266"/>
      <c r="W87" s="300"/>
      <c r="X87" s="294"/>
    </row>
    <row r="88" spans="1:24" s="268" customFormat="1" ht="12.95" customHeight="1">
      <c r="A88" s="294"/>
      <c r="B88" s="306" t="s">
        <v>364</v>
      </c>
      <c r="C88" s="330"/>
      <c r="D88" s="330"/>
      <c r="E88" s="267"/>
      <c r="F88" s="267"/>
      <c r="G88" s="267"/>
      <c r="H88" s="330"/>
      <c r="I88" s="330"/>
      <c r="J88" s="330"/>
      <c r="M88" s="300"/>
      <c r="N88" s="299"/>
      <c r="R88" s="300"/>
      <c r="S88" s="299"/>
      <c r="W88" s="300"/>
    </row>
    <row r="89" spans="1:24" s="268" customFormat="1" ht="12.95" customHeight="1">
      <c r="A89" s="294"/>
      <c r="B89" s="306" t="s">
        <v>367</v>
      </c>
      <c r="C89" s="330"/>
      <c r="D89" s="330"/>
      <c r="E89" s="267"/>
      <c r="F89" s="267"/>
      <c r="G89" s="267"/>
      <c r="H89" s="330"/>
      <c r="I89" s="330"/>
      <c r="J89" s="330"/>
      <c r="M89" s="300"/>
      <c r="N89" s="299"/>
      <c r="R89" s="300"/>
      <c r="S89" s="299"/>
      <c r="W89" s="300"/>
    </row>
    <row r="90" spans="1:24" s="268" customFormat="1" ht="12.95" customHeight="1">
      <c r="A90" s="294"/>
      <c r="B90" s="306" t="s">
        <v>368</v>
      </c>
      <c r="C90" s="330"/>
      <c r="D90" s="330"/>
      <c r="E90" s="267"/>
      <c r="F90" s="267"/>
      <c r="G90" s="267"/>
      <c r="H90" s="330"/>
      <c r="I90" s="330"/>
      <c r="J90" s="330"/>
      <c r="M90" s="300"/>
      <c r="N90" s="299"/>
      <c r="R90" s="300"/>
      <c r="S90" s="299"/>
      <c r="W90" s="300"/>
    </row>
    <row r="91" spans="1:24" s="268" customFormat="1" ht="12.95" customHeight="1">
      <c r="A91" s="294"/>
      <c r="B91" s="306" t="s">
        <v>369</v>
      </c>
      <c r="C91" s="330"/>
      <c r="D91" s="330"/>
      <c r="E91" s="267"/>
      <c r="F91" s="267"/>
      <c r="G91" s="267"/>
      <c r="H91" s="330"/>
      <c r="I91" s="330"/>
      <c r="J91" s="330"/>
      <c r="M91" s="300"/>
      <c r="N91" s="299"/>
      <c r="R91" s="300"/>
      <c r="S91" s="299"/>
      <c r="W91" s="300"/>
    </row>
    <row r="92" spans="1:24" s="268" customFormat="1" ht="12.95" customHeight="1">
      <c r="A92" s="294"/>
      <c r="B92" s="306" t="s">
        <v>370</v>
      </c>
      <c r="C92" s="330"/>
      <c r="D92" s="330"/>
      <c r="E92" s="267"/>
      <c r="F92" s="267"/>
      <c r="G92" s="267"/>
      <c r="H92" s="330"/>
      <c r="I92" s="330"/>
      <c r="J92" s="330"/>
      <c r="M92" s="300"/>
      <c r="N92" s="299"/>
      <c r="R92" s="300"/>
      <c r="S92" s="299"/>
      <c r="W92" s="300"/>
    </row>
    <row r="93" spans="1:24" s="268" customFormat="1" ht="12.95" customHeight="1">
      <c r="A93" s="294"/>
      <c r="B93" s="330"/>
      <c r="C93" s="330"/>
      <c r="D93" s="330"/>
      <c r="E93" s="267"/>
      <c r="F93" s="267"/>
      <c r="G93" s="267"/>
      <c r="H93" s="330"/>
      <c r="M93" s="300"/>
      <c r="N93" s="299"/>
      <c r="R93" s="300"/>
      <c r="S93" s="299"/>
      <c r="T93" s="266"/>
      <c r="U93" s="266"/>
      <c r="V93" s="266"/>
      <c r="W93" s="300"/>
      <c r="X93" s="294"/>
    </row>
    <row r="94" spans="1:24" s="268" customFormat="1" ht="12.95" customHeight="1">
      <c r="A94" s="294"/>
      <c r="B94" s="266" t="s">
        <v>282</v>
      </c>
      <c r="C94" s="330"/>
      <c r="D94" s="330"/>
      <c r="E94" s="267"/>
      <c r="F94" s="267"/>
      <c r="G94" s="267"/>
      <c r="H94" s="330"/>
      <c r="M94" s="300"/>
      <c r="N94" s="299"/>
      <c r="R94" s="300"/>
      <c r="S94" s="299"/>
      <c r="T94" s="266"/>
      <c r="U94" s="266"/>
      <c r="V94" s="266"/>
      <c r="W94" s="300"/>
      <c r="X94" s="294"/>
    </row>
    <row r="95" spans="1:24" s="268" customFormat="1" ht="12.95" customHeight="1">
      <c r="A95" s="294"/>
      <c r="B95" s="306" t="s">
        <v>375</v>
      </c>
      <c r="C95" s="330"/>
      <c r="D95" s="330"/>
      <c r="E95" s="267"/>
      <c r="F95" s="267"/>
      <c r="G95" s="267"/>
      <c r="H95" s="330"/>
      <c r="I95" s="331"/>
      <c r="J95" s="331"/>
      <c r="K95" s="331"/>
      <c r="L95" s="331"/>
      <c r="M95" s="333"/>
      <c r="N95" s="332"/>
      <c r="O95" s="331"/>
      <c r="P95" s="331"/>
      <c r="Q95" s="331"/>
      <c r="R95" s="333"/>
      <c r="S95" s="332"/>
      <c r="T95" s="385"/>
      <c r="U95" s="385"/>
      <c r="V95" s="385"/>
      <c r="W95" s="333"/>
      <c r="X95" s="355"/>
    </row>
    <row r="96" spans="1:24" s="268" customFormat="1" ht="12.95" customHeight="1">
      <c r="A96" s="294"/>
      <c r="B96" s="306" t="s">
        <v>285</v>
      </c>
      <c r="C96" s="330"/>
      <c r="D96" s="330"/>
      <c r="E96" s="267"/>
      <c r="F96" s="267"/>
      <c r="G96" s="267"/>
      <c r="H96" s="330"/>
      <c r="I96" s="331"/>
      <c r="J96" s="331"/>
      <c r="K96" s="331"/>
      <c r="L96" s="331"/>
      <c r="M96" s="333"/>
      <c r="N96" s="332"/>
      <c r="O96" s="331"/>
      <c r="P96" s="331"/>
      <c r="Q96" s="331"/>
      <c r="R96" s="333"/>
      <c r="S96" s="332"/>
      <c r="T96" s="385"/>
      <c r="U96" s="385"/>
      <c r="V96" s="385"/>
      <c r="W96" s="333"/>
      <c r="X96" s="355"/>
    </row>
    <row r="97" spans="1:24" s="268" customFormat="1" ht="12.95" customHeight="1">
      <c r="A97" s="294"/>
      <c r="B97" s="306" t="s">
        <v>312</v>
      </c>
      <c r="C97" s="330"/>
      <c r="D97" s="330"/>
      <c r="E97" s="267"/>
      <c r="F97" s="267"/>
      <c r="G97" s="267"/>
      <c r="H97" s="330"/>
      <c r="I97" s="331"/>
      <c r="J97" s="331"/>
      <c r="K97" s="331"/>
      <c r="L97" s="331"/>
      <c r="M97" s="333"/>
      <c r="N97" s="332"/>
      <c r="O97" s="331"/>
      <c r="P97" s="331"/>
      <c r="Q97" s="331"/>
      <c r="R97" s="333"/>
      <c r="S97" s="332"/>
      <c r="T97" s="385"/>
      <c r="U97" s="385"/>
      <c r="V97" s="385"/>
      <c r="W97" s="333"/>
      <c r="X97" s="355"/>
    </row>
    <row r="98" spans="1:24" s="268" customFormat="1" ht="12.95" customHeight="1">
      <c r="A98" s="294"/>
      <c r="B98" s="306" t="s">
        <v>313</v>
      </c>
      <c r="C98" s="330"/>
      <c r="D98" s="330"/>
      <c r="E98" s="267"/>
      <c r="F98" s="267"/>
      <c r="G98" s="267"/>
      <c r="H98" s="330"/>
      <c r="I98" s="331"/>
      <c r="J98" s="331"/>
      <c r="K98" s="331"/>
      <c r="L98" s="331"/>
      <c r="M98" s="333"/>
      <c r="N98" s="332"/>
      <c r="O98" s="331"/>
      <c r="P98" s="331"/>
      <c r="Q98" s="331"/>
      <c r="R98" s="333"/>
      <c r="S98" s="332"/>
      <c r="T98" s="385"/>
      <c r="U98" s="385"/>
      <c r="V98" s="385"/>
      <c r="W98" s="333"/>
      <c r="X98" s="355"/>
    </row>
    <row r="99" spans="1:24" s="268" customFormat="1" ht="12.95" customHeight="1">
      <c r="A99" s="294"/>
      <c r="B99" s="306" t="s">
        <v>287</v>
      </c>
      <c r="C99" s="330"/>
      <c r="D99" s="330"/>
      <c r="E99" s="267"/>
      <c r="F99" s="267"/>
      <c r="G99" s="267"/>
      <c r="H99" s="330"/>
      <c r="I99" s="331"/>
      <c r="J99" s="331"/>
      <c r="K99" s="331"/>
      <c r="L99" s="331"/>
      <c r="M99" s="333"/>
      <c r="N99" s="332"/>
      <c r="O99" s="331"/>
      <c r="P99" s="331"/>
      <c r="Q99" s="331"/>
      <c r="R99" s="333"/>
      <c r="S99" s="332"/>
      <c r="T99" s="385"/>
      <c r="U99" s="385"/>
      <c r="V99" s="385"/>
      <c r="W99" s="333"/>
      <c r="X99" s="355"/>
    </row>
    <row r="100" spans="1:24" s="268" customFormat="1" ht="12.95" customHeight="1">
      <c r="A100" s="294"/>
      <c r="B100" s="306" t="s">
        <v>314</v>
      </c>
      <c r="C100" s="330"/>
      <c r="D100" s="330"/>
      <c r="E100" s="267"/>
      <c r="F100" s="267"/>
      <c r="G100" s="267"/>
      <c r="H100" s="330"/>
      <c r="I100" s="331"/>
      <c r="J100" s="331"/>
      <c r="K100" s="331"/>
      <c r="L100" s="331"/>
      <c r="M100" s="333"/>
      <c r="N100" s="332"/>
      <c r="O100" s="331"/>
      <c r="P100" s="331"/>
      <c r="Q100" s="331"/>
      <c r="R100" s="333"/>
      <c r="S100" s="332"/>
      <c r="T100" s="385"/>
      <c r="U100" s="385"/>
      <c r="V100" s="385"/>
      <c r="W100" s="333"/>
      <c r="X100" s="355"/>
    </row>
    <row r="101" spans="1:24" s="268" customFormat="1" ht="12.95" customHeight="1">
      <c r="A101" s="294"/>
      <c r="B101" s="306" t="s">
        <v>315</v>
      </c>
      <c r="C101" s="330"/>
      <c r="D101" s="330"/>
      <c r="E101" s="267"/>
      <c r="F101" s="267"/>
      <c r="G101" s="267"/>
      <c r="H101" s="330"/>
      <c r="I101" s="331"/>
      <c r="J101" s="331"/>
      <c r="K101" s="331"/>
      <c r="L101" s="331"/>
      <c r="M101" s="333"/>
      <c r="N101" s="332"/>
      <c r="O101" s="331"/>
      <c r="P101" s="331"/>
      <c r="Q101" s="331"/>
      <c r="R101" s="333"/>
      <c r="S101" s="332"/>
      <c r="T101" s="385"/>
      <c r="U101" s="385"/>
      <c r="V101" s="385"/>
      <c r="W101" s="333"/>
      <c r="X101" s="355"/>
    </row>
    <row r="102" spans="1:24" s="268" customFormat="1" ht="12.95" customHeight="1">
      <c r="A102" s="294"/>
      <c r="B102" s="306" t="s">
        <v>316</v>
      </c>
      <c r="C102" s="330"/>
      <c r="D102" s="330"/>
      <c r="E102" s="267"/>
      <c r="F102" s="267"/>
      <c r="G102" s="267"/>
      <c r="H102" s="330"/>
      <c r="I102" s="331"/>
      <c r="J102" s="331"/>
      <c r="K102" s="331"/>
      <c r="L102" s="331"/>
      <c r="M102" s="333"/>
      <c r="N102" s="332"/>
      <c r="O102" s="331"/>
      <c r="P102" s="331"/>
      <c r="Q102" s="331"/>
      <c r="R102" s="333"/>
      <c r="S102" s="332"/>
      <c r="T102" s="385"/>
      <c r="U102" s="385"/>
      <c r="V102" s="385"/>
      <c r="W102" s="333"/>
      <c r="X102" s="355"/>
    </row>
    <row r="103" spans="1:24" s="268" customFormat="1" ht="12.95" customHeight="1">
      <c r="A103" s="294"/>
      <c r="B103" s="306" t="s">
        <v>317</v>
      </c>
      <c r="C103" s="330"/>
      <c r="D103" s="330"/>
      <c r="E103" s="267"/>
      <c r="F103" s="267"/>
      <c r="G103" s="267"/>
      <c r="H103" s="330"/>
      <c r="I103" s="331"/>
      <c r="J103" s="331"/>
      <c r="K103" s="331"/>
      <c r="L103" s="331"/>
      <c r="M103" s="333"/>
      <c r="N103" s="332"/>
      <c r="O103" s="331"/>
      <c r="P103" s="331"/>
      <c r="Q103" s="331"/>
      <c r="R103" s="333"/>
      <c r="S103" s="332"/>
      <c r="T103" s="385"/>
      <c r="U103" s="385"/>
      <c r="V103" s="385"/>
      <c r="W103" s="333"/>
      <c r="X103" s="355"/>
    </row>
    <row r="104" spans="1:24" s="268" customFormat="1" ht="12.95" customHeight="1">
      <c r="A104" s="294"/>
      <c r="B104" s="330"/>
      <c r="C104" s="267"/>
      <c r="D104" s="267"/>
      <c r="E104" s="267"/>
      <c r="F104" s="267"/>
      <c r="G104" s="267"/>
      <c r="H104" s="330"/>
      <c r="M104" s="300"/>
      <c r="N104" s="299"/>
      <c r="R104" s="300"/>
      <c r="S104" s="299"/>
      <c r="T104" s="266"/>
      <c r="U104" s="266"/>
      <c r="V104" s="266"/>
      <c r="W104" s="300"/>
      <c r="X104" s="294"/>
    </row>
    <row r="105" spans="1:24" s="268" customFormat="1" ht="12.95" customHeight="1">
      <c r="A105" s="266"/>
      <c r="B105" s="427" t="s">
        <v>265</v>
      </c>
      <c r="C105" s="428"/>
      <c r="D105" s="428"/>
      <c r="E105" s="428"/>
      <c r="F105" s="428"/>
      <c r="G105" s="428"/>
      <c r="H105" s="428"/>
      <c r="I105" s="429">
        <f>SUM(I78:I104)</f>
        <v>0</v>
      </c>
      <c r="J105" s="429">
        <f t="shared" ref="J105:M105" si="17">SUM(J78:J104)</f>
        <v>0</v>
      </c>
      <c r="K105" s="429">
        <f t="shared" si="17"/>
        <v>0</v>
      </c>
      <c r="L105" s="429">
        <f t="shared" si="17"/>
        <v>0</v>
      </c>
      <c r="M105" s="430">
        <f t="shared" si="17"/>
        <v>0</v>
      </c>
      <c r="N105" s="431">
        <f ca="1">SUM(N78:N104)</f>
        <v>-3</v>
      </c>
      <c r="O105" s="429">
        <f t="shared" ref="O105:X105" ca="1" si="18">SUM(O78:O104)</f>
        <v>12.312867341861605</v>
      </c>
      <c r="P105" s="429">
        <f t="shared" ca="1" si="18"/>
        <v>46</v>
      </c>
      <c r="Q105" s="429">
        <f t="shared" ca="1" si="18"/>
        <v>21</v>
      </c>
      <c r="R105" s="430">
        <f t="shared" si="18"/>
        <v>0</v>
      </c>
      <c r="S105" s="431">
        <f t="shared" ca="1" si="18"/>
        <v>14</v>
      </c>
      <c r="T105" s="429">
        <f t="shared" ca="1" si="18"/>
        <v>24.272501460620905</v>
      </c>
      <c r="U105" s="429">
        <f t="shared" ca="1" si="18"/>
        <v>18</v>
      </c>
      <c r="V105" s="429">
        <f t="shared" ca="1" si="18"/>
        <v>-20</v>
      </c>
      <c r="W105" s="430">
        <f t="shared" si="18"/>
        <v>0</v>
      </c>
      <c r="X105" s="429">
        <f t="shared" ca="1" si="18"/>
        <v>11</v>
      </c>
    </row>
    <row r="106" spans="1:24" s="268" customFormat="1" ht="12.95" customHeight="1">
      <c r="A106" s="287"/>
      <c r="B106" s="266"/>
      <c r="C106" s="267"/>
      <c r="D106" s="267"/>
      <c r="E106" s="267"/>
      <c r="F106" s="267"/>
      <c r="G106" s="267"/>
      <c r="H106" s="267"/>
      <c r="M106" s="300"/>
      <c r="N106" s="334"/>
      <c r="O106" s="335"/>
      <c r="P106" s="335"/>
      <c r="Q106" s="335"/>
      <c r="R106" s="347"/>
      <c r="S106" s="295"/>
      <c r="T106" s="296"/>
      <c r="U106" s="296"/>
      <c r="V106" s="296"/>
      <c r="W106" s="297"/>
      <c r="X106" s="296"/>
    </row>
    <row r="107" spans="1:24" s="268" customFormat="1" ht="12.95" customHeight="1">
      <c r="B107" s="266" t="s">
        <v>271</v>
      </c>
      <c r="C107" s="267"/>
      <c r="D107" s="267"/>
      <c r="E107" s="267"/>
      <c r="F107" s="267"/>
      <c r="G107" s="267"/>
      <c r="H107" s="267"/>
      <c r="M107" s="300"/>
      <c r="N107" s="334"/>
      <c r="O107" s="335"/>
      <c r="P107" s="335"/>
      <c r="Q107" s="335"/>
      <c r="R107" s="347"/>
      <c r="S107" s="295"/>
      <c r="T107" s="296"/>
      <c r="U107" s="296"/>
      <c r="V107" s="296"/>
      <c r="W107" s="297"/>
      <c r="X107" s="296"/>
    </row>
    <row r="108" spans="1:24" s="283" customFormat="1" ht="12.95" customHeight="1">
      <c r="A108" s="337"/>
      <c r="B108" s="306" t="s">
        <v>272</v>
      </c>
      <c r="C108" s="282"/>
      <c r="D108" s="282"/>
      <c r="E108" s="282"/>
      <c r="F108" s="282"/>
      <c r="G108" s="282"/>
      <c r="H108" s="282"/>
      <c r="I108" s="338">
        <f t="shared" ref="I108:X108" ca="1" si="19">I13+I13/$I$15</f>
        <v>-193.80667593880389</v>
      </c>
      <c r="J108" s="338">
        <f t="shared" ca="1" si="19"/>
        <v>-238.53129346314324</v>
      </c>
      <c r="K108" s="338">
        <f t="shared" ca="1" si="19"/>
        <v>223.62308762169678</v>
      </c>
      <c r="L108" s="338">
        <f t="shared" ca="1" si="19"/>
        <v>149.08205841446451</v>
      </c>
      <c r="M108" s="379">
        <f t="shared" ca="1" si="19"/>
        <v>-14.908205841446453</v>
      </c>
      <c r="N108" s="339">
        <f t="shared" ca="1" si="19"/>
        <v>104.35744089012516</v>
      </c>
      <c r="O108" s="340">
        <f t="shared" ca="1" si="19"/>
        <v>119.26564673157162</v>
      </c>
      <c r="P108" s="340">
        <f t="shared" ca="1" si="19"/>
        <v>268.34770514603611</v>
      </c>
      <c r="Q108" s="340">
        <f t="shared" ca="1" si="19"/>
        <v>-253.4394993045897</v>
      </c>
      <c r="R108" s="379">
        <f t="shared" ca="1" si="19"/>
        <v>149.08205841446451</v>
      </c>
      <c r="S108" s="339">
        <f t="shared" si="19"/>
        <v>0</v>
      </c>
      <c r="T108" s="340">
        <f t="shared" si="19"/>
        <v>0</v>
      </c>
      <c r="U108" s="340">
        <f t="shared" si="19"/>
        <v>0</v>
      </c>
      <c r="V108" s="340">
        <f t="shared" si="19"/>
        <v>0</v>
      </c>
      <c r="W108" s="341">
        <f t="shared" si="19"/>
        <v>0</v>
      </c>
      <c r="X108" s="340">
        <f t="shared" si="19"/>
        <v>0</v>
      </c>
    </row>
    <row r="109" spans="1:24" s="283" customFormat="1" ht="12.95" customHeight="1">
      <c r="A109" s="337"/>
      <c r="B109" s="306" t="s">
        <v>273</v>
      </c>
      <c r="C109" s="282"/>
      <c r="D109" s="282"/>
      <c r="E109" s="282"/>
      <c r="F109" s="282"/>
      <c r="G109" s="282"/>
      <c r="H109" s="282"/>
      <c r="I109" s="342">
        <f t="shared" ref="I109:X109" ca="1" si="20">I14</f>
        <v>-7</v>
      </c>
      <c r="J109" s="342">
        <f t="shared" ca="1" si="20"/>
        <v>-20</v>
      </c>
      <c r="K109" s="342">
        <f t="shared" ca="1" si="20"/>
        <v>-10</v>
      </c>
      <c r="L109" s="342">
        <f t="shared" ca="1" si="20"/>
        <v>1</v>
      </c>
      <c r="M109" s="380">
        <f t="shared" ca="1" si="20"/>
        <v>1</v>
      </c>
      <c r="N109" s="343">
        <f t="shared" ca="1" si="20"/>
        <v>-14</v>
      </c>
      <c r="O109" s="344">
        <f t="shared" ca="1" si="20"/>
        <v>-18</v>
      </c>
      <c r="P109" s="344">
        <f t="shared" ca="1" si="20"/>
        <v>2</v>
      </c>
      <c r="Q109" s="344">
        <f t="shared" ca="1" si="20"/>
        <v>-1</v>
      </c>
      <c r="R109" s="380">
        <f t="shared" ca="1" si="20"/>
        <v>-14</v>
      </c>
      <c r="S109" s="343">
        <f t="shared" si="20"/>
        <v>0</v>
      </c>
      <c r="T109" s="344">
        <f t="shared" si="20"/>
        <v>0</v>
      </c>
      <c r="U109" s="344">
        <f t="shared" si="20"/>
        <v>0</v>
      </c>
      <c r="V109" s="344">
        <f t="shared" si="20"/>
        <v>0</v>
      </c>
      <c r="W109" s="345">
        <f t="shared" si="20"/>
        <v>0</v>
      </c>
      <c r="X109" s="344">
        <f t="shared" si="20"/>
        <v>0</v>
      </c>
    </row>
    <row r="110" spans="1:24" s="283" customFormat="1" ht="12.95" customHeight="1">
      <c r="A110" s="337"/>
      <c r="B110" s="306" t="s">
        <v>255</v>
      </c>
      <c r="C110" s="282"/>
      <c r="D110" s="282"/>
      <c r="E110" s="282"/>
      <c r="F110" s="282"/>
      <c r="G110" s="282"/>
      <c r="H110" s="282"/>
      <c r="I110" s="338">
        <f ca="1">SUM(I108:I109)</f>
        <v>-200.80667593880389</v>
      </c>
      <c r="J110" s="338">
        <f t="shared" ref="J110:M110" ca="1" si="21">SUM(J108:J109)</f>
        <v>-258.53129346314324</v>
      </c>
      <c r="K110" s="338">
        <f t="shared" ca="1" si="21"/>
        <v>213.62308762169678</v>
      </c>
      <c r="L110" s="338">
        <f t="shared" ca="1" si="21"/>
        <v>150.08205841446451</v>
      </c>
      <c r="M110" s="379">
        <f t="shared" ca="1" si="21"/>
        <v>-13.908205841446453</v>
      </c>
      <c r="N110" s="339">
        <f t="shared" ref="N110:W110" ca="1" si="22">SUM(N108:N109)</f>
        <v>90.357440890125162</v>
      </c>
      <c r="O110" s="340">
        <f t="shared" ca="1" si="22"/>
        <v>101.26564673157162</v>
      </c>
      <c r="P110" s="340">
        <f t="shared" ca="1" si="22"/>
        <v>270.34770514603611</v>
      </c>
      <c r="Q110" s="340">
        <f t="shared" ca="1" si="22"/>
        <v>-254.4394993045897</v>
      </c>
      <c r="R110" s="379">
        <f t="shared" ca="1" si="22"/>
        <v>135.08205841446451</v>
      </c>
      <c r="S110" s="339">
        <f t="shared" si="22"/>
        <v>0</v>
      </c>
      <c r="T110" s="340">
        <f t="shared" si="22"/>
        <v>0</v>
      </c>
      <c r="U110" s="340">
        <f t="shared" si="22"/>
        <v>0</v>
      </c>
      <c r="V110" s="340">
        <f t="shared" si="22"/>
        <v>0</v>
      </c>
      <c r="W110" s="341">
        <f t="shared" si="22"/>
        <v>0</v>
      </c>
      <c r="X110" s="340">
        <f t="shared" ref="X110" si="23">SUM(X108:X109)</f>
        <v>0</v>
      </c>
    </row>
    <row r="111" spans="1:24" s="268" customFormat="1" ht="12.95" customHeight="1">
      <c r="A111" s="266"/>
      <c r="B111" s="266"/>
      <c r="C111" s="266"/>
      <c r="D111" s="266"/>
      <c r="E111" s="266"/>
      <c r="F111" s="266"/>
      <c r="G111" s="266"/>
      <c r="H111" s="267"/>
      <c r="M111" s="300"/>
      <c r="N111" s="295"/>
      <c r="O111" s="296"/>
      <c r="P111" s="296"/>
      <c r="Q111" s="296"/>
      <c r="R111" s="297"/>
      <c r="S111" s="295"/>
      <c r="T111" s="296"/>
      <c r="U111" s="296"/>
      <c r="V111" s="296"/>
      <c r="W111" s="297"/>
      <c r="X111" s="296"/>
    </row>
    <row r="112" spans="1:24" s="268" customFormat="1" ht="12.95" customHeight="1">
      <c r="A112" s="287" t="s">
        <v>23</v>
      </c>
      <c r="B112" s="266"/>
      <c r="C112" s="267"/>
      <c r="D112" s="267"/>
      <c r="E112" s="267"/>
      <c r="F112" s="267"/>
      <c r="G112" s="267"/>
      <c r="H112" s="267"/>
      <c r="M112" s="300"/>
      <c r="N112" s="295"/>
      <c r="O112" s="296"/>
      <c r="P112" s="296"/>
      <c r="Q112" s="296"/>
      <c r="R112" s="297"/>
      <c r="S112" s="295"/>
      <c r="T112" s="296"/>
      <c r="U112" s="296"/>
      <c r="V112" s="296"/>
      <c r="W112" s="297"/>
      <c r="X112" s="296"/>
    </row>
    <row r="113" spans="1:40" s="283" customFormat="1" ht="12.95" customHeight="1">
      <c r="B113" s="282" t="s">
        <v>260</v>
      </c>
      <c r="C113" s="282"/>
      <c r="D113" s="282"/>
      <c r="E113" s="282"/>
      <c r="F113" s="282"/>
      <c r="G113" s="282"/>
      <c r="H113" s="282"/>
      <c r="I113" s="283">
        <f t="shared" ref="I113:X113" ca="1" si="24">I32-I41</f>
        <v>-20</v>
      </c>
      <c r="J113" s="283">
        <f t="shared" ca="1" si="24"/>
        <v>-49</v>
      </c>
      <c r="K113" s="283">
        <f t="shared" ca="1" si="24"/>
        <v>-24</v>
      </c>
      <c r="L113" s="283">
        <f t="shared" ca="1" si="24"/>
        <v>-3</v>
      </c>
      <c r="M113" s="285">
        <f t="shared" ca="1" si="24"/>
        <v>-4</v>
      </c>
      <c r="N113" s="334">
        <f t="shared" ca="1" si="24"/>
        <v>-8</v>
      </c>
      <c r="O113" s="335">
        <f t="shared" ca="1" si="24"/>
        <v>-4</v>
      </c>
      <c r="P113" s="335">
        <f t="shared" ca="1" si="24"/>
        <v>34</v>
      </c>
      <c r="Q113" s="335">
        <f t="shared" ca="1" si="24"/>
        <v>14</v>
      </c>
      <c r="R113" s="347">
        <f t="shared" ca="1" si="24"/>
        <v>11</v>
      </c>
      <c r="S113" s="334">
        <f t="shared" ca="1" si="24"/>
        <v>25</v>
      </c>
      <c r="T113" s="335">
        <f t="shared" ca="1" si="24"/>
        <v>25</v>
      </c>
      <c r="U113" s="335">
        <f t="shared" ca="1" si="24"/>
        <v>25</v>
      </c>
      <c r="V113" s="335">
        <f t="shared" ca="1" si="24"/>
        <v>25</v>
      </c>
      <c r="W113" s="347">
        <f t="shared" ca="1" si="24"/>
        <v>25</v>
      </c>
      <c r="X113" s="335">
        <f t="shared" ca="1" si="24"/>
        <v>25</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X114" ca="1" si="25">I36-I45-I105</f>
        <v>0</v>
      </c>
      <c r="J114" s="283">
        <f t="shared" ca="1" si="25"/>
        <v>0</v>
      </c>
      <c r="K114" s="283">
        <f t="shared" ca="1" si="25"/>
        <v>0</v>
      </c>
      <c r="L114" s="283">
        <f t="shared" ca="1" si="25"/>
        <v>0</v>
      </c>
      <c r="M114" s="285">
        <f t="shared" ca="1" si="25"/>
        <v>0</v>
      </c>
      <c r="N114" s="334">
        <f t="shared" ca="1" si="25"/>
        <v>3</v>
      </c>
      <c r="O114" s="283">
        <f t="shared" ca="1" si="25"/>
        <v>-12.312867341861605</v>
      </c>
      <c r="P114" s="283">
        <f t="shared" ca="1" si="25"/>
        <v>-46</v>
      </c>
      <c r="Q114" s="283">
        <f t="shared" ca="1" si="25"/>
        <v>-21</v>
      </c>
      <c r="R114" s="285">
        <f t="shared" ca="1" si="25"/>
        <v>0</v>
      </c>
      <c r="S114" s="334">
        <f t="shared" ca="1" si="25"/>
        <v>0</v>
      </c>
      <c r="T114" s="335">
        <f t="shared" ca="1" si="25"/>
        <v>-10.272501460620905</v>
      </c>
      <c r="U114" s="335">
        <f t="shared" ca="1" si="25"/>
        <v>-4</v>
      </c>
      <c r="V114" s="335">
        <f t="shared" ca="1" si="25"/>
        <v>34</v>
      </c>
      <c r="W114" s="347">
        <f t="shared" ca="1" si="25"/>
        <v>14</v>
      </c>
      <c r="X114" s="335">
        <f t="shared" ca="1" si="25"/>
        <v>14</v>
      </c>
    </row>
    <row r="115" spans="1:40" s="283" customFormat="1" ht="12.95" customHeight="1">
      <c r="A115" s="337"/>
      <c r="B115" s="282" t="s">
        <v>24</v>
      </c>
      <c r="C115" s="282"/>
      <c r="D115" s="282"/>
      <c r="E115" s="282"/>
      <c r="F115" s="282"/>
      <c r="G115" s="282"/>
      <c r="H115" s="282"/>
      <c r="I115" s="283">
        <f t="shared" ref="I115:X115" ca="1" si="26">I113-I114</f>
        <v>-20</v>
      </c>
      <c r="J115" s="283">
        <f t="shared" ca="1" si="26"/>
        <v>-49</v>
      </c>
      <c r="K115" s="283">
        <f t="shared" ca="1" si="26"/>
        <v>-24</v>
      </c>
      <c r="L115" s="283">
        <f t="shared" ca="1" si="26"/>
        <v>-3</v>
      </c>
      <c r="M115" s="285">
        <f t="shared" ca="1" si="26"/>
        <v>-4</v>
      </c>
      <c r="N115" s="334">
        <f t="shared" ca="1" si="26"/>
        <v>-11</v>
      </c>
      <c r="O115" s="335">
        <f t="shared" ca="1" si="26"/>
        <v>8.3128673418616046</v>
      </c>
      <c r="P115" s="335">
        <f t="shared" ca="1" si="26"/>
        <v>80</v>
      </c>
      <c r="Q115" s="335">
        <f t="shared" ca="1" si="26"/>
        <v>35</v>
      </c>
      <c r="R115" s="347">
        <f t="shared" ca="1" si="26"/>
        <v>11</v>
      </c>
      <c r="S115" s="284">
        <f t="shared" ca="1" si="26"/>
        <v>25</v>
      </c>
      <c r="T115" s="283">
        <f ca="1">T113-T114</f>
        <v>35.272501460620902</v>
      </c>
      <c r="U115" s="283">
        <f t="shared" ca="1" si="26"/>
        <v>29</v>
      </c>
      <c r="V115" s="283">
        <f t="shared" ca="1" si="26"/>
        <v>-9</v>
      </c>
      <c r="W115" s="285">
        <f t="shared" ca="1" si="26"/>
        <v>11</v>
      </c>
      <c r="X115" s="335">
        <f t="shared" ca="1" si="26"/>
        <v>11</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34"/>
      <c r="O116" s="335"/>
      <c r="P116" s="335"/>
      <c r="Q116" s="335"/>
      <c r="R116" s="347"/>
      <c r="S116" s="284"/>
      <c r="W116" s="285"/>
      <c r="X116" s="337"/>
    </row>
    <row r="117" spans="1:40" ht="12.95" customHeight="1">
      <c r="A117" s="178" t="s">
        <v>26</v>
      </c>
      <c r="B117" s="179"/>
      <c r="C117" s="179"/>
      <c r="D117" s="179"/>
      <c r="E117" s="179"/>
      <c r="F117" s="179"/>
      <c r="G117" s="179"/>
      <c r="H117" s="179"/>
      <c r="I117" s="179"/>
      <c r="J117" s="179"/>
      <c r="K117" s="180"/>
      <c r="L117" s="168"/>
      <c r="M117" s="168"/>
      <c r="N117" s="168"/>
      <c r="O117" s="168"/>
      <c r="P117" s="169"/>
      <c r="Q117" s="169"/>
      <c r="R117" s="169"/>
      <c r="S117" s="169"/>
      <c r="T117" s="169"/>
      <c r="U117" s="169"/>
      <c r="V117" s="169"/>
      <c r="W117" s="169"/>
      <c r="X117" s="169"/>
    </row>
    <row r="118" spans="1:40" ht="12.95" customHeight="1">
      <c r="A118" s="181"/>
      <c r="B118" s="181"/>
      <c r="C118" s="181"/>
      <c r="D118" s="181"/>
      <c r="E118" s="181"/>
      <c r="F118" s="181"/>
      <c r="G118" s="181"/>
      <c r="H118" s="181"/>
      <c r="I118" s="174"/>
      <c r="J118" s="174"/>
      <c r="K118" s="174"/>
      <c r="L118" s="174"/>
      <c r="M118" s="174"/>
      <c r="N118" s="198"/>
      <c r="O118" s="198"/>
      <c r="P118" s="198"/>
      <c r="Q118" s="198"/>
      <c r="R118" s="198"/>
    </row>
    <row r="119" spans="1:40" ht="12.95" customHeight="1">
      <c r="A119" s="240" t="s">
        <v>279</v>
      </c>
      <c r="B119" s="181"/>
      <c r="C119" s="181"/>
      <c r="D119" s="181"/>
      <c r="E119" s="181"/>
      <c r="F119" s="181"/>
      <c r="G119" s="181"/>
      <c r="H119" s="181"/>
      <c r="I119" s="372">
        <f t="shared" ref="I119:I120" ca="1" si="27">SUMPRODUCT(I108:X108,$I$24:$X$24)</f>
        <v>139.85809267233907</v>
      </c>
      <c r="J119" s="181"/>
      <c r="K119" s="181"/>
      <c r="L119" s="181"/>
      <c r="M119" s="181"/>
      <c r="N119" s="181"/>
      <c r="O119" s="181"/>
      <c r="P119" s="181"/>
      <c r="Q119" s="181"/>
      <c r="R119" s="181"/>
      <c r="S119" s="181"/>
      <c r="T119" s="181"/>
      <c r="U119" s="181"/>
      <c r="V119" s="181"/>
      <c r="W119" s="181"/>
      <c r="X119" s="181"/>
    </row>
    <row r="120" spans="1:40" ht="12.95" customHeight="1">
      <c r="A120" s="240" t="s">
        <v>278</v>
      </c>
      <c r="B120" s="181"/>
      <c r="C120" s="181"/>
      <c r="D120" s="181"/>
      <c r="E120" s="181"/>
      <c r="F120" s="181"/>
      <c r="G120" s="181"/>
      <c r="H120" s="181"/>
      <c r="I120" s="372">
        <f t="shared" ca="1" si="27"/>
        <v>-61.391384113999976</v>
      </c>
      <c r="J120" s="181"/>
      <c r="K120" s="181"/>
      <c r="L120" s="181"/>
      <c r="M120" s="181"/>
      <c r="N120" s="181"/>
      <c r="O120" s="181"/>
      <c r="P120" s="181"/>
      <c r="Q120" s="181"/>
      <c r="R120" s="181"/>
      <c r="S120" s="181"/>
      <c r="T120" s="181"/>
      <c r="U120" s="181"/>
      <c r="V120" s="181"/>
      <c r="W120" s="181"/>
      <c r="X120" s="181"/>
    </row>
    <row r="121" spans="1:40" ht="12.95" customHeight="1">
      <c r="A121" s="181" t="s">
        <v>274</v>
      </c>
      <c r="B121" s="181"/>
      <c r="C121" s="181"/>
      <c r="D121" s="181"/>
      <c r="E121" s="181"/>
      <c r="F121" s="181"/>
      <c r="G121" s="181"/>
      <c r="H121" s="181"/>
      <c r="I121" s="372">
        <f ca="1">SUMPRODUCT(I110:X110,I24:X24)</f>
        <v>78.466708558339107</v>
      </c>
      <c r="J121" s="174"/>
      <c r="K121" s="174"/>
      <c r="L121" s="174"/>
      <c r="M121" s="174"/>
      <c r="N121" s="198"/>
      <c r="O121" s="198"/>
      <c r="P121" s="198"/>
      <c r="Q121" s="198"/>
      <c r="R121" s="198"/>
    </row>
    <row r="122" spans="1:40" ht="12.95" customHeight="1">
      <c r="A122" s="181" t="s">
        <v>275</v>
      </c>
      <c r="B122" s="181"/>
      <c r="C122" s="181"/>
      <c r="D122" s="181"/>
      <c r="E122" s="181"/>
      <c r="F122" s="181"/>
      <c r="G122" s="181"/>
      <c r="H122" s="181"/>
      <c r="I122" s="372">
        <f ca="1">SUMPRODUCT($I$24:$X$24,$I$115:$X$115)</f>
        <v>26.73464409032109</v>
      </c>
      <c r="J122" s="174"/>
      <c r="K122" s="174"/>
      <c r="L122" s="174"/>
      <c r="M122" s="174"/>
      <c r="N122" s="198"/>
      <c r="O122" s="198"/>
      <c r="P122" s="198"/>
      <c r="Q122" s="198"/>
      <c r="R122" s="198"/>
    </row>
    <row r="123" spans="1:40" ht="12.95" customHeight="1">
      <c r="A123" s="181" t="s">
        <v>27</v>
      </c>
      <c r="B123" s="181"/>
      <c r="C123" s="181"/>
      <c r="D123" s="181"/>
      <c r="E123" s="181"/>
      <c r="F123" s="181"/>
      <c r="G123" s="181"/>
      <c r="H123" s="181"/>
      <c r="I123" s="213">
        <f ca="1">I$122/I$121</f>
        <v>0.34071320922610365</v>
      </c>
      <c r="J123" s="174"/>
      <c r="K123" s="174"/>
      <c r="L123" s="174"/>
      <c r="M123" s="174"/>
      <c r="N123" s="198"/>
      <c r="O123" s="198"/>
      <c r="P123" s="198"/>
      <c r="Q123" s="198"/>
      <c r="R123" s="198"/>
    </row>
    <row r="124" spans="1:40" ht="12.95" customHeight="1">
      <c r="A124" s="181"/>
      <c r="B124" s="181"/>
      <c r="C124" s="181"/>
      <c r="D124" s="181"/>
      <c r="E124" s="181"/>
      <c r="F124" s="181"/>
      <c r="G124" s="181"/>
      <c r="H124" s="181"/>
      <c r="I124" s="199"/>
      <c r="J124" s="175"/>
      <c r="K124" s="175"/>
      <c r="L124" s="175"/>
      <c r="M124" s="174"/>
      <c r="N124" s="174"/>
      <c r="O124" s="174"/>
    </row>
    <row r="125" spans="1:40" ht="12.95" customHeight="1">
      <c r="A125" s="181"/>
      <c r="B125" s="181"/>
      <c r="C125" s="181"/>
      <c r="D125" s="181"/>
      <c r="E125" s="181"/>
      <c r="F125" s="181"/>
      <c r="G125" s="181"/>
      <c r="H125" s="181"/>
      <c r="I125" s="1"/>
      <c r="J125" s="174"/>
      <c r="K125" s="174"/>
      <c r="L125" s="174"/>
      <c r="M125" s="174"/>
      <c r="N125" s="198"/>
      <c r="O125" s="198"/>
      <c r="P125" s="198"/>
      <c r="Q125" s="198"/>
      <c r="R125" s="198"/>
    </row>
    <row r="126" spans="1:40" ht="12.95" customHeight="1">
      <c r="A126" s="181"/>
      <c r="B126" s="181"/>
      <c r="C126" s="181"/>
      <c r="D126" s="181"/>
      <c r="E126" s="181"/>
      <c r="F126" s="181"/>
      <c r="G126" s="181"/>
      <c r="H126" s="181"/>
      <c r="I126" s="182"/>
      <c r="J126" s="175"/>
      <c r="K126" s="175"/>
      <c r="L126" s="175"/>
      <c r="M126" s="174"/>
      <c r="N126" s="174"/>
      <c r="O126" s="174"/>
    </row>
    <row r="127" spans="1:40" ht="12.95" customHeight="1">
      <c r="A127" s="171"/>
      <c r="B127" s="200"/>
      <c r="C127" s="200"/>
      <c r="D127" s="200"/>
    </row>
    <row r="128" spans="1:40" ht="12.95" customHeight="1"/>
    <row r="129" spans="1:119" ht="12.95" customHeight="1"/>
    <row r="130" spans="1:119" ht="12.95" customHeight="1">
      <c r="S130" s="175"/>
    </row>
    <row r="131" spans="1:119" ht="12.95" customHeight="1"/>
    <row r="132" spans="1:119" ht="12.95" customHeight="1">
      <c r="H132" s="201"/>
    </row>
    <row r="133" spans="1:119" ht="12.95" customHeight="1"/>
    <row r="134" spans="1:119" s="202" customFormat="1" ht="12.95" customHeight="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64"/>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66"/>
      <c r="B137" s="183"/>
      <c r="C137" s="183"/>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83"/>
      <c r="B139" s="165"/>
      <c r="C139" s="165"/>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83"/>
      <c r="B140" s="165"/>
      <c r="C140" s="165"/>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83"/>
      <c r="B141" s="165"/>
      <c r="C141" s="165"/>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83"/>
      <c r="B142" s="165"/>
      <c r="C142" s="165"/>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64"/>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66"/>
      <c r="B145" s="183"/>
      <c r="C145" s="183"/>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83"/>
      <c r="B146" s="165"/>
      <c r="C146" s="165"/>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c r="A147" s="183"/>
      <c r="B147" s="165"/>
      <c r="C147" s="165"/>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row r="148" spans="1:119" s="202" customFormat="1" ht="12.95" customHeight="1">
      <c r="A148" s="183"/>
      <c r="B148" s="165"/>
      <c r="C148" s="165"/>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row>
    <row r="149" spans="1:119" s="202" customFormat="1" ht="12.95" customHeight="1">
      <c r="A149" s="183"/>
      <c r="B149" s="165"/>
      <c r="C149" s="165"/>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row>
    <row r="150" spans="1:119" s="202" customFormat="1" ht="12.95" customHeight="1">
      <c r="A150" s="183"/>
      <c r="B150" s="165"/>
      <c r="C150" s="165"/>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row>
    <row r="151" spans="1:119" s="202" customFormat="1" ht="12.95" customHeight="1">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row>
    <row r="152" spans="1:119" s="202" customFormat="1" ht="12.95" customHeight="1">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row>
    <row r="153" spans="1:119" s="202" customFormat="1" ht="12.95" customHeight="1">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row>
    <row r="154" spans="1:119" s="202" customFormat="1" ht="12.95" customHeight="1">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row>
    <row r="155" spans="1:119" s="202" customFormat="1" ht="12.95" customHeight="1">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row>
    <row r="156" spans="1:119" s="202" customFormat="1" ht="12.95" customHeight="1">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row>
    <row r="157" spans="1:119" s="202" customFormat="1" ht="12.95" customHeight="1">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row>
    <row r="158" spans="1:119" s="202" customFormat="1" ht="12.95" customHeight="1">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row>
    <row r="159" spans="1:119" s="202" customFormat="1" ht="12.95" customHeight="1">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249977111117893"/>
    <pageSetUpPr fitToPage="1"/>
  </sheetPr>
  <dimension ref="A1:DO157"/>
  <sheetViews>
    <sheetView zoomScaleNormal="100" workbookViewId="0"/>
  </sheetViews>
  <sheetFormatPr defaultRowHeight="12.75" outlineLevelRow="1"/>
  <cols>
    <col min="1" max="24" width="9.7109375" style="161" customWidth="1"/>
    <col min="25" max="103" width="9.7109375" style="162" customWidth="1"/>
    <col min="104" max="16384" width="9.140625" style="162"/>
  </cols>
  <sheetData>
    <row r="1" spans="1:24"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row>
    <row r="2" spans="1:24"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row>
    <row r="3" spans="1:24" ht="12.95" customHeight="1">
      <c r="A3" s="222" t="s">
        <v>29</v>
      </c>
      <c r="Q3" s="161" t="s">
        <v>329</v>
      </c>
    </row>
    <row r="4" spans="1:24" ht="12.95" customHeight="1">
      <c r="A4" s="222" t="s">
        <v>216</v>
      </c>
      <c r="R4" s="376"/>
      <c r="S4" s="222" t="s">
        <v>92</v>
      </c>
    </row>
    <row r="5" spans="1:24" ht="12.95" customHeight="1">
      <c r="A5" s="222" t="s">
        <v>2</v>
      </c>
      <c r="R5" s="386"/>
      <c r="S5" s="222" t="s">
        <v>358</v>
      </c>
    </row>
    <row r="6" spans="1:24" s="160" customFormat="1" ht="12.95" customHeight="1">
      <c r="A6" s="222"/>
      <c r="B6" s="163"/>
      <c r="C6" s="163"/>
      <c r="D6" s="163"/>
      <c r="E6" s="163"/>
      <c r="F6" s="163"/>
      <c r="G6" s="163"/>
      <c r="H6" s="163"/>
      <c r="I6" s="163"/>
      <c r="J6" s="163"/>
      <c r="K6" s="163"/>
      <c r="L6" s="163"/>
      <c r="M6" s="163"/>
      <c r="N6" s="163"/>
      <c r="O6" s="163"/>
      <c r="P6" s="163"/>
      <c r="Q6" s="163"/>
      <c r="R6" s="349"/>
      <c r="S6" s="222" t="s">
        <v>83</v>
      </c>
      <c r="T6" s="163"/>
      <c r="U6" s="163"/>
      <c r="V6" s="163"/>
      <c r="W6" s="163"/>
      <c r="X6" s="163"/>
    </row>
    <row r="7" spans="1:24" s="221" customFormat="1" ht="12.95" customHeight="1">
      <c r="A7" s="222" t="s">
        <v>293</v>
      </c>
      <c r="B7" s="224"/>
      <c r="C7" s="224"/>
      <c r="D7" s="224"/>
      <c r="E7" s="224"/>
      <c r="F7" s="224"/>
      <c r="G7" s="224"/>
      <c r="H7" s="224"/>
      <c r="I7" s="224"/>
      <c r="J7" s="224"/>
      <c r="K7" s="224"/>
      <c r="L7" s="224"/>
      <c r="M7" s="224"/>
      <c r="N7" s="224"/>
      <c r="O7" s="224"/>
      <c r="P7" s="224"/>
      <c r="Q7" s="224"/>
      <c r="R7" s="224"/>
      <c r="S7" s="224"/>
      <c r="T7" s="224"/>
      <c r="U7" s="224"/>
      <c r="V7" s="224"/>
      <c r="W7" s="224"/>
      <c r="X7" s="224"/>
    </row>
    <row r="8" spans="1:24" s="160" customFormat="1" ht="12.95" customHeight="1">
      <c r="A8" s="163"/>
      <c r="B8" s="163"/>
      <c r="C8" s="163"/>
      <c r="D8" s="163"/>
      <c r="E8" s="163"/>
      <c r="F8" s="163"/>
      <c r="G8" s="163"/>
      <c r="H8" s="163"/>
      <c r="I8" s="163"/>
      <c r="J8" s="163"/>
      <c r="K8" s="163"/>
      <c r="L8" s="163"/>
      <c r="M8" s="163"/>
      <c r="N8" s="163"/>
      <c r="O8" s="163"/>
      <c r="P8" s="163"/>
      <c r="Q8" s="163"/>
      <c r="R8" s="163"/>
      <c r="S8" s="163"/>
      <c r="T8" s="163"/>
      <c r="U8" s="163"/>
      <c r="V8" s="163"/>
      <c r="W8" s="163"/>
      <c r="X8" s="163"/>
    </row>
    <row r="9" spans="1:24" s="160" customFormat="1" ht="12.95" customHeight="1">
      <c r="A9" s="163"/>
      <c r="B9" s="163"/>
      <c r="C9" s="163"/>
      <c r="D9" s="163"/>
      <c r="E9" s="163"/>
      <c r="F9" s="163"/>
      <c r="G9" s="163"/>
      <c r="H9" s="163"/>
      <c r="I9" s="163"/>
      <c r="J9" s="163"/>
      <c r="K9" s="163"/>
      <c r="L9" s="163"/>
      <c r="M9" s="163"/>
      <c r="N9" s="163"/>
      <c r="O9" s="163"/>
      <c r="P9" s="163"/>
      <c r="Q9" s="163"/>
      <c r="R9" s="163"/>
      <c r="S9" s="163"/>
      <c r="T9" s="163"/>
      <c r="U9" s="163"/>
      <c r="V9" s="163"/>
      <c r="W9" s="163"/>
      <c r="X9" s="163"/>
    </row>
    <row r="10" spans="1:24"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row>
    <row r="11" spans="1:24" ht="12.95" customHeight="1">
      <c r="A11" s="170"/>
      <c r="B11" s="171"/>
      <c r="C11" s="171"/>
      <c r="D11" s="171"/>
      <c r="E11" s="171"/>
      <c r="F11" s="171"/>
      <c r="G11" s="171"/>
      <c r="H11" s="171"/>
      <c r="I11" s="171"/>
      <c r="J11" s="171"/>
      <c r="K11" s="172"/>
      <c r="L11" s="172"/>
      <c r="M11" s="172"/>
      <c r="N11" s="172"/>
      <c r="O11" s="172"/>
    </row>
    <row r="12" spans="1:24" ht="12.95" customHeight="1">
      <c r="A12" s="173" t="s">
        <v>276</v>
      </c>
      <c r="B12" s="173"/>
      <c r="C12" s="173"/>
      <c r="D12" s="173"/>
      <c r="E12" s="173"/>
      <c r="F12" s="173"/>
      <c r="I12" s="232">
        <f ca="1">RANDBETWEEN(80,120)</f>
        <v>90</v>
      </c>
      <c r="J12" s="232">
        <f t="shared" ref="J12:R12" ca="1" si="0">RANDBETWEEN(80,120)</f>
        <v>98</v>
      </c>
      <c r="K12" s="232">
        <f t="shared" ca="1" si="0"/>
        <v>113</v>
      </c>
      <c r="L12" s="232">
        <f t="shared" ca="1" si="0"/>
        <v>111</v>
      </c>
      <c r="M12" s="232">
        <f t="shared" ca="1" si="0"/>
        <v>99</v>
      </c>
      <c r="N12" s="232">
        <f t="shared" ca="1" si="0"/>
        <v>103</v>
      </c>
      <c r="O12" s="232">
        <f t="shared" ca="1" si="0"/>
        <v>86</v>
      </c>
      <c r="P12" s="232">
        <f t="shared" ca="1" si="0"/>
        <v>101</v>
      </c>
      <c r="Q12" s="232">
        <f t="shared" ca="1" si="0"/>
        <v>98</v>
      </c>
      <c r="R12" s="232">
        <f t="shared" ca="1" si="0"/>
        <v>103</v>
      </c>
    </row>
    <row r="13" spans="1:24" ht="12.95" customHeight="1">
      <c r="A13" s="173" t="s">
        <v>280</v>
      </c>
      <c r="B13" s="173"/>
      <c r="C13" s="173"/>
      <c r="D13" s="173"/>
      <c r="E13" s="173"/>
      <c r="F13" s="173"/>
      <c r="I13" s="232">
        <f ca="1">RANDBETWEEN(-20,20)</f>
        <v>-5</v>
      </c>
      <c r="J13" s="232">
        <f t="shared" ref="J13:R14" ca="1" si="1">RANDBETWEEN(-20,20)</f>
        <v>12</v>
      </c>
      <c r="K13" s="232">
        <f t="shared" ca="1" si="1"/>
        <v>7</v>
      </c>
      <c r="L13" s="232">
        <f t="shared" ca="1" si="1"/>
        <v>-14</v>
      </c>
      <c r="M13" s="232">
        <f t="shared" ca="1" si="1"/>
        <v>7</v>
      </c>
      <c r="N13" s="232">
        <f t="shared" ca="1" si="1"/>
        <v>-6</v>
      </c>
      <c r="O13" s="232">
        <f t="shared" ca="1" si="1"/>
        <v>-17</v>
      </c>
      <c r="P13" s="232">
        <f t="shared" ca="1" si="1"/>
        <v>-9</v>
      </c>
      <c r="Q13" s="232">
        <f t="shared" ca="1" si="1"/>
        <v>17</v>
      </c>
      <c r="R13" s="232">
        <f t="shared" ca="1" si="1"/>
        <v>-12</v>
      </c>
    </row>
    <row r="14" spans="1:24" ht="12.95" customHeight="1">
      <c r="A14" s="173" t="s">
        <v>277</v>
      </c>
      <c r="B14" s="173"/>
      <c r="C14" s="173"/>
      <c r="D14" s="173"/>
      <c r="E14" s="173"/>
      <c r="F14" s="173"/>
      <c r="I14" s="232">
        <f ca="1">RANDBETWEEN(-20,20)</f>
        <v>13</v>
      </c>
      <c r="J14" s="232">
        <f t="shared" ca="1" si="1"/>
        <v>-11</v>
      </c>
      <c r="K14" s="232">
        <f t="shared" ca="1" si="1"/>
        <v>-17</v>
      </c>
      <c r="L14" s="232">
        <f t="shared" ca="1" si="1"/>
        <v>-16</v>
      </c>
      <c r="M14" s="232">
        <f t="shared" ca="1" si="1"/>
        <v>19</v>
      </c>
      <c r="N14" s="232">
        <f t="shared" ca="1" si="1"/>
        <v>-12</v>
      </c>
      <c r="O14" s="232">
        <f t="shared" ca="1" si="1"/>
        <v>8</v>
      </c>
      <c r="P14" s="232">
        <f t="shared" ca="1" si="1"/>
        <v>20</v>
      </c>
      <c r="Q14" s="232">
        <f t="shared" ca="1" si="1"/>
        <v>-18</v>
      </c>
      <c r="R14" s="232">
        <f t="shared" ca="1" si="1"/>
        <v>16</v>
      </c>
    </row>
    <row r="15" spans="1:24" ht="12.95" customHeight="1">
      <c r="A15" s="173" t="s">
        <v>4</v>
      </c>
      <c r="B15" s="173"/>
      <c r="C15" s="173"/>
      <c r="D15" s="173"/>
      <c r="E15" s="173"/>
      <c r="F15" s="173"/>
      <c r="I15" s="177">
        <v>7.1900000000000006E-2</v>
      </c>
      <c r="J15" s="173"/>
      <c r="K15" s="173"/>
      <c r="L15" s="173"/>
      <c r="M15" s="176"/>
      <c r="N15" s="176"/>
      <c r="O15" s="176"/>
    </row>
    <row r="16" spans="1:24" ht="12.95" customHeight="1">
      <c r="A16" s="173"/>
      <c r="B16" s="173"/>
      <c r="C16" s="173"/>
      <c r="D16" s="173"/>
      <c r="E16" s="173"/>
      <c r="F16" s="173"/>
      <c r="J16" s="173"/>
      <c r="K16" s="173"/>
      <c r="L16" s="173"/>
      <c r="M16" s="176"/>
      <c r="N16" s="176"/>
      <c r="O16" s="176"/>
    </row>
    <row r="17" spans="1:118" ht="12.95" customHeight="1">
      <c r="A17" s="231" t="s">
        <v>359</v>
      </c>
      <c r="B17" s="173"/>
      <c r="C17" s="173"/>
      <c r="D17" s="173"/>
      <c r="E17" s="173"/>
      <c r="F17" s="173"/>
      <c r="I17" s="264">
        <f ca="1">I123</f>
        <v>0.34071320922610371</v>
      </c>
      <c r="J17" s="173"/>
      <c r="K17" s="173"/>
      <c r="L17" s="173"/>
      <c r="M17" s="176"/>
      <c r="N17" s="176"/>
      <c r="O17" s="176"/>
    </row>
    <row r="18" spans="1:118" ht="12.95" customHeight="1">
      <c r="A18" s="173"/>
      <c r="B18" s="173"/>
      <c r="C18" s="173"/>
      <c r="D18" s="173"/>
      <c r="E18" s="173"/>
      <c r="F18" s="173"/>
      <c r="G18" s="173"/>
      <c r="H18" s="173"/>
      <c r="I18" s="173"/>
      <c r="J18" s="173"/>
      <c r="K18" s="174"/>
      <c r="L18" s="175"/>
      <c r="M18" s="162"/>
      <c r="N18" s="176"/>
      <c r="O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row>
    <row r="20" spans="1:118" ht="12.95" customHeight="1">
      <c r="A20" s="240"/>
      <c r="B20" s="240"/>
      <c r="C20" s="240"/>
      <c r="D20" s="240"/>
      <c r="E20" s="240"/>
      <c r="F20" s="240"/>
      <c r="G20" s="240"/>
      <c r="H20" s="181"/>
      <c r="I20" s="182"/>
      <c r="J20" s="175"/>
      <c r="K20" s="175"/>
      <c r="L20" s="175"/>
      <c r="M20" s="174"/>
      <c r="N20" s="174"/>
      <c r="O20" s="174"/>
    </row>
    <row r="21" spans="1:118" ht="12.95" customHeight="1">
      <c r="A21" s="223"/>
      <c r="B21" s="223"/>
      <c r="C21" s="223"/>
      <c r="D21" s="223"/>
      <c r="E21" s="223"/>
      <c r="F21" s="223"/>
      <c r="G21" s="223"/>
      <c r="H21" s="162"/>
      <c r="I21" s="162"/>
      <c r="K21" s="183" t="s">
        <v>28</v>
      </c>
      <c r="M21" s="162"/>
      <c r="P21" s="183" t="s">
        <v>54</v>
      </c>
      <c r="R21" s="162"/>
      <c r="S21" s="162"/>
      <c r="U21" s="183" t="s">
        <v>7</v>
      </c>
      <c r="X21" s="162"/>
    </row>
    <row r="22" spans="1:118" ht="12.95" customHeight="1">
      <c r="A22" s="223"/>
      <c r="B22" s="223"/>
      <c r="C22" s="223"/>
      <c r="D22" s="223"/>
      <c r="E22" s="223"/>
      <c r="F22" s="223"/>
      <c r="G22" s="223"/>
      <c r="H22" s="162"/>
      <c r="I22" s="184">
        <v>1</v>
      </c>
      <c r="J22" s="185">
        <v>2</v>
      </c>
      <c r="K22" s="185">
        <v>3</v>
      </c>
      <c r="L22" s="185">
        <v>4</v>
      </c>
      <c r="M22" s="186">
        <v>5</v>
      </c>
      <c r="N22" s="184">
        <f t="shared" ref="N22:X23" si="2">M22+1</f>
        <v>6</v>
      </c>
      <c r="O22" s="185">
        <f t="shared" si="2"/>
        <v>7</v>
      </c>
      <c r="P22" s="185">
        <f t="shared" si="2"/>
        <v>8</v>
      </c>
      <c r="Q22" s="185">
        <f t="shared" si="2"/>
        <v>9</v>
      </c>
      <c r="R22" s="186">
        <f t="shared" si="2"/>
        <v>10</v>
      </c>
      <c r="S22" s="184">
        <f t="shared" si="2"/>
        <v>11</v>
      </c>
      <c r="T22" s="185">
        <f t="shared" si="2"/>
        <v>12</v>
      </c>
      <c r="U22" s="185">
        <f t="shared" si="2"/>
        <v>13</v>
      </c>
      <c r="V22" s="185">
        <f t="shared" si="2"/>
        <v>14</v>
      </c>
      <c r="W22" s="186">
        <f t="shared" si="2"/>
        <v>15</v>
      </c>
      <c r="X22" s="184">
        <f t="shared" si="2"/>
        <v>16</v>
      </c>
    </row>
    <row r="23" spans="1:118" s="189" customFormat="1" ht="12.95" customHeight="1">
      <c r="A23" s="246" t="s">
        <v>8</v>
      </c>
      <c r="B23" s="246"/>
      <c r="C23" s="246"/>
      <c r="D23" s="246"/>
      <c r="E23" s="246"/>
      <c r="F23" s="246"/>
      <c r="G23" s="246"/>
      <c r="H23" s="187"/>
      <c r="I23" s="248">
        <v>0</v>
      </c>
      <c r="J23" s="248">
        <f>I23+1</f>
        <v>1</v>
      </c>
      <c r="K23" s="248">
        <f t="shared" ref="K23:M23" si="3">J23+1</f>
        <v>2</v>
      </c>
      <c r="L23" s="248">
        <f t="shared" si="3"/>
        <v>3</v>
      </c>
      <c r="M23" s="377">
        <f t="shared" si="3"/>
        <v>4</v>
      </c>
      <c r="N23" s="58">
        <f t="shared" si="2"/>
        <v>5</v>
      </c>
      <c r="O23" s="248">
        <f t="shared" si="2"/>
        <v>6</v>
      </c>
      <c r="P23" s="248">
        <f t="shared" si="2"/>
        <v>7</v>
      </c>
      <c r="Q23" s="248">
        <f t="shared" si="2"/>
        <v>8</v>
      </c>
      <c r="R23" s="377">
        <f t="shared" si="2"/>
        <v>9</v>
      </c>
      <c r="S23" s="58">
        <f t="shared" si="2"/>
        <v>10</v>
      </c>
      <c r="T23" s="248">
        <f t="shared" si="2"/>
        <v>11</v>
      </c>
      <c r="U23" s="248">
        <f t="shared" si="2"/>
        <v>12</v>
      </c>
      <c r="V23" s="248">
        <f t="shared" si="2"/>
        <v>13</v>
      </c>
      <c r="W23" s="377">
        <f t="shared" si="2"/>
        <v>14</v>
      </c>
      <c r="X23" s="248">
        <f t="shared" si="2"/>
        <v>15</v>
      </c>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246" t="s">
        <v>9</v>
      </c>
      <c r="B24" s="246"/>
      <c r="C24" s="246"/>
      <c r="D24" s="246"/>
      <c r="E24" s="246"/>
      <c r="F24" s="246"/>
      <c r="G24" s="246"/>
      <c r="H24" s="187"/>
      <c r="I24" s="251">
        <f t="shared" ref="I24:X24" si="4">1/(1+$I$15)^I23</f>
        <v>1</v>
      </c>
      <c r="J24" s="251">
        <f t="shared" si="4"/>
        <v>0.93292284728052988</v>
      </c>
      <c r="K24" s="251">
        <f t="shared" si="4"/>
        <v>0.87034503897801074</v>
      </c>
      <c r="L24" s="251">
        <f t="shared" si="4"/>
        <v>0.8119647718798495</v>
      </c>
      <c r="M24" s="378">
        <f t="shared" si="4"/>
        <v>0.75750048687363514</v>
      </c>
      <c r="N24" s="191">
        <f t="shared" si="4"/>
        <v>0.70668951103053923</v>
      </c>
      <c r="O24" s="251">
        <f t="shared" si="4"/>
        <v>0.65928679077389607</v>
      </c>
      <c r="P24" s="251">
        <f t="shared" si="4"/>
        <v>0.61506371002322602</v>
      </c>
      <c r="Q24" s="251">
        <f t="shared" si="4"/>
        <v>0.57380698761379423</v>
      </c>
      <c r="R24" s="378">
        <f t="shared" si="4"/>
        <v>0.53531764867412457</v>
      </c>
      <c r="S24" s="191">
        <f t="shared" si="4"/>
        <v>0.49941006500058266</v>
      </c>
      <c r="T24" s="251">
        <f t="shared" si="4"/>
        <v>0.46591105980089798</v>
      </c>
      <c r="U24" s="251">
        <f t="shared" si="4"/>
        <v>0.43465907248894298</v>
      </c>
      <c r="V24" s="251">
        <f t="shared" si="4"/>
        <v>0.40550337950269894</v>
      </c>
      <c r="W24" s="378">
        <f t="shared" si="4"/>
        <v>0.37830336738753512</v>
      </c>
      <c r="X24" s="251">
        <f t="shared" si="4"/>
        <v>0.35292785463899157</v>
      </c>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240"/>
      <c r="B25" s="240"/>
      <c r="C25" s="240"/>
      <c r="D25" s="240"/>
      <c r="E25" s="240"/>
      <c r="F25" s="240"/>
      <c r="G25" s="240"/>
      <c r="H25" s="181"/>
      <c r="I25" s="253"/>
      <c r="J25" s="253"/>
      <c r="K25" s="253"/>
      <c r="L25" s="253"/>
      <c r="M25" s="197"/>
      <c r="N25" s="196"/>
      <c r="O25" s="253"/>
      <c r="P25" s="223"/>
      <c r="Q25" s="381"/>
      <c r="R25" s="197"/>
      <c r="S25" s="196"/>
      <c r="T25" s="253"/>
      <c r="U25" s="223"/>
      <c r="V25" s="381"/>
      <c r="W25" s="197"/>
      <c r="X25" s="253"/>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90</v>
      </c>
      <c r="J26" s="268">
        <f t="shared" ref="J26:M26" ca="1" si="5">J12</f>
        <v>98</v>
      </c>
      <c r="K26" s="268">
        <f t="shared" ca="1" si="5"/>
        <v>113</v>
      </c>
      <c r="L26" s="268">
        <f t="shared" ca="1" si="5"/>
        <v>111</v>
      </c>
      <c r="M26" s="300">
        <f t="shared" ca="1" si="5"/>
        <v>99</v>
      </c>
      <c r="N26" s="269"/>
      <c r="O26" s="270"/>
      <c r="R26" s="273"/>
      <c r="S26" s="269"/>
      <c r="T26" s="270"/>
      <c r="W26" s="273"/>
      <c r="X26" s="270"/>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90</v>
      </c>
      <c r="J27" s="276">
        <f ca="1">J26</f>
        <v>98</v>
      </c>
      <c r="K27" s="276">
        <f ca="1">K26</f>
        <v>113</v>
      </c>
      <c r="L27" s="276">
        <f ca="1">L26</f>
        <v>111</v>
      </c>
      <c r="M27" s="277">
        <f ca="1">M26</f>
        <v>99</v>
      </c>
      <c r="N27" s="278"/>
      <c r="O27" s="279"/>
      <c r="P27" s="276"/>
      <c r="Q27" s="276"/>
      <c r="R27" s="280"/>
      <c r="S27" s="278"/>
      <c r="T27" s="279"/>
      <c r="U27" s="276"/>
      <c r="V27" s="276"/>
      <c r="W27" s="280"/>
      <c r="X27" s="279"/>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4"/>
      <c r="R28" s="285"/>
      <c r="S28" s="284"/>
      <c r="W28" s="285"/>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90</v>
      </c>
      <c r="J29" s="283">
        <f t="shared" ref="J29:M29" ca="1" si="6">J12</f>
        <v>98</v>
      </c>
      <c r="K29" s="283">
        <f t="shared" ca="1" si="6"/>
        <v>113</v>
      </c>
      <c r="L29" s="283">
        <f t="shared" ca="1" si="6"/>
        <v>111</v>
      </c>
      <c r="M29" s="285">
        <f t="shared" ca="1" si="6"/>
        <v>99</v>
      </c>
      <c r="N29" s="284"/>
      <c r="R29" s="285"/>
      <c r="S29" s="284"/>
      <c r="W29" s="285"/>
    </row>
    <row r="30" spans="1:118" s="283" customFormat="1" ht="12.95" customHeight="1" outlineLevel="1">
      <c r="A30" s="287"/>
      <c r="B30" s="281" t="s">
        <v>199</v>
      </c>
      <c r="C30" s="282"/>
      <c r="D30" s="282"/>
      <c r="E30" s="282"/>
      <c r="F30" s="282"/>
      <c r="G30" s="282"/>
      <c r="H30" s="267"/>
      <c r="M30" s="285"/>
      <c r="N30" s="348">
        <f ca="1">N12</f>
        <v>103</v>
      </c>
      <c r="O30" s="349">
        <f t="shared" ref="O30:R30" ca="1" si="7">O12</f>
        <v>86</v>
      </c>
      <c r="P30" s="349">
        <f t="shared" ca="1" si="7"/>
        <v>101</v>
      </c>
      <c r="Q30" s="349">
        <f t="shared" ca="1" si="7"/>
        <v>98</v>
      </c>
      <c r="R30" s="382">
        <f t="shared" ca="1" si="7"/>
        <v>103</v>
      </c>
      <c r="S30" s="284"/>
      <c r="W30" s="285"/>
    </row>
    <row r="31" spans="1:118" s="283" customFormat="1" ht="12.95" customHeight="1" outlineLevel="1">
      <c r="A31" s="287"/>
      <c r="B31" s="281" t="s">
        <v>200</v>
      </c>
      <c r="C31" s="282"/>
      <c r="D31" s="282"/>
      <c r="E31" s="282"/>
      <c r="F31" s="282"/>
      <c r="G31" s="282"/>
      <c r="H31" s="282"/>
      <c r="M31" s="285"/>
      <c r="N31" s="284"/>
      <c r="R31" s="285"/>
      <c r="S31" s="288">
        <f ca="1">Q32</f>
        <v>98</v>
      </c>
      <c r="T31" s="283">
        <f ca="1">$S$31</f>
        <v>98</v>
      </c>
      <c r="U31" s="283">
        <f ca="1">$S$31</f>
        <v>98</v>
      </c>
      <c r="V31" s="283">
        <f ca="1">$S$31</f>
        <v>98</v>
      </c>
      <c r="W31" s="285">
        <f ca="1">$S$31</f>
        <v>98</v>
      </c>
      <c r="X31" s="376">
        <f ca="1">V32</f>
        <v>98</v>
      </c>
    </row>
    <row r="32" spans="1:118" s="283" customFormat="1" ht="12.95" customHeight="1" outlineLevel="1">
      <c r="A32" s="287"/>
      <c r="B32" s="281" t="s">
        <v>195</v>
      </c>
      <c r="C32" s="282"/>
      <c r="D32" s="282"/>
      <c r="E32" s="282"/>
      <c r="F32" s="282"/>
      <c r="G32" s="282"/>
      <c r="H32" s="282"/>
      <c r="I32" s="283">
        <f ca="1">SUM(I29:I31)</f>
        <v>90</v>
      </c>
      <c r="J32" s="283">
        <f t="shared" ref="J32:X32" ca="1" si="8">SUM(J29:J31)</f>
        <v>98</v>
      </c>
      <c r="K32" s="283">
        <f t="shared" ca="1" si="8"/>
        <v>113</v>
      </c>
      <c r="L32" s="283">
        <f t="shared" ca="1" si="8"/>
        <v>111</v>
      </c>
      <c r="M32" s="285">
        <f t="shared" ca="1" si="8"/>
        <v>99</v>
      </c>
      <c r="N32" s="284">
        <f t="shared" ca="1" si="8"/>
        <v>103</v>
      </c>
      <c r="O32" s="283">
        <f t="shared" ca="1" si="8"/>
        <v>86</v>
      </c>
      <c r="P32" s="283">
        <f t="shared" ca="1" si="8"/>
        <v>101</v>
      </c>
      <c r="Q32" s="283">
        <f t="shared" ca="1" si="8"/>
        <v>98</v>
      </c>
      <c r="R32" s="285">
        <f t="shared" ca="1" si="8"/>
        <v>103</v>
      </c>
      <c r="S32" s="284">
        <f t="shared" ca="1" si="8"/>
        <v>98</v>
      </c>
      <c r="T32" s="283">
        <f t="shared" ca="1" si="8"/>
        <v>98</v>
      </c>
      <c r="U32" s="283">
        <f t="shared" ca="1" si="8"/>
        <v>98</v>
      </c>
      <c r="V32" s="283">
        <f t="shared" ca="1" si="8"/>
        <v>98</v>
      </c>
      <c r="W32" s="285">
        <f t="shared" ca="1" si="8"/>
        <v>98</v>
      </c>
      <c r="X32" s="283">
        <f t="shared" ca="1" si="8"/>
        <v>98</v>
      </c>
    </row>
    <row r="33" spans="1:24" s="283" customFormat="1" ht="12.95" customHeight="1" outlineLevel="1">
      <c r="A33" s="281"/>
      <c r="B33" s="289" t="s">
        <v>13</v>
      </c>
      <c r="C33" s="290"/>
      <c r="D33" s="290"/>
      <c r="E33" s="290"/>
      <c r="F33" s="290"/>
      <c r="G33" s="290"/>
      <c r="H33" s="290"/>
      <c r="I33" s="291">
        <f ca="1">I$27</f>
        <v>90</v>
      </c>
      <c r="J33" s="291">
        <f ca="1">J$27</f>
        <v>98</v>
      </c>
      <c r="K33" s="291">
        <f ca="1">K$27</f>
        <v>113</v>
      </c>
      <c r="L33" s="291">
        <f ca="1">L$27</f>
        <v>111</v>
      </c>
      <c r="M33" s="293">
        <f ca="1">M$27</f>
        <v>99</v>
      </c>
      <c r="N33" s="292"/>
      <c r="O33" s="291"/>
      <c r="P33" s="291"/>
      <c r="Q33" s="291"/>
      <c r="R33" s="293"/>
      <c r="S33" s="292"/>
      <c r="T33" s="291"/>
      <c r="U33" s="291"/>
      <c r="V33" s="291"/>
      <c r="W33" s="293"/>
      <c r="X33" s="291"/>
    </row>
    <row r="34" spans="1:24" s="283" customFormat="1" ht="12.95" customHeight="1" outlineLevel="1">
      <c r="A34" s="281"/>
      <c r="B34" s="289" t="s">
        <v>14</v>
      </c>
      <c r="C34" s="290"/>
      <c r="D34" s="290"/>
      <c r="E34" s="290"/>
      <c r="F34" s="290"/>
      <c r="G34" s="290"/>
      <c r="H34" s="290"/>
      <c r="I34" s="291"/>
      <c r="J34" s="291"/>
      <c r="K34" s="291"/>
      <c r="L34" s="291"/>
      <c r="M34" s="293"/>
      <c r="N34" s="292">
        <f ca="1">N30</f>
        <v>103</v>
      </c>
      <c r="O34" s="291">
        <f ca="1">O30</f>
        <v>86</v>
      </c>
      <c r="P34" s="291">
        <f ca="1">P30</f>
        <v>101</v>
      </c>
      <c r="Q34" s="291">
        <f ca="1">Q30</f>
        <v>98</v>
      </c>
      <c r="R34" s="293">
        <f ca="1">R30</f>
        <v>103</v>
      </c>
      <c r="S34" s="292"/>
      <c r="T34" s="291"/>
      <c r="U34" s="291"/>
      <c r="V34" s="291"/>
      <c r="W34" s="293"/>
      <c r="X34" s="291"/>
    </row>
    <row r="35" spans="1:24" s="283" customFormat="1" ht="12.95" customHeight="1" outlineLevel="1">
      <c r="A35" s="281"/>
      <c r="B35" s="289" t="s">
        <v>15</v>
      </c>
      <c r="C35" s="290"/>
      <c r="D35" s="290"/>
      <c r="E35" s="290"/>
      <c r="F35" s="290"/>
      <c r="G35" s="290"/>
      <c r="H35" s="290"/>
      <c r="I35" s="291"/>
      <c r="J35" s="291"/>
      <c r="K35" s="291"/>
      <c r="L35" s="291"/>
      <c r="M35" s="293"/>
      <c r="N35" s="292"/>
      <c r="O35" s="291"/>
      <c r="P35" s="291"/>
      <c r="Q35" s="291"/>
      <c r="R35" s="293"/>
      <c r="S35" s="292">
        <f t="shared" ref="S35:X35" ca="1" si="9">S$31</f>
        <v>98</v>
      </c>
      <c r="T35" s="291">
        <f t="shared" ca="1" si="9"/>
        <v>98</v>
      </c>
      <c r="U35" s="291">
        <f t="shared" ca="1" si="9"/>
        <v>98</v>
      </c>
      <c r="V35" s="291">
        <f t="shared" ca="1" si="9"/>
        <v>98</v>
      </c>
      <c r="W35" s="293">
        <f t="shared" ca="1" si="9"/>
        <v>98</v>
      </c>
      <c r="X35" s="291">
        <f t="shared" ca="1" si="9"/>
        <v>98</v>
      </c>
    </row>
    <row r="36" spans="1:24" s="283" customFormat="1" ht="12.75" customHeight="1" outlineLevel="1">
      <c r="A36" s="281"/>
      <c r="B36" s="289" t="s">
        <v>262</v>
      </c>
      <c r="C36" s="290"/>
      <c r="D36" s="290"/>
      <c r="E36" s="290"/>
      <c r="F36" s="290"/>
      <c r="G36" s="290"/>
      <c r="H36" s="290"/>
      <c r="I36" s="291">
        <f t="shared" ref="I36:X36" ca="1" si="10">SUM(I33:I35)</f>
        <v>90</v>
      </c>
      <c r="J36" s="291">
        <f t="shared" ca="1" si="10"/>
        <v>98</v>
      </c>
      <c r="K36" s="291">
        <f t="shared" ca="1" si="10"/>
        <v>113</v>
      </c>
      <c r="L36" s="291">
        <f t="shared" ca="1" si="10"/>
        <v>111</v>
      </c>
      <c r="M36" s="293">
        <f t="shared" ca="1" si="10"/>
        <v>99</v>
      </c>
      <c r="N36" s="292">
        <f t="shared" ca="1" si="10"/>
        <v>103</v>
      </c>
      <c r="O36" s="291">
        <f t="shared" ca="1" si="10"/>
        <v>86</v>
      </c>
      <c r="P36" s="291">
        <f t="shared" ca="1" si="10"/>
        <v>101</v>
      </c>
      <c r="Q36" s="291">
        <f t="shared" ca="1" si="10"/>
        <v>98</v>
      </c>
      <c r="R36" s="293">
        <f t="shared" ca="1" si="10"/>
        <v>103</v>
      </c>
      <c r="S36" s="292">
        <f t="shared" ca="1" si="10"/>
        <v>98</v>
      </c>
      <c r="T36" s="291">
        <f t="shared" ca="1" si="10"/>
        <v>98</v>
      </c>
      <c r="U36" s="291">
        <f t="shared" ca="1" si="10"/>
        <v>98</v>
      </c>
      <c r="V36" s="291">
        <f t="shared" ca="1" si="10"/>
        <v>98</v>
      </c>
      <c r="W36" s="293">
        <f t="shared" ca="1" si="10"/>
        <v>98</v>
      </c>
      <c r="X36" s="291">
        <f t="shared" ca="1" si="10"/>
        <v>98</v>
      </c>
    </row>
    <row r="37" spans="1:24" s="283" customFormat="1" ht="12.95" customHeight="1" outlineLevel="1">
      <c r="A37" s="287"/>
      <c r="B37" s="281"/>
      <c r="C37" s="282"/>
      <c r="D37" s="282"/>
      <c r="E37" s="282"/>
      <c r="F37" s="282"/>
      <c r="G37" s="282"/>
      <c r="H37" s="282"/>
      <c r="M37" s="285"/>
      <c r="N37" s="284"/>
      <c r="R37" s="285"/>
      <c r="S37" s="284"/>
      <c r="W37" s="285"/>
    </row>
    <row r="38" spans="1:24" s="268" customFormat="1" ht="12.95" customHeight="1" outlineLevel="1">
      <c r="A38" s="294" t="s">
        <v>16</v>
      </c>
      <c r="B38" s="266" t="s">
        <v>201</v>
      </c>
      <c r="C38" s="267"/>
      <c r="D38" s="267"/>
      <c r="E38" s="267"/>
      <c r="F38" s="267"/>
      <c r="G38" s="267"/>
      <c r="H38" s="267"/>
      <c r="I38" s="268">
        <f ca="1">I12</f>
        <v>90</v>
      </c>
      <c r="J38" s="268">
        <f t="shared" ref="J38:M38" ca="1" si="11">J12</f>
        <v>98</v>
      </c>
      <c r="K38" s="268">
        <f t="shared" ca="1" si="11"/>
        <v>113</v>
      </c>
      <c r="L38" s="268">
        <f t="shared" ca="1" si="11"/>
        <v>111</v>
      </c>
      <c r="M38" s="300">
        <f t="shared" ca="1" si="11"/>
        <v>99</v>
      </c>
      <c r="N38" s="295"/>
      <c r="O38" s="296"/>
      <c r="P38" s="296"/>
      <c r="Q38" s="296"/>
      <c r="R38" s="297"/>
      <c r="S38" s="295"/>
      <c r="T38" s="296"/>
      <c r="U38" s="296"/>
      <c r="V38" s="296"/>
      <c r="W38" s="297"/>
      <c r="X38" s="296"/>
    </row>
    <row r="39" spans="1:24" s="268" customFormat="1" ht="12.95" customHeight="1" outlineLevel="1">
      <c r="A39" s="294"/>
      <c r="B39" s="266" t="s">
        <v>202</v>
      </c>
      <c r="C39" s="267"/>
      <c r="D39" s="267"/>
      <c r="E39" s="267"/>
      <c r="F39" s="267"/>
      <c r="G39" s="267"/>
      <c r="H39" s="267"/>
      <c r="M39" s="300"/>
      <c r="N39" s="348">
        <f ca="1">N12</f>
        <v>103</v>
      </c>
      <c r="O39" s="349">
        <f t="shared" ref="O39:R39" ca="1" si="12">O12</f>
        <v>86</v>
      </c>
      <c r="P39" s="349">
        <f t="shared" ca="1" si="12"/>
        <v>101</v>
      </c>
      <c r="Q39" s="349">
        <f t="shared" ca="1" si="12"/>
        <v>98</v>
      </c>
      <c r="R39" s="382">
        <f t="shared" ca="1" si="12"/>
        <v>103</v>
      </c>
      <c r="S39" s="299"/>
      <c r="W39" s="300"/>
    </row>
    <row r="40" spans="1:24" s="268" customFormat="1" ht="12.95" customHeight="1" outlineLevel="1">
      <c r="A40" s="294"/>
      <c r="B40" s="266" t="s">
        <v>203</v>
      </c>
      <c r="C40" s="267"/>
      <c r="D40" s="267"/>
      <c r="E40" s="267"/>
      <c r="F40" s="267"/>
      <c r="G40" s="267"/>
      <c r="H40" s="267"/>
      <c r="M40" s="300"/>
      <c r="N40" s="295"/>
      <c r="O40" s="296"/>
      <c r="P40" s="296"/>
      <c r="Q40" s="296"/>
      <c r="R40" s="297"/>
      <c r="S40" s="298">
        <f ca="1">Q41</f>
        <v>124</v>
      </c>
      <c r="T40" s="296">
        <f ca="1">S40</f>
        <v>124</v>
      </c>
      <c r="U40" s="296">
        <f ca="1">T40</f>
        <v>124</v>
      </c>
      <c r="V40" s="296">
        <f ca="1">U40</f>
        <v>124</v>
      </c>
      <c r="W40" s="297">
        <f ca="1">V40</f>
        <v>124</v>
      </c>
      <c r="X40" s="359">
        <f ca="1">V41</f>
        <v>118</v>
      </c>
    </row>
    <row r="41" spans="1:24" s="268" customFormat="1" ht="12.95" customHeight="1">
      <c r="A41" s="294"/>
      <c r="B41" s="266" t="s">
        <v>196</v>
      </c>
      <c r="C41" s="267"/>
      <c r="D41" s="267"/>
      <c r="E41" s="267"/>
      <c r="F41" s="267"/>
      <c r="G41" s="267"/>
      <c r="H41" s="267"/>
      <c r="I41" s="268">
        <f ca="1">I12-SUM($I13:I13)-I14</f>
        <v>82</v>
      </c>
      <c r="J41" s="268">
        <f ca="1">J12-SUM($I13:J13)-J14</f>
        <v>102</v>
      </c>
      <c r="K41" s="268">
        <f ca="1">K12-SUM($I13:K13)-K14</f>
        <v>116</v>
      </c>
      <c r="L41" s="268">
        <f ca="1">L12-SUM($I13:L13)-L14</f>
        <v>127</v>
      </c>
      <c r="M41" s="300">
        <f ca="1">M12-SUM($I13:M13)-M14</f>
        <v>73</v>
      </c>
      <c r="N41" s="301">
        <f ca="1">N12-SUM($M13:N13)-N14</f>
        <v>114</v>
      </c>
      <c r="O41" s="302">
        <f ca="1">O12-SUM($M13:O13)-O14</f>
        <v>94</v>
      </c>
      <c r="P41" s="302">
        <f ca="1">P12-SUM($M13:P13)-P14</f>
        <v>106</v>
      </c>
      <c r="Q41" s="302">
        <f ca="1">Q12-SUM($M13:Q13)-Q14</f>
        <v>124</v>
      </c>
      <c r="R41" s="303">
        <f ca="1">R12-SUM($M13:R13)-R14</f>
        <v>107</v>
      </c>
      <c r="S41" s="301">
        <f ca="1">$Q$41+$Q$14-SUM($R13:S13)-S14</f>
        <v>118</v>
      </c>
      <c r="T41" s="302">
        <f ca="1">$Q$41+$Q$14-SUM($R13:T13)-T14</f>
        <v>118</v>
      </c>
      <c r="U41" s="302">
        <f ca="1">$Q$41+$Q$14-SUM($R13:U13)-U14</f>
        <v>118</v>
      </c>
      <c r="V41" s="302">
        <f ca="1">$Q$41+$Q$14-SUM($R13:V13)-V14</f>
        <v>118</v>
      </c>
      <c r="W41" s="303">
        <f ca="1">$Q$41+$Q$14-SUM($R13:W13)-W14</f>
        <v>118</v>
      </c>
      <c r="X41" s="296">
        <f ca="1">$V$41+$V$14-SUM($W13:X13)-X14</f>
        <v>118</v>
      </c>
    </row>
    <row r="42" spans="1:24" s="268" customFormat="1" ht="12.95" customHeight="1" outlineLevel="1">
      <c r="A42" s="266"/>
      <c r="B42" s="274" t="s">
        <v>17</v>
      </c>
      <c r="C42" s="275"/>
      <c r="D42" s="275"/>
      <c r="E42" s="275"/>
      <c r="F42" s="275"/>
      <c r="G42" s="275"/>
      <c r="H42" s="275"/>
      <c r="I42" s="276">
        <f ca="1">I$27</f>
        <v>90</v>
      </c>
      <c r="J42" s="276">
        <f ca="1">J$27</f>
        <v>98</v>
      </c>
      <c r="K42" s="276">
        <f ca="1">K$27</f>
        <v>113</v>
      </c>
      <c r="L42" s="276">
        <f ca="1">L$27</f>
        <v>111</v>
      </c>
      <c r="M42" s="277">
        <f ca="1">M$27</f>
        <v>99</v>
      </c>
      <c r="N42" s="304"/>
      <c r="O42" s="276"/>
      <c r="P42" s="276"/>
      <c r="Q42" s="276"/>
      <c r="R42" s="277"/>
      <c r="S42" s="304"/>
      <c r="T42" s="276"/>
      <c r="U42" s="276"/>
      <c r="V42" s="276"/>
      <c r="W42" s="277"/>
      <c r="X42" s="276"/>
    </row>
    <row r="43" spans="1:24" s="268" customFormat="1" ht="12.95" customHeight="1" outlineLevel="1">
      <c r="A43" s="266"/>
      <c r="B43" s="274" t="s">
        <v>18</v>
      </c>
      <c r="C43" s="275"/>
      <c r="D43" s="275"/>
      <c r="E43" s="275"/>
      <c r="F43" s="275"/>
      <c r="G43" s="275"/>
      <c r="H43" s="275"/>
      <c r="I43" s="276"/>
      <c r="J43" s="276"/>
      <c r="K43" s="276"/>
      <c r="L43" s="276"/>
      <c r="M43" s="277"/>
      <c r="N43" s="304">
        <f ca="1">N39</f>
        <v>103</v>
      </c>
      <c r="O43" s="276">
        <f ca="1">O39</f>
        <v>86</v>
      </c>
      <c r="P43" s="276">
        <f ca="1">P39</f>
        <v>101</v>
      </c>
      <c r="Q43" s="276">
        <f ca="1">Q39</f>
        <v>98</v>
      </c>
      <c r="R43" s="277">
        <f ca="1">R39</f>
        <v>103</v>
      </c>
      <c r="S43" s="304"/>
      <c r="T43" s="276"/>
      <c r="U43" s="276"/>
      <c r="V43" s="276"/>
      <c r="W43" s="277"/>
      <c r="X43" s="276"/>
    </row>
    <row r="44" spans="1:24" s="268" customFormat="1" ht="12.95" customHeight="1" outlineLevel="1">
      <c r="A44" s="266"/>
      <c r="B44" s="274" t="s">
        <v>19</v>
      </c>
      <c r="C44" s="275"/>
      <c r="D44" s="275"/>
      <c r="E44" s="275"/>
      <c r="F44" s="275"/>
      <c r="G44" s="275"/>
      <c r="H44" s="275"/>
      <c r="I44" s="276"/>
      <c r="J44" s="276"/>
      <c r="K44" s="276"/>
      <c r="L44" s="276"/>
      <c r="M44" s="277"/>
      <c r="N44" s="304"/>
      <c r="O44" s="276"/>
      <c r="P44" s="276"/>
      <c r="Q44" s="276"/>
      <c r="R44" s="277"/>
      <c r="S44" s="304">
        <f t="shared" ref="S44:X44" ca="1" si="13">S40</f>
        <v>124</v>
      </c>
      <c r="T44" s="276">
        <f t="shared" ca="1" si="13"/>
        <v>124</v>
      </c>
      <c r="U44" s="276">
        <f t="shared" ca="1" si="13"/>
        <v>124</v>
      </c>
      <c r="V44" s="276">
        <f t="shared" ca="1" si="13"/>
        <v>124</v>
      </c>
      <c r="W44" s="277">
        <f t="shared" ca="1" si="13"/>
        <v>124</v>
      </c>
      <c r="X44" s="276">
        <f t="shared" ca="1" si="13"/>
        <v>118</v>
      </c>
    </row>
    <row r="45" spans="1:24" s="268" customFormat="1" ht="12.75" customHeight="1">
      <c r="A45" s="266"/>
      <c r="B45" s="274" t="s">
        <v>263</v>
      </c>
      <c r="C45" s="275"/>
      <c r="D45" s="275"/>
      <c r="E45" s="275"/>
      <c r="F45" s="275"/>
      <c r="G45" s="275"/>
      <c r="H45" s="275"/>
      <c r="I45" s="276">
        <f t="shared" ref="I45:X45" ca="1" si="14">SUM(I42:I44)</f>
        <v>90</v>
      </c>
      <c r="J45" s="276">
        <f t="shared" ca="1" si="14"/>
        <v>98</v>
      </c>
      <c r="K45" s="276">
        <f t="shared" ca="1" si="14"/>
        <v>113</v>
      </c>
      <c r="L45" s="276">
        <f t="shared" ca="1" si="14"/>
        <v>111</v>
      </c>
      <c r="M45" s="277">
        <f t="shared" ca="1" si="14"/>
        <v>99</v>
      </c>
      <c r="N45" s="304">
        <f t="shared" ca="1" si="14"/>
        <v>103</v>
      </c>
      <c r="O45" s="276">
        <f t="shared" ca="1" si="14"/>
        <v>86</v>
      </c>
      <c r="P45" s="276">
        <f t="shared" ca="1" si="14"/>
        <v>101</v>
      </c>
      <c r="Q45" s="276">
        <f t="shared" ca="1" si="14"/>
        <v>98</v>
      </c>
      <c r="R45" s="277">
        <f t="shared" ca="1" si="14"/>
        <v>103</v>
      </c>
      <c r="S45" s="304">
        <f t="shared" ca="1" si="14"/>
        <v>124</v>
      </c>
      <c r="T45" s="276">
        <f t="shared" ca="1" si="14"/>
        <v>124</v>
      </c>
      <c r="U45" s="276">
        <f t="shared" ca="1" si="14"/>
        <v>124</v>
      </c>
      <c r="V45" s="276">
        <f t="shared" ca="1" si="14"/>
        <v>124</v>
      </c>
      <c r="W45" s="277">
        <f t="shared" ca="1" si="14"/>
        <v>124</v>
      </c>
      <c r="X45" s="276">
        <f t="shared" ca="1" si="14"/>
        <v>118</v>
      </c>
    </row>
    <row r="46" spans="1:24" s="268" customFormat="1" ht="12.95" customHeight="1" outlineLevel="1">
      <c r="A46" s="294"/>
      <c r="B46" s="266"/>
      <c r="C46" s="267"/>
      <c r="D46" s="267"/>
      <c r="E46" s="267"/>
      <c r="F46" s="267"/>
      <c r="G46" s="267"/>
      <c r="H46" s="267"/>
      <c r="M46" s="300"/>
      <c r="N46" s="295"/>
      <c r="O46" s="296"/>
      <c r="P46" s="296"/>
      <c r="Q46" s="296"/>
      <c r="R46" s="297"/>
      <c r="S46" s="295"/>
      <c r="T46" s="296"/>
      <c r="U46" s="296"/>
      <c r="V46" s="296"/>
      <c r="W46" s="297"/>
      <c r="X46" s="296"/>
    </row>
    <row r="47" spans="1:24" s="268" customFormat="1" ht="12.95" customHeight="1" outlineLevel="1">
      <c r="A47" s="294"/>
      <c r="B47" s="266" t="s">
        <v>20</v>
      </c>
      <c r="C47" s="267"/>
      <c r="D47" s="267"/>
      <c r="E47" s="267"/>
      <c r="F47" s="267"/>
      <c r="G47" s="267"/>
      <c r="H47" s="267"/>
      <c r="I47" s="268">
        <f t="shared" ref="I47:X47" ca="1" si="15">(SUM(I38:I40)-I41)-(SUM(H38:H40)-H41)</f>
        <v>8</v>
      </c>
      <c r="J47" s="268">
        <f t="shared" ca="1" si="15"/>
        <v>-12</v>
      </c>
      <c r="K47" s="268">
        <f t="shared" ca="1" si="15"/>
        <v>1</v>
      </c>
      <c r="L47" s="268">
        <f t="shared" ca="1" si="15"/>
        <v>-13</v>
      </c>
      <c r="M47" s="300">
        <f t="shared" ca="1" si="15"/>
        <v>42</v>
      </c>
      <c r="N47" s="295">
        <f t="shared" ca="1" si="15"/>
        <v>-37</v>
      </c>
      <c r="O47" s="296">
        <f t="shared" ca="1" si="15"/>
        <v>3</v>
      </c>
      <c r="P47" s="268">
        <f t="shared" ca="1" si="15"/>
        <v>3</v>
      </c>
      <c r="Q47" s="268">
        <f t="shared" ca="1" si="15"/>
        <v>-21</v>
      </c>
      <c r="R47" s="300">
        <f t="shared" ca="1" si="15"/>
        <v>22</v>
      </c>
      <c r="S47" s="295">
        <f t="shared" ca="1" si="15"/>
        <v>10</v>
      </c>
      <c r="T47" s="296">
        <f t="shared" ca="1" si="15"/>
        <v>0</v>
      </c>
      <c r="U47" s="268">
        <f t="shared" ca="1" si="15"/>
        <v>0</v>
      </c>
      <c r="V47" s="268">
        <f t="shared" ca="1" si="15"/>
        <v>0</v>
      </c>
      <c r="W47" s="300">
        <f t="shared" ca="1" si="15"/>
        <v>0</v>
      </c>
      <c r="X47" s="296">
        <f t="shared" ca="1" si="15"/>
        <v>-6</v>
      </c>
    </row>
    <row r="48" spans="1:24" s="268" customFormat="1" ht="12.95" customHeight="1">
      <c r="A48" s="294"/>
      <c r="B48" s="281"/>
      <c r="C48" s="267"/>
      <c r="D48" s="267"/>
      <c r="E48" s="267"/>
      <c r="F48" s="267"/>
      <c r="G48" s="267"/>
      <c r="H48" s="267"/>
      <c r="M48" s="300"/>
      <c r="N48" s="295"/>
      <c r="O48" s="296"/>
      <c r="R48" s="300"/>
      <c r="S48" s="295"/>
      <c r="T48" s="296"/>
      <c r="W48" s="300"/>
      <c r="X48" s="296"/>
    </row>
    <row r="49" spans="1:24" s="268" customFormat="1" ht="12.95" customHeight="1">
      <c r="A49" s="294"/>
      <c r="B49" s="266" t="s">
        <v>204</v>
      </c>
      <c r="C49" s="267"/>
      <c r="D49" s="267"/>
      <c r="E49" s="267"/>
      <c r="F49" s="267"/>
      <c r="G49" s="267"/>
      <c r="H49" s="267"/>
      <c r="M49" s="300"/>
      <c r="N49" s="295"/>
      <c r="O49" s="296"/>
      <c r="P49" s="296"/>
      <c r="Q49" s="296"/>
      <c r="R49" s="297"/>
      <c r="S49" s="295"/>
      <c r="T49" s="296"/>
      <c r="U49" s="296"/>
      <c r="V49" s="296"/>
      <c r="W49" s="297"/>
      <c r="X49" s="296"/>
    </row>
    <row r="50" spans="1:24" s="268" customFormat="1" ht="12.95" customHeight="1">
      <c r="A50" s="294"/>
      <c r="B50" s="306" t="s">
        <v>256</v>
      </c>
      <c r="C50" s="307"/>
      <c r="D50" s="307"/>
      <c r="E50" s="307"/>
      <c r="F50" s="307"/>
      <c r="G50" s="307"/>
      <c r="H50" s="307"/>
      <c r="I50" s="308">
        <f ca="1">SUM(I38:I40)-I41</f>
        <v>8</v>
      </c>
      <c r="J50" s="308"/>
      <c r="K50" s="308"/>
      <c r="L50" s="308"/>
      <c r="M50" s="311"/>
      <c r="N50" s="310">
        <f ca="1">SUM(N39:N40)-N41</f>
        <v>-11</v>
      </c>
      <c r="O50" s="308"/>
      <c r="P50" s="308"/>
      <c r="Q50" s="308"/>
      <c r="R50" s="311"/>
      <c r="S50" s="310">
        <f ca="1">SUM(S39:S40)-S41</f>
        <v>6</v>
      </c>
      <c r="T50" s="308"/>
      <c r="U50" s="308"/>
      <c r="V50" s="308"/>
      <c r="W50" s="311"/>
      <c r="X50" s="308"/>
    </row>
    <row r="51" spans="1:24" s="268" customFormat="1" ht="12.95" customHeight="1">
      <c r="A51" s="294"/>
      <c r="B51" s="306" t="s">
        <v>257</v>
      </c>
      <c r="C51" s="307"/>
      <c r="D51" s="307"/>
      <c r="E51" s="307"/>
      <c r="F51" s="307"/>
      <c r="G51" s="307"/>
      <c r="H51" s="307"/>
      <c r="I51" s="308"/>
      <c r="J51" s="312">
        <f ca="1">(SUM(J38:J40)-J41)-(SUM(I38:I40)-I41)</f>
        <v>-12</v>
      </c>
      <c r="K51" s="312">
        <f ca="1">(SUM(K38:K40)-K41)-(SUM(J38:J40)-J41)</f>
        <v>1</v>
      </c>
      <c r="L51" s="312">
        <f ca="1">(SUM(L38:L40)-L41)-(SUM(K38:K40)-K41)</f>
        <v>-13</v>
      </c>
      <c r="M51" s="311"/>
      <c r="N51" s="310"/>
      <c r="O51" s="312">
        <f ca="1">(SUM(O38:O40)-O41)-(SUM(N38:N40)-N41)</f>
        <v>3</v>
      </c>
      <c r="P51" s="312">
        <f ca="1">(SUM(P38:P40)-P41)-(SUM(O38:O40)-O41)</f>
        <v>3</v>
      </c>
      <c r="Q51" s="312">
        <f ca="1">(SUM(Q38:Q40)-Q41)-(SUM(P38:P40)-P41)</f>
        <v>-21</v>
      </c>
      <c r="R51" s="311"/>
      <c r="S51" s="310"/>
      <c r="T51" s="312">
        <f ca="1">(SUM(T38:T40)-T41)-(SUM(S38:S40)-S41)</f>
        <v>0</v>
      </c>
      <c r="U51" s="312">
        <f ca="1">(SUM(U38:U40)-U41)-(SUM(T38:T40)-T41)</f>
        <v>0</v>
      </c>
      <c r="V51" s="312">
        <f ca="1">(SUM(V38:V40)-V41)-(SUM(U38:U40)-U41)</f>
        <v>0</v>
      </c>
      <c r="W51" s="311"/>
      <c r="X51" s="308"/>
    </row>
    <row r="52" spans="1:24" s="268" customFormat="1" ht="12.95" customHeight="1">
      <c r="A52" s="294"/>
      <c r="B52" s="306" t="s">
        <v>258</v>
      </c>
      <c r="C52" s="307"/>
      <c r="D52" s="307"/>
      <c r="E52" s="307"/>
      <c r="F52" s="307"/>
      <c r="G52" s="307"/>
      <c r="H52" s="307"/>
      <c r="I52" s="312"/>
      <c r="J52" s="312"/>
      <c r="K52" s="312"/>
      <c r="L52" s="312"/>
      <c r="M52" s="313">
        <v>0</v>
      </c>
      <c r="N52" s="310"/>
      <c r="O52" s="308"/>
      <c r="P52" s="308"/>
      <c r="Q52" s="308"/>
      <c r="R52" s="313">
        <v>0</v>
      </c>
      <c r="S52" s="310"/>
      <c r="T52" s="308"/>
      <c r="U52" s="308"/>
      <c r="V52" s="308"/>
      <c r="W52" s="313">
        <v>0</v>
      </c>
      <c r="X52" s="308"/>
    </row>
    <row r="53" spans="1:24" s="268" customFormat="1" ht="12.95" customHeight="1">
      <c r="A53" s="294"/>
      <c r="B53" s="266" t="s">
        <v>289</v>
      </c>
      <c r="C53" s="307"/>
      <c r="D53" s="307"/>
      <c r="E53" s="307"/>
      <c r="F53" s="307"/>
      <c r="G53" s="307"/>
      <c r="H53" s="307"/>
      <c r="I53" s="312"/>
      <c r="J53" s="312"/>
      <c r="K53" s="312"/>
      <c r="L53" s="312"/>
      <c r="M53" s="313"/>
      <c r="N53" s="310"/>
      <c r="O53" s="308"/>
      <c r="P53" s="308"/>
      <c r="Q53" s="308"/>
      <c r="R53" s="311"/>
      <c r="S53" s="310"/>
      <c r="T53" s="308"/>
      <c r="U53" s="308"/>
      <c r="V53" s="308"/>
      <c r="W53" s="313"/>
      <c r="X53" s="308"/>
    </row>
    <row r="54" spans="1:24" s="268" customFormat="1" ht="12.95" customHeight="1">
      <c r="A54" s="294"/>
      <c r="B54" s="306" t="s">
        <v>267</v>
      </c>
      <c r="C54" s="307"/>
      <c r="D54" s="307"/>
      <c r="E54" s="307"/>
      <c r="F54" s="307"/>
      <c r="G54" s="307"/>
      <c r="H54" s="307"/>
      <c r="I54" s="312"/>
      <c r="J54" s="312"/>
      <c r="K54" s="312"/>
      <c r="L54" s="312"/>
      <c r="M54" s="313"/>
      <c r="N54" s="310">
        <f ca="1">-((SUM(M38:M40)-M41)-(SUM(L38:L40)-L41))</f>
        <v>-42</v>
      </c>
      <c r="O54" s="308"/>
      <c r="P54" s="308"/>
      <c r="Q54" s="308"/>
      <c r="R54" s="311"/>
      <c r="S54" s="310">
        <f ca="1">-((SUM(R38:R40)-R41)-(SUM(Q38:Q40)-Q41))</f>
        <v>-22</v>
      </c>
      <c r="T54" s="308"/>
      <c r="U54" s="308"/>
      <c r="V54" s="308"/>
      <c r="W54" s="313"/>
      <c r="X54" s="308">
        <f ca="1">-((SUM(W38:W40)-W41)-(SUM(V38:V40)-V41))</f>
        <v>0</v>
      </c>
    </row>
    <row r="55" spans="1:24" s="268" customFormat="1" ht="12.95" customHeight="1">
      <c r="A55" s="294"/>
      <c r="B55" s="306" t="s">
        <v>281</v>
      </c>
      <c r="C55" s="307"/>
      <c r="D55" s="307"/>
      <c r="E55" s="307"/>
      <c r="F55" s="307"/>
      <c r="G55" s="307"/>
      <c r="H55" s="307"/>
      <c r="I55" s="312"/>
      <c r="J55" s="312"/>
      <c r="K55" s="312"/>
      <c r="L55" s="312"/>
      <c r="M55" s="313">
        <f ca="1">-L14</f>
        <v>16</v>
      </c>
      <c r="N55" s="310">
        <f ca="1">-L14</f>
        <v>16</v>
      </c>
      <c r="O55" s="308"/>
      <c r="P55" s="308"/>
      <c r="Q55" s="308"/>
      <c r="R55" s="313"/>
      <c r="S55" s="310"/>
      <c r="T55" s="308"/>
      <c r="U55" s="308"/>
      <c r="V55" s="308"/>
      <c r="W55" s="313"/>
      <c r="X55" s="308"/>
    </row>
    <row r="56" spans="1:24" s="268" customFormat="1" ht="12.95" customHeight="1">
      <c r="A56" s="294"/>
      <c r="B56" s="306" t="s">
        <v>323</v>
      </c>
      <c r="C56" s="307"/>
      <c r="D56" s="307"/>
      <c r="E56" s="307"/>
      <c r="F56" s="307"/>
      <c r="G56" s="307"/>
      <c r="H56" s="307"/>
      <c r="I56" s="312"/>
      <c r="J56" s="312"/>
      <c r="K56" s="312"/>
      <c r="L56" s="312"/>
      <c r="M56" s="313"/>
      <c r="N56" s="310"/>
      <c r="O56" s="308"/>
      <c r="P56" s="308"/>
      <c r="Q56" s="308"/>
      <c r="R56" s="313"/>
      <c r="S56" s="310"/>
      <c r="T56" s="308"/>
      <c r="U56" s="308"/>
      <c r="V56" s="308"/>
      <c r="W56" s="313"/>
      <c r="X56" s="308"/>
    </row>
    <row r="57" spans="1:24" s="268" customFormat="1" ht="12.95" customHeight="1">
      <c r="A57" s="294"/>
      <c r="B57" s="306" t="s">
        <v>286</v>
      </c>
      <c r="C57" s="307"/>
      <c r="D57" s="307"/>
      <c r="E57" s="307"/>
      <c r="F57" s="307"/>
      <c r="G57" s="307"/>
      <c r="H57" s="307"/>
      <c r="I57" s="312"/>
      <c r="J57" s="312"/>
      <c r="K57" s="312"/>
      <c r="L57" s="312"/>
      <c r="M57" s="313"/>
      <c r="N57" s="310"/>
      <c r="O57" s="308"/>
      <c r="P57" s="308"/>
      <c r="Q57" s="308"/>
      <c r="R57" s="313"/>
      <c r="S57" s="310"/>
      <c r="T57" s="308"/>
      <c r="U57" s="308"/>
      <c r="V57" s="308"/>
      <c r="W57" s="313"/>
      <c r="X57" s="308"/>
    </row>
    <row r="58" spans="1:24" s="268" customFormat="1" ht="12.95" customHeight="1">
      <c r="A58" s="294"/>
      <c r="B58" s="306" t="s">
        <v>308</v>
      </c>
      <c r="C58" s="307"/>
      <c r="D58" s="307"/>
      <c r="E58" s="307"/>
      <c r="F58" s="307"/>
      <c r="G58" s="307"/>
      <c r="H58" s="307"/>
      <c r="I58" s="312"/>
      <c r="J58" s="312"/>
      <c r="K58" s="312"/>
      <c r="L58" s="312"/>
      <c r="M58" s="313"/>
      <c r="N58" s="310"/>
      <c r="O58" s="308"/>
      <c r="P58" s="308"/>
      <c r="Q58" s="308"/>
      <c r="R58" s="313"/>
      <c r="S58" s="310"/>
      <c r="T58" s="308"/>
      <c r="U58" s="308"/>
      <c r="V58" s="308"/>
      <c r="W58" s="313"/>
      <c r="X58" s="308"/>
    </row>
    <row r="59" spans="1:24" s="268" customFormat="1" ht="12.95" customHeight="1">
      <c r="A59" s="294"/>
      <c r="B59" s="306" t="s">
        <v>309</v>
      </c>
      <c r="C59" s="307"/>
      <c r="D59" s="307"/>
      <c r="E59" s="307"/>
      <c r="F59" s="307"/>
      <c r="G59" s="307"/>
      <c r="H59" s="307"/>
      <c r="I59" s="312"/>
      <c r="J59" s="312"/>
      <c r="K59" s="312"/>
      <c r="L59" s="312"/>
      <c r="M59" s="313"/>
      <c r="N59" s="310"/>
      <c r="O59" s="308"/>
      <c r="P59" s="308"/>
      <c r="Q59" s="308"/>
      <c r="R59" s="313"/>
      <c r="S59" s="310"/>
      <c r="T59" s="308"/>
      <c r="U59" s="308"/>
      <c r="V59" s="308"/>
      <c r="W59" s="313"/>
      <c r="X59" s="308"/>
    </row>
    <row r="60" spans="1:24" s="268" customFormat="1" ht="12.95" customHeight="1">
      <c r="A60" s="294"/>
      <c r="B60" s="306" t="s">
        <v>310</v>
      </c>
      <c r="C60" s="307"/>
      <c r="D60" s="307"/>
      <c r="E60" s="307"/>
      <c r="F60" s="307"/>
      <c r="G60" s="307"/>
      <c r="H60" s="307"/>
      <c r="I60" s="312"/>
      <c r="J60" s="312"/>
      <c r="K60" s="312"/>
      <c r="L60" s="312"/>
      <c r="M60" s="313"/>
      <c r="N60" s="310"/>
      <c r="O60" s="308"/>
      <c r="P60" s="308"/>
      <c r="Q60" s="308"/>
      <c r="R60" s="313"/>
      <c r="S60" s="310"/>
      <c r="T60" s="308"/>
      <c r="U60" s="308"/>
      <c r="V60" s="308"/>
      <c r="W60" s="313"/>
      <c r="X60" s="308"/>
    </row>
    <row r="61" spans="1:24" s="268" customFormat="1" ht="12.95" customHeight="1">
      <c r="A61" s="294"/>
      <c r="B61" s="306" t="s">
        <v>311</v>
      </c>
      <c r="C61" s="307"/>
      <c r="D61" s="307"/>
      <c r="E61" s="307"/>
      <c r="F61" s="307"/>
      <c r="G61" s="307"/>
      <c r="H61" s="307"/>
      <c r="I61" s="312"/>
      <c r="J61" s="312"/>
      <c r="K61" s="312"/>
      <c r="L61" s="312"/>
      <c r="M61" s="313"/>
      <c r="N61" s="310"/>
      <c r="O61" s="308"/>
      <c r="P61" s="308"/>
      <c r="Q61" s="308"/>
      <c r="R61" s="313"/>
      <c r="S61" s="310"/>
      <c r="T61" s="308"/>
      <c r="U61" s="308"/>
      <c r="V61" s="308"/>
      <c r="W61" s="313"/>
      <c r="X61" s="308"/>
    </row>
    <row r="62" spans="1:24" s="268" customFormat="1" ht="12.95" customHeight="1">
      <c r="A62" s="294"/>
      <c r="B62" s="306" t="s">
        <v>22</v>
      </c>
      <c r="C62" s="307"/>
      <c r="D62" s="307"/>
      <c r="E62" s="307"/>
      <c r="F62" s="307"/>
      <c r="G62" s="307"/>
      <c r="H62" s="307"/>
      <c r="I62" s="325">
        <f ca="1">SUM(I50:I61)</f>
        <v>8</v>
      </c>
      <c r="J62" s="325">
        <f t="shared" ref="J62:X62" ca="1" si="16">SUM(J50:J61)</f>
        <v>-12</v>
      </c>
      <c r="K62" s="325">
        <f t="shared" ca="1" si="16"/>
        <v>1</v>
      </c>
      <c r="L62" s="325">
        <f t="shared" ca="1" si="16"/>
        <v>-13</v>
      </c>
      <c r="M62" s="327">
        <f t="shared" ca="1" si="16"/>
        <v>16</v>
      </c>
      <c r="N62" s="326">
        <f t="shared" ca="1" si="16"/>
        <v>-37</v>
      </c>
      <c r="O62" s="325">
        <f t="shared" ca="1" si="16"/>
        <v>3</v>
      </c>
      <c r="P62" s="325">
        <f t="shared" ca="1" si="16"/>
        <v>3</v>
      </c>
      <c r="Q62" s="325">
        <f t="shared" ca="1" si="16"/>
        <v>-21</v>
      </c>
      <c r="R62" s="327">
        <f t="shared" si="16"/>
        <v>0</v>
      </c>
      <c r="S62" s="326">
        <f t="shared" ca="1" si="16"/>
        <v>-16</v>
      </c>
      <c r="T62" s="325">
        <f t="shared" ca="1" si="16"/>
        <v>0</v>
      </c>
      <c r="U62" s="325">
        <f t="shared" ca="1" si="16"/>
        <v>0</v>
      </c>
      <c r="V62" s="325">
        <f t="shared" ca="1" si="16"/>
        <v>0</v>
      </c>
      <c r="W62" s="327">
        <f t="shared" si="16"/>
        <v>0</v>
      </c>
      <c r="X62" s="325">
        <f t="shared" ca="1" si="16"/>
        <v>0</v>
      </c>
    </row>
    <row r="63" spans="1:24" s="268" customFormat="1" ht="12.95" customHeight="1">
      <c r="A63" s="294"/>
      <c r="B63" s="306"/>
      <c r="C63" s="307"/>
      <c r="D63" s="307"/>
      <c r="E63" s="307"/>
      <c r="F63" s="307"/>
      <c r="G63" s="307"/>
      <c r="H63" s="307"/>
      <c r="I63" s="312"/>
      <c r="J63" s="312"/>
      <c r="K63" s="312"/>
      <c r="L63" s="312"/>
      <c r="M63" s="313"/>
      <c r="N63" s="322"/>
      <c r="O63" s="312"/>
      <c r="P63" s="312"/>
      <c r="Q63" s="312"/>
      <c r="R63" s="313"/>
      <c r="S63" s="322"/>
      <c r="T63" s="312"/>
      <c r="U63" s="312"/>
      <c r="V63" s="312"/>
      <c r="W63" s="313"/>
      <c r="X63" s="312"/>
    </row>
    <row r="64" spans="1:24" s="268" customFormat="1" ht="12.95" customHeight="1" outlineLevel="1">
      <c r="A64" s="294"/>
      <c r="B64" s="266" t="s">
        <v>230</v>
      </c>
      <c r="C64" s="307"/>
      <c r="D64" s="307"/>
      <c r="E64" s="307"/>
      <c r="F64" s="307"/>
      <c r="G64" s="307"/>
      <c r="H64" s="307"/>
      <c r="I64" s="312"/>
      <c r="J64" s="312"/>
      <c r="K64" s="312"/>
      <c r="L64" s="312"/>
      <c r="M64" s="313"/>
      <c r="N64" s="310"/>
      <c r="O64" s="308"/>
      <c r="P64" s="308"/>
      <c r="Q64" s="308"/>
      <c r="R64" s="311"/>
      <c r="S64" s="310"/>
      <c r="T64" s="308"/>
      <c r="U64" s="308"/>
      <c r="V64" s="308"/>
      <c r="W64" s="311"/>
      <c r="X64" s="308"/>
    </row>
    <row r="65" spans="1:24" s="268" customFormat="1" ht="12.95" customHeight="1" outlineLevel="1">
      <c r="A65" s="294"/>
      <c r="B65" s="323" t="s">
        <v>215</v>
      </c>
      <c r="C65" s="324"/>
      <c r="D65" s="324"/>
      <c r="E65" s="324"/>
      <c r="F65" s="324"/>
      <c r="G65" s="324"/>
      <c r="H65" s="324"/>
      <c r="I65" s="325"/>
      <c r="J65" s="325">
        <f ca="1">I$62</f>
        <v>8</v>
      </c>
      <c r="K65" s="325">
        <f ca="1">J65</f>
        <v>8</v>
      </c>
      <c r="L65" s="325">
        <f ca="1">K65</f>
        <v>8</v>
      </c>
      <c r="M65" s="327">
        <f ca="1">L65</f>
        <v>8</v>
      </c>
      <c r="N65" s="326">
        <f ca="1">M65</f>
        <v>8</v>
      </c>
      <c r="O65" s="325"/>
      <c r="P65" s="325"/>
      <c r="Q65" s="325"/>
      <c r="R65" s="327"/>
      <c r="S65" s="326"/>
      <c r="T65" s="325"/>
      <c r="U65" s="325"/>
      <c r="V65" s="325"/>
      <c r="W65" s="327"/>
      <c r="X65" s="325"/>
    </row>
    <row r="66" spans="1:24" s="268" customFormat="1" ht="12.95" customHeight="1" outlineLevel="1">
      <c r="A66" s="294"/>
      <c r="B66" s="306" t="s">
        <v>205</v>
      </c>
      <c r="C66" s="307"/>
      <c r="D66" s="307"/>
      <c r="E66" s="307"/>
      <c r="F66" s="307"/>
      <c r="G66" s="307"/>
      <c r="H66" s="307"/>
      <c r="I66" s="312"/>
      <c r="J66" s="312"/>
      <c r="K66" s="312">
        <f ca="1">J$62</f>
        <v>-12</v>
      </c>
      <c r="L66" s="312">
        <f ca="1">K66</f>
        <v>-12</v>
      </c>
      <c r="M66" s="313">
        <f ca="1">L66</f>
        <v>-12</v>
      </c>
      <c r="N66" s="310">
        <f ca="1">M66</f>
        <v>-12</v>
      </c>
      <c r="O66" s="308">
        <f ca="1">N66</f>
        <v>-12</v>
      </c>
      <c r="P66" s="308"/>
      <c r="Q66" s="308"/>
      <c r="R66" s="311"/>
      <c r="S66" s="310"/>
      <c r="T66" s="308"/>
      <c r="U66" s="308"/>
      <c r="V66" s="308"/>
      <c r="W66" s="311"/>
      <c r="X66" s="308"/>
    </row>
    <row r="67" spans="1:24" s="268" customFormat="1" ht="12.95" customHeight="1" outlineLevel="1">
      <c r="A67" s="294"/>
      <c r="B67" s="306" t="s">
        <v>206</v>
      </c>
      <c r="C67" s="307"/>
      <c r="D67" s="307"/>
      <c r="E67" s="307"/>
      <c r="F67" s="307"/>
      <c r="G67" s="307"/>
      <c r="H67" s="307"/>
      <c r="I67" s="312"/>
      <c r="J67" s="312"/>
      <c r="K67" s="312"/>
      <c r="L67" s="312">
        <f ca="1">K$62</f>
        <v>1</v>
      </c>
      <c r="M67" s="313">
        <f ca="1">L67</f>
        <v>1</v>
      </c>
      <c r="N67" s="310">
        <f ca="1">M67</f>
        <v>1</v>
      </c>
      <c r="O67" s="308">
        <f ca="1">N67</f>
        <v>1</v>
      </c>
      <c r="P67" s="308">
        <f ca="1">O67</f>
        <v>1</v>
      </c>
      <c r="Q67" s="308"/>
      <c r="R67" s="311"/>
      <c r="S67" s="310"/>
      <c r="T67" s="308"/>
      <c r="U67" s="308"/>
      <c r="V67" s="308"/>
      <c r="W67" s="311"/>
      <c r="X67" s="308"/>
    </row>
    <row r="68" spans="1:24" s="268" customFormat="1" ht="12.95" customHeight="1" outlineLevel="1">
      <c r="A68" s="294"/>
      <c r="B68" s="306" t="s">
        <v>207</v>
      </c>
      <c r="C68" s="307"/>
      <c r="D68" s="307"/>
      <c r="E68" s="307"/>
      <c r="F68" s="307"/>
      <c r="G68" s="307"/>
      <c r="H68" s="307"/>
      <c r="I68" s="312"/>
      <c r="J68" s="312"/>
      <c r="K68" s="312"/>
      <c r="L68" s="312"/>
      <c r="M68" s="313">
        <f ca="1">L$62</f>
        <v>-13</v>
      </c>
      <c r="N68" s="310">
        <f ca="1">M68</f>
        <v>-13</v>
      </c>
      <c r="O68" s="308">
        <f ca="1">N68</f>
        <v>-13</v>
      </c>
      <c r="P68" s="308">
        <f ca="1">O68</f>
        <v>-13</v>
      </c>
      <c r="Q68" s="308">
        <f ca="1">P68</f>
        <v>-13</v>
      </c>
      <c r="R68" s="311"/>
      <c r="S68" s="310"/>
      <c r="T68" s="308"/>
      <c r="U68" s="308"/>
      <c r="V68" s="308"/>
      <c r="W68" s="311"/>
      <c r="X68" s="308"/>
    </row>
    <row r="69" spans="1:24" s="268" customFormat="1" ht="12.95" customHeight="1" outlineLevel="1">
      <c r="A69" s="294"/>
      <c r="B69" s="328" t="s">
        <v>208</v>
      </c>
      <c r="C69" s="307"/>
      <c r="D69" s="307"/>
      <c r="E69" s="307"/>
      <c r="F69" s="307"/>
      <c r="G69" s="307"/>
      <c r="H69" s="307"/>
      <c r="I69" s="312"/>
      <c r="J69" s="312"/>
      <c r="K69" s="312"/>
      <c r="L69" s="312"/>
      <c r="M69" s="313"/>
      <c r="N69" s="310">
        <f ca="1">M$62</f>
        <v>16</v>
      </c>
      <c r="O69" s="308">
        <f ca="1">N69</f>
        <v>16</v>
      </c>
      <c r="P69" s="308">
        <f ca="1">O69</f>
        <v>16</v>
      </c>
      <c r="Q69" s="308">
        <f ca="1">P69</f>
        <v>16</v>
      </c>
      <c r="R69" s="311">
        <f ca="1">Q69</f>
        <v>16</v>
      </c>
      <c r="S69" s="310"/>
      <c r="T69" s="308"/>
      <c r="U69" s="308"/>
      <c r="V69" s="308"/>
      <c r="W69" s="311"/>
      <c r="X69" s="308"/>
    </row>
    <row r="70" spans="1:24" s="268" customFormat="1" ht="12.95" customHeight="1" outlineLevel="1">
      <c r="A70" s="294"/>
      <c r="B70" s="323" t="s">
        <v>209</v>
      </c>
      <c r="C70" s="324"/>
      <c r="D70" s="324"/>
      <c r="E70" s="324"/>
      <c r="F70" s="324"/>
      <c r="G70" s="324"/>
      <c r="H70" s="324"/>
      <c r="I70" s="325"/>
      <c r="J70" s="325"/>
      <c r="K70" s="325"/>
      <c r="L70" s="325"/>
      <c r="M70" s="327"/>
      <c r="N70" s="326"/>
      <c r="O70" s="325">
        <f ca="1">N$62</f>
        <v>-37</v>
      </c>
      <c r="P70" s="325">
        <f ca="1">O70</f>
        <v>-37</v>
      </c>
      <c r="Q70" s="325">
        <f ca="1">P70</f>
        <v>-37</v>
      </c>
      <c r="R70" s="327">
        <f ca="1">Q70</f>
        <v>-37</v>
      </c>
      <c r="S70" s="326">
        <f ca="1">R70</f>
        <v>-37</v>
      </c>
      <c r="T70" s="325"/>
      <c r="U70" s="325"/>
      <c r="V70" s="325"/>
      <c r="W70" s="327"/>
      <c r="X70" s="325"/>
    </row>
    <row r="71" spans="1:24" s="268" customFormat="1" ht="12.95" customHeight="1" outlineLevel="1">
      <c r="A71" s="294"/>
      <c r="B71" s="306" t="s">
        <v>210</v>
      </c>
      <c r="C71" s="307"/>
      <c r="D71" s="307"/>
      <c r="E71" s="307"/>
      <c r="F71" s="307"/>
      <c r="G71" s="307"/>
      <c r="H71" s="307"/>
      <c r="I71" s="312"/>
      <c r="J71" s="312"/>
      <c r="K71" s="312"/>
      <c r="L71" s="312"/>
      <c r="M71" s="313"/>
      <c r="N71" s="322"/>
      <c r="O71" s="312"/>
      <c r="P71" s="312">
        <f ca="1">O$62</f>
        <v>3</v>
      </c>
      <c r="Q71" s="312">
        <f ca="1">P71</f>
        <v>3</v>
      </c>
      <c r="R71" s="313">
        <f ca="1">Q71</f>
        <v>3</v>
      </c>
      <c r="S71" s="322">
        <f ca="1">R71</f>
        <v>3</v>
      </c>
      <c r="T71" s="312">
        <f ca="1">S71</f>
        <v>3</v>
      </c>
      <c r="U71" s="312"/>
      <c r="V71" s="312"/>
      <c r="W71" s="313"/>
      <c r="X71" s="312"/>
    </row>
    <row r="72" spans="1:24" s="268" customFormat="1" ht="12.95" customHeight="1" outlineLevel="1">
      <c r="A72" s="294"/>
      <c r="B72" s="306" t="s">
        <v>211</v>
      </c>
      <c r="C72" s="307"/>
      <c r="D72" s="307"/>
      <c r="E72" s="307"/>
      <c r="F72" s="307"/>
      <c r="G72" s="307"/>
      <c r="H72" s="307"/>
      <c r="I72" s="312"/>
      <c r="J72" s="312"/>
      <c r="K72" s="312"/>
      <c r="L72" s="312"/>
      <c r="M72" s="313"/>
      <c r="N72" s="322"/>
      <c r="O72" s="312"/>
      <c r="P72" s="312"/>
      <c r="Q72" s="312">
        <f ca="1">P$62</f>
        <v>3</v>
      </c>
      <c r="R72" s="313">
        <f ca="1">Q72</f>
        <v>3</v>
      </c>
      <c r="S72" s="322">
        <f ca="1">R72</f>
        <v>3</v>
      </c>
      <c r="T72" s="312">
        <f ca="1">S72</f>
        <v>3</v>
      </c>
      <c r="U72" s="312">
        <f ca="1">T72</f>
        <v>3</v>
      </c>
      <c r="V72" s="312"/>
      <c r="W72" s="313"/>
      <c r="X72" s="312"/>
    </row>
    <row r="73" spans="1:24" s="268" customFormat="1" ht="12.95" customHeight="1" outlineLevel="1">
      <c r="A73" s="294"/>
      <c r="B73" s="306" t="s">
        <v>212</v>
      </c>
      <c r="C73" s="307"/>
      <c r="D73" s="307"/>
      <c r="E73" s="307"/>
      <c r="F73" s="307"/>
      <c r="G73" s="307"/>
      <c r="H73" s="307"/>
      <c r="I73" s="312"/>
      <c r="J73" s="312"/>
      <c r="K73" s="312"/>
      <c r="L73" s="312"/>
      <c r="M73" s="313"/>
      <c r="N73" s="322"/>
      <c r="O73" s="312"/>
      <c r="P73" s="312"/>
      <c r="Q73" s="312"/>
      <c r="R73" s="313">
        <f ca="1">Q$62</f>
        <v>-21</v>
      </c>
      <c r="S73" s="322">
        <f ca="1">R73</f>
        <v>-21</v>
      </c>
      <c r="T73" s="312">
        <f ca="1">S73</f>
        <v>-21</v>
      </c>
      <c r="U73" s="312">
        <f ca="1">T73</f>
        <v>-21</v>
      </c>
      <c r="V73" s="312">
        <f ca="1">U73</f>
        <v>-21</v>
      </c>
      <c r="W73" s="313"/>
      <c r="X73" s="312"/>
    </row>
    <row r="74" spans="1:24" s="268" customFormat="1" ht="12.95" customHeight="1" outlineLevel="1">
      <c r="A74" s="294"/>
      <c r="B74" s="328" t="s">
        <v>213</v>
      </c>
      <c r="C74" s="329"/>
      <c r="D74" s="329"/>
      <c r="E74" s="307"/>
      <c r="F74" s="307"/>
      <c r="G74" s="307"/>
      <c r="H74" s="307"/>
      <c r="I74" s="312"/>
      <c r="J74" s="312"/>
      <c r="K74" s="312"/>
      <c r="L74" s="312"/>
      <c r="M74" s="313"/>
      <c r="N74" s="322"/>
      <c r="O74" s="312"/>
      <c r="P74" s="312"/>
      <c r="Q74" s="312"/>
      <c r="R74" s="313"/>
      <c r="S74" s="322">
        <f>R$62</f>
        <v>0</v>
      </c>
      <c r="T74" s="312">
        <f>S74</f>
        <v>0</v>
      </c>
      <c r="U74" s="312">
        <f>T74</f>
        <v>0</v>
      </c>
      <c r="V74" s="312">
        <f>U74</f>
        <v>0</v>
      </c>
      <c r="W74" s="313">
        <f>V74</f>
        <v>0</v>
      </c>
      <c r="X74" s="312"/>
    </row>
    <row r="75" spans="1:24" s="268" customFormat="1" ht="12.95" customHeight="1" outlineLevel="1">
      <c r="A75" s="294"/>
      <c r="B75" s="306" t="s">
        <v>214</v>
      </c>
      <c r="C75" s="307"/>
      <c r="D75" s="307"/>
      <c r="E75" s="324"/>
      <c r="F75" s="324"/>
      <c r="G75" s="324"/>
      <c r="H75" s="324"/>
      <c r="I75" s="325"/>
      <c r="J75" s="325"/>
      <c r="K75" s="325"/>
      <c r="L75" s="325"/>
      <c r="M75" s="327"/>
      <c r="N75" s="326"/>
      <c r="O75" s="325"/>
      <c r="P75" s="325"/>
      <c r="Q75" s="325"/>
      <c r="R75" s="327"/>
      <c r="S75" s="326"/>
      <c r="T75" s="325">
        <f ca="1">S$62</f>
        <v>-16</v>
      </c>
      <c r="U75" s="325">
        <f ca="1">T75</f>
        <v>-16</v>
      </c>
      <c r="V75" s="325">
        <f ca="1">U75</f>
        <v>-16</v>
      </c>
      <c r="W75" s="327">
        <f ca="1">V75</f>
        <v>-16</v>
      </c>
      <c r="X75" s="325">
        <f ca="1">W75</f>
        <v>-16</v>
      </c>
    </row>
    <row r="76" spans="1:24" s="268" customFormat="1" ht="12.95" customHeight="1" outlineLevel="1">
      <c r="A76" s="294"/>
      <c r="B76" s="306" t="s">
        <v>288</v>
      </c>
      <c r="C76" s="307"/>
      <c r="D76" s="307"/>
      <c r="E76" s="307"/>
      <c r="F76" s="307"/>
      <c r="G76" s="307"/>
      <c r="H76" s="307"/>
      <c r="I76" s="312"/>
      <c r="J76" s="312"/>
      <c r="K76" s="312"/>
      <c r="L76" s="312"/>
      <c r="M76" s="313"/>
      <c r="N76" s="322"/>
      <c r="O76" s="312"/>
      <c r="P76" s="312"/>
      <c r="Q76" s="312"/>
      <c r="R76" s="313"/>
      <c r="S76" s="322"/>
      <c r="T76" s="312"/>
      <c r="U76" s="312">
        <f ca="1">T62</f>
        <v>0</v>
      </c>
      <c r="V76" s="312">
        <f ca="1">U76</f>
        <v>0</v>
      </c>
      <c r="W76" s="313">
        <f ca="1">V76</f>
        <v>0</v>
      </c>
      <c r="X76" s="312">
        <f ca="1">W76</f>
        <v>0</v>
      </c>
    </row>
    <row r="77" spans="1:24" s="268" customFormat="1" ht="12.95" customHeight="1" outlineLevel="1">
      <c r="A77" s="294"/>
      <c r="B77" s="306" t="s">
        <v>307</v>
      </c>
      <c r="C77" s="307"/>
      <c r="D77" s="307"/>
      <c r="E77" s="307"/>
      <c r="F77" s="307"/>
      <c r="G77" s="307"/>
      <c r="H77" s="307"/>
      <c r="I77" s="312"/>
      <c r="J77" s="312"/>
      <c r="K77" s="312"/>
      <c r="L77" s="312"/>
      <c r="M77" s="313"/>
      <c r="N77" s="322"/>
      <c r="O77" s="312"/>
      <c r="P77" s="312"/>
      <c r="Q77" s="312"/>
      <c r="R77" s="313"/>
      <c r="S77" s="322"/>
      <c r="T77" s="312"/>
      <c r="U77" s="312"/>
      <c r="V77" s="312">
        <f ca="1">U62</f>
        <v>0</v>
      </c>
      <c r="W77" s="313">
        <f ca="1">V77</f>
        <v>0</v>
      </c>
      <c r="X77" s="312">
        <f ca="1">W77</f>
        <v>0</v>
      </c>
    </row>
    <row r="78" spans="1:24" s="268" customFormat="1" ht="12.95" customHeight="1">
      <c r="A78" s="294"/>
      <c r="B78" s="306" t="s">
        <v>259</v>
      </c>
      <c r="C78" s="307"/>
      <c r="D78" s="307"/>
      <c r="E78" s="307"/>
      <c r="F78" s="307"/>
      <c r="G78" s="307"/>
      <c r="H78" s="307"/>
      <c r="I78" s="319"/>
      <c r="J78" s="319"/>
      <c r="K78" s="319"/>
      <c r="L78" s="319"/>
      <c r="M78" s="321"/>
      <c r="N78" s="320">
        <f ca="1">SUM(N65:N69)</f>
        <v>0</v>
      </c>
      <c r="O78" s="319">
        <f ca="1">SUM(O65:O69)</f>
        <v>-8</v>
      </c>
      <c r="P78" s="319">
        <f ca="1">SUM(P65:P69)</f>
        <v>4</v>
      </c>
      <c r="Q78" s="319">
        <f ca="1">SUM(Q65:Q69)</f>
        <v>3</v>
      </c>
      <c r="R78" s="321">
        <f ca="1">SUM(R65:R69)</f>
        <v>16</v>
      </c>
      <c r="S78" s="320">
        <f ca="1">SUM(S65:S74)</f>
        <v>-52</v>
      </c>
      <c r="T78" s="319">
        <f ca="1">SUM(T65:T74)</f>
        <v>-15</v>
      </c>
      <c r="U78" s="319">
        <f ca="1">SUM(U65:U74)</f>
        <v>-18</v>
      </c>
      <c r="V78" s="319">
        <f ca="1">SUM(V65:V74)</f>
        <v>-21</v>
      </c>
      <c r="W78" s="321">
        <f>SUM(W65:W74)</f>
        <v>0</v>
      </c>
      <c r="X78" s="319">
        <f ca="1">SUM(X65:X77)</f>
        <v>-16</v>
      </c>
    </row>
    <row r="79" spans="1:24" s="268" customFormat="1" ht="12.95" customHeight="1">
      <c r="A79" s="294"/>
      <c r="B79" s="306"/>
      <c r="C79" s="307"/>
      <c r="D79" s="307"/>
      <c r="E79" s="307"/>
      <c r="F79" s="307"/>
      <c r="G79" s="307"/>
      <c r="H79" s="307"/>
      <c r="I79" s="312"/>
      <c r="J79" s="312"/>
      <c r="K79" s="312"/>
      <c r="L79" s="312"/>
      <c r="M79" s="313"/>
      <c r="N79" s="322"/>
      <c r="O79" s="312"/>
      <c r="P79" s="312"/>
      <c r="Q79" s="312"/>
      <c r="R79" s="313"/>
      <c r="S79" s="322"/>
      <c r="T79" s="312"/>
      <c r="U79" s="312"/>
      <c r="V79" s="312"/>
      <c r="W79" s="313"/>
      <c r="X79" s="312"/>
    </row>
    <row r="80" spans="1:24" s="268" customFormat="1" ht="12.95" customHeight="1">
      <c r="A80" s="294"/>
      <c r="B80" s="266" t="s">
        <v>360</v>
      </c>
      <c r="C80" s="307"/>
      <c r="D80" s="307"/>
      <c r="E80" s="307"/>
      <c r="F80" s="307"/>
      <c r="G80" s="307"/>
      <c r="H80" s="267"/>
      <c r="M80" s="300"/>
      <c r="N80" s="299"/>
      <c r="R80" s="300"/>
      <c r="S80" s="299"/>
      <c r="W80" s="300"/>
    </row>
    <row r="81" spans="1:24" s="268" customFormat="1" ht="12.95" customHeight="1">
      <c r="A81" s="294"/>
      <c r="B81" s="306" t="s">
        <v>361</v>
      </c>
      <c r="C81" s="307"/>
      <c r="D81" s="307"/>
      <c r="E81" s="307"/>
      <c r="F81" s="307"/>
      <c r="G81" s="307"/>
      <c r="H81" s="267"/>
      <c r="I81" s="331"/>
      <c r="J81" s="331"/>
      <c r="K81" s="331"/>
      <c r="L81" s="331"/>
      <c r="M81" s="333"/>
      <c r="N81" s="332"/>
      <c r="O81" s="331"/>
      <c r="P81" s="331"/>
      <c r="Q81" s="331"/>
      <c r="R81" s="333"/>
      <c r="S81" s="332"/>
      <c r="T81" s="331"/>
      <c r="U81" s="331"/>
      <c r="V81" s="331"/>
      <c r="W81" s="333"/>
      <c r="X81" s="331"/>
    </row>
    <row r="82" spans="1:24" s="268" customFormat="1" ht="12.95" customHeight="1">
      <c r="A82" s="294"/>
      <c r="B82" s="306" t="s">
        <v>362</v>
      </c>
      <c r="C82" s="307"/>
      <c r="D82" s="307"/>
      <c r="E82" s="267"/>
      <c r="F82" s="267"/>
      <c r="G82" s="267"/>
      <c r="H82" s="267"/>
      <c r="I82" s="331"/>
      <c r="J82" s="331"/>
      <c r="K82" s="331"/>
      <c r="L82" s="331"/>
      <c r="M82" s="333"/>
      <c r="N82" s="332"/>
      <c r="O82" s="331"/>
      <c r="P82" s="331"/>
      <c r="Q82" s="331"/>
      <c r="R82" s="333"/>
      <c r="S82" s="332"/>
      <c r="T82" s="331"/>
      <c r="U82" s="331"/>
      <c r="V82" s="331"/>
      <c r="W82" s="333"/>
      <c r="X82" s="331"/>
    </row>
    <row r="83" spans="1:24" s="268" customFormat="1" ht="12.95" customHeight="1">
      <c r="A83" s="294"/>
      <c r="B83" s="306" t="s">
        <v>374</v>
      </c>
      <c r="C83" s="267"/>
      <c r="D83" s="267"/>
      <c r="E83" s="267"/>
      <c r="F83" s="267"/>
      <c r="G83" s="267"/>
      <c r="H83" s="267"/>
      <c r="I83" s="331"/>
      <c r="J83" s="331"/>
      <c r="K83" s="331"/>
      <c r="L83" s="331"/>
      <c r="M83" s="333"/>
      <c r="N83" s="332"/>
      <c r="O83" s="331"/>
      <c r="P83" s="331"/>
      <c r="Q83" s="331"/>
      <c r="R83" s="333"/>
      <c r="S83" s="332"/>
      <c r="T83" s="331"/>
      <c r="U83" s="331"/>
      <c r="V83" s="331"/>
      <c r="W83" s="333"/>
      <c r="X83" s="331"/>
    </row>
    <row r="84" spans="1:24" s="268" customFormat="1" ht="12.95" customHeight="1">
      <c r="A84" s="294"/>
      <c r="B84" s="306" t="s">
        <v>373</v>
      </c>
      <c r="C84" s="330"/>
      <c r="D84" s="330"/>
      <c r="E84" s="267"/>
      <c r="F84" s="267"/>
      <c r="G84" s="267"/>
      <c r="H84" s="330"/>
      <c r="I84" s="331"/>
      <c r="J84" s="331"/>
      <c r="K84" s="331"/>
      <c r="L84" s="331"/>
      <c r="M84" s="333"/>
      <c r="N84" s="332"/>
      <c r="O84" s="331"/>
      <c r="P84" s="331"/>
      <c r="Q84" s="331"/>
      <c r="R84" s="333"/>
      <c r="S84" s="332"/>
      <c r="T84" s="331"/>
      <c r="U84" s="331"/>
      <c r="V84" s="331"/>
      <c r="W84" s="333"/>
      <c r="X84" s="331"/>
    </row>
    <row r="85" spans="1:24" s="268" customFormat="1" ht="12.95" customHeight="1">
      <c r="A85" s="294"/>
      <c r="B85" s="306" t="s">
        <v>365</v>
      </c>
      <c r="C85" s="330"/>
      <c r="D85" s="330"/>
      <c r="E85" s="267"/>
      <c r="F85" s="267"/>
      <c r="G85" s="267"/>
      <c r="H85" s="330"/>
      <c r="I85" s="331"/>
      <c r="J85" s="331"/>
      <c r="K85" s="331"/>
      <c r="L85" s="331"/>
      <c r="M85" s="333"/>
      <c r="N85" s="332"/>
      <c r="O85" s="331"/>
      <c r="P85" s="331"/>
      <c r="Q85" s="331"/>
      <c r="R85" s="333"/>
      <c r="S85" s="332"/>
      <c r="T85" s="331"/>
      <c r="U85" s="331"/>
      <c r="V85" s="331"/>
      <c r="W85" s="333"/>
      <c r="X85" s="331"/>
    </row>
    <row r="86" spans="1:24" s="268" customFormat="1" ht="12.95" customHeight="1">
      <c r="A86" s="294"/>
      <c r="B86" s="306" t="s">
        <v>366</v>
      </c>
      <c r="C86" s="330"/>
      <c r="D86" s="330"/>
      <c r="E86" s="267"/>
      <c r="F86" s="267"/>
      <c r="G86" s="267"/>
      <c r="H86" s="330"/>
      <c r="I86" s="331"/>
      <c r="J86" s="331"/>
      <c r="K86" s="331"/>
      <c r="L86" s="331"/>
      <c r="M86" s="333"/>
      <c r="N86" s="332"/>
      <c r="O86" s="331"/>
      <c r="P86" s="331"/>
      <c r="Q86" s="331"/>
      <c r="R86" s="333"/>
      <c r="S86" s="332"/>
      <c r="T86" s="331"/>
      <c r="U86" s="331"/>
      <c r="V86" s="331"/>
      <c r="W86" s="333"/>
      <c r="X86" s="331"/>
    </row>
    <row r="87" spans="1:24" s="268" customFormat="1" ht="12.95" customHeight="1">
      <c r="A87" s="294"/>
      <c r="B87" s="306" t="s">
        <v>363</v>
      </c>
      <c r="C87" s="330"/>
      <c r="D87" s="330"/>
      <c r="E87" s="267"/>
      <c r="F87" s="267"/>
      <c r="G87" s="267"/>
      <c r="H87" s="330"/>
      <c r="I87" s="331"/>
      <c r="J87" s="331"/>
      <c r="K87" s="331"/>
      <c r="L87" s="331"/>
      <c r="M87" s="333"/>
      <c r="N87" s="332"/>
      <c r="O87" s="331"/>
      <c r="P87" s="331"/>
      <c r="Q87" s="331"/>
      <c r="R87" s="333"/>
      <c r="S87" s="332"/>
      <c r="T87" s="385"/>
      <c r="U87" s="385"/>
      <c r="V87" s="385"/>
      <c r="W87" s="333"/>
      <c r="X87" s="355"/>
    </row>
    <row r="88" spans="1:24" s="268" customFormat="1" ht="12.95" customHeight="1">
      <c r="A88" s="294"/>
      <c r="B88" s="306" t="s">
        <v>364</v>
      </c>
      <c r="C88" s="330"/>
      <c r="D88" s="330"/>
      <c r="E88" s="267"/>
      <c r="F88" s="267"/>
      <c r="G88" s="267"/>
      <c r="H88" s="330"/>
      <c r="I88" s="356"/>
      <c r="J88" s="356"/>
      <c r="K88" s="331"/>
      <c r="L88" s="331"/>
      <c r="M88" s="333"/>
      <c r="N88" s="332"/>
      <c r="O88" s="331"/>
      <c r="P88" s="331"/>
      <c r="Q88" s="331"/>
      <c r="R88" s="333"/>
      <c r="S88" s="332"/>
      <c r="T88" s="331"/>
      <c r="U88" s="331"/>
      <c r="V88" s="331"/>
      <c r="W88" s="333"/>
      <c r="X88" s="331"/>
    </row>
    <row r="89" spans="1:24" s="268" customFormat="1" ht="12.95" customHeight="1">
      <c r="A89" s="294"/>
      <c r="B89" s="306" t="s">
        <v>367</v>
      </c>
      <c r="C89" s="330"/>
      <c r="D89" s="330"/>
      <c r="E89" s="267"/>
      <c r="F89" s="267"/>
      <c r="G89" s="267"/>
      <c r="H89" s="330"/>
      <c r="I89" s="356"/>
      <c r="J89" s="356"/>
      <c r="K89" s="331"/>
      <c r="L89" s="331"/>
      <c r="M89" s="333"/>
      <c r="N89" s="332"/>
      <c r="O89" s="331"/>
      <c r="P89" s="331"/>
      <c r="Q89" s="331"/>
      <c r="R89" s="333"/>
      <c r="S89" s="332"/>
      <c r="T89" s="331"/>
      <c r="U89" s="331"/>
      <c r="V89" s="331"/>
      <c r="W89" s="333"/>
      <c r="X89" s="331"/>
    </row>
    <row r="90" spans="1:24" s="268" customFormat="1" ht="12.95" customHeight="1">
      <c r="A90" s="294"/>
      <c r="B90" s="306" t="s">
        <v>368</v>
      </c>
      <c r="C90" s="330"/>
      <c r="D90" s="330"/>
      <c r="E90" s="267"/>
      <c r="F90" s="267"/>
      <c r="G90" s="267"/>
      <c r="H90" s="330"/>
      <c r="I90" s="356"/>
      <c r="J90" s="356"/>
      <c r="K90" s="331"/>
      <c r="L90" s="331"/>
      <c r="M90" s="333"/>
      <c r="N90" s="332"/>
      <c r="O90" s="331"/>
      <c r="P90" s="331"/>
      <c r="Q90" s="331"/>
      <c r="R90" s="333"/>
      <c r="S90" s="332"/>
      <c r="T90" s="331"/>
      <c r="U90" s="331"/>
      <c r="V90" s="331"/>
      <c r="W90" s="333"/>
      <c r="X90" s="331"/>
    </row>
    <row r="91" spans="1:24" s="268" customFormat="1" ht="12.95" customHeight="1">
      <c r="A91" s="294"/>
      <c r="B91" s="306" t="s">
        <v>369</v>
      </c>
      <c r="C91" s="330"/>
      <c r="D91" s="330"/>
      <c r="E91" s="267"/>
      <c r="F91" s="267"/>
      <c r="G91" s="267"/>
      <c r="H91" s="330"/>
      <c r="I91" s="356"/>
      <c r="J91" s="356"/>
      <c r="K91" s="331"/>
      <c r="L91" s="331"/>
      <c r="M91" s="333"/>
      <c r="N91" s="332"/>
      <c r="O91" s="331"/>
      <c r="P91" s="331"/>
      <c r="Q91" s="331"/>
      <c r="R91" s="333"/>
      <c r="S91" s="332"/>
      <c r="T91" s="331"/>
      <c r="U91" s="331"/>
      <c r="V91" s="331"/>
      <c r="W91" s="333"/>
      <c r="X91" s="331"/>
    </row>
    <row r="92" spans="1:24" s="268" customFormat="1" ht="12.95" customHeight="1">
      <c r="A92" s="294"/>
      <c r="B92" s="306" t="s">
        <v>370</v>
      </c>
      <c r="C92" s="330"/>
      <c r="D92" s="330"/>
      <c r="E92" s="267"/>
      <c r="F92" s="267"/>
      <c r="G92" s="267"/>
      <c r="H92" s="330"/>
      <c r="I92" s="356"/>
      <c r="J92" s="356"/>
      <c r="K92" s="331"/>
      <c r="L92" s="331"/>
      <c r="M92" s="333"/>
      <c r="N92" s="332"/>
      <c r="O92" s="331"/>
      <c r="P92" s="331"/>
      <c r="Q92" s="331"/>
      <c r="R92" s="333"/>
      <c r="S92" s="332"/>
      <c r="T92" s="331"/>
      <c r="U92" s="331"/>
      <c r="V92" s="331"/>
      <c r="W92" s="333"/>
      <c r="X92" s="331"/>
    </row>
    <row r="93" spans="1:24" s="268" customFormat="1" ht="12.95" customHeight="1">
      <c r="A93" s="294"/>
      <c r="B93" s="330"/>
      <c r="C93" s="330"/>
      <c r="D93" s="330"/>
      <c r="E93" s="267"/>
      <c r="F93" s="267"/>
      <c r="G93" s="267"/>
      <c r="H93" s="330"/>
      <c r="M93" s="300"/>
      <c r="N93" s="299"/>
      <c r="R93" s="300"/>
      <c r="S93" s="299"/>
      <c r="T93" s="266"/>
      <c r="U93" s="266"/>
      <c r="V93" s="266"/>
      <c r="W93" s="300"/>
      <c r="X93" s="294"/>
    </row>
    <row r="94" spans="1:24" s="268" customFormat="1" ht="12.95" customHeight="1">
      <c r="A94" s="294"/>
      <c r="B94" s="266" t="s">
        <v>282</v>
      </c>
      <c r="C94" s="330"/>
      <c r="D94" s="330"/>
      <c r="E94" s="267"/>
      <c r="F94" s="267"/>
      <c r="G94" s="267"/>
      <c r="H94" s="330"/>
      <c r="I94" s="330"/>
      <c r="J94" s="330"/>
      <c r="M94" s="300"/>
      <c r="N94" s="299"/>
      <c r="R94" s="300"/>
      <c r="S94" s="299"/>
      <c r="W94" s="300"/>
    </row>
    <row r="95" spans="1:24" s="268" customFormat="1" ht="12.95" customHeight="1">
      <c r="A95" s="294"/>
      <c r="B95" s="306" t="s">
        <v>375</v>
      </c>
      <c r="C95" s="330"/>
      <c r="D95" s="330"/>
      <c r="E95" s="267"/>
      <c r="F95" s="267"/>
      <c r="G95" s="267"/>
      <c r="H95" s="330"/>
      <c r="M95" s="300"/>
      <c r="N95" s="299"/>
      <c r="R95" s="300"/>
      <c r="S95" s="299"/>
      <c r="W95" s="300"/>
    </row>
    <row r="96" spans="1:24" s="268" customFormat="1" ht="12.95" customHeight="1">
      <c r="A96" s="294"/>
      <c r="B96" s="306" t="s">
        <v>285</v>
      </c>
      <c r="C96" s="330"/>
      <c r="D96" s="330"/>
      <c r="E96" s="267"/>
      <c r="F96" s="267"/>
      <c r="G96" s="267"/>
      <c r="H96" s="330"/>
      <c r="M96" s="300"/>
      <c r="N96" s="299"/>
      <c r="R96" s="300"/>
      <c r="S96" s="299"/>
      <c r="T96" s="266"/>
      <c r="U96" s="266"/>
      <c r="V96" s="266"/>
      <c r="W96" s="300"/>
      <c r="X96" s="294"/>
    </row>
    <row r="97" spans="1:24" s="268" customFormat="1" ht="12.95" customHeight="1">
      <c r="A97" s="294"/>
      <c r="B97" s="306" t="s">
        <v>312</v>
      </c>
      <c r="C97" s="330"/>
      <c r="D97" s="330"/>
      <c r="E97" s="267"/>
      <c r="F97" s="267"/>
      <c r="G97" s="267"/>
      <c r="H97" s="330"/>
      <c r="M97" s="300"/>
      <c r="N97" s="299"/>
      <c r="R97" s="300"/>
      <c r="S97" s="299"/>
      <c r="T97" s="266"/>
      <c r="U97" s="266"/>
      <c r="V97" s="266"/>
      <c r="W97" s="300"/>
      <c r="X97" s="294"/>
    </row>
    <row r="98" spans="1:24" s="268" customFormat="1" ht="12.95" customHeight="1">
      <c r="A98" s="294"/>
      <c r="B98" s="306" t="s">
        <v>313</v>
      </c>
      <c r="C98" s="330"/>
      <c r="D98" s="330"/>
      <c r="E98" s="267"/>
      <c r="F98" s="267"/>
      <c r="G98" s="267"/>
      <c r="H98" s="330"/>
      <c r="M98" s="300"/>
      <c r="N98" s="299"/>
      <c r="R98" s="300"/>
      <c r="S98" s="299"/>
      <c r="T98" s="266"/>
      <c r="U98" s="266"/>
      <c r="V98" s="266"/>
      <c r="W98" s="300"/>
      <c r="X98" s="294"/>
    </row>
    <row r="99" spans="1:24" s="268" customFormat="1" ht="12.95" customHeight="1">
      <c r="A99" s="294"/>
      <c r="B99" s="306" t="s">
        <v>287</v>
      </c>
      <c r="C99" s="330"/>
      <c r="D99" s="330"/>
      <c r="E99" s="267"/>
      <c r="F99" s="267"/>
      <c r="G99" s="267"/>
      <c r="H99" s="330"/>
      <c r="M99" s="300"/>
      <c r="N99" s="299"/>
      <c r="R99" s="300"/>
      <c r="S99" s="299"/>
      <c r="W99" s="300"/>
    </row>
    <row r="100" spans="1:24" s="268" customFormat="1" ht="12.95" customHeight="1">
      <c r="A100" s="294"/>
      <c r="B100" s="306" t="s">
        <v>314</v>
      </c>
      <c r="C100" s="330"/>
      <c r="D100" s="330"/>
      <c r="E100" s="267"/>
      <c r="F100" s="267"/>
      <c r="G100" s="267"/>
      <c r="H100" s="330"/>
      <c r="M100" s="300"/>
      <c r="N100" s="299"/>
      <c r="R100" s="300"/>
      <c r="S100" s="299"/>
      <c r="W100" s="300"/>
    </row>
    <row r="101" spans="1:24" s="268" customFormat="1" ht="12.95" customHeight="1">
      <c r="A101" s="294"/>
      <c r="B101" s="306" t="s">
        <v>315</v>
      </c>
      <c r="C101" s="330"/>
      <c r="D101" s="330"/>
      <c r="E101" s="267"/>
      <c r="F101" s="267"/>
      <c r="G101" s="267"/>
      <c r="H101" s="330"/>
      <c r="M101" s="300"/>
      <c r="N101" s="299"/>
      <c r="R101" s="300"/>
      <c r="S101" s="299"/>
      <c r="W101" s="300"/>
    </row>
    <row r="102" spans="1:24" s="268" customFormat="1" ht="12.95" customHeight="1">
      <c r="A102" s="294"/>
      <c r="B102" s="306" t="s">
        <v>316</v>
      </c>
      <c r="C102" s="330"/>
      <c r="D102" s="330"/>
      <c r="E102" s="267"/>
      <c r="F102" s="267"/>
      <c r="G102" s="267"/>
      <c r="H102" s="330"/>
      <c r="M102" s="300"/>
      <c r="N102" s="299"/>
      <c r="R102" s="300"/>
      <c r="S102" s="299"/>
      <c r="W102" s="300"/>
    </row>
    <row r="103" spans="1:24" s="268" customFormat="1" ht="12.95" customHeight="1">
      <c r="A103" s="294"/>
      <c r="B103" s="306" t="s">
        <v>317</v>
      </c>
      <c r="C103" s="330"/>
      <c r="D103" s="330"/>
      <c r="E103" s="267"/>
      <c r="F103" s="267"/>
      <c r="G103" s="267"/>
      <c r="H103" s="330"/>
      <c r="M103" s="300"/>
      <c r="N103" s="299"/>
      <c r="R103" s="300"/>
      <c r="S103" s="299"/>
      <c r="W103" s="300"/>
    </row>
    <row r="104" spans="1:24" s="268" customFormat="1" ht="12.95" customHeight="1">
      <c r="A104" s="294"/>
      <c r="B104" s="330"/>
      <c r="C104" s="267"/>
      <c r="D104" s="267"/>
      <c r="E104" s="267"/>
      <c r="F104" s="267"/>
      <c r="G104" s="267"/>
      <c r="H104" s="330"/>
      <c r="M104" s="300"/>
      <c r="N104" s="299"/>
      <c r="R104" s="300"/>
      <c r="S104" s="299"/>
      <c r="T104" s="266"/>
      <c r="U104" s="266"/>
      <c r="V104" s="266"/>
      <c r="W104" s="300"/>
      <c r="X104" s="294"/>
    </row>
    <row r="105" spans="1:24" s="268" customFormat="1" ht="12.95" customHeight="1">
      <c r="A105" s="266"/>
      <c r="B105" s="427" t="s">
        <v>265</v>
      </c>
      <c r="C105" s="428"/>
      <c r="D105" s="428"/>
      <c r="E105" s="428"/>
      <c r="F105" s="428"/>
      <c r="G105" s="428"/>
      <c r="H105" s="428"/>
      <c r="I105" s="429">
        <f>SUM(I78:I104)</f>
        <v>0</v>
      </c>
      <c r="J105" s="429">
        <f t="shared" ref="J105" si="17">SUM(J78:J104)</f>
        <v>0</v>
      </c>
      <c r="K105" s="429">
        <f t="shared" ref="K105" si="18">SUM(K78:K104)</f>
        <v>0</v>
      </c>
      <c r="L105" s="429">
        <f t="shared" ref="L105" si="19">SUM(L78:L104)</f>
        <v>0</v>
      </c>
      <c r="M105" s="430">
        <f t="shared" ref="M105" si="20">SUM(M78:M104)</f>
        <v>0</v>
      </c>
      <c r="N105" s="431">
        <f ca="1">SUM(N78:N104)</f>
        <v>0</v>
      </c>
      <c r="O105" s="429">
        <f t="shared" ref="O105:X105" ca="1" si="21">SUM(O78:O104)</f>
        <v>-8</v>
      </c>
      <c r="P105" s="429">
        <f t="shared" ca="1" si="21"/>
        <v>4</v>
      </c>
      <c r="Q105" s="429">
        <f t="shared" ca="1" si="21"/>
        <v>3</v>
      </c>
      <c r="R105" s="430">
        <f t="shared" ca="1" si="21"/>
        <v>16</v>
      </c>
      <c r="S105" s="431">
        <f t="shared" ca="1" si="21"/>
        <v>-52</v>
      </c>
      <c r="T105" s="429">
        <f t="shared" ca="1" si="21"/>
        <v>-15</v>
      </c>
      <c r="U105" s="429">
        <f t="shared" ca="1" si="21"/>
        <v>-18</v>
      </c>
      <c r="V105" s="429">
        <f t="shared" ca="1" si="21"/>
        <v>-21</v>
      </c>
      <c r="W105" s="430">
        <f t="shared" si="21"/>
        <v>0</v>
      </c>
      <c r="X105" s="429">
        <f t="shared" ca="1" si="21"/>
        <v>-16</v>
      </c>
    </row>
    <row r="106" spans="1:24" s="268" customFormat="1" ht="12.95" customHeight="1">
      <c r="A106" s="287"/>
      <c r="B106" s="266"/>
      <c r="C106" s="267"/>
      <c r="D106" s="267"/>
      <c r="E106" s="267"/>
      <c r="F106" s="267"/>
      <c r="G106" s="267"/>
      <c r="H106" s="267"/>
      <c r="M106" s="300"/>
      <c r="N106" s="295"/>
      <c r="O106" s="296"/>
      <c r="P106" s="296"/>
      <c r="Q106" s="296"/>
      <c r="R106" s="297"/>
      <c r="S106" s="295"/>
      <c r="T106" s="296"/>
      <c r="U106" s="296"/>
      <c r="V106" s="296"/>
      <c r="W106" s="297"/>
      <c r="X106" s="296"/>
    </row>
    <row r="107" spans="1:24" s="268" customFormat="1" ht="12.95" customHeight="1">
      <c r="B107" s="266" t="s">
        <v>271</v>
      </c>
      <c r="C107" s="267"/>
      <c r="D107" s="267"/>
      <c r="E107" s="267"/>
      <c r="F107" s="267"/>
      <c r="G107" s="267"/>
      <c r="H107" s="267"/>
      <c r="M107" s="300"/>
      <c r="N107" s="295"/>
      <c r="O107" s="296"/>
      <c r="P107" s="296"/>
      <c r="Q107" s="296"/>
      <c r="R107" s="297"/>
      <c r="S107" s="295"/>
      <c r="T107" s="296"/>
      <c r="U107" s="296"/>
      <c r="V107" s="296"/>
      <c r="W107" s="297"/>
      <c r="X107" s="296"/>
    </row>
    <row r="108" spans="1:24" s="283" customFormat="1" ht="12.95" customHeight="1">
      <c r="A108" s="337"/>
      <c r="B108" s="306" t="s">
        <v>272</v>
      </c>
      <c r="C108" s="282"/>
      <c r="D108" s="282"/>
      <c r="E108" s="282"/>
      <c r="F108" s="282"/>
      <c r="G108" s="282"/>
      <c r="H108" s="282"/>
      <c r="I108" s="283">
        <f t="shared" ref="I108:X108" ca="1" si="22">I13+I13/$I$15</f>
        <v>-74.541029207232256</v>
      </c>
      <c r="J108" s="283">
        <f t="shared" ca="1" si="22"/>
        <v>178.89847009735743</v>
      </c>
      <c r="K108" s="283">
        <f t="shared" ca="1" si="22"/>
        <v>104.35744089012516</v>
      </c>
      <c r="L108" s="283">
        <f t="shared" ca="1" si="22"/>
        <v>-208.71488178025032</v>
      </c>
      <c r="M108" s="285">
        <f t="shared" ca="1" si="22"/>
        <v>104.35744089012516</v>
      </c>
      <c r="N108" s="334">
        <f t="shared" ca="1" si="22"/>
        <v>-89.449235048678716</v>
      </c>
      <c r="O108" s="335">
        <f t="shared" ca="1" si="22"/>
        <v>-253.4394993045897</v>
      </c>
      <c r="P108" s="335">
        <f t="shared" ca="1" si="22"/>
        <v>-134.17385257301805</v>
      </c>
      <c r="Q108" s="335">
        <f t="shared" ca="1" si="22"/>
        <v>253.4394993045897</v>
      </c>
      <c r="R108" s="347">
        <f t="shared" ca="1" si="22"/>
        <v>-178.89847009735743</v>
      </c>
      <c r="S108" s="334">
        <f t="shared" si="22"/>
        <v>0</v>
      </c>
      <c r="T108" s="335">
        <f t="shared" si="22"/>
        <v>0</v>
      </c>
      <c r="U108" s="335">
        <f t="shared" si="22"/>
        <v>0</v>
      </c>
      <c r="V108" s="335">
        <f t="shared" si="22"/>
        <v>0</v>
      </c>
      <c r="W108" s="347">
        <f t="shared" si="22"/>
        <v>0</v>
      </c>
      <c r="X108" s="335">
        <f t="shared" si="22"/>
        <v>0</v>
      </c>
    </row>
    <row r="109" spans="1:24" s="283" customFormat="1" ht="12.95" customHeight="1">
      <c r="A109" s="337"/>
      <c r="B109" s="306" t="s">
        <v>273</v>
      </c>
      <c r="C109" s="282"/>
      <c r="D109" s="282"/>
      <c r="E109" s="282"/>
      <c r="F109" s="282"/>
      <c r="G109" s="282"/>
      <c r="H109" s="282"/>
      <c r="I109" s="283">
        <f t="shared" ref="I109:X109" ca="1" si="23">I14</f>
        <v>13</v>
      </c>
      <c r="J109" s="283">
        <f t="shared" ca="1" si="23"/>
        <v>-11</v>
      </c>
      <c r="K109" s="283">
        <f t="shared" ca="1" si="23"/>
        <v>-17</v>
      </c>
      <c r="L109" s="283">
        <f t="shared" ca="1" si="23"/>
        <v>-16</v>
      </c>
      <c r="M109" s="285">
        <f t="shared" ca="1" si="23"/>
        <v>19</v>
      </c>
      <c r="N109" s="334">
        <f t="shared" ca="1" si="23"/>
        <v>-12</v>
      </c>
      <c r="O109" s="335">
        <f t="shared" ca="1" si="23"/>
        <v>8</v>
      </c>
      <c r="P109" s="335">
        <f t="shared" ca="1" si="23"/>
        <v>20</v>
      </c>
      <c r="Q109" s="335">
        <f t="shared" ca="1" si="23"/>
        <v>-18</v>
      </c>
      <c r="R109" s="347">
        <f t="shared" ca="1" si="23"/>
        <v>16</v>
      </c>
      <c r="S109" s="334">
        <f t="shared" si="23"/>
        <v>0</v>
      </c>
      <c r="T109" s="335">
        <f t="shared" si="23"/>
        <v>0</v>
      </c>
      <c r="U109" s="335">
        <f t="shared" si="23"/>
        <v>0</v>
      </c>
      <c r="V109" s="335">
        <f t="shared" si="23"/>
        <v>0</v>
      </c>
      <c r="W109" s="347">
        <f t="shared" si="23"/>
        <v>0</v>
      </c>
      <c r="X109" s="384">
        <f t="shared" si="23"/>
        <v>0</v>
      </c>
    </row>
    <row r="110" spans="1:24" s="283" customFormat="1" ht="12.95" customHeight="1">
      <c r="A110" s="337"/>
      <c r="B110" s="306" t="s">
        <v>255</v>
      </c>
      <c r="C110" s="282"/>
      <c r="D110" s="282"/>
      <c r="E110" s="282"/>
      <c r="F110" s="282"/>
      <c r="G110" s="282"/>
      <c r="H110" s="282"/>
      <c r="I110" s="367">
        <f ca="1">SUM(I108:I109)</f>
        <v>-61.541029207232256</v>
      </c>
      <c r="J110" s="367">
        <f t="shared" ref="J110:M110" ca="1" si="24">SUM(J108:J109)</f>
        <v>167.89847009735743</v>
      </c>
      <c r="K110" s="367">
        <f t="shared" ca="1" si="24"/>
        <v>87.357440890125162</v>
      </c>
      <c r="L110" s="367">
        <f t="shared" ca="1" si="24"/>
        <v>-224.71488178025032</v>
      </c>
      <c r="M110" s="368">
        <f t="shared" ca="1" si="24"/>
        <v>123.35744089012516</v>
      </c>
      <c r="N110" s="383">
        <f t="shared" ref="N110:R110" ca="1" si="25">SUM(N108:N109)</f>
        <v>-101.44923504867872</v>
      </c>
      <c r="O110" s="367">
        <f t="shared" ca="1" si="25"/>
        <v>-245.4394993045897</v>
      </c>
      <c r="P110" s="367">
        <f t="shared" ca="1" si="25"/>
        <v>-114.17385257301805</v>
      </c>
      <c r="Q110" s="367">
        <f t="shared" ca="1" si="25"/>
        <v>235.4394993045897</v>
      </c>
      <c r="R110" s="368">
        <f t="shared" ca="1" si="25"/>
        <v>-162.89847009735743</v>
      </c>
      <c r="S110" s="383">
        <f t="shared" ref="S110:W110" si="26">SUM(S108:S109)</f>
        <v>0</v>
      </c>
      <c r="T110" s="367">
        <f t="shared" si="26"/>
        <v>0</v>
      </c>
      <c r="U110" s="367">
        <f t="shared" si="26"/>
        <v>0</v>
      </c>
      <c r="V110" s="367">
        <f t="shared" si="26"/>
        <v>0</v>
      </c>
      <c r="W110" s="368">
        <f t="shared" si="26"/>
        <v>0</v>
      </c>
      <c r="X110" s="367">
        <f t="shared" ref="X110" si="27">SUM(X108:X109)</f>
        <v>0</v>
      </c>
    </row>
    <row r="111" spans="1:24" s="268" customFormat="1" ht="12.95" customHeight="1">
      <c r="A111" s="266"/>
      <c r="B111" s="266"/>
      <c r="C111" s="266"/>
      <c r="D111" s="266"/>
      <c r="E111" s="266"/>
      <c r="F111" s="266"/>
      <c r="G111" s="266"/>
      <c r="H111" s="267"/>
      <c r="M111" s="300"/>
      <c r="N111" s="295"/>
      <c r="O111" s="296"/>
      <c r="P111" s="296"/>
      <c r="Q111" s="296"/>
      <c r="R111" s="297"/>
      <c r="S111" s="295"/>
      <c r="T111" s="296"/>
      <c r="U111" s="296"/>
      <c r="V111" s="296"/>
      <c r="W111" s="297"/>
      <c r="X111" s="296"/>
    </row>
    <row r="112" spans="1:24" s="268" customFormat="1" ht="12.95" customHeight="1">
      <c r="A112" s="287" t="s">
        <v>23</v>
      </c>
      <c r="B112" s="266"/>
      <c r="C112" s="267"/>
      <c r="D112" s="267"/>
      <c r="E112" s="267"/>
      <c r="F112" s="267"/>
      <c r="G112" s="267"/>
      <c r="H112" s="267"/>
      <c r="M112" s="300"/>
      <c r="N112" s="295"/>
      <c r="O112" s="296"/>
      <c r="P112" s="296"/>
      <c r="Q112" s="296"/>
      <c r="R112" s="297"/>
      <c r="S112" s="295"/>
      <c r="T112" s="296"/>
      <c r="U112" s="296"/>
      <c r="V112" s="296"/>
      <c r="W112" s="297"/>
      <c r="X112" s="296"/>
    </row>
    <row r="113" spans="1:119" s="283" customFormat="1" ht="12.95" customHeight="1">
      <c r="B113" s="282" t="s">
        <v>260</v>
      </c>
      <c r="C113" s="282"/>
      <c r="D113" s="282"/>
      <c r="E113" s="282"/>
      <c r="F113" s="282"/>
      <c r="G113" s="282"/>
      <c r="H113" s="282"/>
      <c r="I113" s="283">
        <f t="shared" ref="I113:X113" ca="1" si="28">I32-I41</f>
        <v>8</v>
      </c>
      <c r="J113" s="283">
        <f t="shared" ca="1" si="28"/>
        <v>-4</v>
      </c>
      <c r="K113" s="283">
        <f t="shared" ca="1" si="28"/>
        <v>-3</v>
      </c>
      <c r="L113" s="283">
        <f t="shared" ca="1" si="28"/>
        <v>-16</v>
      </c>
      <c r="M113" s="285">
        <f t="shared" ca="1" si="28"/>
        <v>26</v>
      </c>
      <c r="N113" s="334">
        <f t="shared" ca="1" si="28"/>
        <v>-11</v>
      </c>
      <c r="O113" s="335">
        <f t="shared" ca="1" si="28"/>
        <v>-8</v>
      </c>
      <c r="P113" s="335">
        <f t="shared" ca="1" si="28"/>
        <v>-5</v>
      </c>
      <c r="Q113" s="335">
        <f t="shared" ca="1" si="28"/>
        <v>-26</v>
      </c>
      <c r="R113" s="347">
        <f t="shared" ca="1" si="28"/>
        <v>-4</v>
      </c>
      <c r="S113" s="334">
        <f t="shared" ca="1" si="28"/>
        <v>-20</v>
      </c>
      <c r="T113" s="335">
        <f t="shared" ca="1" si="28"/>
        <v>-20</v>
      </c>
      <c r="U113" s="335">
        <f t="shared" ca="1" si="28"/>
        <v>-20</v>
      </c>
      <c r="V113" s="335">
        <f t="shared" ca="1" si="28"/>
        <v>-20</v>
      </c>
      <c r="W113" s="347">
        <f t="shared" ca="1" si="28"/>
        <v>-20</v>
      </c>
      <c r="X113" s="335">
        <f t="shared" ca="1" si="28"/>
        <v>-20</v>
      </c>
    </row>
    <row r="114" spans="1:119" s="283" customFormat="1" ht="12.95" customHeight="1">
      <c r="A114" s="337"/>
      <c r="B114" s="282" t="s">
        <v>25</v>
      </c>
      <c r="C114" s="282"/>
      <c r="D114" s="282"/>
      <c r="E114" s="282"/>
      <c r="F114" s="282"/>
      <c r="G114" s="282"/>
      <c r="H114" s="282"/>
      <c r="I114" s="283">
        <f t="shared" ref="I114:X114" ca="1" si="29">I36-I45-I78</f>
        <v>0</v>
      </c>
      <c r="J114" s="283">
        <f t="shared" ca="1" si="29"/>
        <v>0</v>
      </c>
      <c r="K114" s="283">
        <f t="shared" ca="1" si="29"/>
        <v>0</v>
      </c>
      <c r="L114" s="283">
        <f t="shared" ca="1" si="29"/>
        <v>0</v>
      </c>
      <c r="M114" s="285">
        <f t="shared" ca="1" si="29"/>
        <v>0</v>
      </c>
      <c r="N114" s="334">
        <f t="shared" ca="1" si="29"/>
        <v>0</v>
      </c>
      <c r="O114" s="335">
        <f t="shared" ca="1" si="29"/>
        <v>8</v>
      </c>
      <c r="P114" s="335">
        <f t="shared" ca="1" si="29"/>
        <v>-4</v>
      </c>
      <c r="Q114" s="335">
        <f t="shared" ca="1" si="29"/>
        <v>-3</v>
      </c>
      <c r="R114" s="347">
        <f t="shared" ca="1" si="29"/>
        <v>-16</v>
      </c>
      <c r="S114" s="334">
        <f t="shared" ca="1" si="29"/>
        <v>26</v>
      </c>
      <c r="T114" s="335">
        <f t="shared" ca="1" si="29"/>
        <v>-11</v>
      </c>
      <c r="U114" s="335">
        <f t="shared" ca="1" si="29"/>
        <v>-8</v>
      </c>
      <c r="V114" s="335">
        <f t="shared" ca="1" si="29"/>
        <v>-5</v>
      </c>
      <c r="W114" s="347">
        <f t="shared" ca="1" si="29"/>
        <v>-26</v>
      </c>
      <c r="X114" s="335">
        <f t="shared" ca="1" si="29"/>
        <v>-4</v>
      </c>
    </row>
    <row r="115" spans="1:119" s="283" customFormat="1" ht="12.95" customHeight="1">
      <c r="A115" s="337"/>
      <c r="B115" s="282" t="s">
        <v>24</v>
      </c>
      <c r="C115" s="282"/>
      <c r="D115" s="282"/>
      <c r="E115" s="282"/>
      <c r="F115" s="282"/>
      <c r="G115" s="282"/>
      <c r="H115" s="282"/>
      <c r="I115" s="283">
        <f t="shared" ref="I115:X115" ca="1" si="30">I113-I114</f>
        <v>8</v>
      </c>
      <c r="J115" s="283">
        <f t="shared" ca="1" si="30"/>
        <v>-4</v>
      </c>
      <c r="K115" s="283">
        <f t="shared" ca="1" si="30"/>
        <v>-3</v>
      </c>
      <c r="L115" s="283">
        <f t="shared" ca="1" si="30"/>
        <v>-16</v>
      </c>
      <c r="M115" s="285">
        <f t="shared" ca="1" si="30"/>
        <v>26</v>
      </c>
      <c r="N115" s="334">
        <f t="shared" ca="1" si="30"/>
        <v>-11</v>
      </c>
      <c r="O115" s="335">
        <f t="shared" ca="1" si="30"/>
        <v>-16</v>
      </c>
      <c r="P115" s="335">
        <f t="shared" ca="1" si="30"/>
        <v>-1</v>
      </c>
      <c r="Q115" s="335">
        <f t="shared" ca="1" si="30"/>
        <v>-23</v>
      </c>
      <c r="R115" s="347">
        <f t="shared" ca="1" si="30"/>
        <v>12</v>
      </c>
      <c r="S115" s="334">
        <f t="shared" ca="1" si="30"/>
        <v>-46</v>
      </c>
      <c r="T115" s="335">
        <f t="shared" ca="1" si="30"/>
        <v>-9</v>
      </c>
      <c r="U115" s="335">
        <f t="shared" ca="1" si="30"/>
        <v>-12</v>
      </c>
      <c r="V115" s="335">
        <f t="shared" ca="1" si="30"/>
        <v>-15</v>
      </c>
      <c r="W115" s="347">
        <f t="shared" ca="1" si="30"/>
        <v>6</v>
      </c>
      <c r="X115" s="335">
        <f t="shared" ca="1" si="30"/>
        <v>-16</v>
      </c>
    </row>
    <row r="116" spans="1:119" s="283" customFormat="1" ht="12.95" customHeight="1">
      <c r="A116" s="337"/>
      <c r="B116" s="282"/>
      <c r="C116" s="282"/>
      <c r="D116" s="282"/>
      <c r="E116" s="282"/>
      <c r="F116" s="282"/>
      <c r="G116" s="282"/>
      <c r="H116" s="282"/>
      <c r="M116" s="285"/>
      <c r="N116" s="334"/>
      <c r="O116" s="335"/>
      <c r="P116" s="335"/>
      <c r="Q116" s="335"/>
      <c r="R116" s="347"/>
      <c r="S116" s="284"/>
      <c r="W116" s="285"/>
      <c r="X116" s="337"/>
    </row>
    <row r="117" spans="1:119" ht="12.95" customHeight="1">
      <c r="A117" s="178" t="s">
        <v>26</v>
      </c>
      <c r="B117" s="179"/>
      <c r="C117" s="179"/>
      <c r="D117" s="179"/>
      <c r="E117" s="179"/>
      <c r="F117" s="179"/>
      <c r="G117" s="179"/>
      <c r="H117" s="179"/>
      <c r="I117" s="179"/>
      <c r="J117" s="179"/>
      <c r="K117" s="180"/>
      <c r="L117" s="168"/>
      <c r="M117" s="168"/>
      <c r="N117" s="168"/>
      <c r="O117" s="168"/>
      <c r="P117" s="169"/>
      <c r="Q117" s="169"/>
      <c r="R117" s="169"/>
      <c r="S117" s="169"/>
      <c r="T117" s="169"/>
      <c r="U117" s="169"/>
      <c r="V117" s="169"/>
      <c r="W117" s="169"/>
      <c r="X117" s="169"/>
    </row>
    <row r="118" spans="1:119" ht="12.95" customHeight="1">
      <c r="A118" s="181"/>
      <c r="B118" s="181"/>
      <c r="C118" s="181"/>
      <c r="D118" s="181"/>
      <c r="E118" s="181"/>
      <c r="F118" s="181"/>
      <c r="G118" s="181"/>
      <c r="H118" s="181"/>
      <c r="I118" s="174"/>
      <c r="J118" s="174"/>
      <c r="K118" s="174"/>
      <c r="L118" s="174"/>
      <c r="M118" s="174"/>
      <c r="N118" s="198"/>
      <c r="O118" s="198"/>
      <c r="P118" s="198"/>
      <c r="Q118" s="198"/>
      <c r="R118" s="198"/>
    </row>
    <row r="119" spans="1:119" ht="12.95" customHeight="1">
      <c r="A119" s="240" t="s">
        <v>279</v>
      </c>
      <c r="B119" s="181"/>
      <c r="C119" s="181"/>
      <c r="D119" s="181"/>
      <c r="E119" s="181"/>
      <c r="F119" s="181"/>
      <c r="G119" s="181"/>
      <c r="H119" s="181"/>
      <c r="I119" s="372">
        <f t="shared" ref="I119:I120" ca="1" si="31">SUMPRODUCT(I108:X108,$I$24:$X$24)</f>
        <v>-170.40366784793073</v>
      </c>
      <c r="J119" s="181"/>
      <c r="K119" s="181"/>
      <c r="L119" s="181"/>
      <c r="M119" s="181"/>
      <c r="N119" s="181"/>
      <c r="O119" s="181"/>
      <c r="P119" s="181"/>
      <c r="Q119" s="181"/>
      <c r="R119" s="181"/>
      <c r="S119" s="181"/>
      <c r="T119" s="181"/>
      <c r="U119" s="181"/>
      <c r="V119" s="181"/>
      <c r="W119" s="181"/>
      <c r="X119" s="181"/>
    </row>
    <row r="120" spans="1:119" s="181" customFormat="1" ht="12.95" customHeight="1">
      <c r="A120" s="240" t="s">
        <v>278</v>
      </c>
      <c r="I120" s="372">
        <f t="shared" ca="1" si="31"/>
        <v>-3.3250930861636245</v>
      </c>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row>
    <row r="121" spans="1:119" ht="12.95" customHeight="1">
      <c r="A121" s="181" t="s">
        <v>274</v>
      </c>
      <c r="B121" s="181"/>
      <c r="C121" s="181"/>
      <c r="D121" s="181"/>
      <c r="E121" s="181"/>
      <c r="F121" s="181"/>
      <c r="G121" s="181"/>
      <c r="H121" s="181"/>
      <c r="I121" s="372">
        <f ca="1">SUMPRODUCT(I110:X110,$I$24:$X$24)</f>
        <v>-173.72876093409434</v>
      </c>
      <c r="J121" s="174"/>
      <c r="K121" s="174"/>
      <c r="L121" s="174"/>
      <c r="M121" s="174"/>
      <c r="N121" s="198"/>
      <c r="O121" s="198"/>
      <c r="P121" s="198"/>
      <c r="Q121" s="198"/>
      <c r="R121" s="198"/>
    </row>
    <row r="122" spans="1:119" ht="12.95" customHeight="1">
      <c r="A122" s="181" t="s">
        <v>275</v>
      </c>
      <c r="B122" s="181"/>
      <c r="C122" s="181"/>
      <c r="D122" s="181"/>
      <c r="E122" s="181"/>
      <c r="F122" s="181"/>
      <c r="G122" s="181"/>
      <c r="H122" s="181"/>
      <c r="I122" s="372">
        <f ca="1">SUMPRODUCT($I$24:$X$24,$I$115:$X$115)</f>
        <v>-59.191683672729837</v>
      </c>
      <c r="J122" s="174"/>
      <c r="K122" s="174"/>
      <c r="L122" s="174"/>
      <c r="M122" s="174"/>
      <c r="N122" s="198"/>
      <c r="O122" s="198"/>
      <c r="P122" s="198"/>
      <c r="Q122" s="198"/>
      <c r="R122" s="198"/>
    </row>
    <row r="123" spans="1:119" ht="12.95" customHeight="1">
      <c r="A123" s="181" t="s">
        <v>27</v>
      </c>
      <c r="B123" s="181"/>
      <c r="C123" s="181"/>
      <c r="D123" s="181"/>
      <c r="E123" s="181"/>
      <c r="F123" s="181"/>
      <c r="G123" s="181"/>
      <c r="H123" s="181"/>
      <c r="I123" s="213">
        <f ca="1">I$122/I$121</f>
        <v>0.34071320922610371</v>
      </c>
      <c r="J123" s="174"/>
      <c r="K123" s="174"/>
      <c r="L123" s="174"/>
      <c r="M123" s="174"/>
      <c r="N123" s="198"/>
      <c r="O123" s="198"/>
      <c r="P123" s="198"/>
      <c r="Q123" s="198"/>
      <c r="R123" s="198"/>
    </row>
    <row r="124" spans="1:119" ht="12.95" customHeight="1">
      <c r="A124" s="181"/>
      <c r="B124" s="181"/>
      <c r="C124" s="181"/>
      <c r="D124" s="181"/>
      <c r="E124" s="181"/>
      <c r="F124" s="181"/>
      <c r="G124" s="181"/>
      <c r="H124" s="181"/>
      <c r="I124" s="182"/>
      <c r="J124" s="175"/>
      <c r="K124" s="175"/>
      <c r="L124" s="175"/>
      <c r="M124" s="174"/>
      <c r="N124" s="174"/>
      <c r="O124" s="174"/>
    </row>
    <row r="125" spans="1:119" ht="12.95" customHeight="1">
      <c r="A125" s="171"/>
      <c r="B125" s="200"/>
      <c r="C125" s="200"/>
      <c r="D125" s="200"/>
    </row>
    <row r="126" spans="1:119" ht="12.95" customHeight="1"/>
    <row r="127" spans="1:119" ht="12.95" customHeight="1"/>
    <row r="128" spans="1:119" ht="12.95" customHeight="1">
      <c r="S128" s="175"/>
    </row>
    <row r="129" spans="1:119" ht="12.95" customHeight="1"/>
    <row r="130" spans="1:119" ht="12.95" customHeight="1">
      <c r="H130" s="201"/>
    </row>
    <row r="131" spans="1:119" ht="12.95" customHeight="1"/>
    <row r="132" spans="1:119" s="202" customFormat="1" ht="12.95" customHeight="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row>
    <row r="133" spans="1:119" s="202" customFormat="1" ht="12.95" customHeight="1">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row>
    <row r="134" spans="1:119" s="202" customFormat="1" ht="12.95" customHeight="1">
      <c r="A134" s="164"/>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66"/>
      <c r="B135" s="183"/>
      <c r="C135" s="183"/>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83"/>
      <c r="B136" s="165"/>
      <c r="C136" s="165"/>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83"/>
      <c r="B137" s="165"/>
      <c r="C137" s="165"/>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83"/>
      <c r="B139" s="165"/>
      <c r="C139" s="165"/>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83"/>
      <c r="B140" s="165"/>
      <c r="C140" s="165"/>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64"/>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6"/>
      <c r="B143" s="183"/>
      <c r="C143" s="183"/>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83"/>
      <c r="B144" s="165"/>
      <c r="C144" s="165"/>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83"/>
      <c r="B145" s="165"/>
      <c r="C145" s="165"/>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83"/>
      <c r="B146" s="165"/>
      <c r="C146" s="165"/>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c r="A147" s="183"/>
      <c r="B147" s="165"/>
      <c r="C147" s="165"/>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row r="148" spans="1:119" s="202" customFormat="1" ht="12.95" customHeight="1">
      <c r="A148" s="183"/>
      <c r="B148" s="165"/>
      <c r="C148" s="165"/>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row>
    <row r="149" spans="1:119" s="202" customFormat="1" ht="12.95" customHeight="1">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row>
    <row r="150" spans="1:119" s="202" customFormat="1" ht="12.95" customHeight="1">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row>
    <row r="151" spans="1:119" s="202" customFormat="1" ht="12.95" customHeight="1">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row>
    <row r="152" spans="1:119" s="202" customFormat="1" ht="12.95" customHeight="1">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row>
    <row r="153" spans="1:119" s="202" customFormat="1" ht="12.95" customHeight="1">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row>
    <row r="154" spans="1:119" s="202" customFormat="1" ht="12.95" customHeight="1">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row>
    <row r="155" spans="1:119" s="202" customFormat="1" ht="12.95" customHeight="1">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row>
    <row r="156" spans="1:119" s="202" customFormat="1" ht="12.95" customHeight="1">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row>
    <row r="157" spans="1:119" s="202" customFormat="1" ht="12.95" customHeight="1">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tint="-0.249977111117893"/>
    <pageSetUpPr fitToPage="1"/>
  </sheetPr>
  <dimension ref="A1:DO159"/>
  <sheetViews>
    <sheetView zoomScaleNormal="100" workbookViewId="0">
      <selection activeCell="K47" sqref="K47"/>
    </sheetView>
  </sheetViews>
  <sheetFormatPr defaultRowHeight="12.75" outlineLevelRow="1"/>
  <cols>
    <col min="1" max="25" width="9.7109375" style="161" customWidth="1"/>
    <col min="26" max="103" width="9.7109375" style="162" customWidth="1"/>
    <col min="104" max="16384" width="9.140625" style="162"/>
  </cols>
  <sheetData>
    <row r="1" spans="1:25" s="156" customFormat="1" ht="23.25">
      <c r="A1" s="153" t="s">
        <v>0</v>
      </c>
      <c r="B1" s="154"/>
      <c r="C1" s="154"/>
      <c r="D1" s="154"/>
      <c r="E1" s="154"/>
      <c r="F1" s="154"/>
      <c r="G1" s="154"/>
      <c r="H1" s="154"/>
      <c r="I1" s="154"/>
      <c r="J1" s="154"/>
      <c r="K1" s="155"/>
      <c r="L1" s="155"/>
      <c r="M1" s="155"/>
      <c r="N1" s="155"/>
      <c r="O1" s="155"/>
      <c r="P1" s="155"/>
      <c r="Q1" s="155"/>
      <c r="R1" s="155"/>
      <c r="S1" s="155"/>
      <c r="T1" s="155"/>
      <c r="U1" s="155"/>
      <c r="V1" s="155"/>
      <c r="W1" s="155"/>
      <c r="X1" s="155"/>
      <c r="Y1" s="155"/>
    </row>
    <row r="2" spans="1:25" s="160" customFormat="1" ht="12.95" customHeight="1">
      <c r="A2" s="157" t="s">
        <v>1</v>
      </c>
      <c r="B2" s="157"/>
      <c r="C2" s="157"/>
      <c r="D2" s="157"/>
      <c r="E2" s="157"/>
      <c r="F2" s="157"/>
      <c r="G2" s="157"/>
      <c r="H2" s="157"/>
      <c r="I2" s="157"/>
      <c r="J2" s="157"/>
      <c r="K2" s="158"/>
      <c r="L2" s="158"/>
      <c r="M2" s="158"/>
      <c r="N2" s="158"/>
      <c r="O2" s="158"/>
      <c r="P2" s="159"/>
      <c r="Q2" s="159"/>
      <c r="R2" s="159"/>
      <c r="S2" s="159"/>
      <c r="T2" s="159"/>
      <c r="U2" s="159"/>
      <c r="V2" s="159"/>
      <c r="W2" s="159"/>
      <c r="X2" s="159"/>
      <c r="Y2" s="159"/>
    </row>
    <row r="3" spans="1:25" ht="12.95" customHeight="1">
      <c r="A3" s="222" t="s">
        <v>300</v>
      </c>
      <c r="Q3" s="161" t="s">
        <v>329</v>
      </c>
    </row>
    <row r="4" spans="1:25" ht="12.95" customHeight="1">
      <c r="A4" s="222" t="s">
        <v>294</v>
      </c>
      <c r="R4" s="376"/>
      <c r="S4" s="222" t="s">
        <v>92</v>
      </c>
    </row>
    <row r="5" spans="1:25" ht="12.95" customHeight="1">
      <c r="A5" s="222" t="s">
        <v>298</v>
      </c>
      <c r="R5" s="386"/>
      <c r="S5" s="222" t="s">
        <v>358</v>
      </c>
    </row>
    <row r="6" spans="1:25" s="160" customFormat="1" ht="12.95" customHeight="1">
      <c r="A6" s="222" t="s">
        <v>2</v>
      </c>
      <c r="B6" s="163"/>
      <c r="C6" s="163"/>
      <c r="D6" s="163"/>
      <c r="E6" s="163"/>
      <c r="F6" s="163"/>
      <c r="G6" s="163"/>
      <c r="H6" s="163"/>
      <c r="I6" s="163"/>
      <c r="J6" s="163"/>
      <c r="K6" s="163"/>
      <c r="L6" s="163"/>
      <c r="M6" s="163"/>
      <c r="N6" s="163"/>
      <c r="O6" s="163"/>
      <c r="P6" s="163"/>
      <c r="Q6" s="163"/>
      <c r="R6" s="349"/>
      <c r="S6" s="222" t="s">
        <v>83</v>
      </c>
      <c r="T6" s="163"/>
      <c r="U6" s="163"/>
      <c r="V6" s="163"/>
      <c r="W6" s="163"/>
      <c r="X6" s="163"/>
      <c r="Y6" s="163"/>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160" customFormat="1" ht="12.95" customHeight="1">
      <c r="A8" s="222" t="s">
        <v>293</v>
      </c>
      <c r="B8" s="163"/>
      <c r="C8" s="163"/>
      <c r="D8" s="163"/>
      <c r="E8" s="163"/>
      <c r="F8" s="163"/>
      <c r="G8" s="163"/>
      <c r="H8" s="163"/>
      <c r="I8" s="163"/>
      <c r="J8" s="163"/>
      <c r="K8" s="163"/>
      <c r="L8" s="163"/>
      <c r="M8" s="163"/>
      <c r="N8" s="163"/>
      <c r="O8" s="163"/>
      <c r="P8" s="163"/>
      <c r="Q8" s="163"/>
      <c r="R8" s="163"/>
      <c r="S8" s="163"/>
      <c r="T8" s="163"/>
      <c r="U8" s="163"/>
      <c r="V8" s="163"/>
      <c r="W8" s="163"/>
      <c r="X8" s="163"/>
      <c r="Y8" s="163"/>
    </row>
    <row r="9" spans="1:25" s="160" customFormat="1" ht="12.95" customHeight="1">
      <c r="A9" s="163"/>
      <c r="B9" s="163"/>
      <c r="C9" s="163"/>
      <c r="D9" s="163"/>
      <c r="E9" s="163"/>
      <c r="F9" s="163"/>
      <c r="G9" s="163"/>
      <c r="H9" s="163"/>
      <c r="I9" s="163"/>
      <c r="J9" s="163"/>
      <c r="K9" s="163"/>
      <c r="L9" s="163"/>
      <c r="M9" s="163"/>
      <c r="N9" s="163"/>
      <c r="O9" s="163"/>
      <c r="P9" s="163"/>
      <c r="Q9" s="163"/>
      <c r="R9" s="163"/>
      <c r="S9" s="163"/>
      <c r="T9" s="163"/>
      <c r="U9" s="163"/>
      <c r="V9" s="163"/>
      <c r="W9" s="163"/>
      <c r="X9" s="163"/>
      <c r="Y9" s="163"/>
    </row>
    <row r="10" spans="1:25" ht="12.95" customHeight="1">
      <c r="A10" s="157" t="s">
        <v>3</v>
      </c>
      <c r="B10" s="167"/>
      <c r="C10" s="167"/>
      <c r="D10" s="167"/>
      <c r="E10" s="167"/>
      <c r="F10" s="167"/>
      <c r="G10" s="167"/>
      <c r="H10" s="167"/>
      <c r="I10" s="167"/>
      <c r="J10" s="167"/>
      <c r="K10" s="168"/>
      <c r="L10" s="168"/>
      <c r="M10" s="168"/>
      <c r="N10" s="168"/>
      <c r="O10" s="168"/>
      <c r="P10" s="169"/>
      <c r="Q10" s="169"/>
      <c r="R10" s="169"/>
      <c r="S10" s="169"/>
      <c r="T10" s="169"/>
      <c r="U10" s="169"/>
      <c r="V10" s="169"/>
      <c r="W10" s="169"/>
      <c r="X10" s="169"/>
      <c r="Y10" s="169"/>
    </row>
    <row r="11" spans="1:25" ht="12.95" customHeight="1">
      <c r="A11" s="170"/>
      <c r="B11" s="171"/>
      <c r="C11" s="171"/>
      <c r="D11" s="171"/>
      <c r="E11" s="171"/>
      <c r="F11" s="171"/>
      <c r="G11" s="171"/>
      <c r="H11" s="171"/>
      <c r="I11" s="171"/>
      <c r="J11" s="171"/>
      <c r="K11" s="172"/>
      <c r="L11" s="172"/>
      <c r="M11" s="172"/>
      <c r="N11" s="172"/>
      <c r="O11" s="172"/>
    </row>
    <row r="12" spans="1:25" ht="12.95" customHeight="1">
      <c r="A12" s="173" t="s">
        <v>276</v>
      </c>
      <c r="B12" s="173"/>
      <c r="C12" s="173"/>
      <c r="D12" s="173"/>
      <c r="E12" s="173"/>
      <c r="F12" s="173"/>
      <c r="I12" s="232">
        <f ca="1">RANDBETWEEN(80,120)</f>
        <v>83</v>
      </c>
      <c r="J12" s="232">
        <f t="shared" ref="J12:M12" ca="1" si="0">RANDBETWEEN(80,120)</f>
        <v>117</v>
      </c>
      <c r="K12" s="232">
        <f t="shared" ca="1" si="0"/>
        <v>87</v>
      </c>
      <c r="L12" s="232">
        <f t="shared" ca="1" si="0"/>
        <v>104</v>
      </c>
      <c r="M12" s="232">
        <f t="shared" ca="1" si="0"/>
        <v>117</v>
      </c>
      <c r="N12" s="230"/>
      <c r="O12" s="230"/>
      <c r="P12" s="222"/>
      <c r="Q12" s="222"/>
    </row>
    <row r="13" spans="1:25" ht="12.95" customHeight="1">
      <c r="A13" s="173" t="s">
        <v>280</v>
      </c>
      <c r="B13" s="173"/>
      <c r="C13" s="173"/>
      <c r="D13" s="173"/>
      <c r="E13" s="173"/>
      <c r="F13" s="173"/>
      <c r="I13" s="232">
        <f ca="1">RANDBETWEEN(-20,20)</f>
        <v>17</v>
      </c>
      <c r="J13" s="232">
        <f t="shared" ref="J13:Q14" ca="1" si="1">RANDBETWEEN(-20,20)</f>
        <v>-15</v>
      </c>
      <c r="K13" s="232">
        <f t="shared" ca="1" si="1"/>
        <v>-5</v>
      </c>
      <c r="L13" s="232">
        <f t="shared" ca="1" si="1"/>
        <v>4</v>
      </c>
      <c r="M13" s="232">
        <f t="shared" ca="1" si="1"/>
        <v>-4</v>
      </c>
      <c r="N13" s="232">
        <f t="shared" ca="1" si="1"/>
        <v>18</v>
      </c>
      <c r="O13" s="232">
        <f t="shared" ca="1" si="1"/>
        <v>1</v>
      </c>
      <c r="P13" s="232">
        <f t="shared" ca="1" si="1"/>
        <v>-11</v>
      </c>
      <c r="Q13" s="232">
        <f t="shared" ca="1" si="1"/>
        <v>-8</v>
      </c>
    </row>
    <row r="14" spans="1:25" ht="12.95" customHeight="1">
      <c r="A14" s="173" t="s">
        <v>277</v>
      </c>
      <c r="B14" s="173"/>
      <c r="C14" s="173"/>
      <c r="D14" s="173"/>
      <c r="E14" s="173"/>
      <c r="F14" s="173"/>
      <c r="I14" s="232">
        <f ca="1">RANDBETWEEN(-20,20)</f>
        <v>17</v>
      </c>
      <c r="J14" s="232">
        <f t="shared" ca="1" si="1"/>
        <v>10</v>
      </c>
      <c r="K14" s="232">
        <f t="shared" ca="1" si="1"/>
        <v>-14</v>
      </c>
      <c r="L14" s="232">
        <f t="shared" ca="1" si="1"/>
        <v>-5</v>
      </c>
      <c r="M14" s="232">
        <f t="shared" ca="1" si="1"/>
        <v>13</v>
      </c>
      <c r="N14" s="232">
        <f t="shared" ca="1" si="1"/>
        <v>14</v>
      </c>
      <c r="O14" s="232">
        <f t="shared" ca="1" si="1"/>
        <v>-18</v>
      </c>
      <c r="P14" s="232">
        <f t="shared" ca="1" si="1"/>
        <v>-8</v>
      </c>
      <c r="Q14" s="232">
        <f t="shared" ca="1" si="1"/>
        <v>15</v>
      </c>
    </row>
    <row r="15" spans="1:25" ht="12.95" customHeight="1">
      <c r="A15" s="173" t="s">
        <v>4</v>
      </c>
      <c r="B15" s="173"/>
      <c r="C15" s="173"/>
      <c r="D15" s="173"/>
      <c r="E15" s="173"/>
      <c r="F15" s="173"/>
      <c r="I15" s="177">
        <v>7.1900000000000006E-2</v>
      </c>
      <c r="J15" s="173"/>
      <c r="K15" s="173"/>
      <c r="L15" s="173"/>
      <c r="M15" s="176"/>
      <c r="N15" s="176"/>
      <c r="O15" s="176"/>
    </row>
    <row r="16" spans="1:25" ht="12.95" customHeight="1">
      <c r="A16" s="173"/>
      <c r="B16" s="173"/>
      <c r="C16" s="173"/>
      <c r="D16" s="173"/>
      <c r="E16" s="173"/>
      <c r="F16" s="173"/>
      <c r="J16" s="173"/>
      <c r="K16" s="173"/>
      <c r="L16" s="173"/>
      <c r="M16" s="176"/>
      <c r="N16" s="176"/>
      <c r="O16" s="176"/>
    </row>
    <row r="17" spans="1:118" ht="12.95" customHeight="1">
      <c r="A17" s="231" t="s">
        <v>359</v>
      </c>
      <c r="B17" s="173"/>
      <c r="C17" s="173"/>
      <c r="D17" s="173"/>
      <c r="E17" s="173"/>
      <c r="F17" s="173"/>
      <c r="I17" s="264">
        <f ca="1">I123</f>
        <v>0.34071320922610487</v>
      </c>
      <c r="J17" s="173"/>
      <c r="K17" s="173"/>
      <c r="L17" s="173"/>
      <c r="M17" s="176"/>
      <c r="N17" s="176"/>
      <c r="O17" s="176"/>
    </row>
    <row r="18" spans="1:118" ht="12.95" customHeight="1">
      <c r="A18" s="173"/>
      <c r="B18" s="173"/>
      <c r="C18" s="173"/>
      <c r="D18" s="173"/>
      <c r="E18" s="173"/>
      <c r="F18" s="173"/>
      <c r="G18" s="173"/>
      <c r="H18" s="173"/>
      <c r="I18" s="173"/>
      <c r="J18" s="173"/>
      <c r="K18" s="209"/>
      <c r="L18" s="175"/>
      <c r="M18" s="162"/>
      <c r="N18" s="176"/>
      <c r="O18" s="176"/>
    </row>
    <row r="19" spans="1:118" ht="12.95" customHeight="1">
      <c r="A19" s="178" t="s">
        <v>5</v>
      </c>
      <c r="B19" s="179"/>
      <c r="C19" s="179"/>
      <c r="D19" s="179"/>
      <c r="E19" s="179"/>
      <c r="F19" s="179"/>
      <c r="G19" s="179"/>
      <c r="H19" s="179"/>
      <c r="I19" s="179"/>
      <c r="J19" s="179"/>
      <c r="K19" s="180"/>
      <c r="L19" s="168"/>
      <c r="M19" s="168"/>
      <c r="N19" s="168"/>
      <c r="O19" s="168"/>
      <c r="P19" s="169"/>
      <c r="Q19" s="169"/>
      <c r="R19" s="169"/>
      <c r="S19" s="169"/>
      <c r="T19" s="169"/>
      <c r="U19" s="169"/>
      <c r="V19" s="169"/>
      <c r="W19" s="169"/>
      <c r="X19" s="169"/>
      <c r="Y19" s="169"/>
    </row>
    <row r="20" spans="1:118" ht="12.95" customHeight="1">
      <c r="A20" s="240"/>
      <c r="B20" s="240"/>
      <c r="C20" s="240"/>
      <c r="D20" s="240"/>
      <c r="E20" s="240"/>
      <c r="F20" s="240"/>
      <c r="G20" s="240"/>
      <c r="H20" s="181"/>
      <c r="I20" s="182"/>
      <c r="J20" s="175"/>
      <c r="K20" s="175"/>
      <c r="L20" s="175"/>
      <c r="M20" s="209"/>
      <c r="N20" s="211" t="s">
        <v>283</v>
      </c>
      <c r="O20" s="209"/>
    </row>
    <row r="21" spans="1:118" ht="12.95" customHeight="1">
      <c r="A21" s="223"/>
      <c r="B21" s="223"/>
      <c r="C21" s="223"/>
      <c r="D21" s="223"/>
      <c r="E21" s="223"/>
      <c r="F21" s="223"/>
      <c r="G21" s="223"/>
      <c r="H21" s="162"/>
      <c r="I21" s="162"/>
      <c r="K21" s="183" t="s">
        <v>291</v>
      </c>
      <c r="M21" s="162"/>
      <c r="N21" s="183" t="s">
        <v>284</v>
      </c>
      <c r="P21" s="183"/>
      <c r="Q21" s="183" t="s">
        <v>7</v>
      </c>
      <c r="R21" s="162"/>
      <c r="S21" s="162"/>
      <c r="U21" s="183"/>
      <c r="V21" s="242" t="s">
        <v>290</v>
      </c>
      <c r="X21" s="162"/>
      <c r="Y21" s="162"/>
    </row>
    <row r="22" spans="1:118" ht="12.95" customHeight="1">
      <c r="A22" s="223"/>
      <c r="B22" s="223"/>
      <c r="C22" s="223"/>
      <c r="D22" s="223"/>
      <c r="E22" s="223"/>
      <c r="F22" s="223"/>
      <c r="G22" s="223"/>
      <c r="H22" s="162"/>
      <c r="I22" s="184">
        <v>1</v>
      </c>
      <c r="J22" s="185">
        <v>2</v>
      </c>
      <c r="K22" s="185">
        <v>3</v>
      </c>
      <c r="L22" s="185">
        <v>4</v>
      </c>
      <c r="M22" s="186">
        <v>5</v>
      </c>
      <c r="N22" s="184">
        <f>M22+1</f>
        <v>6</v>
      </c>
      <c r="O22" s="184">
        <f t="shared" ref="O22:Y23" si="2">N22+1</f>
        <v>7</v>
      </c>
      <c r="P22" s="185">
        <f t="shared" si="2"/>
        <v>8</v>
      </c>
      <c r="Q22" s="185">
        <f t="shared" si="2"/>
        <v>9</v>
      </c>
      <c r="R22" s="185">
        <f t="shared" si="2"/>
        <v>10</v>
      </c>
      <c r="S22" s="212">
        <f t="shared" si="2"/>
        <v>11</v>
      </c>
      <c r="T22" s="185">
        <f t="shared" si="2"/>
        <v>12</v>
      </c>
      <c r="U22" s="185">
        <f t="shared" si="2"/>
        <v>13</v>
      </c>
      <c r="V22" s="185">
        <f t="shared" si="2"/>
        <v>14</v>
      </c>
      <c r="W22" s="185">
        <f t="shared" si="2"/>
        <v>15</v>
      </c>
      <c r="X22" s="212">
        <f t="shared" si="2"/>
        <v>16</v>
      </c>
      <c r="Y22" s="185">
        <f t="shared" si="2"/>
        <v>17</v>
      </c>
    </row>
    <row r="23" spans="1:118" s="189" customFormat="1" ht="12.95" customHeight="1">
      <c r="A23" s="246" t="s">
        <v>8</v>
      </c>
      <c r="B23" s="246"/>
      <c r="C23" s="246"/>
      <c r="D23" s="246"/>
      <c r="E23" s="246"/>
      <c r="F23" s="246"/>
      <c r="G23" s="246"/>
      <c r="H23" s="187"/>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57">
        <f t="shared" si="2"/>
        <v>16</v>
      </c>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row>
    <row r="24" spans="1:118" s="189" customFormat="1" ht="12.95" customHeight="1">
      <c r="A24" s="246" t="s">
        <v>9</v>
      </c>
      <c r="B24" s="246"/>
      <c r="C24" s="246"/>
      <c r="D24" s="246"/>
      <c r="E24" s="246"/>
      <c r="F24" s="246"/>
      <c r="G24" s="246"/>
      <c r="H24" s="187"/>
      <c r="I24" s="251">
        <f t="shared" ref="I24:X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190">
        <f t="shared" ref="Y24" si="5">1/(1+$I$15)^Y23</f>
        <v>0.32925445903441697</v>
      </c>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4"/>
      <c r="CI24" s="194"/>
      <c r="CJ24" s="194"/>
      <c r="CK24" s="194"/>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4"/>
      <c r="DL24" s="194"/>
      <c r="DM24" s="194"/>
      <c r="DN24" s="194"/>
    </row>
    <row r="25" spans="1:118" ht="12.95" customHeight="1">
      <c r="A25" s="240"/>
      <c r="B25" s="240"/>
      <c r="C25" s="240"/>
      <c r="D25" s="240"/>
      <c r="E25" s="240"/>
      <c r="F25" s="240"/>
      <c r="G25" s="240"/>
      <c r="H25" s="181"/>
      <c r="I25" s="253"/>
      <c r="J25" s="253"/>
      <c r="K25" s="253"/>
      <c r="L25" s="253"/>
      <c r="M25" s="197"/>
      <c r="N25" s="197"/>
      <c r="O25" s="196"/>
      <c r="P25" s="223"/>
      <c r="Q25" s="381"/>
      <c r="R25" s="253"/>
      <c r="S25" s="197"/>
      <c r="T25" s="196"/>
      <c r="U25" s="223"/>
      <c r="V25" s="381"/>
      <c r="W25" s="253"/>
      <c r="X25" s="197"/>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row>
    <row r="26" spans="1:118" s="268" customFormat="1" ht="12.95" customHeight="1" outlineLevel="1">
      <c r="A26" s="266" t="s">
        <v>10</v>
      </c>
      <c r="B26" s="266" t="s">
        <v>197</v>
      </c>
      <c r="C26" s="267"/>
      <c r="D26" s="267"/>
      <c r="E26" s="267"/>
      <c r="F26" s="267"/>
      <c r="G26" s="267"/>
      <c r="H26" s="267"/>
      <c r="I26" s="268">
        <f ca="1">I12</f>
        <v>83</v>
      </c>
      <c r="J26" s="268">
        <f t="shared" ref="J26:M26" ca="1" si="6">J12</f>
        <v>117</v>
      </c>
      <c r="K26" s="268">
        <f t="shared" ca="1" si="6"/>
        <v>87</v>
      </c>
      <c r="L26" s="268">
        <f t="shared" ca="1" si="6"/>
        <v>104</v>
      </c>
      <c r="M26" s="300">
        <f t="shared" ca="1" si="6"/>
        <v>117</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83</v>
      </c>
      <c r="J27" s="276">
        <f ca="1">J26</f>
        <v>117</v>
      </c>
      <c r="K27" s="276">
        <f ca="1">K26</f>
        <v>87</v>
      </c>
      <c r="L27" s="276">
        <f ca="1">L26</f>
        <v>104</v>
      </c>
      <c r="M27" s="277">
        <f ca="1">M26</f>
        <v>117</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83</v>
      </c>
      <c r="J29" s="283">
        <f t="shared" ref="J29:M29" ca="1" si="7">J12</f>
        <v>117</v>
      </c>
      <c r="K29" s="283">
        <f t="shared" ca="1" si="7"/>
        <v>87</v>
      </c>
      <c r="L29" s="283">
        <f t="shared" ca="1" si="7"/>
        <v>104</v>
      </c>
      <c r="M29" s="285">
        <f t="shared" ca="1" si="7"/>
        <v>117</v>
      </c>
      <c r="N29" s="285"/>
      <c r="O29" s="284"/>
      <c r="S29" s="285"/>
      <c r="T29" s="284"/>
      <c r="X29" s="285"/>
    </row>
    <row r="30" spans="1:118" s="283" customFormat="1" ht="12.95" customHeight="1" outlineLevel="1">
      <c r="A30" s="287"/>
      <c r="B30" s="281" t="s">
        <v>199</v>
      </c>
      <c r="C30" s="282"/>
      <c r="D30" s="282"/>
      <c r="E30" s="282"/>
      <c r="F30" s="282"/>
      <c r="G30" s="282"/>
      <c r="H30" s="267"/>
      <c r="M30" s="285"/>
      <c r="N30" s="391">
        <f ca="1">L32</f>
        <v>104</v>
      </c>
      <c r="O30" s="393"/>
      <c r="S30" s="285"/>
      <c r="T30" s="284"/>
      <c r="X30" s="285"/>
    </row>
    <row r="31" spans="1:118" s="283" customFormat="1" ht="12.95" customHeight="1" outlineLevel="1">
      <c r="A31" s="287"/>
      <c r="B31" s="281" t="s">
        <v>200</v>
      </c>
      <c r="C31" s="282"/>
      <c r="D31" s="282"/>
      <c r="E31" s="282"/>
      <c r="F31" s="282"/>
      <c r="G31" s="282"/>
      <c r="H31" s="282"/>
      <c r="M31" s="285"/>
      <c r="N31" s="285"/>
      <c r="O31" s="298">
        <f ca="1">M32</f>
        <v>117</v>
      </c>
      <c r="P31" s="283">
        <f ca="1">O31</f>
        <v>117</v>
      </c>
      <c r="Q31" s="283">
        <f t="shared" ref="Q31:S31" ca="1" si="8">P31</f>
        <v>117</v>
      </c>
      <c r="R31" s="283">
        <f t="shared" ca="1" si="8"/>
        <v>117</v>
      </c>
      <c r="S31" s="285">
        <f t="shared" ca="1" si="8"/>
        <v>117</v>
      </c>
      <c r="T31" s="298">
        <f ca="1">R32</f>
        <v>117</v>
      </c>
      <c r="U31" s="283">
        <f ca="1">$S$31</f>
        <v>117</v>
      </c>
      <c r="V31" s="283">
        <f ca="1">$S$31</f>
        <v>117</v>
      </c>
      <c r="W31" s="283">
        <f ca="1">$S$31</f>
        <v>117</v>
      </c>
      <c r="X31" s="285">
        <f ca="1">V32</f>
        <v>117</v>
      </c>
      <c r="Y31" s="359">
        <f ca="1">W32</f>
        <v>117</v>
      </c>
    </row>
    <row r="32" spans="1:118" s="283" customFormat="1" ht="12.95" customHeight="1" outlineLevel="1">
      <c r="A32" s="287"/>
      <c r="B32" s="281" t="s">
        <v>195</v>
      </c>
      <c r="C32" s="282"/>
      <c r="D32" s="282"/>
      <c r="E32" s="282"/>
      <c r="F32" s="282"/>
      <c r="G32" s="282"/>
      <c r="H32" s="282"/>
      <c r="I32" s="283">
        <f ca="1">SUM(I29:I31)</f>
        <v>83</v>
      </c>
      <c r="J32" s="283">
        <f t="shared" ref="J32:X32" ca="1" si="9">SUM(J29:J31)</f>
        <v>117</v>
      </c>
      <c r="K32" s="283">
        <f t="shared" ca="1" si="9"/>
        <v>87</v>
      </c>
      <c r="L32" s="283">
        <f t="shared" ca="1" si="9"/>
        <v>104</v>
      </c>
      <c r="M32" s="285">
        <f t="shared" ca="1" si="9"/>
        <v>117</v>
      </c>
      <c r="N32" s="285">
        <f t="shared" ca="1" si="9"/>
        <v>104</v>
      </c>
      <c r="O32" s="284">
        <f t="shared" ca="1" si="9"/>
        <v>117</v>
      </c>
      <c r="P32" s="283">
        <f t="shared" ca="1" si="9"/>
        <v>117</v>
      </c>
      <c r="Q32" s="283">
        <f t="shared" ca="1" si="9"/>
        <v>117</v>
      </c>
      <c r="R32" s="283">
        <f t="shared" ca="1" si="9"/>
        <v>117</v>
      </c>
      <c r="S32" s="285">
        <f ca="1">SUM(S29:S31)</f>
        <v>117</v>
      </c>
      <c r="T32" s="284">
        <f t="shared" ca="1" si="9"/>
        <v>117</v>
      </c>
      <c r="U32" s="283">
        <f t="shared" ca="1" si="9"/>
        <v>117</v>
      </c>
      <c r="V32" s="283">
        <f t="shared" ca="1" si="9"/>
        <v>117</v>
      </c>
      <c r="W32" s="283">
        <f t="shared" ca="1" si="9"/>
        <v>117</v>
      </c>
      <c r="X32" s="285">
        <f t="shared" ca="1" si="9"/>
        <v>117</v>
      </c>
      <c r="Y32" s="283">
        <f t="shared" ref="Y32" ca="1" si="10">SUM(Y29:Y31)</f>
        <v>117</v>
      </c>
    </row>
    <row r="33" spans="1:25" s="283" customFormat="1" ht="12.95" customHeight="1" outlineLevel="1">
      <c r="A33" s="281"/>
      <c r="B33" s="289" t="s">
        <v>13</v>
      </c>
      <c r="C33" s="290"/>
      <c r="D33" s="290"/>
      <c r="E33" s="290"/>
      <c r="F33" s="290"/>
      <c r="G33" s="290"/>
      <c r="H33" s="290"/>
      <c r="I33" s="291">
        <f ca="1">I$27</f>
        <v>83</v>
      </c>
      <c r="J33" s="291">
        <f ca="1">J$27</f>
        <v>117</v>
      </c>
      <c r="K33" s="291">
        <f ca="1">K$27</f>
        <v>87</v>
      </c>
      <c r="L33" s="291">
        <f ca="1">L$27</f>
        <v>104</v>
      </c>
      <c r="M33" s="293">
        <f ca="1">M$27</f>
        <v>117</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104</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R35" ca="1" si="11">O$31</f>
        <v>117</v>
      </c>
      <c r="P35" s="291">
        <f t="shared" ca="1" si="11"/>
        <v>117</v>
      </c>
      <c r="Q35" s="291">
        <f t="shared" ca="1" si="11"/>
        <v>117</v>
      </c>
      <c r="R35" s="291">
        <f t="shared" ca="1" si="11"/>
        <v>117</v>
      </c>
      <c r="S35" s="293">
        <f t="shared" ref="S35:Y35" ca="1" si="12">S$31</f>
        <v>117</v>
      </c>
      <c r="T35" s="292">
        <f t="shared" ca="1" si="12"/>
        <v>117</v>
      </c>
      <c r="U35" s="291">
        <f t="shared" ca="1" si="12"/>
        <v>117</v>
      </c>
      <c r="V35" s="291">
        <f t="shared" ca="1" si="12"/>
        <v>117</v>
      </c>
      <c r="W35" s="291">
        <f t="shared" ca="1" si="12"/>
        <v>117</v>
      </c>
      <c r="X35" s="293">
        <f t="shared" ca="1" si="12"/>
        <v>117</v>
      </c>
      <c r="Y35" s="291">
        <f t="shared" ca="1" si="12"/>
        <v>117</v>
      </c>
    </row>
    <row r="36" spans="1:25" s="283" customFormat="1" ht="12.75" customHeight="1" outlineLevel="1">
      <c r="A36" s="281"/>
      <c r="B36" s="289" t="s">
        <v>262</v>
      </c>
      <c r="C36" s="290"/>
      <c r="D36" s="290"/>
      <c r="E36" s="290"/>
      <c r="F36" s="290"/>
      <c r="G36" s="290"/>
      <c r="H36" s="290"/>
      <c r="I36" s="291">
        <f t="shared" ref="I36:X36" ca="1" si="13">SUM(I33:I35)</f>
        <v>83</v>
      </c>
      <c r="J36" s="291">
        <f t="shared" ca="1" si="13"/>
        <v>117</v>
      </c>
      <c r="K36" s="291">
        <f t="shared" ca="1" si="13"/>
        <v>87</v>
      </c>
      <c r="L36" s="291">
        <f t="shared" ca="1" si="13"/>
        <v>104</v>
      </c>
      <c r="M36" s="293">
        <f t="shared" ca="1" si="13"/>
        <v>117</v>
      </c>
      <c r="N36" s="293">
        <f t="shared" ca="1" si="13"/>
        <v>104</v>
      </c>
      <c r="O36" s="292">
        <f t="shared" ca="1" si="13"/>
        <v>117</v>
      </c>
      <c r="P36" s="291">
        <f t="shared" ca="1" si="13"/>
        <v>117</v>
      </c>
      <c r="Q36" s="291">
        <f t="shared" ca="1" si="13"/>
        <v>117</v>
      </c>
      <c r="R36" s="291">
        <f t="shared" ca="1" si="13"/>
        <v>117</v>
      </c>
      <c r="S36" s="293">
        <f t="shared" ca="1" si="13"/>
        <v>117</v>
      </c>
      <c r="T36" s="292">
        <f t="shared" ca="1" si="13"/>
        <v>117</v>
      </c>
      <c r="U36" s="291">
        <f t="shared" ca="1" si="13"/>
        <v>117</v>
      </c>
      <c r="V36" s="291">
        <f t="shared" ca="1" si="13"/>
        <v>117</v>
      </c>
      <c r="W36" s="291">
        <f t="shared" ca="1" si="13"/>
        <v>117</v>
      </c>
      <c r="X36" s="293">
        <f t="shared" ca="1" si="13"/>
        <v>117</v>
      </c>
      <c r="Y36" s="291">
        <f t="shared" ref="Y36" ca="1" si="14">SUM(Y33:Y35)</f>
        <v>117</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83</v>
      </c>
      <c r="J38" s="268">
        <f t="shared" ref="J38:M38" ca="1" si="15">J12</f>
        <v>117</v>
      </c>
      <c r="K38" s="268">
        <f t="shared" ca="1" si="15"/>
        <v>87</v>
      </c>
      <c r="L38" s="268">
        <f t="shared" ca="1" si="15"/>
        <v>104</v>
      </c>
      <c r="M38" s="300">
        <f t="shared" ca="1" si="15"/>
        <v>117</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1">
        <f ca="1">L41</f>
        <v>108</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298">
        <f ca="1">M41</f>
        <v>107</v>
      </c>
      <c r="P40" s="283">
        <f ca="1">O40</f>
        <v>107</v>
      </c>
      <c r="Q40" s="283">
        <f t="shared" ref="Q40:S40" ca="1" si="16">P40</f>
        <v>107</v>
      </c>
      <c r="R40" s="283">
        <f t="shared" ca="1" si="16"/>
        <v>107</v>
      </c>
      <c r="S40" s="285">
        <f t="shared" ca="1" si="16"/>
        <v>107</v>
      </c>
      <c r="T40" s="298">
        <f ca="1">R41</f>
        <v>120</v>
      </c>
      <c r="U40" s="283">
        <f ca="1">T40</f>
        <v>120</v>
      </c>
      <c r="V40" s="283">
        <f ca="1">U40</f>
        <v>120</v>
      </c>
      <c r="W40" s="283">
        <f ca="1">V40</f>
        <v>120</v>
      </c>
      <c r="X40" s="285">
        <f ca="1">W40</f>
        <v>120</v>
      </c>
      <c r="Y40" s="359">
        <f ca="1">W41</f>
        <v>120</v>
      </c>
    </row>
    <row r="41" spans="1:25" s="268" customFormat="1" ht="12.95" customHeight="1">
      <c r="A41" s="294"/>
      <c r="B41" s="266" t="s">
        <v>196</v>
      </c>
      <c r="C41" s="267"/>
      <c r="D41" s="267"/>
      <c r="E41" s="267"/>
      <c r="F41" s="267"/>
      <c r="G41" s="267"/>
      <c r="H41" s="267"/>
      <c r="I41" s="268">
        <f ca="1">I12-SUM($I13:I13)-I14</f>
        <v>49</v>
      </c>
      <c r="J41" s="268">
        <f ca="1">J12-SUM($I13:J13)-J14</f>
        <v>105</v>
      </c>
      <c r="K41" s="268">
        <f ca="1">K12-SUM($I13:K13)-K14</f>
        <v>104</v>
      </c>
      <c r="L41" s="268">
        <f ca="1">L12-SUM($I13:L13)-L14</f>
        <v>108</v>
      </c>
      <c r="M41" s="300">
        <f ca="1">M12-SUM($I13:M13)-M14</f>
        <v>107</v>
      </c>
      <c r="N41" s="303">
        <f ca="1">L41+L14-N14-SUM($M13:N13)</f>
        <v>75</v>
      </c>
      <c r="O41" s="284">
        <f ca="1">$M$41+$M$14-O14-SUM($N13:O13)</f>
        <v>119</v>
      </c>
      <c r="P41" s="283">
        <f ca="1">$M$41+$M$14-P14-SUM($N13:P13)</f>
        <v>120</v>
      </c>
      <c r="Q41" s="283">
        <f ca="1">$M$41+$M$14-Q14-SUM($N13:Q13)</f>
        <v>105</v>
      </c>
      <c r="R41" s="283">
        <f ca="1">$M$41+$M$14-R14-SUM($N13:R13)</f>
        <v>120</v>
      </c>
      <c r="S41" s="285">
        <f ca="1">$M$41+$M$14-S14-SUM($N13:S13)</f>
        <v>120</v>
      </c>
      <c r="T41" s="284">
        <f ca="1">$R$41+$R$14-T14-SUM($S13:T13)</f>
        <v>120</v>
      </c>
      <c r="U41" s="283">
        <f ca="1">$R$41+$R$14-U14-SUM($S13:U13)</f>
        <v>120</v>
      </c>
      <c r="V41" s="283">
        <f ca="1">$R$41+$R$14-V14-SUM($S13:V13)</f>
        <v>120</v>
      </c>
      <c r="W41" s="283">
        <f ca="1">$R$41+$R$14-W14-SUM($S13:W13)</f>
        <v>120</v>
      </c>
      <c r="X41" s="285">
        <f ca="1">$R$41+$R$14-X14-SUM($S13:X13)</f>
        <v>120</v>
      </c>
      <c r="Y41" s="283">
        <f ca="1">$W$41+$W$14-Y14-SUM($X13:Y13)</f>
        <v>120</v>
      </c>
    </row>
    <row r="42" spans="1:25" s="268" customFormat="1" ht="12.95" customHeight="1" outlineLevel="1">
      <c r="A42" s="266"/>
      <c r="B42" s="274" t="s">
        <v>17</v>
      </c>
      <c r="C42" s="275"/>
      <c r="D42" s="275"/>
      <c r="E42" s="275"/>
      <c r="F42" s="275"/>
      <c r="G42" s="275"/>
      <c r="H42" s="275"/>
      <c r="I42" s="276">
        <f ca="1">I$27</f>
        <v>83</v>
      </c>
      <c r="J42" s="276">
        <f ca="1">J$27</f>
        <v>117</v>
      </c>
      <c r="K42" s="276">
        <f ca="1">K$27</f>
        <v>87</v>
      </c>
      <c r="L42" s="276">
        <f ca="1">L$27</f>
        <v>104</v>
      </c>
      <c r="M42" s="277">
        <f ca="1">M$27</f>
        <v>117</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108</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107</v>
      </c>
      <c r="P44" s="276">
        <f ca="1">P40</f>
        <v>107</v>
      </c>
      <c r="Q44" s="276">
        <f ca="1">Q40</f>
        <v>107</v>
      </c>
      <c r="R44" s="276">
        <f ca="1">R40</f>
        <v>107</v>
      </c>
      <c r="S44" s="277">
        <f t="shared" ref="S44:X44" ca="1" si="17">S40</f>
        <v>107</v>
      </c>
      <c r="T44" s="304">
        <f t="shared" ca="1" si="17"/>
        <v>120</v>
      </c>
      <c r="U44" s="276">
        <f t="shared" ca="1" si="17"/>
        <v>120</v>
      </c>
      <c r="V44" s="276">
        <f t="shared" ca="1" si="17"/>
        <v>120</v>
      </c>
      <c r="W44" s="276">
        <f t="shared" ca="1" si="17"/>
        <v>120</v>
      </c>
      <c r="X44" s="277">
        <f t="shared" ca="1" si="17"/>
        <v>120</v>
      </c>
      <c r="Y44" s="276">
        <f t="shared" ref="Y44" ca="1" si="18">Y40</f>
        <v>120</v>
      </c>
    </row>
    <row r="45" spans="1:25" s="268" customFormat="1" ht="12.75" customHeight="1">
      <c r="A45" s="266"/>
      <c r="B45" s="274" t="s">
        <v>263</v>
      </c>
      <c r="C45" s="275"/>
      <c r="D45" s="275"/>
      <c r="E45" s="275"/>
      <c r="F45" s="275"/>
      <c r="G45" s="275"/>
      <c r="H45" s="275"/>
      <c r="I45" s="276">
        <f t="shared" ref="I45:X45" ca="1" si="19">SUM(I42:I44)</f>
        <v>83</v>
      </c>
      <c r="J45" s="276">
        <f t="shared" ca="1" si="19"/>
        <v>117</v>
      </c>
      <c r="K45" s="276">
        <f t="shared" ca="1" si="19"/>
        <v>87</v>
      </c>
      <c r="L45" s="276">
        <f t="shared" ca="1" si="19"/>
        <v>104</v>
      </c>
      <c r="M45" s="277">
        <f t="shared" ca="1" si="19"/>
        <v>117</v>
      </c>
      <c r="N45" s="277">
        <f t="shared" ca="1" si="19"/>
        <v>108</v>
      </c>
      <c r="O45" s="304">
        <f t="shared" ca="1" si="19"/>
        <v>107</v>
      </c>
      <c r="P45" s="276">
        <f t="shared" ca="1" si="19"/>
        <v>107</v>
      </c>
      <c r="Q45" s="276">
        <f t="shared" ca="1" si="19"/>
        <v>107</v>
      </c>
      <c r="R45" s="276">
        <f t="shared" ca="1" si="19"/>
        <v>107</v>
      </c>
      <c r="S45" s="277">
        <f t="shared" ca="1" si="19"/>
        <v>107</v>
      </c>
      <c r="T45" s="304">
        <f t="shared" ca="1" si="19"/>
        <v>120</v>
      </c>
      <c r="U45" s="276">
        <f t="shared" ca="1" si="19"/>
        <v>120</v>
      </c>
      <c r="V45" s="276">
        <f t="shared" ca="1" si="19"/>
        <v>120</v>
      </c>
      <c r="W45" s="276">
        <f t="shared" ca="1" si="19"/>
        <v>120</v>
      </c>
      <c r="X45" s="277">
        <f t="shared" ca="1" si="19"/>
        <v>120</v>
      </c>
      <c r="Y45" s="276">
        <f t="shared" ref="Y45" ca="1" si="20">SUM(Y42:Y44)</f>
        <v>120</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21">(SUM(I38:I40)-I41)-(SUM(H38:H40)-H41)</f>
        <v>34</v>
      </c>
      <c r="J47" s="268">
        <f t="shared" ca="1" si="21"/>
        <v>-22</v>
      </c>
      <c r="K47" s="268">
        <f t="shared" ca="1" si="21"/>
        <v>-29</v>
      </c>
      <c r="L47" s="268">
        <f t="shared" ca="1" si="21"/>
        <v>13</v>
      </c>
      <c r="M47" s="300">
        <f t="shared" ca="1" si="21"/>
        <v>14</v>
      </c>
      <c r="N47" s="297">
        <f ca="1">(SUM(N38:N40)-N41)-(SUM(M38:M40)-M41)</f>
        <v>23</v>
      </c>
      <c r="O47" s="295">
        <f t="shared" ca="1" si="21"/>
        <v>-45</v>
      </c>
      <c r="P47" s="268">
        <f t="shared" ca="1" si="21"/>
        <v>-1</v>
      </c>
      <c r="Q47" s="268">
        <f t="shared" ca="1" si="21"/>
        <v>15</v>
      </c>
      <c r="R47" s="268">
        <f t="shared" ca="1" si="21"/>
        <v>-15</v>
      </c>
      <c r="S47" s="297">
        <f t="shared" ca="1" si="21"/>
        <v>0</v>
      </c>
      <c r="T47" s="295">
        <f t="shared" ca="1" si="21"/>
        <v>13</v>
      </c>
      <c r="U47" s="268">
        <f t="shared" ca="1" si="21"/>
        <v>0</v>
      </c>
      <c r="V47" s="268">
        <f t="shared" ca="1" si="21"/>
        <v>0</v>
      </c>
      <c r="W47" s="268">
        <f t="shared" ca="1" si="21"/>
        <v>0</v>
      </c>
      <c r="X47" s="297">
        <f t="shared" ca="1" si="21"/>
        <v>0</v>
      </c>
      <c r="Y47" s="296">
        <f t="shared" ca="1" si="21"/>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34</v>
      </c>
      <c r="J50" s="308"/>
      <c r="K50" s="308"/>
      <c r="L50" s="308"/>
      <c r="M50" s="311"/>
      <c r="N50" s="311"/>
      <c r="O50" s="310">
        <f ca="1">SUM(O38:O40)-O41</f>
        <v>-12</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-22</v>
      </c>
      <c r="K51" s="312">
        <f ca="1">(SUM(K38:K40)-K41)-(SUM(J38:J40)-J41)</f>
        <v>-29</v>
      </c>
      <c r="L51" s="312">
        <f ca="1">(SUM(L38:L40)-L41)-(SUM(K38:K40)-K41)</f>
        <v>13</v>
      </c>
      <c r="M51" s="311"/>
      <c r="N51" s="311"/>
      <c r="O51" s="310"/>
      <c r="P51" s="312">
        <f ca="1">(SUM(P38:P40)-P41)-(SUM(O38:O40)-O41)</f>
        <v>-1</v>
      </c>
      <c r="Q51" s="312">
        <f ca="1">(SUM(Q38:Q40)-Q41)-(SUM(P38:P40)-P41)</f>
        <v>15</v>
      </c>
      <c r="R51" s="312">
        <f ca="1">(SUM(R38:R40)-R41)-(SUM(Q38:Q40)-Q41)</f>
        <v>-15</v>
      </c>
      <c r="S51" s="311"/>
      <c r="T51" s="322"/>
      <c r="U51" s="312">
        <f ca="1">(SUM(U38:U40)-U41)-(SUM(T38:T40)-T41)</f>
        <v>0</v>
      </c>
      <c r="V51" s="312">
        <f t="shared" ref="V51:W51" ca="1" si="22">(SUM(V38:V40)-V41)-(SUM(U38:U40)-U41)</f>
        <v>0</v>
      </c>
      <c r="W51" s="312">
        <f t="shared" ca="1" si="22"/>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4"/>
      <c r="J54" s="314"/>
      <c r="K54" s="314"/>
      <c r="L54" s="314"/>
      <c r="M54" s="318"/>
      <c r="N54" s="354"/>
      <c r="O54" s="315"/>
      <c r="P54" s="316"/>
      <c r="Q54" s="316"/>
      <c r="R54" s="316"/>
      <c r="S54" s="354"/>
      <c r="T54" s="315"/>
      <c r="U54" s="316"/>
      <c r="V54" s="316"/>
      <c r="W54" s="314"/>
      <c r="X54" s="354"/>
      <c r="Y54" s="316"/>
    </row>
    <row r="55" spans="1:25" s="268" customFormat="1" ht="12.95" customHeight="1">
      <c r="A55" s="294"/>
      <c r="B55" s="306" t="s">
        <v>281</v>
      </c>
      <c r="C55" s="307"/>
      <c r="D55" s="307"/>
      <c r="E55" s="307"/>
      <c r="F55" s="307"/>
      <c r="G55" s="307"/>
      <c r="H55" s="307"/>
      <c r="I55" s="314"/>
      <c r="J55" s="314"/>
      <c r="K55" s="314"/>
      <c r="L55" s="314"/>
      <c r="M55" s="318"/>
      <c r="N55" s="354"/>
      <c r="O55" s="315"/>
      <c r="P55" s="316"/>
      <c r="Q55" s="316"/>
      <c r="R55" s="316"/>
      <c r="S55" s="354"/>
      <c r="T55" s="315"/>
      <c r="U55" s="316"/>
      <c r="V55" s="316"/>
      <c r="W55" s="314"/>
      <c r="X55" s="354"/>
      <c r="Y55" s="316"/>
    </row>
    <row r="56" spans="1:25" s="268" customFormat="1" ht="12.95" customHeight="1">
      <c r="A56" s="294"/>
      <c r="B56" s="306" t="s">
        <v>323</v>
      </c>
      <c r="C56" s="307"/>
      <c r="D56" s="307"/>
      <c r="E56" s="307"/>
      <c r="F56" s="307"/>
      <c r="G56" s="307"/>
      <c r="H56" s="307"/>
      <c r="I56" s="314"/>
      <c r="J56" s="314"/>
      <c r="K56" s="314"/>
      <c r="L56" s="314"/>
      <c r="M56" s="318"/>
      <c r="N56" s="354"/>
      <c r="O56" s="315"/>
      <c r="P56" s="314"/>
      <c r="Q56" s="314"/>
      <c r="R56" s="314"/>
      <c r="S56" s="354"/>
      <c r="T56" s="371"/>
      <c r="U56" s="314"/>
      <c r="V56" s="314"/>
      <c r="W56" s="314"/>
      <c r="X56" s="354"/>
      <c r="Y56" s="316"/>
    </row>
    <row r="57" spans="1:25" s="268" customFormat="1" ht="12.95" customHeight="1">
      <c r="A57" s="294"/>
      <c r="B57" s="306" t="s">
        <v>286</v>
      </c>
      <c r="C57" s="307"/>
      <c r="D57" s="307"/>
      <c r="E57" s="307"/>
      <c r="F57" s="307"/>
      <c r="G57" s="307"/>
      <c r="H57" s="307"/>
      <c r="I57" s="314"/>
      <c r="J57" s="314"/>
      <c r="K57" s="314"/>
      <c r="L57" s="314"/>
      <c r="M57" s="318"/>
      <c r="N57" s="354"/>
      <c r="O57" s="315"/>
      <c r="P57" s="314"/>
      <c r="Q57" s="314"/>
      <c r="R57" s="314"/>
      <c r="S57" s="354"/>
      <c r="T57" s="371"/>
      <c r="U57" s="314"/>
      <c r="V57" s="314"/>
      <c r="W57" s="314"/>
      <c r="X57" s="354"/>
      <c r="Y57" s="316"/>
    </row>
    <row r="58" spans="1:25" s="268" customFormat="1" ht="12.95" customHeight="1">
      <c r="A58" s="294"/>
      <c r="B58" s="306" t="s">
        <v>308</v>
      </c>
      <c r="C58" s="307"/>
      <c r="D58" s="307"/>
      <c r="E58" s="307"/>
      <c r="F58" s="307"/>
      <c r="G58" s="307"/>
      <c r="H58" s="307"/>
      <c r="I58" s="314"/>
      <c r="J58" s="314"/>
      <c r="K58" s="314"/>
      <c r="L58" s="314"/>
      <c r="M58" s="318"/>
      <c r="N58" s="354"/>
      <c r="O58" s="315"/>
      <c r="P58" s="314"/>
      <c r="Q58" s="314"/>
      <c r="R58" s="314"/>
      <c r="S58" s="354"/>
      <c r="T58" s="371"/>
      <c r="U58" s="314"/>
      <c r="V58" s="314"/>
      <c r="W58" s="314"/>
      <c r="X58" s="354"/>
      <c r="Y58" s="316"/>
    </row>
    <row r="59" spans="1:25" s="268" customFormat="1" ht="12.95" customHeight="1">
      <c r="A59" s="294"/>
      <c r="B59" s="306" t="s">
        <v>309</v>
      </c>
      <c r="C59" s="307"/>
      <c r="D59" s="307"/>
      <c r="E59" s="307"/>
      <c r="F59" s="307"/>
      <c r="G59" s="307"/>
      <c r="H59" s="307"/>
      <c r="I59" s="314"/>
      <c r="J59" s="314"/>
      <c r="K59" s="314"/>
      <c r="L59" s="314"/>
      <c r="M59" s="318"/>
      <c r="N59" s="354"/>
      <c r="O59" s="315"/>
      <c r="P59" s="314"/>
      <c r="Q59" s="314"/>
      <c r="R59" s="314"/>
      <c r="S59" s="354"/>
      <c r="T59" s="371"/>
      <c r="U59" s="314"/>
      <c r="V59" s="314"/>
      <c r="W59" s="314"/>
      <c r="X59" s="354"/>
      <c r="Y59" s="316"/>
    </row>
    <row r="60" spans="1:25" s="268" customFormat="1" ht="12.95" customHeight="1">
      <c r="A60" s="294"/>
      <c r="B60" s="306" t="s">
        <v>310</v>
      </c>
      <c r="C60" s="307"/>
      <c r="D60" s="307"/>
      <c r="E60" s="307"/>
      <c r="F60" s="307"/>
      <c r="G60" s="307"/>
      <c r="H60" s="307"/>
      <c r="I60" s="314"/>
      <c r="J60" s="314"/>
      <c r="K60" s="314"/>
      <c r="L60" s="314"/>
      <c r="M60" s="318"/>
      <c r="N60" s="354"/>
      <c r="O60" s="315"/>
      <c r="P60" s="314"/>
      <c r="Q60" s="314"/>
      <c r="R60" s="314"/>
      <c r="S60" s="354"/>
      <c r="T60" s="371"/>
      <c r="U60" s="314"/>
      <c r="V60" s="314"/>
      <c r="W60" s="314"/>
      <c r="X60" s="354"/>
      <c r="Y60" s="316"/>
    </row>
    <row r="61" spans="1:25" s="268" customFormat="1" ht="12.95" customHeight="1">
      <c r="A61" s="294"/>
      <c r="B61" s="306" t="s">
        <v>311</v>
      </c>
      <c r="C61" s="307"/>
      <c r="D61" s="307"/>
      <c r="E61" s="307"/>
      <c r="F61" s="307"/>
      <c r="G61" s="307"/>
      <c r="H61" s="307"/>
      <c r="I61" s="314"/>
      <c r="J61" s="314"/>
      <c r="K61" s="314"/>
      <c r="L61" s="314"/>
      <c r="M61" s="318"/>
      <c r="N61" s="354"/>
      <c r="O61" s="315"/>
      <c r="P61" s="314"/>
      <c r="Q61" s="314"/>
      <c r="R61" s="314"/>
      <c r="S61" s="354"/>
      <c r="T61" s="371"/>
      <c r="U61" s="314"/>
      <c r="V61" s="314"/>
      <c r="W61" s="314"/>
      <c r="X61" s="354"/>
      <c r="Y61" s="316"/>
    </row>
    <row r="62" spans="1:25" s="268" customFormat="1" ht="12.95" customHeight="1">
      <c r="A62" s="294"/>
      <c r="B62" s="306" t="s">
        <v>22</v>
      </c>
      <c r="C62" s="307"/>
      <c r="D62" s="307"/>
      <c r="E62" s="307"/>
      <c r="F62" s="307"/>
      <c r="G62" s="307"/>
      <c r="H62" s="307"/>
      <c r="I62" s="319">
        <f ca="1">SUM(I50:I61)</f>
        <v>34</v>
      </c>
      <c r="J62" s="319">
        <f t="shared" ref="J62:Y62" ca="1" si="23">SUM(J50:J61)</f>
        <v>-22</v>
      </c>
      <c r="K62" s="319">
        <f t="shared" ca="1" si="23"/>
        <v>-29</v>
      </c>
      <c r="L62" s="319">
        <f t="shared" ca="1" si="23"/>
        <v>13</v>
      </c>
      <c r="M62" s="321">
        <f t="shared" si="23"/>
        <v>0</v>
      </c>
      <c r="N62" s="321">
        <f t="shared" si="23"/>
        <v>0</v>
      </c>
      <c r="O62" s="320">
        <f t="shared" ca="1" si="23"/>
        <v>-12</v>
      </c>
      <c r="P62" s="319">
        <f t="shared" ca="1" si="23"/>
        <v>-1</v>
      </c>
      <c r="Q62" s="319">
        <f t="shared" ca="1" si="23"/>
        <v>15</v>
      </c>
      <c r="R62" s="319">
        <f t="shared" ca="1" si="23"/>
        <v>-15</v>
      </c>
      <c r="S62" s="321">
        <f t="shared" si="23"/>
        <v>0</v>
      </c>
      <c r="T62" s="320">
        <f t="shared" ca="1" si="23"/>
        <v>0</v>
      </c>
      <c r="U62" s="319">
        <f t="shared" ca="1" si="23"/>
        <v>0</v>
      </c>
      <c r="V62" s="319">
        <f t="shared" ca="1" si="23"/>
        <v>0</v>
      </c>
      <c r="W62" s="319">
        <f t="shared" ca="1" si="23"/>
        <v>0</v>
      </c>
      <c r="X62" s="321">
        <f t="shared" si="23"/>
        <v>0</v>
      </c>
      <c r="Y62" s="319">
        <f t="shared" ca="1" si="23"/>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34</v>
      </c>
      <c r="K65" s="325">
        <f ca="1">J65</f>
        <v>34</v>
      </c>
      <c r="L65" s="325">
        <f ca="1">K65</f>
        <v>34</v>
      </c>
      <c r="M65" s="327">
        <f ca="1">L65</f>
        <v>34</v>
      </c>
      <c r="N65" s="327">
        <f ca="1">M65</f>
        <v>34</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-22</v>
      </c>
      <c r="L66" s="312">
        <f ca="1">K66</f>
        <v>-22</v>
      </c>
      <c r="M66" s="313">
        <f ca="1">L66</f>
        <v>-22</v>
      </c>
      <c r="N66" s="311">
        <f ca="1">M66</f>
        <v>-22</v>
      </c>
      <c r="O66" s="310">
        <f ca="1">N66</f>
        <v>-22</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-29</v>
      </c>
      <c r="M67" s="313">
        <f ca="1">L67</f>
        <v>-29</v>
      </c>
      <c r="N67" s="311">
        <f ca="1">M67</f>
        <v>-29</v>
      </c>
      <c r="O67" s="310">
        <f ca="1">N67</f>
        <v>-29</v>
      </c>
      <c r="P67" s="308">
        <f ca="1">O67</f>
        <v>-29</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13</v>
      </c>
      <c r="N68" s="311">
        <f ca="1">M68</f>
        <v>13</v>
      </c>
      <c r="O68" s="310">
        <f ca="1">N68</f>
        <v>13</v>
      </c>
      <c r="P68" s="308">
        <f ca="1">O68</f>
        <v>13</v>
      </c>
      <c r="Q68" s="308">
        <f ca="1">P68</f>
        <v>13</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M$62</f>
        <v>0</v>
      </c>
      <c r="O69" s="310">
        <f>N69</f>
        <v>0</v>
      </c>
      <c r="P69" s="308">
        <f>O69</f>
        <v>0</v>
      </c>
      <c r="Q69" s="308">
        <f>P69</f>
        <v>0</v>
      </c>
      <c r="R69" s="308">
        <f>Q69</f>
        <v>0</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-12</v>
      </c>
      <c r="Q71" s="312">
        <f ca="1">P71</f>
        <v>-12</v>
      </c>
      <c r="R71" s="312">
        <f ca="1">Q71</f>
        <v>-12</v>
      </c>
      <c r="S71" s="313">
        <f ca="1">R71</f>
        <v>-12</v>
      </c>
      <c r="T71" s="322">
        <f ca="1">S71</f>
        <v>-12</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-1</v>
      </c>
      <c r="R72" s="312">
        <f ca="1">Q72</f>
        <v>-1</v>
      </c>
      <c r="S72" s="313">
        <f ca="1">R72</f>
        <v>-1</v>
      </c>
      <c r="T72" s="322">
        <f ca="1">S72</f>
        <v>-1</v>
      </c>
      <c r="U72" s="312">
        <f ca="1">T72</f>
        <v>-1</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15</v>
      </c>
      <c r="S73" s="313">
        <f ca="1">R73</f>
        <v>15</v>
      </c>
      <c r="T73" s="322">
        <f ca="1">S73</f>
        <v>15</v>
      </c>
      <c r="U73" s="312">
        <f ca="1">T73</f>
        <v>15</v>
      </c>
      <c r="V73" s="312">
        <f ca="1">U73</f>
        <v>15</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-15</v>
      </c>
      <c r="T74" s="322">
        <f ca="1">S74</f>
        <v>-15</v>
      </c>
      <c r="U74" s="312">
        <f ca="1">T74</f>
        <v>-15</v>
      </c>
      <c r="V74" s="312">
        <f ca="1">U74</f>
        <v>-15</v>
      </c>
      <c r="W74" s="312">
        <f ca="1">V74</f>
        <v>-15</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13"/>
      <c r="T77" s="322"/>
      <c r="U77" s="312"/>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-4</v>
      </c>
      <c r="O78" s="320">
        <f ca="1">SUM(O65:O70)</f>
        <v>-38</v>
      </c>
      <c r="P78" s="319">
        <f t="shared" ref="P78:S78" ca="1" si="24">SUM(P65:P70)</f>
        <v>-16</v>
      </c>
      <c r="Q78" s="319">
        <f t="shared" ca="1" si="24"/>
        <v>13</v>
      </c>
      <c r="R78" s="319">
        <f t="shared" si="24"/>
        <v>0</v>
      </c>
      <c r="S78" s="321">
        <f t="shared" si="24"/>
        <v>0</v>
      </c>
      <c r="T78" s="320">
        <f ca="1">SUM(T65:T75)</f>
        <v>-13</v>
      </c>
      <c r="U78" s="319">
        <f t="shared" ref="U78:X78" ca="1" si="25">SUM(U65:U75)</f>
        <v>-1</v>
      </c>
      <c r="V78" s="319">
        <f t="shared" ca="1" si="25"/>
        <v>0</v>
      </c>
      <c r="W78" s="319">
        <f t="shared" ca="1" si="25"/>
        <v>-15</v>
      </c>
      <c r="X78" s="321">
        <f t="shared" si="25"/>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2"/>
      <c r="J81" s="312"/>
      <c r="K81" s="312"/>
      <c r="L81" s="312"/>
      <c r="M81" s="313"/>
      <c r="N81" s="311"/>
      <c r="O81" s="310"/>
      <c r="P81" s="308">
        <f ca="1">-((SUM(N38:N40)-N41)-(SUM(M38:M40)-M41))/(1+$I$15)^4</f>
        <v>-17.422511198093606</v>
      </c>
      <c r="Q81" s="308"/>
      <c r="R81" s="308"/>
      <c r="S81" s="311"/>
      <c r="T81" s="310"/>
      <c r="U81" s="308">
        <f ca="1">-((SUM(S38:S40)-S41)-(SUM(R38:R40)-R41))/(1+$I$15)^4</f>
        <v>0</v>
      </c>
      <c r="V81" s="308"/>
      <c r="W81" s="308"/>
      <c r="X81" s="311"/>
      <c r="Y81" s="308"/>
    </row>
    <row r="82" spans="1:25" s="268" customFormat="1" ht="12.95" customHeight="1">
      <c r="A82" s="294"/>
      <c r="B82" s="306" t="s">
        <v>362</v>
      </c>
      <c r="C82" s="307"/>
      <c r="D82" s="307"/>
      <c r="E82" s="267"/>
      <c r="F82" s="267"/>
      <c r="G82" s="267"/>
      <c r="H82" s="307"/>
      <c r="I82" s="312"/>
      <c r="J82" s="312"/>
      <c r="K82" s="312"/>
      <c r="L82" s="312"/>
      <c r="M82" s="313"/>
      <c r="N82" s="311"/>
      <c r="O82" s="310"/>
      <c r="P82" s="308"/>
      <c r="Q82" s="308"/>
      <c r="R82" s="308"/>
      <c r="S82" s="311"/>
      <c r="T82" s="370"/>
      <c r="U82" s="308"/>
      <c r="V82" s="308"/>
      <c r="W82" s="308"/>
      <c r="X82" s="311"/>
      <c r="Y82" s="308"/>
    </row>
    <row r="83" spans="1:25" s="268" customFormat="1" ht="12.95" customHeight="1">
      <c r="A83" s="294"/>
      <c r="B83" s="306" t="s">
        <v>374</v>
      </c>
      <c r="C83" s="267"/>
      <c r="D83" s="267"/>
      <c r="E83" s="267"/>
      <c r="F83" s="267"/>
      <c r="G83" s="267"/>
      <c r="H83" s="330"/>
      <c r="M83" s="300"/>
      <c r="N83" s="300"/>
      <c r="O83" s="299"/>
      <c r="P83" s="268">
        <f ca="1">(M41-SUM(O38:O40))*((1-(1+$I$15)^-6)/$I$15)*(1+$I$15)^2</f>
        <v>0</v>
      </c>
      <c r="S83" s="300"/>
      <c r="T83" s="299"/>
      <c r="X83" s="300"/>
    </row>
    <row r="84" spans="1:25" s="268" customFormat="1" ht="12.95" customHeight="1">
      <c r="A84" s="294"/>
      <c r="B84" s="306" t="s">
        <v>373</v>
      </c>
      <c r="C84" s="330"/>
      <c r="D84" s="330"/>
      <c r="E84" s="267"/>
      <c r="F84" s="267"/>
      <c r="G84" s="267"/>
      <c r="H84" s="267"/>
      <c r="M84" s="300"/>
      <c r="N84" s="300"/>
      <c r="O84" s="299"/>
      <c r="P84" s="268">
        <f ca="1">(L41-SUM(N38:N40))*(1+$I$15)^2</f>
        <v>0</v>
      </c>
      <c r="S84" s="300"/>
      <c r="T84" s="299"/>
      <c r="X84" s="300"/>
    </row>
    <row r="85" spans="1:25" s="268" customFormat="1" ht="12.95" customHeight="1">
      <c r="A85" s="294"/>
      <c r="B85" s="306" t="s">
        <v>365</v>
      </c>
      <c r="C85" s="330"/>
      <c r="D85" s="330"/>
      <c r="E85" s="267"/>
      <c r="F85" s="267"/>
      <c r="G85" s="267"/>
      <c r="H85" s="330"/>
      <c r="M85" s="300"/>
      <c r="N85" s="300"/>
      <c r="O85" s="299"/>
      <c r="S85" s="300"/>
      <c r="T85" s="299"/>
      <c r="X85" s="300"/>
    </row>
    <row r="86" spans="1:25" s="268" customFormat="1" ht="12.95" customHeight="1">
      <c r="A86" s="294"/>
      <c r="B86" s="306" t="s">
        <v>366</v>
      </c>
      <c r="C86" s="330"/>
      <c r="D86" s="330"/>
      <c r="E86" s="267"/>
      <c r="F86" s="267"/>
      <c r="G86" s="267"/>
      <c r="H86" s="330"/>
      <c r="M86" s="300"/>
      <c r="N86" s="300"/>
      <c r="O86" s="299"/>
      <c r="S86" s="300"/>
      <c r="T86" s="299"/>
      <c r="X86" s="300"/>
    </row>
    <row r="87" spans="1:25" s="268" customFormat="1" ht="12.95" customHeight="1">
      <c r="A87" s="294"/>
      <c r="B87" s="306" t="s">
        <v>363</v>
      </c>
      <c r="C87" s="330"/>
      <c r="D87" s="330"/>
      <c r="E87" s="267"/>
      <c r="F87" s="267"/>
      <c r="G87" s="267"/>
      <c r="H87" s="330"/>
      <c r="M87" s="300"/>
      <c r="N87" s="300"/>
      <c r="O87" s="299"/>
      <c r="P87" s="308">
        <f ca="1">((SUM(M38:M40)-M41)-(SUM(L38:L40)-L41))*((1-(1+$I$15)^-4)/$I$15)*(1+$I$15)^2</f>
        <v>54.252350407619623</v>
      </c>
      <c r="S87" s="300"/>
      <c r="T87" s="400"/>
      <c r="U87" s="266"/>
      <c r="V87" s="266"/>
      <c r="X87" s="300"/>
      <c r="Y87" s="294"/>
    </row>
    <row r="88" spans="1:25" s="268" customFormat="1" ht="12.95" customHeight="1">
      <c r="A88" s="294"/>
      <c r="B88" s="306" t="s">
        <v>364</v>
      </c>
      <c r="C88" s="330"/>
      <c r="D88" s="330"/>
      <c r="E88" s="267"/>
      <c r="F88" s="267"/>
      <c r="G88" s="267"/>
      <c r="H88" s="330"/>
      <c r="I88" s="330"/>
      <c r="J88" s="330"/>
      <c r="M88" s="300"/>
      <c r="N88" s="300"/>
      <c r="O88" s="299"/>
      <c r="P88" s="268">
        <f ca="1">(SUM(N38:N40)-SUM(L38:L40))/(1+$I$15)^4</f>
        <v>3.0300019474945405</v>
      </c>
      <c r="S88" s="300"/>
      <c r="T88" s="299"/>
      <c r="X88" s="300"/>
    </row>
    <row r="89" spans="1:25" s="268" customFormat="1" ht="12.95" customHeight="1">
      <c r="A89" s="294"/>
      <c r="B89" s="306" t="s">
        <v>367</v>
      </c>
      <c r="C89" s="330"/>
      <c r="D89" s="330"/>
      <c r="E89" s="267"/>
      <c r="F89" s="267"/>
      <c r="G89" s="267"/>
      <c r="H89" s="330"/>
      <c r="I89" s="330"/>
      <c r="J89" s="330"/>
      <c r="M89" s="300"/>
      <c r="N89" s="300"/>
      <c r="O89" s="299"/>
      <c r="S89" s="300"/>
      <c r="T89" s="299"/>
      <c r="X89" s="300"/>
    </row>
    <row r="90" spans="1:25" s="268" customFormat="1" ht="12.95" customHeight="1">
      <c r="A90" s="294"/>
      <c r="B90" s="306" t="s">
        <v>368</v>
      </c>
      <c r="C90" s="330"/>
      <c r="D90" s="330"/>
      <c r="E90" s="267"/>
      <c r="F90" s="267"/>
      <c r="G90" s="267"/>
      <c r="H90" s="330"/>
      <c r="I90" s="330"/>
      <c r="J90" s="330"/>
      <c r="M90" s="300"/>
      <c r="N90" s="300"/>
      <c r="O90" s="299"/>
      <c r="S90" s="300"/>
      <c r="T90" s="299"/>
      <c r="X90" s="300"/>
    </row>
    <row r="91" spans="1:25" s="268" customFormat="1" ht="12.95" customHeight="1">
      <c r="A91" s="294"/>
      <c r="B91" s="306" t="s">
        <v>369</v>
      </c>
      <c r="C91" s="330"/>
      <c r="D91" s="330"/>
      <c r="E91" s="267"/>
      <c r="F91" s="267"/>
      <c r="G91" s="267"/>
      <c r="H91" s="330"/>
      <c r="I91" s="330"/>
      <c r="J91" s="330"/>
      <c r="M91" s="300"/>
      <c r="N91" s="300"/>
      <c r="O91" s="299"/>
      <c r="S91" s="300"/>
      <c r="T91" s="299"/>
      <c r="X91" s="300"/>
    </row>
    <row r="92" spans="1:25" s="268" customFormat="1" ht="12.95" customHeight="1">
      <c r="A92" s="294"/>
      <c r="B92" s="306" t="s">
        <v>370</v>
      </c>
      <c r="C92" s="330"/>
      <c r="D92" s="330"/>
      <c r="E92" s="267"/>
      <c r="F92" s="267"/>
      <c r="G92" s="267"/>
      <c r="H92" s="330"/>
      <c r="I92" s="330"/>
      <c r="J92" s="330"/>
      <c r="M92" s="300"/>
      <c r="N92" s="300"/>
      <c r="O92" s="299"/>
      <c r="S92" s="300"/>
      <c r="T92" s="299"/>
      <c r="X92" s="300"/>
    </row>
    <row r="93" spans="1:25" s="268" customFormat="1" ht="12.95" customHeight="1">
      <c r="A93" s="294"/>
      <c r="B93" s="330"/>
      <c r="C93" s="330"/>
      <c r="D93" s="330"/>
      <c r="E93" s="267"/>
      <c r="F93" s="267"/>
      <c r="G93" s="267"/>
      <c r="H93" s="330"/>
      <c r="M93" s="300"/>
      <c r="N93" s="300"/>
      <c r="O93" s="299"/>
      <c r="S93" s="300"/>
      <c r="T93" s="400"/>
      <c r="U93" s="266"/>
      <c r="V93" s="266"/>
      <c r="X93" s="300"/>
      <c r="Y93" s="294"/>
    </row>
    <row r="94" spans="1:25" s="268" customFormat="1" ht="12.95" customHeight="1">
      <c r="A94" s="294"/>
      <c r="B94" s="266" t="s">
        <v>282</v>
      </c>
      <c r="C94" s="330"/>
      <c r="D94" s="330"/>
      <c r="E94" s="267"/>
      <c r="F94" s="267"/>
      <c r="G94" s="267"/>
      <c r="H94" s="330"/>
      <c r="I94" s="331"/>
      <c r="J94" s="331"/>
      <c r="K94" s="331"/>
      <c r="L94" s="331"/>
      <c r="M94" s="333"/>
      <c r="N94" s="333"/>
      <c r="O94" s="332"/>
      <c r="P94" s="331"/>
      <c r="Q94" s="331"/>
      <c r="R94" s="331"/>
      <c r="S94" s="333"/>
      <c r="T94" s="399"/>
      <c r="U94" s="385"/>
      <c r="V94" s="385"/>
      <c r="W94" s="331"/>
      <c r="X94" s="333"/>
      <c r="Y94" s="355"/>
    </row>
    <row r="95" spans="1:25" s="268" customFormat="1" ht="12.95" customHeight="1">
      <c r="A95" s="294"/>
      <c r="B95" s="306" t="s">
        <v>375</v>
      </c>
      <c r="C95" s="330"/>
      <c r="D95" s="330"/>
      <c r="E95" s="267"/>
      <c r="F95" s="267"/>
      <c r="G95" s="267"/>
      <c r="H95" s="330"/>
      <c r="I95" s="331"/>
      <c r="J95" s="331"/>
      <c r="K95" s="331"/>
      <c r="L95" s="331"/>
      <c r="M95" s="333"/>
      <c r="N95" s="333"/>
      <c r="O95" s="332"/>
      <c r="P95" s="331"/>
      <c r="Q95" s="331"/>
      <c r="R95" s="331"/>
      <c r="S95" s="333"/>
      <c r="T95" s="399"/>
      <c r="U95" s="385"/>
      <c r="V95" s="385"/>
      <c r="W95" s="331"/>
      <c r="X95" s="333"/>
      <c r="Y95" s="355"/>
    </row>
    <row r="96" spans="1:25" s="268" customFormat="1" ht="12.95" customHeight="1">
      <c r="A96" s="294"/>
      <c r="B96" s="306" t="s">
        <v>285</v>
      </c>
      <c r="C96" s="330"/>
      <c r="D96" s="330"/>
      <c r="E96" s="267"/>
      <c r="F96" s="267"/>
      <c r="G96" s="267"/>
      <c r="H96" s="330"/>
      <c r="I96" s="331"/>
      <c r="J96" s="331"/>
      <c r="K96" s="331"/>
      <c r="L96" s="331"/>
      <c r="M96" s="333"/>
      <c r="N96" s="333"/>
      <c r="O96" s="332"/>
      <c r="P96" s="331"/>
      <c r="Q96" s="331"/>
      <c r="R96" s="331"/>
      <c r="S96" s="333"/>
      <c r="T96" s="399"/>
      <c r="U96" s="385"/>
      <c r="V96" s="385"/>
      <c r="W96" s="331"/>
      <c r="X96" s="333"/>
      <c r="Y96" s="355"/>
    </row>
    <row r="97" spans="1:25" s="268" customFormat="1" ht="12.95" customHeight="1">
      <c r="A97" s="294"/>
      <c r="B97" s="306" t="s">
        <v>312</v>
      </c>
      <c r="C97" s="330"/>
      <c r="D97" s="330"/>
      <c r="E97" s="267"/>
      <c r="F97" s="267"/>
      <c r="G97" s="267"/>
      <c r="H97" s="330"/>
      <c r="I97" s="331"/>
      <c r="J97" s="331"/>
      <c r="K97" s="331"/>
      <c r="L97" s="331"/>
      <c r="M97" s="333"/>
      <c r="N97" s="333"/>
      <c r="O97" s="332"/>
      <c r="P97" s="331"/>
      <c r="Q97" s="331"/>
      <c r="R97" s="331"/>
      <c r="S97" s="333"/>
      <c r="T97" s="399"/>
      <c r="U97" s="385"/>
      <c r="V97" s="385"/>
      <c r="W97" s="331"/>
      <c r="X97" s="333"/>
      <c r="Y97" s="355"/>
    </row>
    <row r="98" spans="1:25" s="268" customFormat="1" ht="12.95" customHeight="1">
      <c r="A98" s="294"/>
      <c r="B98" s="306" t="s">
        <v>313</v>
      </c>
      <c r="C98" s="330"/>
      <c r="D98" s="330"/>
      <c r="E98" s="267"/>
      <c r="F98" s="267"/>
      <c r="G98" s="267"/>
      <c r="H98" s="330"/>
      <c r="I98" s="331"/>
      <c r="J98" s="331"/>
      <c r="K98" s="331"/>
      <c r="L98" s="331"/>
      <c r="M98" s="333"/>
      <c r="N98" s="333"/>
      <c r="O98" s="332"/>
      <c r="P98" s="331"/>
      <c r="Q98" s="331"/>
      <c r="R98" s="331"/>
      <c r="S98" s="333"/>
      <c r="T98" s="399"/>
      <c r="U98" s="385"/>
      <c r="V98" s="385"/>
      <c r="W98" s="331"/>
      <c r="X98" s="333"/>
      <c r="Y98" s="355"/>
    </row>
    <row r="99" spans="1:25" s="268" customFormat="1" ht="12.95" customHeight="1">
      <c r="A99" s="294"/>
      <c r="B99" s="306" t="s">
        <v>287</v>
      </c>
      <c r="C99" s="330"/>
      <c r="D99" s="330"/>
      <c r="E99" s="267"/>
      <c r="F99" s="267"/>
      <c r="G99" s="267"/>
      <c r="H99" s="330"/>
      <c r="I99" s="331"/>
      <c r="J99" s="331"/>
      <c r="K99" s="331"/>
      <c r="L99" s="331"/>
      <c r="M99" s="333"/>
      <c r="N99" s="333"/>
      <c r="O99" s="332"/>
      <c r="P99" s="331"/>
      <c r="Q99" s="331"/>
      <c r="R99" s="331"/>
      <c r="S99" s="333"/>
      <c r="T99" s="399"/>
      <c r="U99" s="385"/>
      <c r="V99" s="385"/>
      <c r="W99" s="331"/>
      <c r="X99" s="333"/>
      <c r="Y99" s="355"/>
    </row>
    <row r="100" spans="1:25" s="268" customFormat="1" ht="12.95" customHeight="1">
      <c r="A100" s="294"/>
      <c r="B100" s="306" t="s">
        <v>314</v>
      </c>
      <c r="C100" s="330"/>
      <c r="D100" s="330"/>
      <c r="E100" s="267"/>
      <c r="F100" s="267"/>
      <c r="G100" s="267"/>
      <c r="H100" s="330"/>
      <c r="I100" s="331"/>
      <c r="J100" s="331"/>
      <c r="K100" s="331"/>
      <c r="L100" s="331"/>
      <c r="M100" s="333"/>
      <c r="N100" s="333"/>
      <c r="O100" s="332"/>
      <c r="P100" s="331"/>
      <c r="Q100" s="331"/>
      <c r="R100" s="331"/>
      <c r="S100" s="333"/>
      <c r="T100" s="399"/>
      <c r="U100" s="385"/>
      <c r="V100" s="385"/>
      <c r="W100" s="331"/>
      <c r="X100" s="333"/>
      <c r="Y100" s="355"/>
    </row>
    <row r="101" spans="1:25" s="268" customFormat="1" ht="12.95" customHeight="1">
      <c r="A101" s="294"/>
      <c r="B101" s="306" t="s">
        <v>315</v>
      </c>
      <c r="C101" s="330"/>
      <c r="D101" s="330"/>
      <c r="E101" s="267"/>
      <c r="F101" s="267"/>
      <c r="G101" s="267"/>
      <c r="H101" s="330"/>
      <c r="I101" s="331"/>
      <c r="J101" s="331"/>
      <c r="K101" s="331"/>
      <c r="L101" s="331"/>
      <c r="M101" s="333"/>
      <c r="N101" s="333"/>
      <c r="O101" s="332"/>
      <c r="P101" s="331"/>
      <c r="Q101" s="331"/>
      <c r="R101" s="331"/>
      <c r="S101" s="333"/>
      <c r="T101" s="399"/>
      <c r="U101" s="385"/>
      <c r="V101" s="385"/>
      <c r="W101" s="331"/>
      <c r="X101" s="333"/>
      <c r="Y101" s="355"/>
    </row>
    <row r="102" spans="1:25" s="268" customFormat="1" ht="12.95" customHeight="1">
      <c r="A102" s="294"/>
      <c r="B102" s="306" t="s">
        <v>316</v>
      </c>
      <c r="C102" s="330"/>
      <c r="D102" s="330"/>
      <c r="E102" s="267"/>
      <c r="F102" s="267"/>
      <c r="G102" s="267"/>
      <c r="H102" s="330"/>
      <c r="I102" s="331"/>
      <c r="J102" s="331"/>
      <c r="K102" s="331"/>
      <c r="L102" s="331"/>
      <c r="M102" s="333"/>
      <c r="N102" s="333"/>
      <c r="O102" s="332"/>
      <c r="P102" s="331"/>
      <c r="Q102" s="331"/>
      <c r="R102" s="331"/>
      <c r="S102" s="333"/>
      <c r="T102" s="399"/>
      <c r="U102" s="385"/>
      <c r="V102" s="385"/>
      <c r="W102" s="331"/>
      <c r="X102" s="333"/>
      <c r="Y102" s="355"/>
    </row>
    <row r="103" spans="1:25" s="268" customFormat="1" ht="12.95" customHeight="1">
      <c r="A103" s="294"/>
      <c r="B103" s="306" t="s">
        <v>317</v>
      </c>
      <c r="C103" s="330"/>
      <c r="D103" s="330"/>
      <c r="E103" s="267"/>
      <c r="F103" s="267"/>
      <c r="G103" s="267"/>
      <c r="H103" s="330"/>
      <c r="I103" s="331"/>
      <c r="J103" s="331"/>
      <c r="K103" s="331"/>
      <c r="L103" s="331"/>
      <c r="M103" s="333"/>
      <c r="N103" s="333"/>
      <c r="O103" s="332"/>
      <c r="P103" s="331"/>
      <c r="Q103" s="331"/>
      <c r="R103" s="331"/>
      <c r="S103" s="333"/>
      <c r="T103" s="399"/>
      <c r="U103" s="385"/>
      <c r="V103" s="385"/>
      <c r="W103" s="331"/>
      <c r="X103" s="333"/>
      <c r="Y103" s="355"/>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364">
        <f t="shared" ref="I105:Y105" si="26">SUM(I78:I104)</f>
        <v>0</v>
      </c>
      <c r="J105" s="364">
        <f t="shared" si="26"/>
        <v>0</v>
      </c>
      <c r="K105" s="364">
        <f t="shared" si="26"/>
        <v>0</v>
      </c>
      <c r="L105" s="364">
        <f t="shared" si="26"/>
        <v>0</v>
      </c>
      <c r="M105" s="389">
        <f t="shared" si="26"/>
        <v>0</v>
      </c>
      <c r="N105" s="389">
        <f t="shared" ca="1" si="26"/>
        <v>-4</v>
      </c>
      <c r="O105" s="396">
        <f t="shared" ca="1" si="26"/>
        <v>-38</v>
      </c>
      <c r="P105" s="364">
        <f t="shared" ca="1" si="26"/>
        <v>23.859841157020561</v>
      </c>
      <c r="Q105" s="364">
        <f t="shared" ca="1" si="26"/>
        <v>13</v>
      </c>
      <c r="R105" s="364">
        <f t="shared" si="26"/>
        <v>0</v>
      </c>
      <c r="S105" s="389">
        <f t="shared" si="26"/>
        <v>0</v>
      </c>
      <c r="T105" s="396">
        <f t="shared" ca="1" si="26"/>
        <v>-13</v>
      </c>
      <c r="U105" s="364">
        <f t="shared" ca="1" si="26"/>
        <v>-1</v>
      </c>
      <c r="V105" s="364">
        <f t="shared" ca="1" si="26"/>
        <v>0</v>
      </c>
      <c r="W105" s="364">
        <f t="shared" ca="1" si="26"/>
        <v>-15</v>
      </c>
      <c r="X105" s="389">
        <f t="shared" si="26"/>
        <v>0</v>
      </c>
      <c r="Y105" s="364">
        <f t="shared" ca="1" si="26"/>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7">I13+I13/$I$15</f>
        <v>253.4394993045897</v>
      </c>
      <c r="J108" s="338">
        <f t="shared" ca="1" si="27"/>
        <v>-223.62308762169678</v>
      </c>
      <c r="K108" s="338">
        <f t="shared" ca="1" si="27"/>
        <v>-74.541029207232256</v>
      </c>
      <c r="L108" s="338">
        <f t="shared" ca="1" si="27"/>
        <v>59.632823365785811</v>
      </c>
      <c r="M108" s="379">
        <f t="shared" ca="1" si="27"/>
        <v>-59.632823365785811</v>
      </c>
      <c r="N108" s="341">
        <f t="shared" ca="1" si="27"/>
        <v>268.34770514603611</v>
      </c>
      <c r="O108" s="339">
        <f t="shared" ca="1" si="27"/>
        <v>14.908205841446453</v>
      </c>
      <c r="P108" s="340">
        <f t="shared" ca="1" si="27"/>
        <v>-163.99026425591097</v>
      </c>
      <c r="Q108" s="340">
        <f t="shared" ca="1" si="27"/>
        <v>-119.26564673157162</v>
      </c>
      <c r="R108" s="338">
        <f t="shared" si="27"/>
        <v>0</v>
      </c>
      <c r="S108" s="341">
        <f t="shared" si="27"/>
        <v>0</v>
      </c>
      <c r="T108" s="339">
        <f t="shared" si="27"/>
        <v>0</v>
      </c>
      <c r="U108" s="340">
        <f t="shared" si="27"/>
        <v>0</v>
      </c>
      <c r="V108" s="340">
        <f t="shared" si="27"/>
        <v>0</v>
      </c>
      <c r="W108" s="340">
        <f t="shared" si="27"/>
        <v>0</v>
      </c>
      <c r="X108" s="341">
        <f t="shared" si="27"/>
        <v>0</v>
      </c>
      <c r="Y108" s="340">
        <f t="shared" si="27"/>
        <v>0</v>
      </c>
    </row>
    <row r="109" spans="1:25" s="283" customFormat="1" ht="12.95" customHeight="1">
      <c r="A109" s="337"/>
      <c r="B109" s="306" t="s">
        <v>273</v>
      </c>
      <c r="C109" s="282"/>
      <c r="D109" s="282"/>
      <c r="E109" s="282"/>
      <c r="F109" s="282"/>
      <c r="G109" s="282"/>
      <c r="H109" s="282"/>
      <c r="I109" s="342">
        <f t="shared" ref="I109:Y109" ca="1" si="28">I14</f>
        <v>17</v>
      </c>
      <c r="J109" s="342">
        <f t="shared" ca="1" si="28"/>
        <v>10</v>
      </c>
      <c r="K109" s="342">
        <f t="shared" ca="1" si="28"/>
        <v>-14</v>
      </c>
      <c r="L109" s="342">
        <f t="shared" ca="1" si="28"/>
        <v>-5</v>
      </c>
      <c r="M109" s="380">
        <f t="shared" ca="1" si="28"/>
        <v>13</v>
      </c>
      <c r="N109" s="345">
        <f t="shared" ca="1" si="28"/>
        <v>14</v>
      </c>
      <c r="O109" s="343">
        <f t="shared" ca="1" si="28"/>
        <v>-18</v>
      </c>
      <c r="P109" s="344">
        <f t="shared" ca="1" si="28"/>
        <v>-8</v>
      </c>
      <c r="Q109" s="344">
        <f t="shared" ca="1" si="28"/>
        <v>15</v>
      </c>
      <c r="R109" s="342">
        <f t="shared" si="28"/>
        <v>0</v>
      </c>
      <c r="S109" s="345">
        <f t="shared" si="28"/>
        <v>0</v>
      </c>
      <c r="T109" s="343">
        <f t="shared" si="28"/>
        <v>0</v>
      </c>
      <c r="U109" s="344">
        <f t="shared" si="28"/>
        <v>0</v>
      </c>
      <c r="V109" s="344">
        <f t="shared" si="28"/>
        <v>0</v>
      </c>
      <c r="W109" s="344">
        <f t="shared" si="28"/>
        <v>0</v>
      </c>
      <c r="X109" s="345">
        <f t="shared" si="28"/>
        <v>0</v>
      </c>
      <c r="Y109" s="344">
        <f t="shared" si="28"/>
        <v>0</v>
      </c>
    </row>
    <row r="110" spans="1:25" s="283" customFormat="1" ht="12.95" customHeight="1">
      <c r="A110" s="337"/>
      <c r="B110" s="306" t="s">
        <v>255</v>
      </c>
      <c r="C110" s="282"/>
      <c r="D110" s="282"/>
      <c r="E110" s="282"/>
      <c r="F110" s="282"/>
      <c r="G110" s="282"/>
      <c r="H110" s="282"/>
      <c r="I110" s="338">
        <f ca="1">SUM(I108:I109)</f>
        <v>270.43949930458973</v>
      </c>
      <c r="J110" s="338">
        <f t="shared" ref="J110:X110" ca="1" si="29">SUM(J108:J109)</f>
        <v>-213.62308762169678</v>
      </c>
      <c r="K110" s="338">
        <f t="shared" ca="1" si="29"/>
        <v>-88.541029207232256</v>
      </c>
      <c r="L110" s="338">
        <f t="shared" ca="1" si="29"/>
        <v>54.632823365785811</v>
      </c>
      <c r="M110" s="379">
        <f t="shared" ca="1" si="29"/>
        <v>-46.632823365785811</v>
      </c>
      <c r="N110" s="341">
        <f t="shared" ca="1" si="29"/>
        <v>282.34770514603611</v>
      </c>
      <c r="O110" s="339">
        <f t="shared" ca="1" si="29"/>
        <v>-3.0917941585535473</v>
      </c>
      <c r="P110" s="340">
        <f t="shared" ca="1" si="29"/>
        <v>-171.99026425591097</v>
      </c>
      <c r="Q110" s="340">
        <f t="shared" ca="1" si="29"/>
        <v>-104.26564673157162</v>
      </c>
      <c r="R110" s="338">
        <f t="shared" si="29"/>
        <v>0</v>
      </c>
      <c r="S110" s="341">
        <f t="shared" si="29"/>
        <v>0</v>
      </c>
      <c r="T110" s="339">
        <f t="shared" si="29"/>
        <v>0</v>
      </c>
      <c r="U110" s="340">
        <f t="shared" si="29"/>
        <v>0</v>
      </c>
      <c r="V110" s="340">
        <f t="shared" si="29"/>
        <v>0</v>
      </c>
      <c r="W110" s="340">
        <f t="shared" si="29"/>
        <v>0</v>
      </c>
      <c r="X110" s="341">
        <f t="shared" si="29"/>
        <v>0</v>
      </c>
      <c r="Y110" s="340">
        <f t="shared" ref="Y110" si="30">SUM(Y108:Y109)</f>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31">I32-I41</f>
        <v>34</v>
      </c>
      <c r="J113" s="283">
        <f t="shared" ca="1" si="31"/>
        <v>12</v>
      </c>
      <c r="K113" s="283">
        <f t="shared" ca="1" si="31"/>
        <v>-17</v>
      </c>
      <c r="L113" s="283">
        <f t="shared" ca="1" si="31"/>
        <v>-4</v>
      </c>
      <c r="M113" s="285">
        <f t="shared" ca="1" si="31"/>
        <v>10</v>
      </c>
      <c r="N113" s="347">
        <f t="shared" ca="1" si="31"/>
        <v>29</v>
      </c>
      <c r="O113" s="334">
        <f t="shared" ca="1" si="31"/>
        <v>-2</v>
      </c>
      <c r="P113" s="335">
        <f t="shared" ca="1" si="31"/>
        <v>-3</v>
      </c>
      <c r="Q113" s="335">
        <f t="shared" ca="1" si="31"/>
        <v>12</v>
      </c>
      <c r="R113" s="335">
        <f t="shared" ca="1" si="31"/>
        <v>-3</v>
      </c>
      <c r="S113" s="347">
        <f t="shared" ca="1" si="31"/>
        <v>-3</v>
      </c>
      <c r="T113" s="334">
        <f t="shared" ca="1" si="31"/>
        <v>-3</v>
      </c>
      <c r="U113" s="335">
        <f t="shared" ca="1" si="31"/>
        <v>-3</v>
      </c>
      <c r="V113" s="335">
        <f t="shared" ca="1" si="31"/>
        <v>-3</v>
      </c>
      <c r="W113" s="335">
        <f t="shared" ca="1" si="31"/>
        <v>-3</v>
      </c>
      <c r="X113" s="347">
        <f t="shared" ca="1" si="31"/>
        <v>-3</v>
      </c>
      <c r="Y113" s="335">
        <f t="shared" ca="1" si="31"/>
        <v>-3</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32">I36-I45-I105</f>
        <v>0</v>
      </c>
      <c r="J114" s="283">
        <f t="shared" ca="1" si="32"/>
        <v>0</v>
      </c>
      <c r="K114" s="283">
        <f t="shared" ca="1" si="32"/>
        <v>0</v>
      </c>
      <c r="L114" s="283">
        <f t="shared" ca="1" si="32"/>
        <v>0</v>
      </c>
      <c r="M114" s="285">
        <f t="shared" ca="1" si="32"/>
        <v>0</v>
      </c>
      <c r="N114" s="347">
        <f t="shared" ca="1" si="32"/>
        <v>0</v>
      </c>
      <c r="O114" s="334">
        <f t="shared" ca="1" si="32"/>
        <v>48</v>
      </c>
      <c r="P114" s="283">
        <f t="shared" ca="1" si="32"/>
        <v>-13.859841157020561</v>
      </c>
      <c r="Q114" s="283">
        <f t="shared" ca="1" si="32"/>
        <v>-3</v>
      </c>
      <c r="R114" s="283">
        <f t="shared" ca="1" si="32"/>
        <v>10</v>
      </c>
      <c r="S114" s="347">
        <f t="shared" ca="1" si="32"/>
        <v>10</v>
      </c>
      <c r="T114" s="334">
        <f t="shared" ca="1" si="32"/>
        <v>10</v>
      </c>
      <c r="U114" s="335">
        <f t="shared" ca="1" si="32"/>
        <v>-2</v>
      </c>
      <c r="V114" s="335">
        <f t="shared" ca="1" si="32"/>
        <v>-3</v>
      </c>
      <c r="W114" s="335">
        <f t="shared" ca="1" si="32"/>
        <v>12</v>
      </c>
      <c r="X114" s="347">
        <f t="shared" ca="1" si="32"/>
        <v>-3</v>
      </c>
      <c r="Y114" s="335">
        <f t="shared" ca="1" si="32"/>
        <v>-3</v>
      </c>
    </row>
    <row r="115" spans="1:40" s="283" customFormat="1" ht="12.95" customHeight="1">
      <c r="A115" s="337"/>
      <c r="B115" s="282" t="s">
        <v>24</v>
      </c>
      <c r="C115" s="282"/>
      <c r="D115" s="282"/>
      <c r="E115" s="282"/>
      <c r="F115" s="282"/>
      <c r="G115" s="282"/>
      <c r="H115" s="282"/>
      <c r="I115" s="283">
        <f t="shared" ref="I115:X115" ca="1" si="33">I113-I114</f>
        <v>34</v>
      </c>
      <c r="J115" s="283">
        <f t="shared" ca="1" si="33"/>
        <v>12</v>
      </c>
      <c r="K115" s="283">
        <f t="shared" ca="1" si="33"/>
        <v>-17</v>
      </c>
      <c r="L115" s="283">
        <f t="shared" ca="1" si="33"/>
        <v>-4</v>
      </c>
      <c r="M115" s="285">
        <f t="shared" ca="1" si="33"/>
        <v>10</v>
      </c>
      <c r="N115" s="347">
        <f t="shared" ca="1" si="33"/>
        <v>29</v>
      </c>
      <c r="O115" s="334">
        <f t="shared" ca="1" si="33"/>
        <v>-50</v>
      </c>
      <c r="P115" s="335">
        <f t="shared" ca="1" si="33"/>
        <v>10.859841157020561</v>
      </c>
      <c r="Q115" s="335">
        <f t="shared" ca="1" si="33"/>
        <v>15</v>
      </c>
      <c r="R115" s="335">
        <f t="shared" ca="1" si="33"/>
        <v>-13</v>
      </c>
      <c r="S115" s="285">
        <f t="shared" ca="1" si="33"/>
        <v>-13</v>
      </c>
      <c r="T115" s="284">
        <f ca="1">T113-T114</f>
        <v>-13</v>
      </c>
      <c r="U115" s="283">
        <f t="shared" ca="1" si="33"/>
        <v>-1</v>
      </c>
      <c r="V115" s="283">
        <f t="shared" ca="1" si="33"/>
        <v>0</v>
      </c>
      <c r="W115" s="283">
        <f t="shared" ca="1" si="33"/>
        <v>-15</v>
      </c>
      <c r="X115" s="285">
        <f t="shared" ca="1" si="33"/>
        <v>0</v>
      </c>
      <c r="Y115" s="335">
        <f t="shared" ref="Y115" ca="1" si="34">Y113-Y114</f>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178" t="s">
        <v>26</v>
      </c>
      <c r="B117" s="179"/>
      <c r="C117" s="179"/>
      <c r="D117" s="179"/>
      <c r="E117" s="179"/>
      <c r="F117" s="179"/>
      <c r="G117" s="179"/>
      <c r="H117" s="179"/>
      <c r="I117" s="179"/>
      <c r="J117" s="179"/>
      <c r="K117" s="180"/>
      <c r="L117" s="168"/>
      <c r="M117" s="168"/>
      <c r="N117" s="168"/>
      <c r="O117" s="168"/>
      <c r="P117" s="169"/>
      <c r="Q117" s="169"/>
      <c r="R117" s="169"/>
      <c r="S117" s="169"/>
      <c r="T117" s="169"/>
      <c r="U117" s="169"/>
      <c r="V117" s="169"/>
      <c r="W117" s="169"/>
      <c r="X117" s="169"/>
      <c r="Y117" s="169"/>
    </row>
    <row r="118" spans="1:40" ht="12.95" customHeight="1">
      <c r="A118" s="181"/>
      <c r="B118" s="181"/>
      <c r="C118" s="181"/>
      <c r="D118" s="181"/>
      <c r="E118" s="181"/>
      <c r="F118" s="181"/>
      <c r="G118" s="181"/>
      <c r="H118" s="181"/>
      <c r="I118" s="209"/>
      <c r="J118" s="209"/>
      <c r="K118" s="209"/>
      <c r="L118" s="209"/>
      <c r="M118" s="209"/>
      <c r="N118" s="210"/>
      <c r="O118" s="210"/>
      <c r="P118" s="210"/>
      <c r="Q118" s="210"/>
      <c r="R118" s="210"/>
    </row>
    <row r="119" spans="1:40" ht="12.95" customHeight="1">
      <c r="A119" s="240" t="s">
        <v>279</v>
      </c>
      <c r="B119" s="181"/>
      <c r="C119" s="181"/>
      <c r="D119" s="181"/>
      <c r="E119" s="181"/>
      <c r="F119" s="181"/>
      <c r="G119" s="181"/>
      <c r="H119" s="181"/>
      <c r="I119" s="372">
        <f ca="1">SUMPRODUCT(I108:X108,$I$24:$X$24)</f>
        <v>13.355225703022256</v>
      </c>
      <c r="J119" s="181"/>
      <c r="K119" s="181"/>
      <c r="L119" s="181"/>
      <c r="M119" s="181"/>
      <c r="N119" s="181"/>
      <c r="O119" s="181"/>
      <c r="P119" s="181"/>
      <c r="Q119" s="181"/>
      <c r="R119" s="181"/>
      <c r="S119" s="181"/>
      <c r="T119" s="181"/>
      <c r="U119" s="181"/>
      <c r="V119" s="181"/>
      <c r="W119" s="181"/>
      <c r="X119" s="181"/>
      <c r="Y119" s="181"/>
    </row>
    <row r="120" spans="1:40" ht="12.95" customHeight="1">
      <c r="A120" s="240" t="s">
        <v>278</v>
      </c>
      <c r="B120" s="181"/>
      <c r="C120" s="181"/>
      <c r="D120" s="181"/>
      <c r="E120" s="181"/>
      <c r="F120" s="181"/>
      <c r="G120" s="181"/>
      <c r="H120" s="181"/>
      <c r="I120" s="372">
        <f ca="1">SUMPRODUCT(I109:X109,$I$24:$X$24)</f>
        <v>21.645166451589674</v>
      </c>
      <c r="J120" s="181"/>
      <c r="K120" s="181"/>
      <c r="L120" s="181"/>
      <c r="M120" s="181"/>
      <c r="N120" s="181"/>
      <c r="O120" s="181"/>
      <c r="P120" s="181"/>
      <c r="Q120" s="181"/>
      <c r="R120" s="181"/>
      <c r="S120" s="181"/>
      <c r="T120" s="181"/>
      <c r="U120" s="181"/>
      <c r="V120" s="181"/>
      <c r="W120" s="181"/>
      <c r="X120" s="181"/>
      <c r="Y120" s="181"/>
    </row>
    <row r="121" spans="1:40" ht="12.95" customHeight="1">
      <c r="A121" s="181" t="s">
        <v>274</v>
      </c>
      <c r="B121" s="181"/>
      <c r="C121" s="181"/>
      <c r="D121" s="181"/>
      <c r="E121" s="181"/>
      <c r="F121" s="181"/>
      <c r="G121" s="181"/>
      <c r="H121" s="181"/>
      <c r="I121" s="372">
        <f ca="1">SUMPRODUCT(I110:X110,I24:X24)</f>
        <v>35.00039215461198</v>
      </c>
      <c r="J121" s="209"/>
      <c r="K121" s="209"/>
      <c r="L121" s="209"/>
      <c r="M121" s="209"/>
      <c r="N121" s="210"/>
      <c r="O121" s="210"/>
      <c r="P121" s="210"/>
      <c r="Q121" s="210"/>
      <c r="R121" s="210"/>
    </row>
    <row r="122" spans="1:40" ht="12.95" customHeight="1">
      <c r="A122" s="181" t="s">
        <v>275</v>
      </c>
      <c r="B122" s="181"/>
      <c r="C122" s="181"/>
      <c r="D122" s="181"/>
      <c r="E122" s="181"/>
      <c r="F122" s="181"/>
      <c r="G122" s="181"/>
      <c r="H122" s="181"/>
      <c r="I122" s="372">
        <f ca="1">SUMPRODUCT($I$24:$Y$24,$I$115:$Y$115)</f>
        <v>11.925095935170031</v>
      </c>
      <c r="J122" s="209"/>
      <c r="K122" s="209"/>
      <c r="L122" s="209"/>
      <c r="M122" s="209"/>
      <c r="N122" s="210"/>
      <c r="O122" s="210"/>
      <c r="P122" s="210"/>
      <c r="Q122" s="210"/>
      <c r="R122" s="210"/>
    </row>
    <row r="123" spans="1:40" ht="12.95" customHeight="1">
      <c r="A123" s="181" t="s">
        <v>27</v>
      </c>
      <c r="B123" s="181"/>
      <c r="C123" s="181"/>
      <c r="D123" s="181"/>
      <c r="E123" s="181"/>
      <c r="F123" s="181"/>
      <c r="G123" s="181"/>
      <c r="H123" s="181"/>
      <c r="I123" s="213">
        <f ca="1">I$122/I$121</f>
        <v>0.34071320922610487</v>
      </c>
      <c r="J123" s="209"/>
      <c r="K123" s="209"/>
      <c r="L123" s="209"/>
      <c r="M123" s="209"/>
      <c r="N123" s="210"/>
      <c r="O123" s="210"/>
      <c r="P123" s="210"/>
      <c r="Q123" s="210"/>
      <c r="R123" s="210"/>
    </row>
    <row r="124" spans="1:40" ht="12.95" customHeight="1">
      <c r="A124" s="181"/>
      <c r="B124" s="181"/>
      <c r="C124" s="181"/>
      <c r="D124" s="181"/>
      <c r="E124" s="181"/>
      <c r="F124" s="181"/>
      <c r="G124" s="181"/>
      <c r="H124" s="181"/>
      <c r="I124" s="199"/>
      <c r="J124" s="175"/>
      <c r="K124" s="175"/>
      <c r="L124" s="175"/>
      <c r="M124" s="209"/>
      <c r="N124" s="209"/>
      <c r="O124" s="209"/>
    </row>
    <row r="125" spans="1:40" ht="12.95" customHeight="1">
      <c r="A125" s="181"/>
      <c r="B125" s="181"/>
      <c r="C125" s="181"/>
      <c r="D125" s="181"/>
      <c r="E125" s="181"/>
      <c r="F125" s="181"/>
      <c r="G125" s="181"/>
      <c r="H125" s="181"/>
      <c r="I125" s="1"/>
      <c r="J125" s="209"/>
      <c r="K125" s="209"/>
      <c r="L125" s="209"/>
      <c r="M125" s="209"/>
      <c r="N125" s="210"/>
      <c r="O125" s="210"/>
      <c r="P125" s="210"/>
      <c r="Q125" s="210"/>
      <c r="R125" s="210"/>
    </row>
    <row r="126" spans="1:40" ht="12.95" customHeight="1">
      <c r="A126" s="181"/>
      <c r="B126" s="181"/>
      <c r="C126" s="181"/>
      <c r="D126" s="181"/>
      <c r="E126" s="181"/>
      <c r="F126" s="181"/>
      <c r="G126" s="181"/>
      <c r="H126" s="181"/>
      <c r="I126" s="182"/>
      <c r="J126" s="175"/>
      <c r="K126" s="175"/>
      <c r="L126" s="175"/>
      <c r="M126" s="209"/>
      <c r="N126" s="209"/>
      <c r="O126" s="209"/>
    </row>
    <row r="127" spans="1:40" ht="12.95" customHeight="1">
      <c r="A127" s="171"/>
      <c r="B127" s="200"/>
      <c r="C127" s="200"/>
      <c r="D127" s="200"/>
    </row>
    <row r="128" spans="1:40" ht="12.95" customHeight="1"/>
    <row r="129" spans="1:119" ht="12.95" customHeight="1"/>
    <row r="130" spans="1:119" ht="12.95" customHeight="1">
      <c r="S130" s="175"/>
    </row>
    <row r="131" spans="1:119" ht="12.95" customHeight="1"/>
    <row r="132" spans="1:119" ht="12.95" customHeight="1">
      <c r="H132" s="201"/>
    </row>
    <row r="133" spans="1:119" ht="12.95" customHeight="1"/>
    <row r="134" spans="1:119" s="202" customFormat="1" ht="12.95" customHeight="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row>
    <row r="135" spans="1:119" s="202" customFormat="1" ht="12.95" customHeight="1">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row>
    <row r="136" spans="1:119" s="202" customFormat="1" ht="12.95" customHeight="1">
      <c r="A136" s="164"/>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row>
    <row r="137" spans="1:119" s="202" customFormat="1" ht="12.95" customHeight="1">
      <c r="A137" s="166"/>
      <c r="B137" s="183"/>
      <c r="C137" s="183"/>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row>
    <row r="138" spans="1:119" s="202" customFormat="1" ht="12.95" customHeight="1">
      <c r="A138" s="183"/>
      <c r="B138" s="165"/>
      <c r="C138" s="165"/>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row>
    <row r="139" spans="1:119" s="202" customFormat="1" ht="12.95" customHeight="1">
      <c r="A139" s="183"/>
      <c r="B139" s="165"/>
      <c r="C139" s="165"/>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row>
    <row r="140" spans="1:119" s="202" customFormat="1" ht="12.95" customHeight="1">
      <c r="A140" s="183"/>
      <c r="B140" s="165"/>
      <c r="C140" s="165"/>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row>
    <row r="141" spans="1:119" s="202" customFormat="1" ht="12.95" customHeight="1">
      <c r="A141" s="183"/>
      <c r="B141" s="165"/>
      <c r="C141" s="165"/>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row>
    <row r="142" spans="1:119" s="202" customFormat="1" ht="12.95" customHeight="1">
      <c r="A142" s="183"/>
      <c r="B142" s="165"/>
      <c r="C142" s="165"/>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row>
    <row r="143" spans="1:119" s="202" customFormat="1" ht="12.95" customHeight="1">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row>
    <row r="144" spans="1:119" s="202" customFormat="1" ht="12.95" customHeight="1">
      <c r="A144" s="164"/>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row>
    <row r="145" spans="1:119" s="202" customFormat="1" ht="12.95" customHeight="1">
      <c r="A145" s="166"/>
      <c r="B145" s="183"/>
      <c r="C145" s="183"/>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row>
    <row r="146" spans="1:119" s="202" customFormat="1" ht="12.95" customHeight="1">
      <c r="A146" s="183"/>
      <c r="B146" s="165"/>
      <c r="C146" s="165"/>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row>
    <row r="147" spans="1:119" s="202" customFormat="1" ht="12.95" customHeight="1">
      <c r="A147" s="183"/>
      <c r="B147" s="165"/>
      <c r="C147" s="165"/>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row>
    <row r="148" spans="1:119" s="202" customFormat="1" ht="12.95" customHeight="1">
      <c r="A148" s="183"/>
      <c r="B148" s="165"/>
      <c r="C148" s="165"/>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row>
    <row r="149" spans="1:119" s="202" customFormat="1" ht="12.95" customHeight="1">
      <c r="A149" s="183"/>
      <c r="B149" s="165"/>
      <c r="C149" s="165"/>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row>
    <row r="150" spans="1:119" s="202" customFormat="1" ht="12.95" customHeight="1">
      <c r="A150" s="183"/>
      <c r="B150" s="165"/>
      <c r="C150" s="165"/>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row>
    <row r="151" spans="1:119" s="202" customFormat="1" ht="12.95" customHeight="1">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row>
    <row r="152" spans="1:119" s="202" customFormat="1" ht="12.95" customHeight="1">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row>
    <row r="153" spans="1:119" s="202" customFormat="1" ht="12.95" customHeight="1">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row>
    <row r="154" spans="1:119" s="202" customFormat="1" ht="12.95" customHeight="1">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row>
    <row r="155" spans="1:119" s="202" customFormat="1" ht="12.95" customHeight="1">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row>
    <row r="156" spans="1:119" s="202" customFormat="1" ht="12.95" customHeight="1">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row>
    <row r="157" spans="1:119" s="202" customFormat="1" ht="12.95" customHeight="1">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row>
    <row r="158" spans="1:119" s="202" customFormat="1" ht="12.95" customHeight="1">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row>
    <row r="159" spans="1:119" s="202" customFormat="1" ht="12.95" customHeight="1">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249977111117893"/>
    <pageSetUpPr fitToPage="1"/>
  </sheetPr>
  <dimension ref="A1:DO159"/>
  <sheetViews>
    <sheetView zoomScaleNormal="100" workbookViewId="0"/>
  </sheetViews>
  <sheetFormatPr defaultRowHeight="12.75" outlineLevelRow="1"/>
  <cols>
    <col min="1" max="25" width="9.7109375" style="222" customWidth="1"/>
    <col min="26" max="103" width="9.7109375" style="223" customWidth="1"/>
    <col min="104" max="16384" width="9.140625" style="223"/>
  </cols>
  <sheetData>
    <row r="1" spans="1:25" s="217" customFormat="1" ht="23.25">
      <c r="A1" s="214" t="s">
        <v>0</v>
      </c>
      <c r="B1" s="215"/>
      <c r="C1" s="215"/>
      <c r="D1" s="215"/>
      <c r="E1" s="215"/>
      <c r="F1" s="215"/>
      <c r="G1" s="215"/>
      <c r="H1" s="215"/>
      <c r="I1" s="215"/>
      <c r="J1" s="215"/>
      <c r="K1" s="216"/>
      <c r="L1" s="216"/>
      <c r="M1" s="216"/>
      <c r="N1" s="216"/>
      <c r="O1" s="216"/>
      <c r="P1" s="216"/>
      <c r="Q1" s="216"/>
      <c r="R1" s="216"/>
      <c r="S1" s="216"/>
      <c r="T1" s="216"/>
      <c r="U1" s="216"/>
      <c r="V1" s="216"/>
      <c r="W1" s="216"/>
      <c r="X1" s="216"/>
      <c r="Y1" s="216"/>
    </row>
    <row r="2" spans="1:25" s="221" customFormat="1" ht="12.95" customHeight="1">
      <c r="A2" s="218" t="s">
        <v>1</v>
      </c>
      <c r="B2" s="218"/>
      <c r="C2" s="218"/>
      <c r="D2" s="218"/>
      <c r="E2" s="218"/>
      <c r="F2" s="218"/>
      <c r="G2" s="218"/>
      <c r="H2" s="218"/>
      <c r="I2" s="218"/>
      <c r="J2" s="218"/>
      <c r="K2" s="219"/>
      <c r="L2" s="219"/>
      <c r="M2" s="219"/>
      <c r="N2" s="219"/>
      <c r="O2" s="219"/>
      <c r="P2" s="220"/>
      <c r="Q2" s="220"/>
      <c r="R2" s="220"/>
      <c r="S2" s="220"/>
      <c r="T2" s="220"/>
      <c r="U2" s="220"/>
      <c r="V2" s="220"/>
      <c r="W2" s="220"/>
      <c r="X2" s="220"/>
      <c r="Y2" s="220"/>
    </row>
    <row r="3" spans="1:25" ht="12.95" customHeight="1">
      <c r="A3" s="222" t="s">
        <v>301</v>
      </c>
      <c r="Q3" s="222" t="s">
        <v>329</v>
      </c>
    </row>
    <row r="4" spans="1:25" ht="12.95" customHeight="1">
      <c r="A4" s="222" t="s">
        <v>294</v>
      </c>
      <c r="R4" s="376"/>
      <c r="S4" s="222" t="s">
        <v>92</v>
      </c>
    </row>
    <row r="5" spans="1:25" ht="12.95" customHeight="1">
      <c r="A5" s="222" t="s">
        <v>298</v>
      </c>
      <c r="R5" s="386"/>
      <c r="S5" s="222" t="s">
        <v>358</v>
      </c>
    </row>
    <row r="6" spans="1:25" s="221" customFormat="1" ht="12.95" customHeight="1">
      <c r="A6" s="222" t="s">
        <v>2</v>
      </c>
      <c r="B6" s="224"/>
      <c r="C6" s="224"/>
      <c r="D6" s="224"/>
      <c r="E6" s="224"/>
      <c r="F6" s="224"/>
      <c r="G6" s="224"/>
      <c r="H6" s="224"/>
      <c r="I6" s="224"/>
      <c r="J6" s="224"/>
      <c r="K6" s="224"/>
      <c r="L6" s="224"/>
      <c r="M6" s="224"/>
      <c r="N6" s="224"/>
      <c r="O6" s="224"/>
      <c r="P6" s="224"/>
      <c r="Q6" s="224"/>
      <c r="R6" s="349"/>
      <c r="S6" s="222" t="s">
        <v>83</v>
      </c>
      <c r="T6" s="224"/>
      <c r="U6" s="224"/>
      <c r="V6" s="224"/>
      <c r="W6" s="224"/>
      <c r="X6" s="224"/>
      <c r="Y6" s="224"/>
    </row>
    <row r="7" spans="1:25" s="221" customFormat="1" ht="12.95" customHeight="1">
      <c r="A7" s="222"/>
      <c r="B7" s="224"/>
      <c r="C7" s="224"/>
      <c r="D7" s="224"/>
      <c r="E7" s="224"/>
      <c r="F7" s="224"/>
      <c r="G7" s="224"/>
      <c r="H7" s="224"/>
      <c r="I7" s="224"/>
      <c r="J7" s="224"/>
      <c r="K7" s="224"/>
      <c r="L7" s="224"/>
      <c r="M7" s="224"/>
      <c r="N7" s="224"/>
      <c r="O7" s="224"/>
      <c r="P7" s="224"/>
      <c r="Q7" s="224"/>
      <c r="R7" s="224"/>
      <c r="S7" s="224"/>
      <c r="T7" s="224"/>
      <c r="U7" s="224"/>
      <c r="V7" s="224"/>
      <c r="W7" s="224"/>
      <c r="X7" s="224"/>
      <c r="Y7" s="224"/>
    </row>
    <row r="8" spans="1:25" s="221" customFormat="1" ht="12.95" customHeight="1">
      <c r="A8" s="222" t="s">
        <v>293</v>
      </c>
      <c r="B8" s="224"/>
      <c r="C8" s="224"/>
      <c r="D8" s="224"/>
      <c r="E8" s="224"/>
      <c r="F8" s="224"/>
      <c r="G8" s="224"/>
      <c r="H8" s="224"/>
      <c r="I8" s="224"/>
      <c r="J8" s="224"/>
      <c r="K8" s="224"/>
      <c r="L8" s="224"/>
      <c r="M8" s="224"/>
      <c r="N8" s="224"/>
      <c r="O8" s="224"/>
      <c r="P8" s="224"/>
      <c r="Q8" s="224"/>
      <c r="R8" s="224"/>
      <c r="S8" s="224"/>
      <c r="T8" s="224"/>
      <c r="U8" s="224"/>
      <c r="V8" s="224"/>
      <c r="W8" s="224"/>
      <c r="X8" s="224"/>
      <c r="Y8" s="224"/>
    </row>
    <row r="9" spans="1:25" s="221" customFormat="1" ht="12.95" customHeight="1">
      <c r="A9" s="224"/>
      <c r="B9" s="224"/>
      <c r="C9" s="224"/>
      <c r="D9" s="224"/>
      <c r="E9" s="224"/>
      <c r="F9" s="224"/>
      <c r="G9" s="224"/>
      <c r="H9" s="224"/>
      <c r="I9" s="224"/>
      <c r="J9" s="224"/>
      <c r="K9" s="224"/>
      <c r="L9" s="224"/>
      <c r="M9" s="224"/>
      <c r="N9" s="224"/>
      <c r="O9" s="224"/>
      <c r="P9" s="224"/>
      <c r="Q9" s="224"/>
      <c r="R9" s="224"/>
      <c r="S9" s="224"/>
      <c r="T9" s="224"/>
      <c r="U9" s="224"/>
      <c r="V9" s="224"/>
      <c r="W9" s="224"/>
      <c r="X9" s="224"/>
      <c r="Y9" s="224"/>
    </row>
    <row r="10" spans="1:25" ht="12.95" customHeight="1">
      <c r="A10" s="218" t="s">
        <v>3</v>
      </c>
      <c r="B10" s="225"/>
      <c r="C10" s="225"/>
      <c r="D10" s="225"/>
      <c r="E10" s="225"/>
      <c r="F10" s="225"/>
      <c r="G10" s="225"/>
      <c r="H10" s="225"/>
      <c r="I10" s="225"/>
      <c r="J10" s="225"/>
      <c r="K10" s="226"/>
      <c r="L10" s="226"/>
      <c r="M10" s="226"/>
      <c r="N10" s="226"/>
      <c r="O10" s="226"/>
      <c r="P10" s="227"/>
      <c r="Q10" s="227"/>
      <c r="R10" s="227"/>
      <c r="S10" s="227"/>
      <c r="T10" s="227"/>
      <c r="U10" s="227"/>
      <c r="V10" s="227"/>
      <c r="W10" s="227"/>
      <c r="X10" s="227"/>
      <c r="Y10" s="227"/>
    </row>
    <row r="11" spans="1:25" ht="12.95" customHeight="1">
      <c r="A11" s="228"/>
      <c r="B11" s="229"/>
      <c r="C11" s="229"/>
      <c r="D11" s="229"/>
      <c r="E11" s="229"/>
      <c r="F11" s="229"/>
      <c r="G11" s="229"/>
      <c r="H11" s="229"/>
      <c r="I11" s="229"/>
      <c r="J11" s="229"/>
      <c r="K11" s="230"/>
      <c r="L11" s="230"/>
      <c r="M11" s="230"/>
      <c r="N11" s="230"/>
      <c r="O11" s="230"/>
    </row>
    <row r="12" spans="1:25" ht="12.95" customHeight="1">
      <c r="A12" s="231" t="s">
        <v>276</v>
      </c>
      <c r="B12" s="231"/>
      <c r="C12" s="231"/>
      <c r="D12" s="231"/>
      <c r="E12" s="231"/>
      <c r="F12" s="231"/>
      <c r="I12" s="232">
        <f ca="1">RANDBETWEEN(80,120)</f>
        <v>117</v>
      </c>
      <c r="J12" s="232">
        <f t="shared" ref="J12:M12" ca="1" si="0">RANDBETWEEN(80,120)</f>
        <v>89</v>
      </c>
      <c r="K12" s="232">
        <f t="shared" ca="1" si="0"/>
        <v>99</v>
      </c>
      <c r="L12" s="232">
        <f t="shared" ca="1" si="0"/>
        <v>93</v>
      </c>
      <c r="M12" s="232">
        <f t="shared" ca="1" si="0"/>
        <v>103</v>
      </c>
      <c r="N12" s="230"/>
      <c r="O12" s="230"/>
    </row>
    <row r="13" spans="1:25" ht="12.95" customHeight="1">
      <c r="A13" s="231" t="s">
        <v>280</v>
      </c>
      <c r="B13" s="231"/>
      <c r="C13" s="231"/>
      <c r="D13" s="231"/>
      <c r="E13" s="231"/>
      <c r="F13" s="231"/>
      <c r="I13" s="232">
        <f ca="1">RANDBETWEEN(-20,20)</f>
        <v>5</v>
      </c>
      <c r="J13" s="232">
        <f t="shared" ref="J13:Q14" ca="1" si="1">RANDBETWEEN(-20,20)</f>
        <v>5</v>
      </c>
      <c r="K13" s="232">
        <f t="shared" ca="1" si="1"/>
        <v>10</v>
      </c>
      <c r="L13" s="232">
        <f t="shared" ca="1" si="1"/>
        <v>13</v>
      </c>
      <c r="M13" s="232">
        <f t="shared" ca="1" si="1"/>
        <v>19</v>
      </c>
      <c r="N13" s="232">
        <f t="shared" ca="1" si="1"/>
        <v>19</v>
      </c>
      <c r="O13" s="232">
        <f t="shared" ca="1" si="1"/>
        <v>1</v>
      </c>
      <c r="P13" s="232">
        <f t="shared" ca="1" si="1"/>
        <v>11</v>
      </c>
      <c r="Q13" s="232">
        <f t="shared" ca="1" si="1"/>
        <v>-13</v>
      </c>
    </row>
    <row r="14" spans="1:25" ht="12.95" customHeight="1">
      <c r="A14" s="231" t="s">
        <v>277</v>
      </c>
      <c r="B14" s="231"/>
      <c r="C14" s="231"/>
      <c r="D14" s="231"/>
      <c r="E14" s="231"/>
      <c r="F14" s="231"/>
      <c r="I14" s="232">
        <f ca="1">RANDBETWEEN(-20,20)</f>
        <v>1</v>
      </c>
      <c r="J14" s="232">
        <f t="shared" ca="1" si="1"/>
        <v>-20</v>
      </c>
      <c r="K14" s="232">
        <f t="shared" ca="1" si="1"/>
        <v>-17</v>
      </c>
      <c r="L14" s="232">
        <f t="shared" ca="1" si="1"/>
        <v>4</v>
      </c>
      <c r="M14" s="232">
        <f t="shared" ca="1" si="1"/>
        <v>-18</v>
      </c>
      <c r="N14" s="232">
        <f t="shared" ca="1" si="1"/>
        <v>-5</v>
      </c>
      <c r="O14" s="232">
        <f t="shared" ca="1" si="1"/>
        <v>6</v>
      </c>
      <c r="P14" s="232">
        <f t="shared" ca="1" si="1"/>
        <v>13</v>
      </c>
      <c r="Q14" s="232">
        <f t="shared" ca="1" si="1"/>
        <v>1</v>
      </c>
    </row>
    <row r="15" spans="1:25" ht="12.95" customHeight="1">
      <c r="A15" s="231" t="s">
        <v>4</v>
      </c>
      <c r="B15" s="231"/>
      <c r="C15" s="231"/>
      <c r="D15" s="231"/>
      <c r="E15" s="231"/>
      <c r="F15" s="231"/>
      <c r="I15" s="234">
        <v>7.1900000000000006E-2</v>
      </c>
      <c r="J15" s="231"/>
      <c r="K15" s="231"/>
      <c r="L15" s="231"/>
      <c r="M15" s="235"/>
      <c r="N15" s="235"/>
      <c r="O15" s="235"/>
    </row>
    <row r="16" spans="1:25" ht="12.95" customHeight="1">
      <c r="A16" s="231"/>
      <c r="B16" s="231"/>
      <c r="C16" s="231"/>
      <c r="D16" s="231"/>
      <c r="E16" s="231"/>
      <c r="F16" s="231"/>
      <c r="J16" s="231"/>
      <c r="K16" s="231"/>
      <c r="L16" s="231"/>
      <c r="M16" s="235"/>
      <c r="N16" s="235"/>
      <c r="O16" s="235"/>
    </row>
    <row r="17" spans="1:118" ht="12.95" customHeight="1">
      <c r="A17" s="231" t="s">
        <v>359</v>
      </c>
      <c r="B17" s="231"/>
      <c r="C17" s="231"/>
      <c r="D17" s="231"/>
      <c r="E17" s="231"/>
      <c r="F17" s="231"/>
      <c r="I17" s="264">
        <f ca="1">I123</f>
        <v>0.34071320922610354</v>
      </c>
      <c r="J17" s="231"/>
      <c r="K17" s="231"/>
      <c r="L17" s="231"/>
      <c r="M17" s="235"/>
      <c r="N17" s="235"/>
      <c r="O17" s="235"/>
    </row>
    <row r="18" spans="1:118" ht="12.95" customHeight="1">
      <c r="A18" s="231"/>
      <c r="B18" s="231"/>
      <c r="C18" s="231"/>
      <c r="D18" s="231"/>
      <c r="E18" s="231"/>
      <c r="F18" s="231"/>
      <c r="G18" s="231"/>
      <c r="H18" s="231"/>
      <c r="I18" s="231"/>
      <c r="J18" s="231"/>
      <c r="K18" s="236"/>
      <c r="L18" s="233"/>
      <c r="M18" s="223"/>
      <c r="N18" s="235"/>
      <c r="O18" s="235"/>
    </row>
    <row r="19" spans="1:118" ht="12.95" customHeight="1">
      <c r="A19" s="237" t="s">
        <v>5</v>
      </c>
      <c r="B19" s="238"/>
      <c r="C19" s="238"/>
      <c r="D19" s="238"/>
      <c r="E19" s="238"/>
      <c r="F19" s="238"/>
      <c r="G19" s="238"/>
      <c r="H19" s="238"/>
      <c r="I19" s="238"/>
      <c r="J19" s="238"/>
      <c r="K19" s="239"/>
      <c r="L19" s="226"/>
      <c r="M19" s="226"/>
      <c r="N19" s="226"/>
      <c r="O19" s="226"/>
      <c r="P19" s="227"/>
      <c r="Q19" s="227"/>
      <c r="R19" s="227"/>
      <c r="S19" s="227"/>
      <c r="T19" s="227"/>
      <c r="U19" s="227"/>
      <c r="V19" s="227"/>
      <c r="W19" s="227"/>
      <c r="X19" s="227"/>
      <c r="Y19" s="227"/>
    </row>
    <row r="20" spans="1:118" ht="12.95" customHeight="1">
      <c r="A20" s="240"/>
      <c r="B20" s="240"/>
      <c r="C20" s="240"/>
      <c r="D20" s="240"/>
      <c r="E20" s="240"/>
      <c r="F20" s="240"/>
      <c r="G20" s="240"/>
      <c r="H20" s="240"/>
      <c r="I20" s="241"/>
      <c r="J20" s="233"/>
      <c r="K20" s="233"/>
      <c r="L20" s="233"/>
      <c r="M20" s="236"/>
      <c r="N20" s="211" t="s">
        <v>283</v>
      </c>
      <c r="O20" s="236"/>
    </row>
    <row r="21" spans="1:118" ht="12.95" customHeight="1">
      <c r="A21" s="223"/>
      <c r="B21" s="223"/>
      <c r="C21" s="223"/>
      <c r="D21" s="223"/>
      <c r="E21" s="223"/>
      <c r="F21" s="223"/>
      <c r="G21" s="223"/>
      <c r="H21" s="223"/>
      <c r="I21" s="223"/>
      <c r="K21" s="242" t="s">
        <v>291</v>
      </c>
      <c r="M21" s="223"/>
      <c r="N21" s="242" t="s">
        <v>284</v>
      </c>
      <c r="P21" s="242"/>
      <c r="Q21" s="242" t="s">
        <v>7</v>
      </c>
      <c r="R21" s="223"/>
      <c r="S21" s="223"/>
      <c r="U21" s="242"/>
      <c r="V21" s="242" t="s">
        <v>290</v>
      </c>
      <c r="X21" s="223"/>
      <c r="Y21" s="223"/>
    </row>
    <row r="22" spans="1:118" ht="12.95" customHeight="1">
      <c r="A22" s="223"/>
      <c r="B22" s="223"/>
      <c r="C22" s="223"/>
      <c r="D22" s="223"/>
      <c r="E22" s="223"/>
      <c r="F22" s="223"/>
      <c r="G22" s="223"/>
      <c r="H22" s="223"/>
      <c r="I22" s="243">
        <v>1</v>
      </c>
      <c r="J22" s="244">
        <v>2</v>
      </c>
      <c r="K22" s="244">
        <v>3</v>
      </c>
      <c r="L22" s="244">
        <v>4</v>
      </c>
      <c r="M22" s="245">
        <v>5</v>
      </c>
      <c r="N22" s="243">
        <f>M22+1</f>
        <v>6</v>
      </c>
      <c r="O22" s="243">
        <f t="shared" ref="O22:Y23" si="2">N22+1</f>
        <v>7</v>
      </c>
      <c r="P22" s="244">
        <f t="shared" si="2"/>
        <v>8</v>
      </c>
      <c r="Q22" s="244">
        <f t="shared" si="2"/>
        <v>9</v>
      </c>
      <c r="R22" s="244">
        <f t="shared" si="2"/>
        <v>10</v>
      </c>
      <c r="S22" s="212">
        <f t="shared" si="2"/>
        <v>11</v>
      </c>
      <c r="T22" s="244">
        <f t="shared" si="2"/>
        <v>12</v>
      </c>
      <c r="U22" s="244">
        <f t="shared" si="2"/>
        <v>13</v>
      </c>
      <c r="V22" s="244">
        <f t="shared" si="2"/>
        <v>14</v>
      </c>
      <c r="W22" s="244">
        <f t="shared" si="2"/>
        <v>15</v>
      </c>
      <c r="X22" s="212">
        <f t="shared" si="2"/>
        <v>16</v>
      </c>
      <c r="Y22" s="244">
        <f t="shared" si="2"/>
        <v>17</v>
      </c>
    </row>
    <row r="23" spans="1:118" s="250" customFormat="1" ht="12.95" customHeight="1">
      <c r="A23" s="246" t="s">
        <v>8</v>
      </c>
      <c r="B23" s="246"/>
      <c r="C23" s="246"/>
      <c r="D23" s="246"/>
      <c r="E23" s="246"/>
      <c r="F23" s="246"/>
      <c r="G23" s="246"/>
      <c r="H23" s="246"/>
      <c r="I23" s="248">
        <v>0</v>
      </c>
      <c r="J23" s="248">
        <f>I23+1</f>
        <v>1</v>
      </c>
      <c r="K23" s="248">
        <f t="shared" ref="K23:M23" si="3">J23+1</f>
        <v>2</v>
      </c>
      <c r="L23" s="248">
        <f t="shared" si="3"/>
        <v>3</v>
      </c>
      <c r="M23" s="377">
        <f t="shared" si="3"/>
        <v>4</v>
      </c>
      <c r="N23" s="377">
        <f>M23+1</f>
        <v>5</v>
      </c>
      <c r="O23" s="58">
        <f t="shared" si="2"/>
        <v>6</v>
      </c>
      <c r="P23" s="248">
        <f t="shared" si="2"/>
        <v>7</v>
      </c>
      <c r="Q23" s="248">
        <f t="shared" si="2"/>
        <v>8</v>
      </c>
      <c r="R23" s="248">
        <f t="shared" si="2"/>
        <v>9</v>
      </c>
      <c r="S23" s="377">
        <f t="shared" si="2"/>
        <v>10</v>
      </c>
      <c r="T23" s="58">
        <f t="shared" si="2"/>
        <v>11</v>
      </c>
      <c r="U23" s="248">
        <f t="shared" si="2"/>
        <v>12</v>
      </c>
      <c r="V23" s="248">
        <f t="shared" si="2"/>
        <v>13</v>
      </c>
      <c r="W23" s="248">
        <f t="shared" si="2"/>
        <v>14</v>
      </c>
      <c r="X23" s="377">
        <f t="shared" si="2"/>
        <v>15</v>
      </c>
      <c r="Y23" s="248">
        <f t="shared" si="2"/>
        <v>16</v>
      </c>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49"/>
      <c r="CN23" s="249"/>
      <c r="CO23" s="249"/>
      <c r="CP23" s="249"/>
      <c r="CQ23" s="249"/>
      <c r="CR23" s="249"/>
      <c r="CS23" s="249"/>
      <c r="CT23" s="249"/>
      <c r="CU23" s="249"/>
      <c r="CV23" s="249"/>
      <c r="CW23" s="249"/>
      <c r="CX23" s="249"/>
      <c r="CY23" s="249"/>
      <c r="CZ23" s="249"/>
      <c r="DA23" s="249"/>
      <c r="DB23" s="249"/>
      <c r="DC23" s="249"/>
      <c r="DD23" s="249"/>
      <c r="DE23" s="249"/>
      <c r="DF23" s="249"/>
      <c r="DG23" s="249"/>
      <c r="DH23" s="249"/>
      <c r="DI23" s="249"/>
      <c r="DJ23" s="249"/>
      <c r="DK23" s="249"/>
      <c r="DL23" s="249"/>
      <c r="DM23" s="249"/>
      <c r="DN23" s="249"/>
    </row>
    <row r="24" spans="1:118" s="250" customFormat="1" ht="12.95" customHeight="1">
      <c r="A24" s="246" t="s">
        <v>9</v>
      </c>
      <c r="B24" s="246"/>
      <c r="C24" s="246"/>
      <c r="D24" s="246"/>
      <c r="E24" s="246"/>
      <c r="F24" s="246"/>
      <c r="G24" s="246"/>
      <c r="H24" s="246"/>
      <c r="I24" s="251">
        <f t="shared" ref="I24:Y24" si="4">1/(1+$I$15)^I23</f>
        <v>1</v>
      </c>
      <c r="J24" s="251">
        <f t="shared" si="4"/>
        <v>0.93292284728052988</v>
      </c>
      <c r="K24" s="251">
        <f t="shared" si="4"/>
        <v>0.87034503897801074</v>
      </c>
      <c r="L24" s="251">
        <f t="shared" si="4"/>
        <v>0.8119647718798495</v>
      </c>
      <c r="M24" s="378">
        <f t="shared" si="4"/>
        <v>0.75750048687363514</v>
      </c>
      <c r="N24" s="378">
        <f t="shared" si="4"/>
        <v>0.70668951103053923</v>
      </c>
      <c r="O24" s="191">
        <f t="shared" si="4"/>
        <v>0.65928679077389607</v>
      </c>
      <c r="P24" s="251">
        <f t="shared" si="4"/>
        <v>0.61506371002322602</v>
      </c>
      <c r="Q24" s="251">
        <f t="shared" si="4"/>
        <v>0.57380698761379423</v>
      </c>
      <c r="R24" s="251">
        <f t="shared" si="4"/>
        <v>0.53531764867412457</v>
      </c>
      <c r="S24" s="378">
        <f t="shared" si="4"/>
        <v>0.49941006500058266</v>
      </c>
      <c r="T24" s="191">
        <f t="shared" si="4"/>
        <v>0.46591105980089798</v>
      </c>
      <c r="U24" s="251">
        <f t="shared" si="4"/>
        <v>0.43465907248894298</v>
      </c>
      <c r="V24" s="251">
        <f t="shared" si="4"/>
        <v>0.40550337950269894</v>
      </c>
      <c r="W24" s="251">
        <f t="shared" si="4"/>
        <v>0.37830336738753512</v>
      </c>
      <c r="X24" s="378">
        <f t="shared" si="4"/>
        <v>0.35292785463899157</v>
      </c>
      <c r="Y24" s="251">
        <f t="shared" si="4"/>
        <v>0.32925445903441697</v>
      </c>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2"/>
      <c r="CN24" s="252"/>
      <c r="CO24" s="252"/>
      <c r="CP24" s="252"/>
      <c r="CQ24" s="252"/>
      <c r="CR24" s="252"/>
      <c r="CS24" s="252"/>
      <c r="CT24" s="252"/>
      <c r="CU24" s="252"/>
      <c r="CV24" s="252"/>
      <c r="CW24" s="252"/>
      <c r="CX24" s="252"/>
      <c r="CY24" s="252"/>
      <c r="CZ24" s="252"/>
      <c r="DA24" s="252"/>
      <c r="DB24" s="252"/>
      <c r="DC24" s="252"/>
      <c r="DD24" s="252"/>
      <c r="DE24" s="252"/>
      <c r="DF24" s="252"/>
      <c r="DG24" s="252"/>
      <c r="DH24" s="252"/>
      <c r="DI24" s="252"/>
      <c r="DJ24" s="252"/>
      <c r="DK24" s="252"/>
      <c r="DL24" s="252"/>
      <c r="DM24" s="252"/>
      <c r="DN24" s="252"/>
    </row>
    <row r="25" spans="1:118" ht="12.95" customHeight="1">
      <c r="A25" s="240"/>
      <c r="B25" s="240"/>
      <c r="C25" s="240"/>
      <c r="D25" s="240"/>
      <c r="E25" s="240"/>
      <c r="F25" s="240"/>
      <c r="G25" s="240"/>
      <c r="H25" s="240"/>
      <c r="I25" s="253"/>
      <c r="J25" s="253"/>
      <c r="K25" s="253"/>
      <c r="L25" s="253"/>
      <c r="M25" s="197"/>
      <c r="N25" s="197"/>
      <c r="O25" s="196"/>
      <c r="P25" s="223"/>
      <c r="Q25" s="381"/>
      <c r="R25" s="253"/>
      <c r="S25" s="197"/>
      <c r="T25" s="196"/>
      <c r="U25" s="223"/>
      <c r="V25" s="381"/>
      <c r="W25" s="253"/>
      <c r="X25" s="197"/>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row>
    <row r="26" spans="1:118" s="268" customFormat="1" ht="12.95" customHeight="1" outlineLevel="1">
      <c r="A26" s="266" t="s">
        <v>10</v>
      </c>
      <c r="B26" s="266" t="s">
        <v>197</v>
      </c>
      <c r="C26" s="267"/>
      <c r="D26" s="267"/>
      <c r="E26" s="267"/>
      <c r="F26" s="267"/>
      <c r="G26" s="267"/>
      <c r="H26" s="267"/>
      <c r="I26" s="268">
        <f ca="1">I12</f>
        <v>117</v>
      </c>
      <c r="J26" s="268">
        <f t="shared" ref="J26:M26" ca="1" si="5">J12</f>
        <v>89</v>
      </c>
      <c r="K26" s="268">
        <f t="shared" ca="1" si="5"/>
        <v>99</v>
      </c>
      <c r="L26" s="268">
        <f t="shared" ca="1" si="5"/>
        <v>93</v>
      </c>
      <c r="M26" s="300">
        <f t="shared" ca="1" si="5"/>
        <v>103</v>
      </c>
      <c r="N26" s="273"/>
      <c r="O26" s="269"/>
      <c r="R26" s="270"/>
      <c r="S26" s="273"/>
      <c r="T26" s="269"/>
      <c r="W26" s="270"/>
      <c r="X26" s="273"/>
      <c r="Y26" s="270"/>
      <c r="Z26" s="270"/>
      <c r="AA26" s="270"/>
      <c r="AB26" s="270"/>
      <c r="AC26" s="270"/>
      <c r="AD26" s="270"/>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c r="BC26" s="270"/>
      <c r="BD26" s="270"/>
      <c r="BE26" s="270"/>
      <c r="BF26" s="270"/>
      <c r="BG26" s="270"/>
      <c r="BH26" s="270"/>
      <c r="BI26" s="270"/>
      <c r="BJ26" s="270"/>
      <c r="BK26" s="270"/>
      <c r="BL26" s="270"/>
      <c r="BM26" s="270"/>
      <c r="BN26" s="270"/>
      <c r="BO26" s="270"/>
      <c r="BP26" s="270"/>
      <c r="BQ26" s="270"/>
      <c r="BR26" s="270"/>
      <c r="BS26" s="270"/>
      <c r="BT26" s="270"/>
      <c r="BU26" s="270"/>
      <c r="BV26" s="270"/>
      <c r="BW26" s="270"/>
      <c r="BX26" s="270"/>
      <c r="BY26" s="270"/>
      <c r="BZ26" s="270"/>
      <c r="CA26" s="270"/>
      <c r="CB26" s="270"/>
      <c r="CC26" s="270"/>
      <c r="CD26" s="270"/>
      <c r="CE26" s="270"/>
      <c r="CF26" s="270"/>
      <c r="CG26" s="270"/>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270"/>
      <c r="DK26" s="270"/>
      <c r="DL26" s="270"/>
      <c r="DM26" s="270"/>
      <c r="DN26" s="270"/>
    </row>
    <row r="27" spans="1:118" s="268" customFormat="1" ht="12.95" customHeight="1" outlineLevel="1">
      <c r="A27" s="266" t="s">
        <v>11</v>
      </c>
      <c r="B27" s="274" t="s">
        <v>261</v>
      </c>
      <c r="C27" s="275"/>
      <c r="D27" s="275"/>
      <c r="E27" s="275"/>
      <c r="F27" s="275"/>
      <c r="G27" s="275"/>
      <c r="H27" s="275"/>
      <c r="I27" s="276">
        <f ca="1">I26</f>
        <v>117</v>
      </c>
      <c r="J27" s="276">
        <f ca="1">J26</f>
        <v>89</v>
      </c>
      <c r="K27" s="276">
        <f ca="1">K26</f>
        <v>99</v>
      </c>
      <c r="L27" s="276">
        <f ca="1">L26</f>
        <v>93</v>
      </c>
      <c r="M27" s="277">
        <f ca="1">M26</f>
        <v>103</v>
      </c>
      <c r="N27" s="280"/>
      <c r="O27" s="278"/>
      <c r="P27" s="276"/>
      <c r="Q27" s="276"/>
      <c r="R27" s="279"/>
      <c r="S27" s="280"/>
      <c r="T27" s="278"/>
      <c r="U27" s="276"/>
      <c r="V27" s="276"/>
      <c r="W27" s="279"/>
      <c r="X27" s="280"/>
      <c r="Y27" s="279"/>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0"/>
      <c r="BY27" s="270"/>
      <c r="BZ27" s="270"/>
      <c r="CA27" s="270"/>
      <c r="CB27" s="270"/>
      <c r="CC27" s="270"/>
      <c r="CD27" s="270"/>
      <c r="CE27" s="270"/>
      <c r="CF27" s="270"/>
      <c r="CG27" s="270"/>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0"/>
      <c r="DG27" s="270"/>
      <c r="DH27" s="270"/>
      <c r="DI27" s="270"/>
      <c r="DJ27" s="270"/>
      <c r="DK27" s="270"/>
      <c r="DL27" s="270"/>
      <c r="DM27" s="270"/>
      <c r="DN27" s="270"/>
    </row>
    <row r="28" spans="1:118" s="283" customFormat="1" ht="12.95" customHeight="1" outlineLevel="1">
      <c r="A28" s="281"/>
      <c r="B28" s="281"/>
      <c r="C28" s="282"/>
      <c r="D28" s="282"/>
      <c r="E28" s="282"/>
      <c r="F28" s="282"/>
      <c r="G28" s="282"/>
      <c r="H28" s="282"/>
      <c r="M28" s="285"/>
      <c r="N28" s="285"/>
      <c r="O28" s="284"/>
      <c r="S28" s="285"/>
      <c r="T28" s="284"/>
      <c r="X28" s="285"/>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c r="CT28" s="286"/>
      <c r="CU28" s="286"/>
      <c r="CV28" s="286"/>
      <c r="CW28" s="286"/>
      <c r="CX28" s="286"/>
      <c r="CY28" s="286"/>
      <c r="CZ28" s="286"/>
      <c r="DA28" s="286"/>
      <c r="DB28" s="286"/>
      <c r="DC28" s="286"/>
      <c r="DD28" s="286"/>
      <c r="DE28" s="286"/>
      <c r="DF28" s="286"/>
      <c r="DG28" s="286"/>
      <c r="DH28" s="286"/>
      <c r="DI28" s="286"/>
      <c r="DJ28" s="286"/>
      <c r="DK28" s="286"/>
      <c r="DL28" s="286"/>
      <c r="DM28" s="286"/>
      <c r="DN28" s="286"/>
    </row>
    <row r="29" spans="1:118" s="283" customFormat="1" ht="12.95" customHeight="1" outlineLevel="1">
      <c r="A29" s="287" t="s">
        <v>12</v>
      </c>
      <c r="B29" s="281" t="s">
        <v>198</v>
      </c>
      <c r="C29" s="282"/>
      <c r="D29" s="282"/>
      <c r="E29" s="282"/>
      <c r="F29" s="282"/>
      <c r="G29" s="282"/>
      <c r="H29" s="267"/>
      <c r="I29" s="283">
        <f ca="1">I12</f>
        <v>117</v>
      </c>
      <c r="J29" s="283">
        <f t="shared" ref="J29:M29" ca="1" si="6">J12</f>
        <v>89</v>
      </c>
      <c r="K29" s="283">
        <f t="shared" ca="1" si="6"/>
        <v>99</v>
      </c>
      <c r="L29" s="283">
        <f t="shared" ca="1" si="6"/>
        <v>93</v>
      </c>
      <c r="M29" s="285">
        <f t="shared" ca="1" si="6"/>
        <v>103</v>
      </c>
      <c r="N29" s="285"/>
      <c r="O29" s="284"/>
      <c r="S29" s="285"/>
      <c r="T29" s="284"/>
      <c r="X29" s="285"/>
    </row>
    <row r="30" spans="1:118" s="283" customFormat="1" ht="12.95" customHeight="1" outlineLevel="1">
      <c r="A30" s="287"/>
      <c r="B30" s="281" t="s">
        <v>199</v>
      </c>
      <c r="C30" s="282"/>
      <c r="D30" s="282"/>
      <c r="E30" s="282"/>
      <c r="F30" s="282"/>
      <c r="G30" s="282"/>
      <c r="H30" s="267"/>
      <c r="M30" s="285"/>
      <c r="N30" s="391">
        <f ca="1">L32</f>
        <v>93</v>
      </c>
      <c r="O30" s="393"/>
      <c r="S30" s="285"/>
      <c r="T30" s="284"/>
      <c r="X30" s="285"/>
    </row>
    <row r="31" spans="1:118" s="283" customFormat="1" ht="12.95" customHeight="1" outlineLevel="1">
      <c r="A31" s="287"/>
      <c r="B31" s="281" t="s">
        <v>200</v>
      </c>
      <c r="C31" s="282"/>
      <c r="D31" s="282"/>
      <c r="E31" s="282"/>
      <c r="F31" s="282"/>
      <c r="G31" s="282"/>
      <c r="H31" s="282"/>
      <c r="M31" s="285"/>
      <c r="N31" s="285"/>
      <c r="O31" s="298">
        <f ca="1">M32</f>
        <v>103</v>
      </c>
      <c r="P31" s="283">
        <f ca="1">O31</f>
        <v>103</v>
      </c>
      <c r="Q31" s="283">
        <f t="shared" ref="Q31:S31" ca="1" si="7">P31</f>
        <v>103</v>
      </c>
      <c r="R31" s="283">
        <f t="shared" ca="1" si="7"/>
        <v>103</v>
      </c>
      <c r="S31" s="285">
        <f t="shared" ca="1" si="7"/>
        <v>103</v>
      </c>
      <c r="T31" s="298">
        <f ca="1">R32</f>
        <v>103</v>
      </c>
      <c r="U31" s="283">
        <f ca="1">$S$31</f>
        <v>103</v>
      </c>
      <c r="V31" s="283">
        <f ca="1">$S$31</f>
        <v>103</v>
      </c>
      <c r="W31" s="283">
        <f ca="1">$S$31</f>
        <v>103</v>
      </c>
      <c r="X31" s="285">
        <f ca="1">V32</f>
        <v>103</v>
      </c>
      <c r="Y31" s="359">
        <f ca="1">W32</f>
        <v>103</v>
      </c>
    </row>
    <row r="32" spans="1:118" s="283" customFormat="1" ht="12.95" customHeight="1" outlineLevel="1">
      <c r="A32" s="287"/>
      <c r="B32" s="281" t="s">
        <v>195</v>
      </c>
      <c r="C32" s="282"/>
      <c r="D32" s="282"/>
      <c r="E32" s="282"/>
      <c r="F32" s="282"/>
      <c r="G32" s="282"/>
      <c r="H32" s="282"/>
      <c r="I32" s="283">
        <f ca="1">SUM(I29:I31)</f>
        <v>117</v>
      </c>
      <c r="J32" s="283">
        <f t="shared" ref="J32:Y32" ca="1" si="8">SUM(J29:J31)</f>
        <v>89</v>
      </c>
      <c r="K32" s="283">
        <f t="shared" ca="1" si="8"/>
        <v>99</v>
      </c>
      <c r="L32" s="283">
        <f t="shared" ca="1" si="8"/>
        <v>93</v>
      </c>
      <c r="M32" s="285">
        <f t="shared" ca="1" si="8"/>
        <v>103</v>
      </c>
      <c r="N32" s="285">
        <f t="shared" ca="1" si="8"/>
        <v>93</v>
      </c>
      <c r="O32" s="284">
        <f t="shared" ca="1" si="8"/>
        <v>103</v>
      </c>
      <c r="P32" s="283">
        <f t="shared" ca="1" si="8"/>
        <v>103</v>
      </c>
      <c r="Q32" s="283">
        <f t="shared" ca="1" si="8"/>
        <v>103</v>
      </c>
      <c r="R32" s="283">
        <f t="shared" ca="1" si="8"/>
        <v>103</v>
      </c>
      <c r="S32" s="285">
        <f ca="1">SUM(S29:S31)</f>
        <v>103</v>
      </c>
      <c r="T32" s="284">
        <f t="shared" ca="1" si="8"/>
        <v>103</v>
      </c>
      <c r="U32" s="283">
        <f t="shared" ca="1" si="8"/>
        <v>103</v>
      </c>
      <c r="V32" s="283">
        <f t="shared" ca="1" si="8"/>
        <v>103</v>
      </c>
      <c r="W32" s="283">
        <f t="shared" ca="1" si="8"/>
        <v>103</v>
      </c>
      <c r="X32" s="285">
        <f t="shared" ca="1" si="8"/>
        <v>103</v>
      </c>
      <c r="Y32" s="283">
        <f t="shared" ca="1" si="8"/>
        <v>103</v>
      </c>
    </row>
    <row r="33" spans="1:25" s="283" customFormat="1" ht="12.95" customHeight="1" outlineLevel="1">
      <c r="A33" s="281"/>
      <c r="B33" s="289" t="s">
        <v>13</v>
      </c>
      <c r="C33" s="290"/>
      <c r="D33" s="290"/>
      <c r="E33" s="290"/>
      <c r="F33" s="290"/>
      <c r="G33" s="290"/>
      <c r="H33" s="290"/>
      <c r="I33" s="291">
        <f ca="1">I$27</f>
        <v>117</v>
      </c>
      <c r="J33" s="291">
        <f ca="1">J$27</f>
        <v>89</v>
      </c>
      <c r="K33" s="291">
        <f ca="1">K$27</f>
        <v>99</v>
      </c>
      <c r="L33" s="291">
        <f ca="1">L$27</f>
        <v>93</v>
      </c>
      <c r="M33" s="293">
        <f ca="1">M$27</f>
        <v>103</v>
      </c>
      <c r="N33" s="293"/>
      <c r="O33" s="292"/>
      <c r="P33" s="291"/>
      <c r="Q33" s="291"/>
      <c r="R33" s="291"/>
      <c r="S33" s="293"/>
      <c r="T33" s="292"/>
      <c r="U33" s="291"/>
      <c r="V33" s="291"/>
      <c r="W33" s="291"/>
      <c r="X33" s="293"/>
      <c r="Y33" s="291"/>
    </row>
    <row r="34" spans="1:25" s="283" customFormat="1" ht="12.95" customHeight="1" outlineLevel="1">
      <c r="A34" s="281"/>
      <c r="B34" s="289" t="s">
        <v>14</v>
      </c>
      <c r="C34" s="290"/>
      <c r="D34" s="290"/>
      <c r="E34" s="290"/>
      <c r="F34" s="290"/>
      <c r="G34" s="290"/>
      <c r="H34" s="290"/>
      <c r="I34" s="291"/>
      <c r="J34" s="291"/>
      <c r="K34" s="291"/>
      <c r="L34" s="291"/>
      <c r="M34" s="293"/>
      <c r="N34" s="293">
        <f ca="1">N30</f>
        <v>93</v>
      </c>
      <c r="O34" s="292"/>
      <c r="P34" s="291"/>
      <c r="Q34" s="291"/>
      <c r="R34" s="291"/>
      <c r="S34" s="293"/>
      <c r="T34" s="292"/>
      <c r="U34" s="291"/>
      <c r="V34" s="291"/>
      <c r="W34" s="291"/>
      <c r="X34" s="293"/>
      <c r="Y34" s="291"/>
    </row>
    <row r="35" spans="1:25" s="283" customFormat="1" ht="12.95" customHeight="1" outlineLevel="1">
      <c r="A35" s="281"/>
      <c r="B35" s="289" t="s">
        <v>15</v>
      </c>
      <c r="C35" s="290"/>
      <c r="D35" s="290"/>
      <c r="E35" s="290"/>
      <c r="F35" s="290"/>
      <c r="G35" s="290"/>
      <c r="H35" s="290"/>
      <c r="I35" s="291"/>
      <c r="J35" s="291"/>
      <c r="K35" s="291"/>
      <c r="L35" s="291"/>
      <c r="M35" s="293"/>
      <c r="N35" s="293"/>
      <c r="O35" s="292">
        <f t="shared" ref="O35:Y35" ca="1" si="9">O$31</f>
        <v>103</v>
      </c>
      <c r="P35" s="291">
        <f t="shared" ca="1" si="9"/>
        <v>103</v>
      </c>
      <c r="Q35" s="291">
        <f t="shared" ca="1" si="9"/>
        <v>103</v>
      </c>
      <c r="R35" s="291">
        <f t="shared" ca="1" si="9"/>
        <v>103</v>
      </c>
      <c r="S35" s="293">
        <f t="shared" ca="1" si="9"/>
        <v>103</v>
      </c>
      <c r="T35" s="292">
        <f t="shared" ca="1" si="9"/>
        <v>103</v>
      </c>
      <c r="U35" s="291">
        <f t="shared" ca="1" si="9"/>
        <v>103</v>
      </c>
      <c r="V35" s="291">
        <f t="shared" ca="1" si="9"/>
        <v>103</v>
      </c>
      <c r="W35" s="291">
        <f t="shared" ca="1" si="9"/>
        <v>103</v>
      </c>
      <c r="X35" s="293">
        <f t="shared" ca="1" si="9"/>
        <v>103</v>
      </c>
      <c r="Y35" s="291">
        <f t="shared" ca="1" si="9"/>
        <v>103</v>
      </c>
    </row>
    <row r="36" spans="1:25" s="283" customFormat="1" ht="12.75" customHeight="1" outlineLevel="1">
      <c r="A36" s="281"/>
      <c r="B36" s="289" t="s">
        <v>262</v>
      </c>
      <c r="C36" s="290"/>
      <c r="D36" s="290"/>
      <c r="E36" s="290"/>
      <c r="F36" s="290"/>
      <c r="G36" s="290"/>
      <c r="H36" s="290"/>
      <c r="I36" s="291">
        <f t="shared" ref="I36:Y36" ca="1" si="10">SUM(I33:I35)</f>
        <v>117</v>
      </c>
      <c r="J36" s="291">
        <f t="shared" ca="1" si="10"/>
        <v>89</v>
      </c>
      <c r="K36" s="291">
        <f t="shared" ca="1" si="10"/>
        <v>99</v>
      </c>
      <c r="L36" s="291">
        <f t="shared" ca="1" si="10"/>
        <v>93</v>
      </c>
      <c r="M36" s="293">
        <f t="shared" ca="1" si="10"/>
        <v>103</v>
      </c>
      <c r="N36" s="293">
        <f t="shared" ca="1" si="10"/>
        <v>93</v>
      </c>
      <c r="O36" s="292">
        <f t="shared" ca="1" si="10"/>
        <v>103</v>
      </c>
      <c r="P36" s="291">
        <f t="shared" ca="1" si="10"/>
        <v>103</v>
      </c>
      <c r="Q36" s="291">
        <f t="shared" ca="1" si="10"/>
        <v>103</v>
      </c>
      <c r="R36" s="291">
        <f t="shared" ca="1" si="10"/>
        <v>103</v>
      </c>
      <c r="S36" s="293">
        <f t="shared" ca="1" si="10"/>
        <v>103</v>
      </c>
      <c r="T36" s="292">
        <f t="shared" ca="1" si="10"/>
        <v>103</v>
      </c>
      <c r="U36" s="291">
        <f t="shared" ca="1" si="10"/>
        <v>103</v>
      </c>
      <c r="V36" s="291">
        <f t="shared" ca="1" si="10"/>
        <v>103</v>
      </c>
      <c r="W36" s="291">
        <f t="shared" ca="1" si="10"/>
        <v>103</v>
      </c>
      <c r="X36" s="293">
        <f t="shared" ca="1" si="10"/>
        <v>103</v>
      </c>
      <c r="Y36" s="291">
        <f t="shared" ca="1" si="10"/>
        <v>103</v>
      </c>
    </row>
    <row r="37" spans="1:25" s="283" customFormat="1" ht="12.95" customHeight="1" outlineLevel="1">
      <c r="A37" s="287"/>
      <c r="B37" s="281"/>
      <c r="C37" s="282"/>
      <c r="D37" s="282"/>
      <c r="E37" s="282"/>
      <c r="F37" s="282"/>
      <c r="G37" s="282"/>
      <c r="H37" s="282"/>
      <c r="M37" s="285"/>
      <c r="N37" s="285"/>
      <c r="O37" s="284"/>
      <c r="S37" s="285"/>
      <c r="T37" s="284"/>
      <c r="X37" s="285"/>
    </row>
    <row r="38" spans="1:25" s="268" customFormat="1" ht="12.95" customHeight="1" outlineLevel="1">
      <c r="A38" s="294" t="s">
        <v>16</v>
      </c>
      <c r="B38" s="266" t="s">
        <v>201</v>
      </c>
      <c r="C38" s="267"/>
      <c r="D38" s="267"/>
      <c r="E38" s="267"/>
      <c r="F38" s="267"/>
      <c r="G38" s="267"/>
      <c r="H38" s="267"/>
      <c r="I38" s="268">
        <f ca="1">I12</f>
        <v>117</v>
      </c>
      <c r="J38" s="268">
        <f t="shared" ref="J38:M38" ca="1" si="11">J12</f>
        <v>89</v>
      </c>
      <c r="K38" s="268">
        <f t="shared" ca="1" si="11"/>
        <v>99</v>
      </c>
      <c r="L38" s="268">
        <f t="shared" ca="1" si="11"/>
        <v>93</v>
      </c>
      <c r="M38" s="300">
        <f t="shared" ca="1" si="11"/>
        <v>103</v>
      </c>
      <c r="N38" s="297"/>
      <c r="O38" s="295"/>
      <c r="P38" s="296"/>
      <c r="Q38" s="296"/>
      <c r="R38" s="296"/>
      <c r="S38" s="297"/>
      <c r="T38" s="295"/>
      <c r="U38" s="296"/>
      <c r="V38" s="296"/>
      <c r="W38" s="296"/>
      <c r="X38" s="297"/>
      <c r="Y38" s="296"/>
    </row>
    <row r="39" spans="1:25" s="268" customFormat="1" ht="12.95" customHeight="1" outlineLevel="1">
      <c r="A39" s="294"/>
      <c r="B39" s="266" t="s">
        <v>202</v>
      </c>
      <c r="C39" s="267"/>
      <c r="D39" s="267"/>
      <c r="E39" s="267"/>
      <c r="F39" s="267"/>
      <c r="G39" s="267"/>
      <c r="H39" s="267"/>
      <c r="M39" s="300"/>
      <c r="N39" s="391">
        <f ca="1">L41</f>
        <v>56</v>
      </c>
      <c r="O39" s="393"/>
      <c r="P39" s="283"/>
      <c r="Q39" s="283"/>
      <c r="R39" s="283"/>
      <c r="S39" s="285"/>
      <c r="T39" s="299"/>
      <c r="X39" s="285"/>
    </row>
    <row r="40" spans="1:25" s="268" customFormat="1" ht="12.95" customHeight="1" outlineLevel="1">
      <c r="A40" s="294"/>
      <c r="B40" s="266" t="s">
        <v>203</v>
      </c>
      <c r="C40" s="267"/>
      <c r="D40" s="267"/>
      <c r="E40" s="267"/>
      <c r="F40" s="267"/>
      <c r="G40" s="267"/>
      <c r="H40" s="267"/>
      <c r="M40" s="300"/>
      <c r="N40" s="297"/>
      <c r="O40" s="298">
        <f ca="1">M41</f>
        <v>69</v>
      </c>
      <c r="P40" s="283">
        <f ca="1">O40</f>
        <v>69</v>
      </c>
      <c r="Q40" s="283">
        <f t="shared" ref="Q40:S40" ca="1" si="12">P40</f>
        <v>69</v>
      </c>
      <c r="R40" s="283">
        <f t="shared" ca="1" si="12"/>
        <v>69</v>
      </c>
      <c r="S40" s="285">
        <f t="shared" ca="1" si="12"/>
        <v>69</v>
      </c>
      <c r="T40" s="298">
        <f ca="1">R41</f>
        <v>33</v>
      </c>
      <c r="U40" s="283">
        <f ca="1">T40</f>
        <v>33</v>
      </c>
      <c r="V40" s="283">
        <f ca="1">U40</f>
        <v>33</v>
      </c>
      <c r="W40" s="283">
        <f ca="1">V40</f>
        <v>33</v>
      </c>
      <c r="X40" s="285">
        <f ca="1">W40</f>
        <v>33</v>
      </c>
      <c r="Y40" s="359">
        <f ca="1">W41</f>
        <v>33</v>
      </c>
    </row>
    <row r="41" spans="1:25" s="268" customFormat="1" ht="12.95" customHeight="1">
      <c r="A41" s="294"/>
      <c r="B41" s="266" t="s">
        <v>196</v>
      </c>
      <c r="C41" s="267"/>
      <c r="D41" s="267"/>
      <c r="E41" s="267"/>
      <c r="F41" s="267"/>
      <c r="G41" s="267"/>
      <c r="H41" s="267"/>
      <c r="I41" s="268">
        <f ca="1">I12-SUM($I13:I13)-I14</f>
        <v>111</v>
      </c>
      <c r="J41" s="268">
        <f ca="1">J12-SUM($I13:J13)-J14</f>
        <v>99</v>
      </c>
      <c r="K41" s="268">
        <f ca="1">K12-SUM($I13:K13)-K14</f>
        <v>96</v>
      </c>
      <c r="L41" s="268">
        <f ca="1">L12-SUM($I13:L13)-L14</f>
        <v>56</v>
      </c>
      <c r="M41" s="300">
        <f ca="1">M12-SUM($I13:M13)-M14</f>
        <v>69</v>
      </c>
      <c r="N41" s="303">
        <f ca="1">L41+L14-N14-SUM($M13:N13)</f>
        <v>27</v>
      </c>
      <c r="O41" s="284">
        <f ca="1">$M$41+$M$14-O14-SUM($N13:O13)</f>
        <v>25</v>
      </c>
      <c r="P41" s="283">
        <f ca="1">$M$41+$M$14-P14-SUM($N13:P13)</f>
        <v>7</v>
      </c>
      <c r="Q41" s="283">
        <f ca="1">$M$41+$M$14-Q14-SUM($N13:Q13)</f>
        <v>32</v>
      </c>
      <c r="R41" s="283">
        <f ca="1">$M$41+$M$14-R14-SUM($N13:R13)</f>
        <v>33</v>
      </c>
      <c r="S41" s="285">
        <f ca="1">$M$41+$M$14-S14-SUM($N13:S13)</f>
        <v>33</v>
      </c>
      <c r="T41" s="284">
        <f ca="1">$R$41+$R$14-T14-SUM($S13:T13)</f>
        <v>33</v>
      </c>
      <c r="U41" s="283">
        <f ca="1">$R$41+$R$14-U14-SUM($S13:U13)</f>
        <v>33</v>
      </c>
      <c r="V41" s="283">
        <f ca="1">$R$41+$R$14-V14-SUM($S13:V13)</f>
        <v>33</v>
      </c>
      <c r="W41" s="283">
        <f ca="1">$R$41+$R$14-W14-SUM($S13:W13)</f>
        <v>33</v>
      </c>
      <c r="X41" s="285">
        <f ca="1">$R$41+$R$14-X14-SUM($S13:X13)</f>
        <v>33</v>
      </c>
      <c r="Y41" s="283">
        <f ca="1">$W$41+$W$14-Y14-SUM($X13:Y13)</f>
        <v>33</v>
      </c>
    </row>
    <row r="42" spans="1:25" s="268" customFormat="1" ht="12.95" customHeight="1" outlineLevel="1">
      <c r="A42" s="266"/>
      <c r="B42" s="274" t="s">
        <v>17</v>
      </c>
      <c r="C42" s="275"/>
      <c r="D42" s="275"/>
      <c r="E42" s="275"/>
      <c r="F42" s="275"/>
      <c r="G42" s="275"/>
      <c r="H42" s="275"/>
      <c r="I42" s="276">
        <f ca="1">I$27</f>
        <v>117</v>
      </c>
      <c r="J42" s="276">
        <f ca="1">J$27</f>
        <v>89</v>
      </c>
      <c r="K42" s="276">
        <f ca="1">K$27</f>
        <v>99</v>
      </c>
      <c r="L42" s="276">
        <f ca="1">L$27</f>
        <v>93</v>
      </c>
      <c r="M42" s="277">
        <f ca="1">M$27</f>
        <v>103</v>
      </c>
      <c r="N42" s="277"/>
      <c r="O42" s="304"/>
      <c r="P42" s="276"/>
      <c r="Q42" s="276"/>
      <c r="R42" s="276"/>
      <c r="S42" s="277"/>
      <c r="T42" s="304"/>
      <c r="U42" s="276"/>
      <c r="V42" s="276"/>
      <c r="W42" s="276"/>
      <c r="X42" s="277"/>
      <c r="Y42" s="276"/>
    </row>
    <row r="43" spans="1:25" s="268" customFormat="1" ht="12.95" customHeight="1" outlineLevel="1">
      <c r="A43" s="266"/>
      <c r="B43" s="274" t="s">
        <v>18</v>
      </c>
      <c r="C43" s="275"/>
      <c r="D43" s="275"/>
      <c r="E43" s="275"/>
      <c r="F43" s="275"/>
      <c r="G43" s="275"/>
      <c r="H43" s="275"/>
      <c r="I43" s="276"/>
      <c r="J43" s="276"/>
      <c r="K43" s="276"/>
      <c r="L43" s="276"/>
      <c r="M43" s="277"/>
      <c r="N43" s="277">
        <f ca="1">N39</f>
        <v>56</v>
      </c>
      <c r="O43" s="304">
        <f>O39</f>
        <v>0</v>
      </c>
      <c r="P43" s="276">
        <f>P39</f>
        <v>0</v>
      </c>
      <c r="Q43" s="276">
        <f>Q39</f>
        <v>0</v>
      </c>
      <c r="R43" s="276">
        <f>R39</f>
        <v>0</v>
      </c>
      <c r="S43" s="277"/>
      <c r="T43" s="304"/>
      <c r="U43" s="276"/>
      <c r="V43" s="276"/>
      <c r="W43" s="276"/>
      <c r="X43" s="277"/>
      <c r="Y43" s="276"/>
    </row>
    <row r="44" spans="1:25" s="268" customFormat="1" ht="12.95" customHeight="1" outlineLevel="1">
      <c r="A44" s="266"/>
      <c r="B44" s="274" t="s">
        <v>19</v>
      </c>
      <c r="C44" s="275"/>
      <c r="D44" s="275"/>
      <c r="E44" s="275"/>
      <c r="F44" s="275"/>
      <c r="G44" s="275"/>
      <c r="H44" s="275"/>
      <c r="I44" s="276"/>
      <c r="J44" s="276"/>
      <c r="K44" s="276"/>
      <c r="L44" s="276"/>
      <c r="M44" s="277"/>
      <c r="N44" s="277"/>
      <c r="O44" s="304">
        <f ca="1">O40</f>
        <v>69</v>
      </c>
      <c r="P44" s="276">
        <f ca="1">P40</f>
        <v>69</v>
      </c>
      <c r="Q44" s="276">
        <f ca="1">Q40</f>
        <v>69</v>
      </c>
      <c r="R44" s="276">
        <f ca="1">R40</f>
        <v>69</v>
      </c>
      <c r="S44" s="277">
        <f t="shared" ref="S44:Y44" ca="1" si="13">S40</f>
        <v>69</v>
      </c>
      <c r="T44" s="304">
        <f t="shared" ca="1" si="13"/>
        <v>33</v>
      </c>
      <c r="U44" s="276">
        <f t="shared" ca="1" si="13"/>
        <v>33</v>
      </c>
      <c r="V44" s="276">
        <f t="shared" ca="1" si="13"/>
        <v>33</v>
      </c>
      <c r="W44" s="276">
        <f t="shared" ca="1" si="13"/>
        <v>33</v>
      </c>
      <c r="X44" s="277">
        <f t="shared" ca="1" si="13"/>
        <v>33</v>
      </c>
      <c r="Y44" s="276">
        <f t="shared" ca="1" si="13"/>
        <v>33</v>
      </c>
    </row>
    <row r="45" spans="1:25" s="268" customFormat="1" ht="12.75" customHeight="1">
      <c r="A45" s="266"/>
      <c r="B45" s="274" t="s">
        <v>263</v>
      </c>
      <c r="C45" s="275"/>
      <c r="D45" s="275"/>
      <c r="E45" s="275"/>
      <c r="F45" s="275"/>
      <c r="G45" s="275"/>
      <c r="H45" s="275"/>
      <c r="I45" s="276">
        <f t="shared" ref="I45:Y45" ca="1" si="14">SUM(I42:I44)</f>
        <v>117</v>
      </c>
      <c r="J45" s="276">
        <f t="shared" ca="1" si="14"/>
        <v>89</v>
      </c>
      <c r="K45" s="276">
        <f t="shared" ca="1" si="14"/>
        <v>99</v>
      </c>
      <c r="L45" s="276">
        <f t="shared" ca="1" si="14"/>
        <v>93</v>
      </c>
      <c r="M45" s="277">
        <f t="shared" ca="1" si="14"/>
        <v>103</v>
      </c>
      <c r="N45" s="277">
        <f t="shared" ca="1" si="14"/>
        <v>56</v>
      </c>
      <c r="O45" s="304">
        <f t="shared" ca="1" si="14"/>
        <v>69</v>
      </c>
      <c r="P45" s="276">
        <f t="shared" ca="1" si="14"/>
        <v>69</v>
      </c>
      <c r="Q45" s="276">
        <f t="shared" ca="1" si="14"/>
        <v>69</v>
      </c>
      <c r="R45" s="276">
        <f t="shared" ca="1" si="14"/>
        <v>69</v>
      </c>
      <c r="S45" s="277">
        <f t="shared" ca="1" si="14"/>
        <v>69</v>
      </c>
      <c r="T45" s="304">
        <f t="shared" ca="1" si="14"/>
        <v>33</v>
      </c>
      <c r="U45" s="276">
        <f t="shared" ca="1" si="14"/>
        <v>33</v>
      </c>
      <c r="V45" s="276">
        <f t="shared" ca="1" si="14"/>
        <v>33</v>
      </c>
      <c r="W45" s="276">
        <f t="shared" ca="1" si="14"/>
        <v>33</v>
      </c>
      <c r="X45" s="277">
        <f t="shared" ca="1" si="14"/>
        <v>33</v>
      </c>
      <c r="Y45" s="276">
        <f t="shared" ca="1" si="14"/>
        <v>33</v>
      </c>
    </row>
    <row r="46" spans="1:25" s="268" customFormat="1" ht="12.95" customHeight="1" outlineLevel="1">
      <c r="A46" s="294"/>
      <c r="B46" s="266"/>
      <c r="C46" s="267"/>
      <c r="D46" s="267"/>
      <c r="E46" s="267"/>
      <c r="F46" s="267"/>
      <c r="G46" s="267"/>
      <c r="H46" s="267"/>
      <c r="M46" s="300"/>
      <c r="N46" s="297"/>
      <c r="O46" s="295"/>
      <c r="P46" s="296"/>
      <c r="Q46" s="296"/>
      <c r="R46" s="296"/>
      <c r="S46" s="297"/>
      <c r="T46" s="295"/>
      <c r="U46" s="296"/>
      <c r="V46" s="296"/>
      <c r="W46" s="296"/>
      <c r="X46" s="297"/>
      <c r="Y46" s="296"/>
    </row>
    <row r="47" spans="1:25" s="268" customFormat="1" ht="12.95" customHeight="1" outlineLevel="1">
      <c r="A47" s="294"/>
      <c r="B47" s="266" t="s">
        <v>20</v>
      </c>
      <c r="C47" s="267"/>
      <c r="D47" s="267"/>
      <c r="E47" s="267"/>
      <c r="F47" s="267"/>
      <c r="G47" s="267"/>
      <c r="H47" s="267"/>
      <c r="I47" s="268">
        <f t="shared" ref="I47:Y47" ca="1" si="15">(SUM(I38:I40)-I41)-(SUM(H38:H40)-H41)</f>
        <v>6</v>
      </c>
      <c r="J47" s="268">
        <f t="shared" ca="1" si="15"/>
        <v>-16</v>
      </c>
      <c r="K47" s="268">
        <f t="shared" ca="1" si="15"/>
        <v>13</v>
      </c>
      <c r="L47" s="268">
        <f t="shared" ca="1" si="15"/>
        <v>34</v>
      </c>
      <c r="M47" s="300">
        <f t="shared" ca="1" si="15"/>
        <v>-3</v>
      </c>
      <c r="N47" s="297">
        <f ca="1">(SUM(N38:N40)-N41)-(SUM(M38:M40)-M41)</f>
        <v>-5</v>
      </c>
      <c r="O47" s="295">
        <f t="shared" ca="1" si="15"/>
        <v>15</v>
      </c>
      <c r="P47" s="268">
        <f t="shared" ca="1" si="15"/>
        <v>18</v>
      </c>
      <c r="Q47" s="268">
        <f t="shared" ca="1" si="15"/>
        <v>-25</v>
      </c>
      <c r="R47" s="268">
        <f t="shared" ca="1" si="15"/>
        <v>-1</v>
      </c>
      <c r="S47" s="297">
        <f t="shared" ca="1" si="15"/>
        <v>0</v>
      </c>
      <c r="T47" s="295">
        <f t="shared" ca="1" si="15"/>
        <v>-36</v>
      </c>
      <c r="U47" s="268">
        <f t="shared" ca="1" si="15"/>
        <v>0</v>
      </c>
      <c r="V47" s="268">
        <f t="shared" ca="1" si="15"/>
        <v>0</v>
      </c>
      <c r="W47" s="268">
        <f t="shared" ca="1" si="15"/>
        <v>0</v>
      </c>
      <c r="X47" s="297">
        <f t="shared" ca="1" si="15"/>
        <v>0</v>
      </c>
      <c r="Y47" s="296">
        <f t="shared" ca="1" si="15"/>
        <v>0</v>
      </c>
    </row>
    <row r="48" spans="1:25" s="268" customFormat="1" ht="12.95" customHeight="1">
      <c r="A48" s="294"/>
      <c r="B48" s="281"/>
      <c r="C48" s="267"/>
      <c r="D48" s="267"/>
      <c r="E48" s="267"/>
      <c r="F48" s="267"/>
      <c r="G48" s="267"/>
      <c r="H48" s="267"/>
      <c r="M48" s="300"/>
      <c r="N48" s="297"/>
      <c r="O48" s="295"/>
      <c r="S48" s="297"/>
      <c r="T48" s="295"/>
      <c r="X48" s="297"/>
      <c r="Y48" s="296"/>
    </row>
    <row r="49" spans="1:25" s="268" customFormat="1" ht="12.95" customHeight="1">
      <c r="A49" s="294"/>
      <c r="B49" s="266" t="s">
        <v>204</v>
      </c>
      <c r="C49" s="267"/>
      <c r="D49" s="267"/>
      <c r="E49" s="267"/>
      <c r="F49" s="267"/>
      <c r="G49" s="267"/>
      <c r="H49" s="267"/>
      <c r="M49" s="300"/>
      <c r="N49" s="297"/>
      <c r="O49" s="295"/>
      <c r="P49" s="296"/>
      <c r="Q49" s="296"/>
      <c r="R49" s="296"/>
      <c r="S49" s="297"/>
      <c r="T49" s="295"/>
      <c r="U49" s="296"/>
      <c r="V49" s="296"/>
      <c r="W49" s="296"/>
      <c r="X49" s="297"/>
      <c r="Y49" s="296"/>
    </row>
    <row r="50" spans="1:25" s="268" customFormat="1" ht="12.95" customHeight="1">
      <c r="A50" s="294"/>
      <c r="B50" s="306" t="s">
        <v>256</v>
      </c>
      <c r="C50" s="307"/>
      <c r="D50" s="307"/>
      <c r="E50" s="307"/>
      <c r="F50" s="307"/>
      <c r="G50" s="307"/>
      <c r="H50" s="307"/>
      <c r="I50" s="308">
        <f ca="1">SUM(I38:I40)-I41</f>
        <v>6</v>
      </c>
      <c r="J50" s="308"/>
      <c r="K50" s="308"/>
      <c r="L50" s="308"/>
      <c r="M50" s="311"/>
      <c r="N50" s="311"/>
      <c r="O50" s="310">
        <f ca="1">SUM(O38:O40)-O41</f>
        <v>44</v>
      </c>
      <c r="P50" s="308"/>
      <c r="Q50" s="308"/>
      <c r="R50" s="308"/>
      <c r="S50" s="311"/>
      <c r="T50" s="310">
        <f ca="1">SUM(T38:T40)-T41</f>
        <v>0</v>
      </c>
      <c r="U50" s="308"/>
      <c r="V50" s="308"/>
      <c r="W50" s="308"/>
      <c r="X50" s="311"/>
      <c r="Y50" s="308">
        <f ca="1">SUM(Y38:Y40)-Y41</f>
        <v>0</v>
      </c>
    </row>
    <row r="51" spans="1:25" s="268" customFormat="1" ht="12.95" customHeight="1">
      <c r="A51" s="294"/>
      <c r="B51" s="306" t="s">
        <v>257</v>
      </c>
      <c r="C51" s="307"/>
      <c r="D51" s="307"/>
      <c r="E51" s="307"/>
      <c r="F51" s="307"/>
      <c r="G51" s="307"/>
      <c r="H51" s="307"/>
      <c r="I51" s="308"/>
      <c r="J51" s="312">
        <f ca="1">(SUM(J38:J40)-J41)-(SUM(I38:I40)-I41)</f>
        <v>-16</v>
      </c>
      <c r="K51" s="312">
        <f ca="1">(SUM(K38:K40)-K41)-(SUM(J38:J40)-J41)</f>
        <v>13</v>
      </c>
      <c r="L51" s="312">
        <f ca="1">(SUM(L38:L40)-L41)-(SUM(K38:K40)-K41)</f>
        <v>34</v>
      </c>
      <c r="M51" s="311"/>
      <c r="N51" s="311"/>
      <c r="O51" s="310"/>
      <c r="P51" s="312">
        <f ca="1">(SUM(P38:P40)-P41)-(SUM(O38:O40)-O41)</f>
        <v>18</v>
      </c>
      <c r="Q51" s="312">
        <f ca="1">(SUM(Q38:Q40)-Q41)-(SUM(P38:P40)-P41)</f>
        <v>-25</v>
      </c>
      <c r="R51" s="312">
        <f ca="1">(SUM(R38:R40)-R41)-(SUM(Q38:Q40)-Q41)</f>
        <v>-1</v>
      </c>
      <c r="S51" s="311"/>
      <c r="T51" s="322"/>
      <c r="U51" s="312">
        <f ca="1">(SUM(U38:U40)-U41)-(SUM(T38:T40)-T41)</f>
        <v>0</v>
      </c>
      <c r="V51" s="312">
        <f t="shared" ref="V51:W51" ca="1" si="16">(SUM(V38:V40)-V41)-(SUM(U38:U40)-U41)</f>
        <v>0</v>
      </c>
      <c r="W51" s="312">
        <f t="shared" ca="1" si="16"/>
        <v>0</v>
      </c>
      <c r="X51" s="311"/>
      <c r="Y51" s="308"/>
    </row>
    <row r="52" spans="1:25" s="268" customFormat="1" ht="12.95" customHeight="1">
      <c r="A52" s="294"/>
      <c r="B52" s="306" t="s">
        <v>258</v>
      </c>
      <c r="C52" s="307"/>
      <c r="D52" s="307"/>
      <c r="E52" s="307"/>
      <c r="F52" s="307"/>
      <c r="G52" s="307"/>
      <c r="H52" s="307"/>
      <c r="I52" s="312"/>
      <c r="J52" s="312"/>
      <c r="K52" s="312"/>
      <c r="L52" s="312"/>
      <c r="M52" s="313">
        <v>0</v>
      </c>
      <c r="N52" s="313">
        <v>0</v>
      </c>
      <c r="O52" s="310"/>
      <c r="P52" s="308"/>
      <c r="Q52" s="308"/>
      <c r="R52" s="312"/>
      <c r="S52" s="313">
        <v>0</v>
      </c>
      <c r="T52" s="310"/>
      <c r="U52" s="308"/>
      <c r="V52" s="308"/>
      <c r="W52" s="312"/>
      <c r="X52" s="313">
        <v>0</v>
      </c>
      <c r="Y52" s="308"/>
    </row>
    <row r="53" spans="1:25" s="268" customFormat="1" ht="12.95" customHeight="1">
      <c r="A53" s="294"/>
      <c r="B53" s="266" t="s">
        <v>289</v>
      </c>
      <c r="C53" s="307"/>
      <c r="D53" s="307"/>
      <c r="E53" s="307"/>
      <c r="F53" s="307"/>
      <c r="G53" s="307"/>
      <c r="H53" s="307"/>
      <c r="I53" s="312"/>
      <c r="J53" s="312"/>
      <c r="K53" s="312"/>
      <c r="L53" s="312"/>
      <c r="M53" s="313"/>
      <c r="N53" s="311"/>
      <c r="O53" s="310"/>
      <c r="P53" s="308"/>
      <c r="Q53" s="308"/>
      <c r="R53" s="308"/>
      <c r="S53" s="311"/>
      <c r="T53" s="310"/>
      <c r="U53" s="308"/>
      <c r="V53" s="308"/>
      <c r="W53" s="312"/>
      <c r="X53" s="311"/>
      <c r="Y53" s="308"/>
    </row>
    <row r="54" spans="1:25" s="268" customFormat="1" ht="12.95" customHeight="1">
      <c r="A54" s="294"/>
      <c r="B54" s="306" t="s">
        <v>267</v>
      </c>
      <c r="C54" s="307"/>
      <c r="D54" s="307"/>
      <c r="E54" s="307"/>
      <c r="F54" s="307"/>
      <c r="G54" s="307"/>
      <c r="H54" s="307"/>
      <c r="I54" s="312"/>
      <c r="J54" s="312"/>
      <c r="K54" s="312"/>
      <c r="L54" s="312"/>
      <c r="M54" s="313"/>
      <c r="N54" s="311"/>
      <c r="O54" s="310">
        <f ca="1">-((SUM(N38:N40)-N41)-(SUM(M38:M40)-M41))</f>
        <v>5</v>
      </c>
      <c r="P54" s="308"/>
      <c r="Q54" s="308"/>
      <c r="R54" s="308"/>
      <c r="S54" s="311"/>
      <c r="T54" s="310">
        <f ca="1">-((SUM(S38:S40)-S41)-(SUM(R38:R40)-R41))</f>
        <v>0</v>
      </c>
      <c r="U54" s="308"/>
      <c r="V54" s="308"/>
      <c r="W54" s="312"/>
      <c r="X54" s="311"/>
      <c r="Y54" s="308"/>
    </row>
    <row r="55" spans="1:25" s="268" customFormat="1" ht="12.95" customHeight="1">
      <c r="A55" s="294"/>
      <c r="B55" s="306" t="s">
        <v>281</v>
      </c>
      <c r="C55" s="307"/>
      <c r="D55" s="307"/>
      <c r="E55" s="307"/>
      <c r="F55" s="307"/>
      <c r="G55" s="307"/>
      <c r="H55" s="307"/>
      <c r="I55" s="312"/>
      <c r="J55" s="312"/>
      <c r="K55" s="312"/>
      <c r="L55" s="312"/>
      <c r="M55" s="313"/>
      <c r="N55" s="311"/>
      <c r="O55" s="310"/>
      <c r="P55" s="308"/>
      <c r="Q55" s="308"/>
      <c r="R55" s="308"/>
      <c r="S55" s="311"/>
      <c r="T55" s="310"/>
      <c r="U55" s="308"/>
      <c r="V55" s="308"/>
      <c r="W55" s="312"/>
      <c r="X55" s="311"/>
      <c r="Y55" s="308"/>
    </row>
    <row r="56" spans="1:25" s="268" customFormat="1" ht="12.95" customHeight="1">
      <c r="A56" s="294"/>
      <c r="B56" s="306" t="s">
        <v>323</v>
      </c>
      <c r="C56" s="307"/>
      <c r="D56" s="307"/>
      <c r="E56" s="307"/>
      <c r="F56" s="307"/>
      <c r="G56" s="307"/>
      <c r="H56" s="307"/>
      <c r="I56" s="312"/>
      <c r="J56" s="312"/>
      <c r="K56" s="312"/>
      <c r="L56" s="312"/>
      <c r="M56" s="313">
        <f ca="1">((SUM(M38:M40)-M41)-(SUM(L38:L40)-L41))</f>
        <v>-3</v>
      </c>
      <c r="N56" s="311"/>
      <c r="O56" s="310"/>
      <c r="P56" s="312"/>
      <c r="Q56" s="312"/>
      <c r="R56" s="312"/>
      <c r="S56" s="311"/>
      <c r="T56" s="322"/>
      <c r="U56" s="312"/>
      <c r="V56" s="312"/>
      <c r="W56" s="312"/>
      <c r="X56" s="311"/>
      <c r="Y56" s="308"/>
    </row>
    <row r="57" spans="1:25" s="268" customFormat="1" ht="12.95" customHeight="1">
      <c r="A57" s="294"/>
      <c r="B57" s="306" t="s">
        <v>286</v>
      </c>
      <c r="C57" s="307"/>
      <c r="D57" s="307"/>
      <c r="E57" s="307"/>
      <c r="F57" s="307"/>
      <c r="G57" s="307"/>
      <c r="H57" s="307"/>
      <c r="I57" s="312"/>
      <c r="J57" s="312"/>
      <c r="K57" s="312"/>
      <c r="L57" s="312"/>
      <c r="M57" s="313"/>
      <c r="N57" s="311"/>
      <c r="O57" s="310">
        <f ca="1">SUM(N38:N40)-SUM(L38:L40)</f>
        <v>-37</v>
      </c>
      <c r="P57" s="312"/>
      <c r="Q57" s="312"/>
      <c r="R57" s="312"/>
      <c r="S57" s="311"/>
      <c r="T57" s="322"/>
      <c r="U57" s="312"/>
      <c r="V57" s="312"/>
      <c r="W57" s="312"/>
      <c r="X57" s="311"/>
      <c r="Y57" s="308"/>
    </row>
    <row r="58" spans="1:25" s="268" customFormat="1" ht="12.95" customHeight="1">
      <c r="A58" s="294"/>
      <c r="B58" s="306" t="s">
        <v>308</v>
      </c>
      <c r="C58" s="307"/>
      <c r="D58" s="307"/>
      <c r="E58" s="307"/>
      <c r="F58" s="307"/>
      <c r="G58" s="307"/>
      <c r="H58" s="307"/>
      <c r="I58" s="312"/>
      <c r="J58" s="312"/>
      <c r="K58" s="312"/>
      <c r="L58" s="312"/>
      <c r="M58" s="313"/>
      <c r="N58" s="311"/>
      <c r="O58" s="310"/>
      <c r="P58" s="312"/>
      <c r="Q58" s="312"/>
      <c r="R58" s="312"/>
      <c r="S58" s="311"/>
      <c r="T58" s="322"/>
      <c r="U58" s="312"/>
      <c r="V58" s="312"/>
      <c r="W58" s="312"/>
      <c r="X58" s="311"/>
      <c r="Y58" s="308"/>
    </row>
    <row r="59" spans="1:25" s="268" customFormat="1" ht="12.95" customHeight="1">
      <c r="A59" s="294"/>
      <c r="B59" s="306" t="s">
        <v>309</v>
      </c>
      <c r="C59" s="307"/>
      <c r="D59" s="307"/>
      <c r="E59" s="307"/>
      <c r="F59" s="307"/>
      <c r="G59" s="307"/>
      <c r="H59" s="307"/>
      <c r="I59" s="312"/>
      <c r="J59" s="312"/>
      <c r="K59" s="312"/>
      <c r="L59" s="312"/>
      <c r="M59" s="313"/>
      <c r="N59" s="311"/>
      <c r="O59" s="310"/>
      <c r="P59" s="312"/>
      <c r="Q59" s="312"/>
      <c r="R59" s="312"/>
      <c r="S59" s="311"/>
      <c r="T59" s="322"/>
      <c r="U59" s="312"/>
      <c r="V59" s="312"/>
      <c r="W59" s="312"/>
      <c r="X59" s="311"/>
      <c r="Y59" s="308"/>
    </row>
    <row r="60" spans="1:25" s="268" customFormat="1" ht="12.95" customHeight="1">
      <c r="A60" s="294"/>
      <c r="B60" s="306" t="s">
        <v>310</v>
      </c>
      <c r="C60" s="307"/>
      <c r="D60" s="307"/>
      <c r="E60" s="307"/>
      <c r="F60" s="307"/>
      <c r="G60" s="307"/>
      <c r="H60" s="307"/>
      <c r="I60" s="312"/>
      <c r="J60" s="312"/>
      <c r="K60" s="312"/>
      <c r="L60" s="312"/>
      <c r="M60" s="313"/>
      <c r="N60" s="311"/>
      <c r="O60" s="310"/>
      <c r="P60" s="312"/>
      <c r="Q60" s="312"/>
      <c r="R60" s="312"/>
      <c r="S60" s="311"/>
      <c r="T60" s="322"/>
      <c r="U60" s="312"/>
      <c r="V60" s="312"/>
      <c r="W60" s="312"/>
      <c r="X60" s="311"/>
      <c r="Y60" s="308"/>
    </row>
    <row r="61" spans="1:25" s="268" customFormat="1" ht="12.95" customHeight="1">
      <c r="A61" s="294"/>
      <c r="B61" s="306" t="s">
        <v>311</v>
      </c>
      <c r="C61" s="307"/>
      <c r="D61" s="307"/>
      <c r="E61" s="307"/>
      <c r="F61" s="307"/>
      <c r="G61" s="307"/>
      <c r="H61" s="307"/>
      <c r="I61" s="312"/>
      <c r="J61" s="312"/>
      <c r="K61" s="312"/>
      <c r="L61" s="312"/>
      <c r="M61" s="313"/>
      <c r="N61" s="311"/>
      <c r="O61" s="310"/>
      <c r="P61" s="312"/>
      <c r="Q61" s="312"/>
      <c r="R61" s="312"/>
      <c r="S61" s="311"/>
      <c r="T61" s="322"/>
      <c r="U61" s="312"/>
      <c r="V61" s="312"/>
      <c r="W61" s="312"/>
      <c r="X61" s="311"/>
      <c r="Y61" s="308"/>
    </row>
    <row r="62" spans="1:25" s="268" customFormat="1" ht="12.95" customHeight="1">
      <c r="A62" s="294"/>
      <c r="B62" s="306" t="s">
        <v>22</v>
      </c>
      <c r="C62" s="307"/>
      <c r="D62" s="307"/>
      <c r="E62" s="307"/>
      <c r="F62" s="307"/>
      <c r="G62" s="307"/>
      <c r="H62" s="307"/>
      <c r="I62" s="319">
        <f ca="1">SUM(I50:I61)</f>
        <v>6</v>
      </c>
      <c r="J62" s="319">
        <f t="shared" ref="J62:Y62" ca="1" si="17">SUM(J50:J61)</f>
        <v>-16</v>
      </c>
      <c r="K62" s="319">
        <f t="shared" ca="1" si="17"/>
        <v>13</v>
      </c>
      <c r="L62" s="319">
        <f t="shared" ca="1" si="17"/>
        <v>34</v>
      </c>
      <c r="M62" s="321">
        <f t="shared" ca="1" si="17"/>
        <v>-3</v>
      </c>
      <c r="N62" s="321">
        <f t="shared" si="17"/>
        <v>0</v>
      </c>
      <c r="O62" s="320">
        <f t="shared" ca="1" si="17"/>
        <v>12</v>
      </c>
      <c r="P62" s="319">
        <f t="shared" ca="1" si="17"/>
        <v>18</v>
      </c>
      <c r="Q62" s="319">
        <f t="shared" ca="1" si="17"/>
        <v>-25</v>
      </c>
      <c r="R62" s="319">
        <f t="shared" ca="1" si="17"/>
        <v>-1</v>
      </c>
      <c r="S62" s="321">
        <f t="shared" si="17"/>
        <v>0</v>
      </c>
      <c r="T62" s="320">
        <f t="shared" ca="1" si="17"/>
        <v>0</v>
      </c>
      <c r="U62" s="319">
        <f t="shared" ca="1" si="17"/>
        <v>0</v>
      </c>
      <c r="V62" s="319">
        <f t="shared" ca="1" si="17"/>
        <v>0</v>
      </c>
      <c r="W62" s="319">
        <f t="shared" ca="1" si="17"/>
        <v>0</v>
      </c>
      <c r="X62" s="321">
        <f t="shared" si="17"/>
        <v>0</v>
      </c>
      <c r="Y62" s="319">
        <f t="shared" ca="1" si="17"/>
        <v>0</v>
      </c>
    </row>
    <row r="63" spans="1:25" s="268" customFormat="1" ht="12.95" customHeight="1">
      <c r="A63" s="294"/>
      <c r="B63" s="306"/>
      <c r="C63" s="307"/>
      <c r="D63" s="307"/>
      <c r="E63" s="307"/>
      <c r="F63" s="307"/>
      <c r="G63" s="307"/>
      <c r="H63" s="307"/>
      <c r="I63" s="312"/>
      <c r="J63" s="312"/>
      <c r="K63" s="312"/>
      <c r="L63" s="312"/>
      <c r="M63" s="313"/>
      <c r="N63" s="313"/>
      <c r="O63" s="322"/>
      <c r="P63" s="312"/>
      <c r="Q63" s="312"/>
      <c r="R63" s="312"/>
      <c r="S63" s="313"/>
      <c r="T63" s="322"/>
      <c r="U63" s="312"/>
      <c r="V63" s="312"/>
      <c r="W63" s="312"/>
      <c r="X63" s="313"/>
      <c r="Y63" s="312"/>
    </row>
    <row r="64" spans="1:25" s="268" customFormat="1" ht="12.95" customHeight="1" outlineLevel="1">
      <c r="A64" s="294"/>
      <c r="B64" s="266" t="s">
        <v>230</v>
      </c>
      <c r="C64" s="307"/>
      <c r="D64" s="307"/>
      <c r="E64" s="307"/>
      <c r="F64" s="307"/>
      <c r="G64" s="307"/>
      <c r="H64" s="307"/>
      <c r="I64" s="312"/>
      <c r="J64" s="312"/>
      <c r="K64" s="312"/>
      <c r="L64" s="312"/>
      <c r="M64" s="313"/>
      <c r="N64" s="311"/>
      <c r="O64" s="310"/>
      <c r="P64" s="308"/>
      <c r="Q64" s="308"/>
      <c r="R64" s="308"/>
      <c r="S64" s="311"/>
      <c r="T64" s="310"/>
      <c r="U64" s="308"/>
      <c r="V64" s="308"/>
      <c r="W64" s="308"/>
      <c r="X64" s="311"/>
      <c r="Y64" s="308"/>
    </row>
    <row r="65" spans="1:25" s="268" customFormat="1" ht="12.95" customHeight="1" outlineLevel="1">
      <c r="A65" s="294"/>
      <c r="B65" s="323" t="s">
        <v>215</v>
      </c>
      <c r="C65" s="324"/>
      <c r="D65" s="324"/>
      <c r="E65" s="324"/>
      <c r="F65" s="324"/>
      <c r="G65" s="324"/>
      <c r="H65" s="324"/>
      <c r="I65" s="325"/>
      <c r="J65" s="325">
        <f ca="1">I$62</f>
        <v>6</v>
      </c>
      <c r="K65" s="325">
        <f ca="1">J65</f>
        <v>6</v>
      </c>
      <c r="L65" s="325">
        <f ca="1">K65</f>
        <v>6</v>
      </c>
      <c r="M65" s="327">
        <f ca="1">L65</f>
        <v>6</v>
      </c>
      <c r="N65" s="327">
        <f ca="1">M65</f>
        <v>6</v>
      </c>
      <c r="O65" s="326"/>
      <c r="P65" s="325"/>
      <c r="Q65" s="325"/>
      <c r="R65" s="325"/>
      <c r="S65" s="327"/>
      <c r="T65" s="326"/>
      <c r="U65" s="325"/>
      <c r="V65" s="325"/>
      <c r="W65" s="325"/>
      <c r="X65" s="327"/>
      <c r="Y65" s="325"/>
    </row>
    <row r="66" spans="1:25" s="268" customFormat="1" ht="12.95" customHeight="1" outlineLevel="1">
      <c r="A66" s="294"/>
      <c r="B66" s="306" t="s">
        <v>205</v>
      </c>
      <c r="C66" s="307"/>
      <c r="D66" s="307"/>
      <c r="E66" s="307"/>
      <c r="F66" s="307"/>
      <c r="G66" s="307"/>
      <c r="H66" s="307"/>
      <c r="I66" s="312"/>
      <c r="J66" s="312"/>
      <c r="K66" s="312">
        <f ca="1">J$62</f>
        <v>-16</v>
      </c>
      <c r="L66" s="312">
        <f ca="1">K66</f>
        <v>-16</v>
      </c>
      <c r="M66" s="313">
        <f ca="1">L66</f>
        <v>-16</v>
      </c>
      <c r="N66" s="311">
        <f ca="1">M66</f>
        <v>-16</v>
      </c>
      <c r="O66" s="310">
        <f ca="1">N66</f>
        <v>-16</v>
      </c>
      <c r="P66" s="308"/>
      <c r="Q66" s="308"/>
      <c r="R66" s="308"/>
      <c r="S66" s="311"/>
      <c r="T66" s="310"/>
      <c r="U66" s="308"/>
      <c r="V66" s="308"/>
      <c r="W66" s="308"/>
      <c r="X66" s="311"/>
      <c r="Y66" s="308"/>
    </row>
    <row r="67" spans="1:25" s="268" customFormat="1" ht="12.95" customHeight="1" outlineLevel="1">
      <c r="A67" s="294"/>
      <c r="B67" s="306" t="s">
        <v>206</v>
      </c>
      <c r="C67" s="307"/>
      <c r="D67" s="307"/>
      <c r="E67" s="307"/>
      <c r="F67" s="307"/>
      <c r="G67" s="307"/>
      <c r="H67" s="307"/>
      <c r="I67" s="312"/>
      <c r="J67" s="312"/>
      <c r="K67" s="312"/>
      <c r="L67" s="312">
        <f ca="1">K$62</f>
        <v>13</v>
      </c>
      <c r="M67" s="313">
        <f ca="1">L67</f>
        <v>13</v>
      </c>
      <c r="N67" s="311">
        <f ca="1">M67</f>
        <v>13</v>
      </c>
      <c r="O67" s="310">
        <f ca="1">N67</f>
        <v>13</v>
      </c>
      <c r="P67" s="308">
        <f ca="1">O67</f>
        <v>13</v>
      </c>
      <c r="Q67" s="308"/>
      <c r="R67" s="308"/>
      <c r="S67" s="311"/>
      <c r="T67" s="310"/>
      <c r="U67" s="308"/>
      <c r="V67" s="308"/>
      <c r="W67" s="308"/>
      <c r="X67" s="311"/>
      <c r="Y67" s="308"/>
    </row>
    <row r="68" spans="1:25" s="268" customFormat="1" ht="12.95" customHeight="1" outlineLevel="1">
      <c r="A68" s="294"/>
      <c r="B68" s="306" t="s">
        <v>207</v>
      </c>
      <c r="C68" s="307"/>
      <c r="D68" s="307"/>
      <c r="E68" s="307"/>
      <c r="F68" s="307"/>
      <c r="G68" s="307"/>
      <c r="H68" s="307"/>
      <c r="I68" s="312"/>
      <c r="J68" s="312"/>
      <c r="K68" s="312"/>
      <c r="L68" s="312"/>
      <c r="M68" s="313">
        <f ca="1">L$62</f>
        <v>34</v>
      </c>
      <c r="N68" s="311">
        <f ca="1">M68</f>
        <v>34</v>
      </c>
      <c r="O68" s="310">
        <f ca="1">N68</f>
        <v>34</v>
      </c>
      <c r="P68" s="308">
        <f ca="1">O68</f>
        <v>34</v>
      </c>
      <c r="Q68" s="308">
        <f ca="1">P68</f>
        <v>34</v>
      </c>
      <c r="R68" s="308"/>
      <c r="S68" s="311"/>
      <c r="T68" s="310"/>
      <c r="U68" s="308"/>
      <c r="V68" s="308"/>
      <c r="W68" s="308"/>
      <c r="X68" s="311"/>
      <c r="Y68" s="308"/>
    </row>
    <row r="69" spans="1:25" s="268" customFormat="1" ht="12.95" customHeight="1" outlineLevel="1">
      <c r="A69" s="294"/>
      <c r="B69" s="328" t="s">
        <v>208</v>
      </c>
      <c r="C69" s="307"/>
      <c r="D69" s="307"/>
      <c r="E69" s="307"/>
      <c r="F69" s="307"/>
      <c r="G69" s="307"/>
      <c r="H69" s="307"/>
      <c r="I69" s="312"/>
      <c r="J69" s="312"/>
      <c r="K69" s="312"/>
      <c r="L69" s="312"/>
      <c r="M69" s="313"/>
      <c r="N69" s="311">
        <f ca="1">M$62</f>
        <v>-3</v>
      </c>
      <c r="O69" s="310">
        <f ca="1">N69</f>
        <v>-3</v>
      </c>
      <c r="P69" s="308">
        <f ca="1">O69</f>
        <v>-3</v>
      </c>
      <c r="Q69" s="308">
        <f ca="1">P69</f>
        <v>-3</v>
      </c>
      <c r="R69" s="308">
        <f ca="1">Q69</f>
        <v>-3</v>
      </c>
      <c r="S69" s="311"/>
      <c r="T69" s="310"/>
      <c r="U69" s="308"/>
      <c r="V69" s="308"/>
      <c r="W69" s="308"/>
      <c r="X69" s="311"/>
      <c r="Y69" s="308"/>
    </row>
    <row r="70" spans="1:25" s="268" customFormat="1" ht="12.95" customHeight="1" outlineLevel="1">
      <c r="A70" s="294"/>
      <c r="B70" s="323" t="s">
        <v>209</v>
      </c>
      <c r="C70" s="324"/>
      <c r="D70" s="324"/>
      <c r="E70" s="324"/>
      <c r="F70" s="324"/>
      <c r="G70" s="324"/>
      <c r="H70" s="360"/>
      <c r="I70" s="361"/>
      <c r="J70" s="361"/>
      <c r="K70" s="361"/>
      <c r="L70" s="361"/>
      <c r="M70" s="387"/>
      <c r="N70" s="387"/>
      <c r="O70" s="394">
        <f>N$62</f>
        <v>0</v>
      </c>
      <c r="P70" s="361">
        <f>O70</f>
        <v>0</v>
      </c>
      <c r="Q70" s="361">
        <f>P70</f>
        <v>0</v>
      </c>
      <c r="R70" s="361">
        <f>Q70</f>
        <v>0</v>
      </c>
      <c r="S70" s="387">
        <f>R70</f>
        <v>0</v>
      </c>
      <c r="T70" s="394"/>
      <c r="U70" s="361"/>
      <c r="V70" s="361"/>
      <c r="W70" s="361"/>
      <c r="X70" s="387"/>
      <c r="Y70" s="361"/>
    </row>
    <row r="71" spans="1:25" s="268" customFormat="1" ht="12.95" customHeight="1" outlineLevel="1">
      <c r="A71" s="294"/>
      <c r="B71" s="306" t="s">
        <v>210</v>
      </c>
      <c r="C71" s="307"/>
      <c r="D71" s="307"/>
      <c r="E71" s="307"/>
      <c r="F71" s="307"/>
      <c r="G71" s="307"/>
      <c r="H71" s="307"/>
      <c r="I71" s="312"/>
      <c r="J71" s="312"/>
      <c r="K71" s="312"/>
      <c r="L71" s="312"/>
      <c r="M71" s="313"/>
      <c r="N71" s="313"/>
      <c r="O71" s="322"/>
      <c r="P71" s="312">
        <f ca="1">O$62</f>
        <v>12</v>
      </c>
      <c r="Q71" s="312">
        <f ca="1">P71</f>
        <v>12</v>
      </c>
      <c r="R71" s="312">
        <f ca="1">Q71</f>
        <v>12</v>
      </c>
      <c r="S71" s="313">
        <f ca="1">R71</f>
        <v>12</v>
      </c>
      <c r="T71" s="322">
        <f ca="1">S71</f>
        <v>12</v>
      </c>
      <c r="U71" s="312"/>
      <c r="V71" s="312"/>
      <c r="W71" s="312"/>
      <c r="X71" s="313"/>
      <c r="Y71" s="312"/>
    </row>
    <row r="72" spans="1:25" s="268" customFormat="1" ht="12.95" customHeight="1" outlineLevel="1">
      <c r="A72" s="294"/>
      <c r="B72" s="306" t="s">
        <v>211</v>
      </c>
      <c r="C72" s="307"/>
      <c r="D72" s="307"/>
      <c r="E72" s="307"/>
      <c r="F72" s="307"/>
      <c r="G72" s="307"/>
      <c r="H72" s="307"/>
      <c r="I72" s="312"/>
      <c r="J72" s="312"/>
      <c r="K72" s="312"/>
      <c r="L72" s="312"/>
      <c r="M72" s="313"/>
      <c r="N72" s="313"/>
      <c r="O72" s="322"/>
      <c r="P72" s="312"/>
      <c r="Q72" s="312">
        <f ca="1">P$62</f>
        <v>18</v>
      </c>
      <c r="R72" s="312">
        <f ca="1">Q72</f>
        <v>18</v>
      </c>
      <c r="S72" s="313">
        <f ca="1">R72</f>
        <v>18</v>
      </c>
      <c r="T72" s="322">
        <f ca="1">S72</f>
        <v>18</v>
      </c>
      <c r="U72" s="312">
        <f ca="1">T72</f>
        <v>18</v>
      </c>
      <c r="V72" s="312"/>
      <c r="W72" s="312"/>
      <c r="X72" s="313"/>
      <c r="Y72" s="312"/>
    </row>
    <row r="73" spans="1:25" s="268" customFormat="1" ht="12.95" customHeight="1" outlineLevel="1">
      <c r="A73" s="294"/>
      <c r="B73" s="306" t="s">
        <v>212</v>
      </c>
      <c r="C73" s="307"/>
      <c r="D73" s="307"/>
      <c r="E73" s="307"/>
      <c r="F73" s="307"/>
      <c r="G73" s="307"/>
      <c r="H73" s="307"/>
      <c r="I73" s="312"/>
      <c r="J73" s="312"/>
      <c r="K73" s="312"/>
      <c r="L73" s="312"/>
      <c r="M73" s="313"/>
      <c r="N73" s="313"/>
      <c r="O73" s="322"/>
      <c r="P73" s="312"/>
      <c r="Q73" s="312"/>
      <c r="R73" s="312">
        <f ca="1">Q$62</f>
        <v>-25</v>
      </c>
      <c r="S73" s="313">
        <f ca="1">R73</f>
        <v>-25</v>
      </c>
      <c r="T73" s="322">
        <f ca="1">S73</f>
        <v>-25</v>
      </c>
      <c r="U73" s="312">
        <f ca="1">T73</f>
        <v>-25</v>
      </c>
      <c r="V73" s="312">
        <f ca="1">U73</f>
        <v>-25</v>
      </c>
      <c r="W73" s="312"/>
      <c r="X73" s="313"/>
      <c r="Y73" s="312"/>
    </row>
    <row r="74" spans="1:25" s="268" customFormat="1" ht="12.95" customHeight="1" outlineLevel="1">
      <c r="A74" s="294"/>
      <c r="B74" s="328" t="s">
        <v>213</v>
      </c>
      <c r="C74" s="329"/>
      <c r="D74" s="329"/>
      <c r="E74" s="307"/>
      <c r="F74" s="307"/>
      <c r="G74" s="307"/>
      <c r="H74" s="307"/>
      <c r="I74" s="312"/>
      <c r="J74" s="312"/>
      <c r="K74" s="312"/>
      <c r="L74" s="312"/>
      <c r="M74" s="313"/>
      <c r="N74" s="313"/>
      <c r="O74" s="322"/>
      <c r="P74" s="312"/>
      <c r="Q74" s="312"/>
      <c r="R74" s="312"/>
      <c r="S74" s="313">
        <f ca="1">R$62</f>
        <v>-1</v>
      </c>
      <c r="T74" s="322">
        <f ca="1">S74</f>
        <v>-1</v>
      </c>
      <c r="U74" s="312">
        <f ca="1">T74</f>
        <v>-1</v>
      </c>
      <c r="V74" s="312">
        <f ca="1">U74</f>
        <v>-1</v>
      </c>
      <c r="W74" s="312">
        <f ca="1">V74</f>
        <v>-1</v>
      </c>
      <c r="X74" s="313"/>
      <c r="Y74" s="312"/>
    </row>
    <row r="75" spans="1:25" s="268" customFormat="1" ht="12.95" customHeight="1" outlineLevel="1">
      <c r="A75" s="294"/>
      <c r="B75" s="306" t="s">
        <v>214</v>
      </c>
      <c r="C75" s="307"/>
      <c r="D75" s="307"/>
      <c r="E75" s="324"/>
      <c r="F75" s="324"/>
      <c r="G75" s="324"/>
      <c r="H75" s="329"/>
      <c r="I75" s="362"/>
      <c r="J75" s="362"/>
      <c r="K75" s="362"/>
      <c r="L75" s="362"/>
      <c r="M75" s="388"/>
      <c r="N75" s="388"/>
      <c r="O75" s="395"/>
      <c r="P75" s="362"/>
      <c r="Q75" s="362"/>
      <c r="R75" s="362"/>
      <c r="S75" s="388"/>
      <c r="T75" s="395">
        <f>S$62</f>
        <v>0</v>
      </c>
      <c r="U75" s="362">
        <f>T75</f>
        <v>0</v>
      </c>
      <c r="V75" s="362">
        <f>U75</f>
        <v>0</v>
      </c>
      <c r="W75" s="362">
        <f>V75</f>
        <v>0</v>
      </c>
      <c r="X75" s="388">
        <f>W75</f>
        <v>0</v>
      </c>
      <c r="Y75" s="362">
        <f>X75</f>
        <v>0</v>
      </c>
    </row>
    <row r="76" spans="1:25" s="268" customFormat="1" ht="12.95" customHeight="1" outlineLevel="1">
      <c r="A76" s="294"/>
      <c r="B76" s="306" t="s">
        <v>288</v>
      </c>
      <c r="C76" s="307"/>
      <c r="D76" s="307"/>
      <c r="E76" s="307"/>
      <c r="F76" s="307"/>
      <c r="G76" s="307"/>
      <c r="H76" s="307"/>
      <c r="I76" s="312"/>
      <c r="J76" s="312"/>
      <c r="K76" s="312"/>
      <c r="L76" s="312"/>
      <c r="M76" s="313"/>
      <c r="N76" s="313"/>
      <c r="O76" s="322"/>
      <c r="P76" s="312"/>
      <c r="Q76" s="312"/>
      <c r="R76" s="312"/>
      <c r="S76" s="313"/>
      <c r="T76" s="322"/>
      <c r="U76" s="312">
        <f ca="1">T$62</f>
        <v>0</v>
      </c>
      <c r="V76" s="312">
        <f ca="1">U76</f>
        <v>0</v>
      </c>
      <c r="W76" s="312">
        <f ca="1">V76</f>
        <v>0</v>
      </c>
      <c r="X76" s="313">
        <f ca="1">W76</f>
        <v>0</v>
      </c>
      <c r="Y76" s="312">
        <f ca="1">X76</f>
        <v>0</v>
      </c>
    </row>
    <row r="77" spans="1:25" s="268" customFormat="1" ht="12.95" customHeight="1" outlineLevel="1">
      <c r="A77" s="294"/>
      <c r="B77" s="306" t="s">
        <v>307</v>
      </c>
      <c r="C77" s="307"/>
      <c r="D77" s="307"/>
      <c r="E77" s="307"/>
      <c r="F77" s="307"/>
      <c r="G77" s="307"/>
      <c r="H77" s="307"/>
      <c r="I77" s="312"/>
      <c r="J77" s="312"/>
      <c r="K77" s="312"/>
      <c r="L77" s="312"/>
      <c r="M77" s="313"/>
      <c r="N77" s="313"/>
      <c r="O77" s="322"/>
      <c r="P77" s="312"/>
      <c r="Q77" s="312"/>
      <c r="R77" s="312"/>
      <c r="S77" s="397"/>
      <c r="T77" s="322"/>
      <c r="U77" s="365"/>
      <c r="V77" s="312">
        <f ca="1">U$62</f>
        <v>0</v>
      </c>
      <c r="W77" s="312">
        <f ca="1">V77</f>
        <v>0</v>
      </c>
      <c r="X77" s="397">
        <f ca="1">W77</f>
        <v>0</v>
      </c>
      <c r="Y77" s="312">
        <f ca="1">X77</f>
        <v>0</v>
      </c>
    </row>
    <row r="78" spans="1:25" s="268" customFormat="1" ht="12.95" customHeight="1">
      <c r="A78" s="294"/>
      <c r="B78" s="306" t="s">
        <v>259</v>
      </c>
      <c r="C78" s="307"/>
      <c r="D78" s="307"/>
      <c r="E78" s="307"/>
      <c r="F78" s="307"/>
      <c r="G78" s="307"/>
      <c r="H78" s="307"/>
      <c r="I78" s="319"/>
      <c r="J78" s="319"/>
      <c r="K78" s="319"/>
      <c r="L78" s="319"/>
      <c r="M78" s="321"/>
      <c r="N78" s="321">
        <f ca="1">SUM(N65:N69)</f>
        <v>34</v>
      </c>
      <c r="O78" s="320">
        <f ca="1">SUM(O65:O70)</f>
        <v>28</v>
      </c>
      <c r="P78" s="319">
        <f t="shared" ref="P78:S78" ca="1" si="18">SUM(P65:P70)</f>
        <v>44</v>
      </c>
      <c r="Q78" s="319">
        <f t="shared" ca="1" si="18"/>
        <v>31</v>
      </c>
      <c r="R78" s="319">
        <f t="shared" ca="1" si="18"/>
        <v>-3</v>
      </c>
      <c r="S78" s="321">
        <f t="shared" si="18"/>
        <v>0</v>
      </c>
      <c r="T78" s="320">
        <f ca="1">SUM(T65:T75)</f>
        <v>4</v>
      </c>
      <c r="U78" s="319">
        <f t="shared" ref="U78:X78" ca="1" si="19">SUM(U65:U75)</f>
        <v>-8</v>
      </c>
      <c r="V78" s="319">
        <f t="shared" ca="1" si="19"/>
        <v>-26</v>
      </c>
      <c r="W78" s="319">
        <f t="shared" ca="1" si="19"/>
        <v>-1</v>
      </c>
      <c r="X78" s="321">
        <f t="shared" si="19"/>
        <v>0</v>
      </c>
      <c r="Y78" s="319">
        <f ca="1">SUM(Y65:Y77)</f>
        <v>0</v>
      </c>
    </row>
    <row r="79" spans="1:25" s="268" customFormat="1" ht="12.95" customHeight="1">
      <c r="A79" s="294"/>
      <c r="B79" s="306"/>
      <c r="C79" s="307"/>
      <c r="D79" s="307"/>
      <c r="E79" s="307"/>
      <c r="F79" s="307"/>
      <c r="G79" s="307"/>
      <c r="H79" s="307"/>
      <c r="I79" s="312"/>
      <c r="J79" s="312"/>
      <c r="K79" s="312"/>
      <c r="L79" s="312"/>
      <c r="M79" s="313"/>
      <c r="N79" s="313"/>
      <c r="O79" s="322"/>
      <c r="P79" s="312"/>
      <c r="Q79" s="312"/>
      <c r="R79" s="312"/>
      <c r="S79" s="313"/>
      <c r="T79" s="322"/>
      <c r="U79" s="312"/>
      <c r="V79" s="312"/>
      <c r="W79" s="312"/>
      <c r="X79" s="313"/>
      <c r="Y79" s="312"/>
    </row>
    <row r="80" spans="1:25" s="268" customFormat="1" ht="12.95" customHeight="1">
      <c r="A80" s="294"/>
      <c r="B80" s="266" t="s">
        <v>360</v>
      </c>
      <c r="C80" s="307"/>
      <c r="D80" s="307"/>
      <c r="E80" s="307"/>
      <c r="F80" s="307"/>
      <c r="G80" s="307"/>
      <c r="H80" s="307"/>
      <c r="I80" s="312"/>
      <c r="J80" s="312"/>
      <c r="K80" s="312"/>
      <c r="L80" s="312"/>
      <c r="M80" s="313"/>
      <c r="N80" s="313"/>
      <c r="O80" s="322"/>
      <c r="P80" s="312"/>
      <c r="Q80" s="312"/>
      <c r="R80" s="312"/>
      <c r="S80" s="313"/>
      <c r="T80" s="322"/>
      <c r="U80" s="312"/>
      <c r="V80" s="312"/>
      <c r="W80" s="312"/>
      <c r="X80" s="313"/>
      <c r="Y80" s="312"/>
    </row>
    <row r="81" spans="1:25" s="268" customFormat="1" ht="12.95" customHeight="1">
      <c r="A81" s="294"/>
      <c r="B81" s="306" t="s">
        <v>361</v>
      </c>
      <c r="C81" s="307"/>
      <c r="D81" s="307"/>
      <c r="E81" s="307"/>
      <c r="F81" s="307"/>
      <c r="G81" s="307"/>
      <c r="H81" s="307"/>
      <c r="I81" s="314"/>
      <c r="J81" s="314"/>
      <c r="K81" s="314"/>
      <c r="L81" s="314"/>
      <c r="M81" s="318"/>
      <c r="N81" s="354"/>
      <c r="O81" s="315"/>
      <c r="P81" s="316"/>
      <c r="Q81" s="316"/>
      <c r="R81" s="316"/>
      <c r="S81" s="354"/>
      <c r="T81" s="315"/>
      <c r="U81" s="316"/>
      <c r="V81" s="316"/>
      <c r="W81" s="316"/>
      <c r="X81" s="354"/>
      <c r="Y81" s="316"/>
    </row>
    <row r="82" spans="1:25" s="268" customFormat="1" ht="12.95" customHeight="1">
      <c r="A82" s="294"/>
      <c r="B82" s="306" t="s">
        <v>362</v>
      </c>
      <c r="C82" s="307"/>
      <c r="D82" s="307"/>
      <c r="E82" s="267"/>
      <c r="F82" s="267"/>
      <c r="G82" s="267"/>
      <c r="H82" s="307"/>
      <c r="I82" s="314"/>
      <c r="J82" s="314"/>
      <c r="K82" s="314"/>
      <c r="L82" s="314"/>
      <c r="M82" s="318"/>
      <c r="N82" s="354"/>
      <c r="O82" s="315"/>
      <c r="P82" s="316"/>
      <c r="Q82" s="316"/>
      <c r="R82" s="316"/>
      <c r="S82" s="354"/>
      <c r="T82" s="398"/>
      <c r="U82" s="316"/>
      <c r="V82" s="316"/>
      <c r="W82" s="316"/>
      <c r="X82" s="354"/>
      <c r="Y82" s="316"/>
    </row>
    <row r="83" spans="1:25" s="268" customFormat="1" ht="12.95" customHeight="1">
      <c r="A83" s="294"/>
      <c r="B83" s="306" t="s">
        <v>374</v>
      </c>
      <c r="C83" s="267"/>
      <c r="D83" s="267"/>
      <c r="E83" s="267"/>
      <c r="F83" s="267"/>
      <c r="G83" s="267"/>
      <c r="H83" s="267"/>
      <c r="I83" s="331"/>
      <c r="J83" s="331"/>
      <c r="K83" s="331"/>
      <c r="L83" s="331"/>
      <c r="M83" s="333"/>
      <c r="N83" s="333"/>
      <c r="O83" s="332"/>
      <c r="P83" s="331"/>
      <c r="Q83" s="331"/>
      <c r="R83" s="331"/>
      <c r="S83" s="333"/>
      <c r="T83" s="332"/>
      <c r="U83" s="331"/>
      <c r="V83" s="331"/>
      <c r="W83" s="331"/>
      <c r="X83" s="333"/>
      <c r="Y83" s="331"/>
    </row>
    <row r="84" spans="1:25" s="268" customFormat="1" ht="12.95" customHeight="1">
      <c r="A84" s="294"/>
      <c r="B84" s="306" t="s">
        <v>373</v>
      </c>
      <c r="C84" s="330"/>
      <c r="D84" s="330"/>
      <c r="E84" s="267"/>
      <c r="F84" s="267"/>
      <c r="G84" s="267"/>
      <c r="H84" s="330"/>
      <c r="I84" s="331"/>
      <c r="J84" s="331"/>
      <c r="K84" s="331"/>
      <c r="L84" s="331"/>
      <c r="M84" s="333"/>
      <c r="N84" s="333"/>
      <c r="O84" s="332"/>
      <c r="P84" s="331"/>
      <c r="Q84" s="331"/>
      <c r="R84" s="331"/>
      <c r="S84" s="333"/>
      <c r="T84" s="332"/>
      <c r="U84" s="331"/>
      <c r="V84" s="331"/>
      <c r="W84" s="331"/>
      <c r="X84" s="333"/>
      <c r="Y84" s="331"/>
    </row>
    <row r="85" spans="1:25" s="268" customFormat="1" ht="12.95" customHeight="1">
      <c r="A85" s="294"/>
      <c r="B85" s="306" t="s">
        <v>365</v>
      </c>
      <c r="C85" s="330"/>
      <c r="D85" s="330"/>
      <c r="E85" s="267"/>
      <c r="F85" s="267"/>
      <c r="G85" s="267"/>
      <c r="H85" s="330"/>
      <c r="I85" s="331"/>
      <c r="J85" s="331"/>
      <c r="K85" s="331"/>
      <c r="L85" s="331"/>
      <c r="M85" s="333"/>
      <c r="N85" s="333"/>
      <c r="O85" s="332"/>
      <c r="P85" s="331"/>
      <c r="Q85" s="331"/>
      <c r="R85" s="331"/>
      <c r="S85" s="333"/>
      <c r="T85" s="332"/>
      <c r="U85" s="331"/>
      <c r="V85" s="331"/>
      <c r="W85" s="331"/>
      <c r="X85" s="333"/>
      <c r="Y85" s="331"/>
    </row>
    <row r="86" spans="1:25" s="268" customFormat="1" ht="12.95" customHeight="1">
      <c r="A86" s="294"/>
      <c r="B86" s="306" t="s">
        <v>366</v>
      </c>
      <c r="C86" s="330"/>
      <c r="D86" s="330"/>
      <c r="E86" s="267"/>
      <c r="F86" s="267"/>
      <c r="G86" s="267"/>
      <c r="H86" s="330"/>
      <c r="I86" s="331"/>
      <c r="J86" s="331"/>
      <c r="K86" s="331"/>
      <c r="L86" s="331"/>
      <c r="M86" s="333"/>
      <c r="N86" s="333"/>
      <c r="O86" s="332"/>
      <c r="P86" s="331"/>
      <c r="Q86" s="331"/>
      <c r="R86" s="331"/>
      <c r="S86" s="333"/>
      <c r="T86" s="332"/>
      <c r="U86" s="331"/>
      <c r="V86" s="331"/>
      <c r="W86" s="331"/>
      <c r="X86" s="333"/>
      <c r="Y86" s="331"/>
    </row>
    <row r="87" spans="1:25" s="268" customFormat="1" ht="12.95" customHeight="1">
      <c r="A87" s="294"/>
      <c r="B87" s="306" t="s">
        <v>363</v>
      </c>
      <c r="C87" s="330"/>
      <c r="D87" s="330"/>
      <c r="E87" s="267"/>
      <c r="F87" s="267"/>
      <c r="G87" s="267"/>
      <c r="H87" s="330"/>
      <c r="I87" s="331"/>
      <c r="J87" s="331"/>
      <c r="K87" s="331"/>
      <c r="L87" s="331"/>
      <c r="M87" s="333"/>
      <c r="N87" s="333"/>
      <c r="O87" s="332"/>
      <c r="P87" s="316"/>
      <c r="Q87" s="331"/>
      <c r="R87" s="331"/>
      <c r="S87" s="333"/>
      <c r="T87" s="399"/>
      <c r="U87" s="385"/>
      <c r="V87" s="385"/>
      <c r="W87" s="331"/>
      <c r="X87" s="333"/>
      <c r="Y87" s="355"/>
    </row>
    <row r="88" spans="1:25" s="268" customFormat="1" ht="12.95" customHeight="1">
      <c r="A88" s="294"/>
      <c r="B88" s="306" t="s">
        <v>364</v>
      </c>
      <c r="C88" s="330"/>
      <c r="D88" s="330"/>
      <c r="E88" s="267"/>
      <c r="F88" s="267"/>
      <c r="G88" s="267"/>
      <c r="H88" s="330"/>
      <c r="I88" s="356"/>
      <c r="J88" s="356"/>
      <c r="K88" s="331"/>
      <c r="L88" s="331"/>
      <c r="M88" s="333"/>
      <c r="N88" s="333"/>
      <c r="O88" s="332"/>
      <c r="P88" s="331"/>
      <c r="Q88" s="331"/>
      <c r="R88" s="331"/>
      <c r="S88" s="333"/>
      <c r="T88" s="332"/>
      <c r="U88" s="331"/>
      <c r="V88" s="331"/>
      <c r="W88" s="331"/>
      <c r="X88" s="333"/>
      <c r="Y88" s="331"/>
    </row>
    <row r="89" spans="1:25" s="268" customFormat="1" ht="12.95" customHeight="1">
      <c r="A89" s="294"/>
      <c r="B89" s="306" t="s">
        <v>367</v>
      </c>
      <c r="C89" s="330"/>
      <c r="D89" s="330"/>
      <c r="E89" s="267"/>
      <c r="F89" s="267"/>
      <c r="G89" s="267"/>
      <c r="H89" s="330"/>
      <c r="I89" s="356"/>
      <c r="J89" s="356"/>
      <c r="K89" s="331"/>
      <c r="L89" s="331"/>
      <c r="M89" s="333"/>
      <c r="N89" s="333"/>
      <c r="O89" s="332"/>
      <c r="P89" s="331"/>
      <c r="Q89" s="331"/>
      <c r="R89" s="331"/>
      <c r="S89" s="333"/>
      <c r="T89" s="332"/>
      <c r="U89" s="331"/>
      <c r="V89" s="331"/>
      <c r="W89" s="331"/>
      <c r="X89" s="333"/>
      <c r="Y89" s="331"/>
    </row>
    <row r="90" spans="1:25" s="268" customFormat="1" ht="12.95" customHeight="1">
      <c r="A90" s="294"/>
      <c r="B90" s="306" t="s">
        <v>368</v>
      </c>
      <c r="C90" s="330"/>
      <c r="D90" s="330"/>
      <c r="E90" s="267"/>
      <c r="F90" s="267"/>
      <c r="G90" s="267"/>
      <c r="H90" s="330"/>
      <c r="I90" s="356"/>
      <c r="J90" s="356"/>
      <c r="K90" s="331"/>
      <c r="L90" s="331"/>
      <c r="M90" s="333"/>
      <c r="N90" s="333"/>
      <c r="O90" s="332"/>
      <c r="P90" s="331"/>
      <c r="Q90" s="331"/>
      <c r="R90" s="331"/>
      <c r="S90" s="333"/>
      <c r="T90" s="332"/>
      <c r="U90" s="331"/>
      <c r="V90" s="331"/>
      <c r="W90" s="331"/>
      <c r="X90" s="333"/>
      <c r="Y90" s="331"/>
    </row>
    <row r="91" spans="1:25" s="268" customFormat="1" ht="12.95" customHeight="1">
      <c r="A91" s="294"/>
      <c r="B91" s="306" t="s">
        <v>369</v>
      </c>
      <c r="C91" s="330"/>
      <c r="D91" s="330"/>
      <c r="E91" s="267"/>
      <c r="F91" s="267"/>
      <c r="G91" s="267"/>
      <c r="H91" s="330"/>
      <c r="I91" s="356"/>
      <c r="J91" s="356"/>
      <c r="K91" s="331"/>
      <c r="L91" s="331"/>
      <c r="M91" s="333"/>
      <c r="N91" s="333"/>
      <c r="O91" s="332"/>
      <c r="P91" s="331"/>
      <c r="Q91" s="331"/>
      <c r="R91" s="331"/>
      <c r="S91" s="333"/>
      <c r="T91" s="332"/>
      <c r="U91" s="331"/>
      <c r="V91" s="331"/>
      <c r="W91" s="331"/>
      <c r="X91" s="333"/>
      <c r="Y91" s="331"/>
    </row>
    <row r="92" spans="1:25" s="268" customFormat="1" ht="12.95" customHeight="1">
      <c r="A92" s="294"/>
      <c r="B92" s="306" t="s">
        <v>370</v>
      </c>
      <c r="C92" s="330"/>
      <c r="D92" s="330"/>
      <c r="E92" s="267"/>
      <c r="F92" s="267"/>
      <c r="G92" s="267"/>
      <c r="H92" s="330"/>
      <c r="I92" s="356"/>
      <c r="J92" s="356"/>
      <c r="K92" s="331"/>
      <c r="L92" s="331"/>
      <c r="M92" s="333"/>
      <c r="N92" s="333"/>
      <c r="O92" s="332"/>
      <c r="P92" s="331"/>
      <c r="Q92" s="331"/>
      <c r="R92" s="331"/>
      <c r="S92" s="333"/>
      <c r="T92" s="332"/>
      <c r="U92" s="331"/>
      <c r="V92" s="331"/>
      <c r="W92" s="331"/>
      <c r="X92" s="333"/>
      <c r="Y92" s="331"/>
    </row>
    <row r="93" spans="1:25" s="268" customFormat="1" ht="12.95" customHeight="1">
      <c r="A93" s="294"/>
      <c r="B93" s="330"/>
      <c r="C93" s="330"/>
      <c r="D93" s="330"/>
      <c r="E93" s="267"/>
      <c r="F93" s="267"/>
      <c r="G93" s="267"/>
      <c r="H93" s="330"/>
      <c r="I93" s="356"/>
      <c r="J93" s="356"/>
      <c r="K93" s="331"/>
      <c r="L93" s="331"/>
      <c r="M93" s="333"/>
      <c r="N93" s="333"/>
      <c r="O93" s="332"/>
      <c r="P93" s="331"/>
      <c r="Q93" s="331"/>
      <c r="R93" s="331"/>
      <c r="S93" s="333"/>
      <c r="T93" s="332"/>
      <c r="U93" s="331"/>
      <c r="V93" s="331"/>
      <c r="W93" s="331"/>
      <c r="X93" s="333"/>
      <c r="Y93" s="331"/>
    </row>
    <row r="94" spans="1:25" s="268" customFormat="1" ht="12.95" customHeight="1">
      <c r="A94" s="294"/>
      <c r="B94" s="266" t="s">
        <v>282</v>
      </c>
      <c r="C94" s="330"/>
      <c r="D94" s="330"/>
      <c r="E94" s="267"/>
      <c r="F94" s="267"/>
      <c r="G94" s="267"/>
      <c r="H94" s="330"/>
      <c r="I94" s="330"/>
      <c r="J94" s="330"/>
      <c r="M94" s="300"/>
      <c r="N94" s="300"/>
      <c r="O94" s="299"/>
      <c r="S94" s="300"/>
      <c r="T94" s="299"/>
      <c r="X94" s="300"/>
    </row>
    <row r="95" spans="1:25" s="268" customFormat="1" ht="12.95" customHeight="1">
      <c r="A95" s="294"/>
      <c r="B95" s="306" t="s">
        <v>375</v>
      </c>
      <c r="C95" s="330"/>
      <c r="D95" s="330"/>
      <c r="E95" s="267"/>
      <c r="F95" s="267"/>
      <c r="G95" s="267"/>
      <c r="H95" s="330"/>
      <c r="M95" s="300"/>
      <c r="N95" s="300"/>
      <c r="O95" s="299">
        <f ca="1">M41-SUM(O38:O40)</f>
        <v>0</v>
      </c>
      <c r="P95" s="268">
        <f ca="1">O95</f>
        <v>0</v>
      </c>
      <c r="Q95" s="268">
        <f ca="1">P95</f>
        <v>0</v>
      </c>
      <c r="R95" s="268">
        <f ca="1">Q95</f>
        <v>0</v>
      </c>
      <c r="S95" s="300">
        <f ca="1">R95</f>
        <v>0</v>
      </c>
      <c r="T95" s="299">
        <f ca="1">S95</f>
        <v>0</v>
      </c>
      <c r="U95" s="266"/>
      <c r="V95" s="266"/>
      <c r="X95" s="300"/>
      <c r="Y95" s="294"/>
    </row>
    <row r="96" spans="1:25" s="268" customFormat="1" ht="12.95" customHeight="1">
      <c r="A96" s="294"/>
      <c r="B96" s="306" t="s">
        <v>285</v>
      </c>
      <c r="C96" s="330"/>
      <c r="D96" s="330"/>
      <c r="E96" s="267"/>
      <c r="F96" s="267"/>
      <c r="G96" s="267"/>
      <c r="H96" s="330"/>
      <c r="M96" s="300"/>
      <c r="N96" s="300">
        <f ca="1">L41-SUM(N38:N40)</f>
        <v>0</v>
      </c>
      <c r="O96" s="299"/>
      <c r="S96" s="300"/>
      <c r="T96" s="299"/>
      <c r="U96" s="266"/>
      <c r="V96" s="266"/>
      <c r="X96" s="300"/>
      <c r="Y96" s="294"/>
    </row>
    <row r="97" spans="1:25" s="268" customFormat="1" ht="12.95" customHeight="1">
      <c r="A97" s="294"/>
      <c r="B97" s="306" t="s">
        <v>312</v>
      </c>
      <c r="C97" s="330"/>
      <c r="D97" s="330"/>
      <c r="E97" s="267"/>
      <c r="F97" s="267"/>
      <c r="G97" s="267"/>
      <c r="H97" s="330"/>
      <c r="M97" s="300"/>
      <c r="N97" s="300"/>
      <c r="O97" s="299"/>
      <c r="S97" s="300"/>
      <c r="T97" s="299"/>
      <c r="U97" s="266"/>
      <c r="V97" s="266"/>
      <c r="X97" s="300"/>
      <c r="Y97" s="294"/>
    </row>
    <row r="98" spans="1:25" s="268" customFormat="1" ht="12.95" customHeight="1">
      <c r="A98" s="294"/>
      <c r="B98" s="306" t="s">
        <v>313</v>
      </c>
      <c r="C98" s="330"/>
      <c r="D98" s="330"/>
      <c r="E98" s="267"/>
      <c r="F98" s="267"/>
      <c r="G98" s="267"/>
      <c r="H98" s="330"/>
      <c r="M98" s="300"/>
      <c r="N98" s="300"/>
      <c r="O98" s="299"/>
      <c r="S98" s="300"/>
      <c r="T98" s="299"/>
      <c r="U98" s="266"/>
      <c r="V98" s="266"/>
      <c r="X98" s="300"/>
      <c r="Y98" s="294"/>
    </row>
    <row r="99" spans="1:25" s="268" customFormat="1" ht="12.95" customHeight="1">
      <c r="A99" s="294"/>
      <c r="B99" s="306" t="s">
        <v>287</v>
      </c>
      <c r="C99" s="330"/>
      <c r="D99" s="330"/>
      <c r="E99" s="267"/>
      <c r="F99" s="267"/>
      <c r="G99" s="267"/>
      <c r="H99" s="330"/>
      <c r="M99" s="300"/>
      <c r="N99" s="300">
        <f ca="1">-M56</f>
        <v>3</v>
      </c>
      <c r="O99" s="299"/>
      <c r="S99" s="300"/>
      <c r="T99" s="400"/>
      <c r="U99" s="266"/>
      <c r="V99" s="266"/>
      <c r="X99" s="300"/>
      <c r="Y99" s="294"/>
    </row>
    <row r="100" spans="1:25" s="268" customFormat="1" ht="12.95" customHeight="1">
      <c r="A100" s="294"/>
      <c r="B100" s="306" t="s">
        <v>314</v>
      </c>
      <c r="C100" s="330"/>
      <c r="D100" s="330"/>
      <c r="E100" s="267"/>
      <c r="F100" s="267"/>
      <c r="G100" s="267"/>
      <c r="H100" s="330"/>
      <c r="M100" s="300"/>
      <c r="N100" s="300"/>
      <c r="O100" s="299"/>
      <c r="S100" s="300"/>
      <c r="T100" s="400"/>
      <c r="U100" s="266"/>
      <c r="V100" s="266"/>
      <c r="X100" s="300"/>
      <c r="Y100" s="294"/>
    </row>
    <row r="101" spans="1:25" s="268" customFormat="1" ht="12.95" customHeight="1">
      <c r="A101" s="294"/>
      <c r="B101" s="306" t="s">
        <v>315</v>
      </c>
      <c r="C101" s="330"/>
      <c r="D101" s="330"/>
      <c r="E101" s="267"/>
      <c r="F101" s="267"/>
      <c r="G101" s="267"/>
      <c r="H101" s="330"/>
      <c r="M101" s="300"/>
      <c r="N101" s="300"/>
      <c r="O101" s="299"/>
      <c r="S101" s="300"/>
      <c r="T101" s="400"/>
      <c r="U101" s="266"/>
      <c r="V101" s="266"/>
      <c r="X101" s="300"/>
      <c r="Y101" s="294"/>
    </row>
    <row r="102" spans="1:25" s="268" customFormat="1" ht="12.95" customHeight="1">
      <c r="A102" s="294"/>
      <c r="B102" s="306" t="s">
        <v>316</v>
      </c>
      <c r="C102" s="330"/>
      <c r="D102" s="330"/>
      <c r="E102" s="267"/>
      <c r="F102" s="267"/>
      <c r="G102" s="267"/>
      <c r="H102" s="330"/>
      <c r="M102" s="300"/>
      <c r="N102" s="300"/>
      <c r="O102" s="299"/>
      <c r="S102" s="300"/>
      <c r="T102" s="400"/>
      <c r="U102" s="266"/>
      <c r="V102" s="266"/>
      <c r="X102" s="300"/>
      <c r="Y102" s="294"/>
    </row>
    <row r="103" spans="1:25" s="268" customFormat="1" ht="12.95" customHeight="1">
      <c r="A103" s="294"/>
      <c r="B103" s="306" t="s">
        <v>317</v>
      </c>
      <c r="C103" s="330"/>
      <c r="D103" s="330"/>
      <c r="E103" s="267"/>
      <c r="F103" s="267"/>
      <c r="G103" s="267"/>
      <c r="H103" s="330"/>
      <c r="M103" s="300"/>
      <c r="N103" s="300"/>
      <c r="O103" s="299"/>
      <c r="S103" s="300"/>
      <c r="T103" s="400"/>
      <c r="U103" s="266"/>
      <c r="V103" s="266"/>
      <c r="X103" s="300"/>
      <c r="Y103" s="294"/>
    </row>
    <row r="104" spans="1:25" s="268" customFormat="1" ht="12.95" customHeight="1">
      <c r="A104" s="294"/>
      <c r="B104" s="330"/>
      <c r="C104" s="267"/>
      <c r="D104" s="267"/>
      <c r="E104" s="267"/>
      <c r="F104" s="267"/>
      <c r="G104" s="267"/>
      <c r="H104" s="330"/>
      <c r="M104" s="300"/>
      <c r="N104" s="300"/>
      <c r="O104" s="299"/>
      <c r="S104" s="300"/>
      <c r="T104" s="400"/>
      <c r="U104" s="266"/>
      <c r="V104" s="266"/>
      <c r="X104" s="300"/>
      <c r="Y104" s="294"/>
    </row>
    <row r="105" spans="1:25" s="268" customFormat="1" ht="12.95" customHeight="1">
      <c r="A105" s="266"/>
      <c r="B105" s="427" t="s">
        <v>265</v>
      </c>
      <c r="C105" s="428"/>
      <c r="D105" s="428"/>
      <c r="E105" s="428"/>
      <c r="F105" s="428"/>
      <c r="G105" s="428"/>
      <c r="H105" s="428"/>
      <c r="I105" s="429">
        <f t="shared" ref="I105:Y105" si="20">SUM(I78:I104)</f>
        <v>0</v>
      </c>
      <c r="J105" s="429">
        <f t="shared" si="20"/>
        <v>0</v>
      </c>
      <c r="K105" s="429">
        <f t="shared" si="20"/>
        <v>0</v>
      </c>
      <c r="L105" s="429">
        <f t="shared" si="20"/>
        <v>0</v>
      </c>
      <c r="M105" s="430">
        <f t="shared" si="20"/>
        <v>0</v>
      </c>
      <c r="N105" s="430">
        <f t="shared" ca="1" si="20"/>
        <v>37</v>
      </c>
      <c r="O105" s="396">
        <f t="shared" ca="1" si="20"/>
        <v>28</v>
      </c>
      <c r="P105" s="364">
        <f t="shared" ca="1" si="20"/>
        <v>44</v>
      </c>
      <c r="Q105" s="364">
        <f t="shared" ca="1" si="20"/>
        <v>31</v>
      </c>
      <c r="R105" s="364">
        <f t="shared" ca="1" si="20"/>
        <v>-3</v>
      </c>
      <c r="S105" s="389">
        <f t="shared" ca="1" si="20"/>
        <v>0</v>
      </c>
      <c r="T105" s="396">
        <f t="shared" ca="1" si="20"/>
        <v>4</v>
      </c>
      <c r="U105" s="364">
        <f t="shared" ca="1" si="20"/>
        <v>-8</v>
      </c>
      <c r="V105" s="364">
        <f t="shared" ca="1" si="20"/>
        <v>-26</v>
      </c>
      <c r="W105" s="364">
        <f t="shared" ca="1" si="20"/>
        <v>-1</v>
      </c>
      <c r="X105" s="389">
        <f t="shared" si="20"/>
        <v>0</v>
      </c>
      <c r="Y105" s="364">
        <f t="shared" ca="1" si="20"/>
        <v>0</v>
      </c>
    </row>
    <row r="106" spans="1:25" s="268" customFormat="1" ht="12.95" customHeight="1">
      <c r="A106" s="287"/>
      <c r="B106" s="266"/>
      <c r="C106" s="267"/>
      <c r="D106" s="267"/>
      <c r="E106" s="267"/>
      <c r="F106" s="267"/>
      <c r="G106" s="267"/>
      <c r="H106" s="267"/>
      <c r="M106" s="300"/>
      <c r="N106" s="347"/>
      <c r="O106" s="334"/>
      <c r="P106" s="335"/>
      <c r="Q106" s="335"/>
      <c r="R106" s="335"/>
      <c r="S106" s="297"/>
      <c r="T106" s="295"/>
      <c r="U106" s="296"/>
      <c r="V106" s="296"/>
      <c r="W106" s="296"/>
      <c r="X106" s="297"/>
      <c r="Y106" s="296"/>
    </row>
    <row r="107" spans="1:25" s="268" customFormat="1" ht="12.95" customHeight="1">
      <c r="B107" s="266" t="s">
        <v>271</v>
      </c>
      <c r="C107" s="267"/>
      <c r="D107" s="267"/>
      <c r="E107" s="267"/>
      <c r="F107" s="267"/>
      <c r="G107" s="267"/>
      <c r="H107" s="267"/>
      <c r="M107" s="300"/>
      <c r="N107" s="347"/>
      <c r="O107" s="334"/>
      <c r="P107" s="335"/>
      <c r="Q107" s="335"/>
      <c r="R107" s="335"/>
      <c r="S107" s="297"/>
      <c r="T107" s="295"/>
      <c r="U107" s="296"/>
      <c r="V107" s="296"/>
      <c r="W107" s="296"/>
      <c r="X107" s="297"/>
      <c r="Y107" s="296"/>
    </row>
    <row r="108" spans="1:25" s="283" customFormat="1" ht="12.95" customHeight="1">
      <c r="A108" s="337"/>
      <c r="B108" s="306" t="s">
        <v>272</v>
      </c>
      <c r="C108" s="282"/>
      <c r="D108" s="282"/>
      <c r="E108" s="282"/>
      <c r="F108" s="282"/>
      <c r="G108" s="282"/>
      <c r="H108" s="282"/>
      <c r="I108" s="338">
        <f t="shared" ref="I108:Y108" ca="1" si="21">I13+I13/$I$15</f>
        <v>74.541029207232256</v>
      </c>
      <c r="J108" s="338">
        <f t="shared" ca="1" si="21"/>
        <v>74.541029207232256</v>
      </c>
      <c r="K108" s="338">
        <f t="shared" ca="1" si="21"/>
        <v>149.08205841446451</v>
      </c>
      <c r="L108" s="338">
        <f t="shared" ca="1" si="21"/>
        <v>193.80667593880389</v>
      </c>
      <c r="M108" s="379">
        <f t="shared" ca="1" si="21"/>
        <v>283.25591098748259</v>
      </c>
      <c r="N108" s="341">
        <f t="shared" ca="1" si="21"/>
        <v>283.25591098748259</v>
      </c>
      <c r="O108" s="339">
        <f t="shared" ca="1" si="21"/>
        <v>14.908205841446453</v>
      </c>
      <c r="P108" s="340">
        <f t="shared" ca="1" si="21"/>
        <v>163.99026425591097</v>
      </c>
      <c r="Q108" s="340">
        <f t="shared" ca="1" si="21"/>
        <v>-193.80667593880389</v>
      </c>
      <c r="R108" s="338">
        <f t="shared" si="21"/>
        <v>0</v>
      </c>
      <c r="S108" s="341">
        <f t="shared" si="21"/>
        <v>0</v>
      </c>
      <c r="T108" s="339">
        <f t="shared" si="21"/>
        <v>0</v>
      </c>
      <c r="U108" s="340">
        <f t="shared" si="21"/>
        <v>0</v>
      </c>
      <c r="V108" s="340">
        <f t="shared" si="21"/>
        <v>0</v>
      </c>
      <c r="W108" s="340">
        <f t="shared" si="21"/>
        <v>0</v>
      </c>
      <c r="X108" s="341">
        <f t="shared" si="21"/>
        <v>0</v>
      </c>
      <c r="Y108" s="340">
        <f t="shared" si="21"/>
        <v>0</v>
      </c>
    </row>
    <row r="109" spans="1:25" s="283" customFormat="1" ht="12.95" customHeight="1">
      <c r="A109" s="337"/>
      <c r="B109" s="306" t="s">
        <v>273</v>
      </c>
      <c r="C109" s="282"/>
      <c r="D109" s="282"/>
      <c r="E109" s="282"/>
      <c r="F109" s="282"/>
      <c r="G109" s="282"/>
      <c r="H109" s="282"/>
      <c r="I109" s="342">
        <f t="shared" ref="I109:Y109" ca="1" si="22">I14</f>
        <v>1</v>
      </c>
      <c r="J109" s="342">
        <f t="shared" ca="1" si="22"/>
        <v>-20</v>
      </c>
      <c r="K109" s="342">
        <f t="shared" ca="1" si="22"/>
        <v>-17</v>
      </c>
      <c r="L109" s="342">
        <f t="shared" ca="1" si="22"/>
        <v>4</v>
      </c>
      <c r="M109" s="380">
        <f t="shared" ca="1" si="22"/>
        <v>-18</v>
      </c>
      <c r="N109" s="345">
        <f t="shared" ca="1" si="22"/>
        <v>-5</v>
      </c>
      <c r="O109" s="343">
        <f t="shared" ca="1" si="22"/>
        <v>6</v>
      </c>
      <c r="P109" s="344">
        <f t="shared" ca="1" si="22"/>
        <v>13</v>
      </c>
      <c r="Q109" s="344">
        <f t="shared" ca="1" si="22"/>
        <v>1</v>
      </c>
      <c r="R109" s="342">
        <f t="shared" si="22"/>
        <v>0</v>
      </c>
      <c r="S109" s="345">
        <f t="shared" si="22"/>
        <v>0</v>
      </c>
      <c r="T109" s="343">
        <f t="shared" si="22"/>
        <v>0</v>
      </c>
      <c r="U109" s="344">
        <f t="shared" si="22"/>
        <v>0</v>
      </c>
      <c r="V109" s="344">
        <f t="shared" si="22"/>
        <v>0</v>
      </c>
      <c r="W109" s="344">
        <f t="shared" si="22"/>
        <v>0</v>
      </c>
      <c r="X109" s="345">
        <f t="shared" si="22"/>
        <v>0</v>
      </c>
      <c r="Y109" s="344">
        <f t="shared" si="22"/>
        <v>0</v>
      </c>
    </row>
    <row r="110" spans="1:25" s="283" customFormat="1" ht="12.95" customHeight="1">
      <c r="A110" s="337"/>
      <c r="B110" s="306" t="s">
        <v>255</v>
      </c>
      <c r="C110" s="282"/>
      <c r="D110" s="282"/>
      <c r="E110" s="282"/>
      <c r="F110" s="282"/>
      <c r="G110" s="282"/>
      <c r="H110" s="282"/>
      <c r="I110" s="338">
        <f ca="1">SUM(I108:I109)</f>
        <v>75.541029207232256</v>
      </c>
      <c r="J110" s="338">
        <f t="shared" ref="J110:Y110" ca="1" si="23">SUM(J108:J109)</f>
        <v>54.541029207232256</v>
      </c>
      <c r="K110" s="338">
        <f t="shared" ca="1" si="23"/>
        <v>132.08205841446451</v>
      </c>
      <c r="L110" s="338">
        <f t="shared" ca="1" si="23"/>
        <v>197.80667593880389</v>
      </c>
      <c r="M110" s="379">
        <f t="shared" ca="1" si="23"/>
        <v>265.25591098748259</v>
      </c>
      <c r="N110" s="341">
        <f t="shared" ca="1" si="23"/>
        <v>278.25591098748259</v>
      </c>
      <c r="O110" s="339">
        <f t="shared" ca="1" si="23"/>
        <v>20.908205841446453</v>
      </c>
      <c r="P110" s="340">
        <f t="shared" ca="1" si="23"/>
        <v>176.99026425591097</v>
      </c>
      <c r="Q110" s="340">
        <f t="shared" ca="1" si="23"/>
        <v>-192.80667593880389</v>
      </c>
      <c r="R110" s="338">
        <f t="shared" si="23"/>
        <v>0</v>
      </c>
      <c r="S110" s="341">
        <f t="shared" si="23"/>
        <v>0</v>
      </c>
      <c r="T110" s="339">
        <f t="shared" si="23"/>
        <v>0</v>
      </c>
      <c r="U110" s="340">
        <f t="shared" si="23"/>
        <v>0</v>
      </c>
      <c r="V110" s="340">
        <f t="shared" si="23"/>
        <v>0</v>
      </c>
      <c r="W110" s="340">
        <f t="shared" si="23"/>
        <v>0</v>
      </c>
      <c r="X110" s="341">
        <f t="shared" si="23"/>
        <v>0</v>
      </c>
      <c r="Y110" s="340">
        <f t="shared" si="23"/>
        <v>0</v>
      </c>
    </row>
    <row r="111" spans="1:25" s="268" customFormat="1" ht="12.95" customHeight="1">
      <c r="A111" s="266"/>
      <c r="B111" s="266"/>
      <c r="C111" s="266"/>
      <c r="D111" s="266"/>
      <c r="E111" s="266"/>
      <c r="F111" s="266"/>
      <c r="G111" s="266"/>
      <c r="H111" s="267"/>
      <c r="M111" s="300"/>
      <c r="N111" s="297"/>
      <c r="O111" s="295"/>
      <c r="P111" s="296"/>
      <c r="Q111" s="296"/>
      <c r="R111" s="296"/>
      <c r="S111" s="297"/>
      <c r="T111" s="295"/>
      <c r="U111" s="296"/>
      <c r="V111" s="296"/>
      <c r="W111" s="296"/>
      <c r="X111" s="297"/>
      <c r="Y111" s="296"/>
    </row>
    <row r="112" spans="1:25" s="268" customFormat="1" ht="12.95" customHeight="1">
      <c r="A112" s="287" t="s">
        <v>23</v>
      </c>
      <c r="B112" s="266"/>
      <c r="C112" s="267"/>
      <c r="D112" s="267"/>
      <c r="E112" s="267"/>
      <c r="F112" s="267"/>
      <c r="G112" s="267"/>
      <c r="H112" s="267"/>
      <c r="M112" s="300"/>
      <c r="N112" s="297"/>
      <c r="O112" s="295"/>
      <c r="P112" s="296"/>
      <c r="Q112" s="296"/>
      <c r="R112" s="296"/>
      <c r="S112" s="297"/>
      <c r="T112" s="295"/>
      <c r="U112" s="296"/>
      <c r="V112" s="296"/>
      <c r="W112" s="296"/>
      <c r="X112" s="297"/>
      <c r="Y112" s="296"/>
    </row>
    <row r="113" spans="1:40" s="283" customFormat="1" ht="12.95" customHeight="1">
      <c r="B113" s="282" t="s">
        <v>260</v>
      </c>
      <c r="C113" s="282"/>
      <c r="D113" s="282"/>
      <c r="E113" s="282"/>
      <c r="F113" s="282"/>
      <c r="G113" s="282"/>
      <c r="H113" s="282"/>
      <c r="I113" s="283">
        <f t="shared" ref="I113:Y113" ca="1" si="24">I32-I41</f>
        <v>6</v>
      </c>
      <c r="J113" s="283">
        <f t="shared" ca="1" si="24"/>
        <v>-10</v>
      </c>
      <c r="K113" s="283">
        <f t="shared" ca="1" si="24"/>
        <v>3</v>
      </c>
      <c r="L113" s="283">
        <f t="shared" ca="1" si="24"/>
        <v>37</v>
      </c>
      <c r="M113" s="285">
        <f t="shared" ca="1" si="24"/>
        <v>34</v>
      </c>
      <c r="N113" s="347">
        <f t="shared" ca="1" si="24"/>
        <v>66</v>
      </c>
      <c r="O113" s="334">
        <f t="shared" ca="1" si="24"/>
        <v>78</v>
      </c>
      <c r="P113" s="335">
        <f t="shared" ca="1" si="24"/>
        <v>96</v>
      </c>
      <c r="Q113" s="335">
        <f t="shared" ca="1" si="24"/>
        <v>71</v>
      </c>
      <c r="R113" s="335">
        <f t="shared" ca="1" si="24"/>
        <v>70</v>
      </c>
      <c r="S113" s="347">
        <f t="shared" ca="1" si="24"/>
        <v>70</v>
      </c>
      <c r="T113" s="334">
        <f t="shared" ca="1" si="24"/>
        <v>70</v>
      </c>
      <c r="U113" s="335">
        <f t="shared" ca="1" si="24"/>
        <v>70</v>
      </c>
      <c r="V113" s="335">
        <f t="shared" ca="1" si="24"/>
        <v>70</v>
      </c>
      <c r="W113" s="335">
        <f t="shared" ca="1" si="24"/>
        <v>70</v>
      </c>
      <c r="X113" s="347">
        <f t="shared" ca="1" si="24"/>
        <v>70</v>
      </c>
      <c r="Y113" s="335">
        <f t="shared" ca="1" si="24"/>
        <v>70</v>
      </c>
      <c r="AC113" s="334"/>
      <c r="AD113" s="335"/>
      <c r="AE113" s="335"/>
      <c r="AF113" s="335"/>
      <c r="AG113" s="335"/>
      <c r="AH113" s="334"/>
      <c r="AI113" s="335"/>
      <c r="AJ113" s="335"/>
      <c r="AK113" s="335"/>
      <c r="AL113" s="347"/>
      <c r="AM113" s="334"/>
    </row>
    <row r="114" spans="1:40" s="283" customFormat="1" ht="12.95" customHeight="1">
      <c r="A114" s="337"/>
      <c r="B114" s="282" t="s">
        <v>25</v>
      </c>
      <c r="C114" s="282"/>
      <c r="D114" s="282"/>
      <c r="E114" s="282"/>
      <c r="F114" s="282"/>
      <c r="G114" s="282"/>
      <c r="H114" s="282"/>
      <c r="I114" s="283">
        <f t="shared" ref="I114:Y114" ca="1" si="25">I36-I45-I105</f>
        <v>0</v>
      </c>
      <c r="J114" s="283">
        <f t="shared" ca="1" si="25"/>
        <v>0</v>
      </c>
      <c r="K114" s="283">
        <f t="shared" ca="1" si="25"/>
        <v>0</v>
      </c>
      <c r="L114" s="283">
        <f t="shared" ca="1" si="25"/>
        <v>0</v>
      </c>
      <c r="M114" s="285">
        <f t="shared" ca="1" si="25"/>
        <v>0</v>
      </c>
      <c r="N114" s="347">
        <f t="shared" ca="1" si="25"/>
        <v>0</v>
      </c>
      <c r="O114" s="334">
        <f t="shared" ca="1" si="25"/>
        <v>6</v>
      </c>
      <c r="P114" s="283">
        <f t="shared" ca="1" si="25"/>
        <v>-10</v>
      </c>
      <c r="Q114" s="283">
        <f t="shared" ca="1" si="25"/>
        <v>3</v>
      </c>
      <c r="R114" s="283">
        <f t="shared" ca="1" si="25"/>
        <v>37</v>
      </c>
      <c r="S114" s="347">
        <f t="shared" ca="1" si="25"/>
        <v>34</v>
      </c>
      <c r="T114" s="334">
        <f t="shared" ca="1" si="25"/>
        <v>66</v>
      </c>
      <c r="U114" s="335">
        <f t="shared" ca="1" si="25"/>
        <v>78</v>
      </c>
      <c r="V114" s="335">
        <f t="shared" ca="1" si="25"/>
        <v>96</v>
      </c>
      <c r="W114" s="335">
        <f t="shared" ca="1" si="25"/>
        <v>71</v>
      </c>
      <c r="X114" s="347">
        <f t="shared" ca="1" si="25"/>
        <v>70</v>
      </c>
      <c r="Y114" s="335">
        <f t="shared" ca="1" si="25"/>
        <v>70</v>
      </c>
    </row>
    <row r="115" spans="1:40" s="283" customFormat="1" ht="12.95" customHeight="1">
      <c r="A115" s="337"/>
      <c r="B115" s="282" t="s">
        <v>24</v>
      </c>
      <c r="C115" s="282"/>
      <c r="D115" s="282"/>
      <c r="E115" s="282"/>
      <c r="F115" s="282"/>
      <c r="G115" s="282"/>
      <c r="H115" s="282"/>
      <c r="I115" s="283">
        <f t="shared" ref="I115:Y115" ca="1" si="26">I113-I114</f>
        <v>6</v>
      </c>
      <c r="J115" s="283">
        <f t="shared" ca="1" si="26"/>
        <v>-10</v>
      </c>
      <c r="K115" s="283">
        <f t="shared" ca="1" si="26"/>
        <v>3</v>
      </c>
      <c r="L115" s="283">
        <f t="shared" ca="1" si="26"/>
        <v>37</v>
      </c>
      <c r="M115" s="285">
        <f t="shared" ca="1" si="26"/>
        <v>34</v>
      </c>
      <c r="N115" s="347">
        <f t="shared" ca="1" si="26"/>
        <v>66</v>
      </c>
      <c r="O115" s="334">
        <f t="shared" ca="1" si="26"/>
        <v>72</v>
      </c>
      <c r="P115" s="335">
        <f t="shared" ca="1" si="26"/>
        <v>106</v>
      </c>
      <c r="Q115" s="335">
        <f t="shared" ca="1" si="26"/>
        <v>68</v>
      </c>
      <c r="R115" s="335">
        <f t="shared" ca="1" si="26"/>
        <v>33</v>
      </c>
      <c r="S115" s="285">
        <f t="shared" ca="1" si="26"/>
        <v>36</v>
      </c>
      <c r="T115" s="284">
        <f ca="1">T113-T114</f>
        <v>4</v>
      </c>
      <c r="U115" s="283">
        <f t="shared" ca="1" si="26"/>
        <v>-8</v>
      </c>
      <c r="V115" s="283">
        <f t="shared" ca="1" si="26"/>
        <v>-26</v>
      </c>
      <c r="W115" s="283">
        <f t="shared" ca="1" si="26"/>
        <v>-1</v>
      </c>
      <c r="X115" s="285">
        <f t="shared" ca="1" si="26"/>
        <v>0</v>
      </c>
      <c r="Y115" s="335">
        <f t="shared" ca="1" si="26"/>
        <v>0</v>
      </c>
      <c r="AD115" s="334"/>
      <c r="AE115" s="335"/>
      <c r="AF115" s="335"/>
      <c r="AG115" s="335"/>
      <c r="AH115" s="335"/>
      <c r="AI115" s="334"/>
      <c r="AJ115" s="335"/>
      <c r="AK115" s="335"/>
      <c r="AL115" s="335"/>
      <c r="AM115" s="347"/>
      <c r="AN115" s="334"/>
    </row>
    <row r="116" spans="1:40" s="283" customFormat="1" ht="12.95" customHeight="1">
      <c r="A116" s="337"/>
      <c r="B116" s="282"/>
      <c r="C116" s="282"/>
      <c r="D116" s="282"/>
      <c r="E116" s="282"/>
      <c r="F116" s="282"/>
      <c r="G116" s="282"/>
      <c r="H116" s="282"/>
      <c r="M116" s="285"/>
      <c r="N116" s="347"/>
      <c r="O116" s="334"/>
      <c r="P116" s="335"/>
      <c r="Q116" s="335"/>
      <c r="R116" s="335"/>
      <c r="S116" s="285"/>
      <c r="T116" s="284"/>
      <c r="X116" s="285"/>
      <c r="Y116" s="337"/>
    </row>
    <row r="117" spans="1:40" ht="12.95" customHeight="1">
      <c r="A117" s="237" t="s">
        <v>26</v>
      </c>
      <c r="B117" s="238"/>
      <c r="C117" s="238"/>
      <c r="D117" s="238"/>
      <c r="E117" s="238"/>
      <c r="F117" s="238"/>
      <c r="G117" s="238"/>
      <c r="H117" s="238"/>
      <c r="I117" s="238"/>
      <c r="J117" s="238"/>
      <c r="K117" s="239"/>
      <c r="L117" s="226"/>
      <c r="M117" s="226"/>
      <c r="N117" s="226"/>
      <c r="O117" s="226"/>
      <c r="P117" s="227"/>
      <c r="Q117" s="227"/>
      <c r="R117" s="227"/>
      <c r="S117" s="227"/>
      <c r="T117" s="227"/>
      <c r="U117" s="227"/>
      <c r="V117" s="227"/>
      <c r="W117" s="227"/>
      <c r="X117" s="227"/>
      <c r="Y117" s="227"/>
    </row>
    <row r="118" spans="1:40" ht="12.95" customHeight="1">
      <c r="A118" s="240"/>
      <c r="B118" s="240"/>
      <c r="C118" s="240"/>
      <c r="D118" s="240"/>
      <c r="E118" s="240"/>
      <c r="F118" s="240"/>
      <c r="G118" s="240"/>
      <c r="H118" s="240"/>
      <c r="I118" s="236"/>
      <c r="J118" s="236"/>
      <c r="K118" s="236"/>
      <c r="L118" s="236"/>
      <c r="M118" s="236"/>
      <c r="N118" s="257"/>
      <c r="O118" s="257"/>
      <c r="P118" s="257"/>
      <c r="Q118" s="257"/>
      <c r="R118" s="257"/>
    </row>
    <row r="119" spans="1:40" ht="12.95" customHeight="1">
      <c r="A119" s="240" t="s">
        <v>279</v>
      </c>
      <c r="B119" s="240"/>
      <c r="C119" s="240"/>
      <c r="D119" s="240"/>
      <c r="E119" s="240"/>
      <c r="F119" s="240"/>
      <c r="G119" s="240"/>
      <c r="H119" s="240"/>
      <c r="I119" s="372">
        <f ca="1">SUMPRODUCT(I108:X108,$I$24:$X$24)</f>
        <v>845.42517211511949</v>
      </c>
      <c r="J119" s="240"/>
      <c r="K119" s="240"/>
      <c r="L119" s="240"/>
      <c r="M119" s="240"/>
      <c r="N119" s="240"/>
      <c r="O119" s="240"/>
      <c r="P119" s="240"/>
      <c r="Q119" s="240"/>
      <c r="R119" s="240"/>
      <c r="S119" s="240"/>
      <c r="T119" s="240"/>
      <c r="U119" s="240"/>
      <c r="V119" s="240"/>
      <c r="W119" s="240"/>
      <c r="X119" s="240"/>
      <c r="Y119" s="240"/>
    </row>
    <row r="120" spans="1:40" ht="12.95" customHeight="1">
      <c r="A120" s="240" t="s">
        <v>278</v>
      </c>
      <c r="B120" s="240"/>
      <c r="C120" s="240"/>
      <c r="D120" s="240"/>
      <c r="E120" s="240"/>
      <c r="F120" s="240"/>
      <c r="G120" s="240"/>
      <c r="H120" s="240"/>
      <c r="I120" s="372">
        <f ca="1">SUMPRODUCT(I109:X109,$I$24:$X$24)</f>
        <v>-33.849563877036402</v>
      </c>
      <c r="J120" s="240"/>
      <c r="K120" s="240"/>
      <c r="L120" s="240"/>
      <c r="M120" s="240"/>
      <c r="N120" s="240"/>
      <c r="O120" s="240"/>
      <c r="P120" s="240"/>
      <c r="Q120" s="240"/>
      <c r="R120" s="240"/>
      <c r="S120" s="240"/>
      <c r="T120" s="240"/>
      <c r="U120" s="240"/>
      <c r="V120" s="240"/>
      <c r="W120" s="240"/>
      <c r="X120" s="240"/>
      <c r="Y120" s="240"/>
    </row>
    <row r="121" spans="1:40" ht="12.95" customHeight="1">
      <c r="A121" s="240" t="s">
        <v>274</v>
      </c>
      <c r="B121" s="240"/>
      <c r="C121" s="240"/>
      <c r="D121" s="240"/>
      <c r="E121" s="240"/>
      <c r="F121" s="240"/>
      <c r="G121" s="240"/>
      <c r="H121" s="240"/>
      <c r="I121" s="372">
        <f ca="1">SUMPRODUCT(I110:X110,I24:X24)</f>
        <v>811.57560823808308</v>
      </c>
      <c r="J121" s="236"/>
      <c r="K121" s="236"/>
      <c r="L121" s="236"/>
      <c r="M121" s="236"/>
      <c r="N121" s="257"/>
      <c r="O121" s="257"/>
      <c r="P121" s="257"/>
      <c r="Q121" s="257"/>
      <c r="R121" s="257"/>
    </row>
    <row r="122" spans="1:40" ht="12.95" customHeight="1">
      <c r="A122" s="240" t="s">
        <v>275</v>
      </c>
      <c r="B122" s="240"/>
      <c r="C122" s="240"/>
      <c r="D122" s="240"/>
      <c r="E122" s="240"/>
      <c r="F122" s="240"/>
      <c r="G122" s="240"/>
      <c r="H122" s="240"/>
      <c r="I122" s="372">
        <f ca="1">SUMPRODUCT($I$24:$Y$24,$I$115:$Y$115)</f>
        <v>276.51453001242425</v>
      </c>
      <c r="J122" s="236"/>
      <c r="K122" s="236"/>
      <c r="L122" s="236"/>
      <c r="M122" s="236"/>
      <c r="N122" s="257"/>
      <c r="O122" s="257"/>
      <c r="P122" s="257"/>
      <c r="Q122" s="257"/>
      <c r="R122" s="257"/>
    </row>
    <row r="123" spans="1:40" ht="12.95" customHeight="1">
      <c r="A123" s="240" t="s">
        <v>27</v>
      </c>
      <c r="B123" s="240"/>
      <c r="C123" s="240"/>
      <c r="D123" s="240"/>
      <c r="E123" s="240"/>
      <c r="F123" s="240"/>
      <c r="G123" s="240"/>
      <c r="H123" s="240"/>
      <c r="I123" s="213">
        <f ca="1">I$122/I$121</f>
        <v>0.34071320922610354</v>
      </c>
      <c r="J123" s="236"/>
      <c r="K123" s="236"/>
      <c r="L123" s="236"/>
      <c r="M123" s="236"/>
      <c r="N123" s="257"/>
      <c r="O123" s="257"/>
      <c r="P123" s="257"/>
      <c r="Q123" s="257"/>
      <c r="R123" s="257"/>
    </row>
    <row r="124" spans="1:40" ht="12.95" customHeight="1">
      <c r="A124" s="240"/>
      <c r="B124" s="240"/>
      <c r="C124" s="240"/>
      <c r="D124" s="240"/>
      <c r="E124" s="240"/>
      <c r="F124" s="240"/>
      <c r="G124" s="240"/>
      <c r="H124" s="240"/>
      <c r="I124" s="258"/>
      <c r="J124" s="233"/>
      <c r="K124" s="233"/>
      <c r="L124" s="233"/>
      <c r="M124" s="236"/>
      <c r="N124" s="236"/>
      <c r="O124" s="236"/>
    </row>
    <row r="125" spans="1:40" ht="12.95" customHeight="1">
      <c r="A125" s="240"/>
      <c r="B125" s="240"/>
      <c r="C125" s="240"/>
      <c r="D125" s="240"/>
      <c r="E125" s="240"/>
      <c r="F125" s="240"/>
      <c r="G125" s="240"/>
      <c r="H125" s="240"/>
      <c r="I125" s="1"/>
      <c r="J125" s="236"/>
      <c r="K125" s="236"/>
      <c r="L125" s="236"/>
      <c r="M125" s="236"/>
      <c r="N125" s="257"/>
      <c r="O125" s="257"/>
      <c r="P125" s="257"/>
      <c r="Q125" s="257"/>
      <c r="R125" s="257"/>
    </row>
    <row r="126" spans="1:40" ht="12.95" customHeight="1">
      <c r="A126" s="240"/>
      <c r="B126" s="240"/>
      <c r="C126" s="240"/>
      <c r="D126" s="240"/>
      <c r="E126" s="240"/>
      <c r="F126" s="240"/>
      <c r="G126" s="240"/>
      <c r="H126" s="240"/>
      <c r="I126" s="241"/>
      <c r="J126" s="233"/>
      <c r="K126" s="233"/>
      <c r="L126" s="233"/>
      <c r="M126" s="236"/>
      <c r="N126" s="236"/>
      <c r="O126" s="236"/>
    </row>
    <row r="127" spans="1:40" ht="12.95" customHeight="1">
      <c r="A127" s="229"/>
      <c r="B127" s="259"/>
      <c r="C127" s="259"/>
      <c r="D127" s="259"/>
    </row>
    <row r="128" spans="1:40" ht="12.95" customHeight="1"/>
    <row r="129" spans="1:119" ht="12.95" customHeight="1"/>
    <row r="130" spans="1:119" ht="12.95" customHeight="1">
      <c r="S130" s="233"/>
    </row>
    <row r="131" spans="1:119" ht="12.95" customHeight="1"/>
    <row r="132" spans="1:119" ht="12.95" customHeight="1">
      <c r="H132" s="260"/>
    </row>
    <row r="133" spans="1:119" ht="12.95" customHeight="1"/>
    <row r="134" spans="1:119" s="261" customFormat="1" ht="12.95" customHeight="1">
      <c r="D134" s="222"/>
      <c r="E134" s="222"/>
      <c r="F134" s="222"/>
      <c r="G134" s="222"/>
      <c r="H134" s="222"/>
      <c r="I134" s="222"/>
      <c r="J134" s="222"/>
      <c r="K134" s="222"/>
      <c r="L134" s="222"/>
      <c r="M134" s="222"/>
      <c r="N134" s="222"/>
      <c r="O134" s="222"/>
      <c r="P134" s="222"/>
      <c r="Q134" s="222"/>
      <c r="R134" s="222"/>
      <c r="S134" s="222"/>
      <c r="T134" s="222"/>
      <c r="U134" s="222"/>
      <c r="V134" s="222"/>
      <c r="W134" s="222"/>
      <c r="X134" s="222"/>
      <c r="Y134" s="222"/>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row>
    <row r="135" spans="1:119" s="261" customFormat="1" ht="12.95" customHeight="1">
      <c r="A135" s="222"/>
      <c r="B135" s="222"/>
      <c r="C135" s="222"/>
      <c r="D135" s="222"/>
      <c r="E135" s="222"/>
      <c r="F135" s="222"/>
      <c r="G135" s="222"/>
      <c r="H135" s="222"/>
      <c r="I135" s="222"/>
      <c r="J135" s="222"/>
      <c r="K135" s="222"/>
      <c r="L135" s="222"/>
      <c r="M135" s="222"/>
      <c r="N135" s="222"/>
      <c r="O135" s="222"/>
      <c r="P135" s="222"/>
      <c r="Q135" s="222"/>
      <c r="R135" s="222"/>
      <c r="S135" s="222"/>
      <c r="T135" s="222"/>
      <c r="U135" s="222"/>
      <c r="V135" s="222"/>
      <c r="W135" s="222"/>
      <c r="X135" s="222"/>
      <c r="Y135" s="222"/>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row>
    <row r="136" spans="1:119" s="261" customFormat="1" ht="12.95" customHeight="1">
      <c r="A136" s="256"/>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row>
    <row r="137" spans="1:119" s="261" customFormat="1" ht="12.95" customHeight="1">
      <c r="A137" s="262"/>
      <c r="B137" s="242"/>
      <c r="C137" s="242"/>
      <c r="D137" s="222"/>
      <c r="E137" s="222"/>
      <c r="F137" s="222"/>
      <c r="G137" s="222"/>
      <c r="H137" s="222"/>
      <c r="I137" s="222"/>
      <c r="J137" s="222"/>
      <c r="K137" s="222"/>
      <c r="L137" s="222"/>
      <c r="M137" s="222"/>
      <c r="N137" s="222"/>
      <c r="O137" s="222"/>
      <c r="P137" s="222"/>
      <c r="Q137" s="222"/>
      <c r="R137" s="222"/>
      <c r="S137" s="222"/>
      <c r="T137" s="222"/>
      <c r="U137" s="222"/>
      <c r="V137" s="222"/>
      <c r="W137" s="222"/>
      <c r="X137" s="222"/>
      <c r="Y137" s="222"/>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row>
    <row r="138" spans="1:119" s="261" customFormat="1" ht="12.95" customHeight="1">
      <c r="A138" s="242"/>
      <c r="B138" s="263"/>
      <c r="C138" s="263"/>
      <c r="D138" s="222"/>
      <c r="E138" s="222"/>
      <c r="F138" s="222"/>
      <c r="G138" s="222"/>
      <c r="H138" s="222"/>
      <c r="I138" s="222"/>
      <c r="J138" s="222"/>
      <c r="K138" s="222"/>
      <c r="L138" s="222"/>
      <c r="M138" s="222"/>
      <c r="N138" s="222"/>
      <c r="O138" s="222"/>
      <c r="P138" s="222"/>
      <c r="Q138" s="222"/>
      <c r="R138" s="222"/>
      <c r="S138" s="222"/>
      <c r="T138" s="222"/>
      <c r="U138" s="222"/>
      <c r="V138" s="222"/>
      <c r="W138" s="222"/>
      <c r="X138" s="222"/>
      <c r="Y138" s="222"/>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row>
    <row r="139" spans="1:119" s="261" customFormat="1" ht="12.95" customHeight="1">
      <c r="A139" s="242"/>
      <c r="B139" s="263"/>
      <c r="C139" s="263"/>
      <c r="D139" s="222"/>
      <c r="E139" s="222"/>
      <c r="F139" s="222"/>
      <c r="G139" s="222"/>
      <c r="H139" s="222"/>
      <c r="I139" s="222"/>
      <c r="J139" s="222"/>
      <c r="K139" s="222"/>
      <c r="L139" s="222"/>
      <c r="M139" s="222"/>
      <c r="N139" s="222"/>
      <c r="O139" s="222"/>
      <c r="P139" s="222"/>
      <c r="Q139" s="222"/>
      <c r="R139" s="222"/>
      <c r="S139" s="222"/>
      <c r="T139" s="222"/>
      <c r="U139" s="222"/>
      <c r="V139" s="222"/>
      <c r="W139" s="222"/>
      <c r="X139" s="222"/>
      <c r="Y139" s="222"/>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row>
    <row r="140" spans="1:119" s="261" customFormat="1" ht="12.95" customHeight="1">
      <c r="A140" s="242"/>
      <c r="B140" s="263"/>
      <c r="C140" s="263"/>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row>
    <row r="141" spans="1:119" s="261" customFormat="1" ht="12.95" customHeight="1">
      <c r="A141" s="242"/>
      <c r="B141" s="263"/>
      <c r="C141" s="263"/>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row>
    <row r="142" spans="1:119" s="261" customFormat="1" ht="12.95" customHeight="1">
      <c r="A142" s="242"/>
      <c r="B142" s="263"/>
      <c r="C142" s="263"/>
      <c r="D142" s="222"/>
      <c r="E142" s="222"/>
      <c r="F142" s="222"/>
      <c r="G142" s="222"/>
      <c r="H142" s="222"/>
      <c r="I142" s="222"/>
      <c r="J142" s="222"/>
      <c r="K142" s="222"/>
      <c r="L142" s="222"/>
      <c r="M142" s="222"/>
      <c r="N142" s="222"/>
      <c r="O142" s="222"/>
      <c r="P142" s="222"/>
      <c r="Q142" s="222"/>
      <c r="R142" s="222"/>
      <c r="S142" s="222"/>
      <c r="T142" s="222"/>
      <c r="U142" s="222"/>
      <c r="V142" s="222"/>
      <c r="W142" s="222"/>
      <c r="X142" s="222"/>
      <c r="Y142" s="222"/>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row>
    <row r="143" spans="1:119" s="261" customFormat="1" ht="12.95" customHeight="1">
      <c r="A143" s="222"/>
      <c r="B143" s="222"/>
      <c r="C143" s="222"/>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row>
    <row r="144" spans="1:119" s="261" customFormat="1" ht="12.95" customHeight="1">
      <c r="A144" s="256"/>
      <c r="B144" s="222"/>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row>
    <row r="145" spans="1:119" s="261" customFormat="1" ht="12.95" customHeight="1">
      <c r="A145" s="262"/>
      <c r="B145" s="242"/>
      <c r="C145" s="24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row>
    <row r="146" spans="1:119" s="261" customFormat="1" ht="12.95" customHeight="1">
      <c r="A146" s="242"/>
      <c r="B146" s="263"/>
      <c r="C146" s="263"/>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row>
    <row r="147" spans="1:119" s="261" customFormat="1" ht="12.95" customHeight="1">
      <c r="A147" s="242"/>
      <c r="B147" s="263"/>
      <c r="C147" s="263"/>
      <c r="D147" s="222"/>
      <c r="E147" s="222"/>
      <c r="F147" s="222"/>
      <c r="G147" s="222"/>
      <c r="H147" s="222"/>
      <c r="I147" s="222"/>
      <c r="J147" s="222"/>
      <c r="K147" s="222"/>
      <c r="L147" s="222"/>
      <c r="M147" s="222"/>
      <c r="N147" s="222"/>
      <c r="O147" s="222"/>
      <c r="P147" s="222"/>
      <c r="Q147" s="222"/>
      <c r="R147" s="222"/>
      <c r="S147" s="222"/>
      <c r="T147" s="222"/>
      <c r="U147" s="222"/>
      <c r="V147" s="222"/>
      <c r="W147" s="222"/>
      <c r="X147" s="222"/>
      <c r="Y147" s="222"/>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row>
    <row r="148" spans="1:119" s="261" customFormat="1" ht="12.95" customHeight="1">
      <c r="A148" s="242"/>
      <c r="B148" s="263"/>
      <c r="C148" s="263"/>
      <c r="D148" s="222"/>
      <c r="E148" s="222"/>
      <c r="F148" s="222"/>
      <c r="G148" s="222"/>
      <c r="H148" s="222"/>
      <c r="I148" s="222"/>
      <c r="J148" s="222"/>
      <c r="K148" s="222"/>
      <c r="L148" s="222"/>
      <c r="M148" s="222"/>
      <c r="N148" s="222"/>
      <c r="O148" s="222"/>
      <c r="P148" s="222"/>
      <c r="Q148" s="222"/>
      <c r="R148" s="222"/>
      <c r="S148" s="222"/>
      <c r="T148" s="222"/>
      <c r="U148" s="222"/>
      <c r="V148" s="222"/>
      <c r="W148" s="222"/>
      <c r="X148" s="222"/>
      <c r="Y148" s="222"/>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row>
    <row r="149" spans="1:119" s="261" customFormat="1" ht="12.95" customHeight="1">
      <c r="A149" s="242"/>
      <c r="B149" s="263"/>
      <c r="C149" s="263"/>
      <c r="D149" s="222"/>
      <c r="E149" s="222"/>
      <c r="F149" s="222"/>
      <c r="G149" s="222"/>
      <c r="H149" s="222"/>
      <c r="I149" s="222"/>
      <c r="J149" s="222"/>
      <c r="K149" s="222"/>
      <c r="L149" s="222"/>
      <c r="M149" s="222"/>
      <c r="N149" s="222"/>
      <c r="O149" s="222"/>
      <c r="P149" s="222"/>
      <c r="Q149" s="222"/>
      <c r="R149" s="222"/>
      <c r="S149" s="222"/>
      <c r="T149" s="222"/>
      <c r="U149" s="222"/>
      <c r="V149" s="222"/>
      <c r="W149" s="222"/>
      <c r="X149" s="222"/>
      <c r="Y149" s="222"/>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row>
    <row r="150" spans="1:119" s="261" customFormat="1" ht="12.95" customHeight="1">
      <c r="A150" s="242"/>
      <c r="B150" s="263"/>
      <c r="C150" s="263"/>
      <c r="D150" s="222"/>
      <c r="E150" s="222"/>
      <c r="F150" s="222"/>
      <c r="G150" s="222"/>
      <c r="H150" s="222"/>
      <c r="I150" s="222"/>
      <c r="J150" s="222"/>
      <c r="K150" s="222"/>
      <c r="L150" s="222"/>
      <c r="M150" s="222"/>
      <c r="N150" s="222"/>
      <c r="O150" s="222"/>
      <c r="P150" s="222"/>
      <c r="Q150" s="222"/>
      <c r="R150" s="222"/>
      <c r="S150" s="222"/>
      <c r="T150" s="222"/>
      <c r="U150" s="222"/>
      <c r="V150" s="222"/>
      <c r="W150" s="222"/>
      <c r="X150" s="222"/>
      <c r="Y150" s="222"/>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row>
    <row r="151" spans="1:119" s="261" customFormat="1" ht="12.95" customHeight="1">
      <c r="A151" s="222"/>
      <c r="B151" s="222"/>
      <c r="C151" s="222"/>
      <c r="D151" s="222"/>
      <c r="E151" s="222"/>
      <c r="F151" s="222"/>
      <c r="G151" s="222"/>
      <c r="H151" s="222"/>
      <c r="I151" s="222"/>
      <c r="J151" s="222"/>
      <c r="K151" s="222"/>
      <c r="L151" s="222"/>
      <c r="M151" s="222"/>
      <c r="N151" s="222"/>
      <c r="O151" s="222"/>
      <c r="P151" s="222"/>
      <c r="Q151" s="222"/>
      <c r="R151" s="222"/>
      <c r="S151" s="222"/>
      <c r="T151" s="222"/>
      <c r="U151" s="222"/>
      <c r="V151" s="222"/>
      <c r="W151" s="222"/>
      <c r="X151" s="222"/>
      <c r="Y151" s="222"/>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row>
    <row r="152" spans="1:119" s="261" customFormat="1" ht="12.95" customHeight="1">
      <c r="A152" s="222"/>
      <c r="B152" s="222"/>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row>
    <row r="153" spans="1:119" s="261" customFormat="1" ht="12.95" customHeight="1">
      <c r="A153" s="222"/>
      <c r="B153" s="222"/>
      <c r="C153" s="222"/>
      <c r="D153" s="222"/>
      <c r="E153" s="222"/>
      <c r="F153" s="222"/>
      <c r="G153" s="222"/>
      <c r="H153" s="222"/>
      <c r="I153" s="222"/>
      <c r="J153" s="222"/>
      <c r="K153" s="222"/>
      <c r="L153" s="222"/>
      <c r="M153" s="222"/>
      <c r="N153" s="222"/>
      <c r="O153" s="222"/>
      <c r="P153" s="222"/>
      <c r="Q153" s="222"/>
      <c r="R153" s="222"/>
      <c r="S153" s="222"/>
      <c r="T153" s="222"/>
      <c r="U153" s="222"/>
      <c r="V153" s="222"/>
      <c r="W153" s="222"/>
      <c r="X153" s="222"/>
      <c r="Y153" s="222"/>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row>
    <row r="154" spans="1:119" s="261" customFormat="1" ht="12.95" customHeight="1">
      <c r="A154" s="222"/>
      <c r="B154" s="222"/>
      <c r="C154" s="222"/>
      <c r="D154" s="222"/>
      <c r="E154" s="222"/>
      <c r="F154" s="222"/>
      <c r="G154" s="222"/>
      <c r="H154" s="222"/>
      <c r="I154" s="222"/>
      <c r="J154" s="222"/>
      <c r="K154" s="222"/>
      <c r="L154" s="222"/>
      <c r="M154" s="222"/>
      <c r="N154" s="222"/>
      <c r="O154" s="222"/>
      <c r="P154" s="222"/>
      <c r="Q154" s="222"/>
      <c r="R154" s="222"/>
      <c r="S154" s="222"/>
      <c r="T154" s="222"/>
      <c r="U154" s="222"/>
      <c r="V154" s="222"/>
      <c r="W154" s="222"/>
      <c r="X154" s="222"/>
      <c r="Y154" s="222"/>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row>
    <row r="155" spans="1:119" s="261" customFormat="1" ht="12.95" customHeight="1">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row>
    <row r="156" spans="1:119" s="261" customFormat="1" ht="12.95" customHeight="1">
      <c r="A156" s="222"/>
      <c r="B156" s="222"/>
      <c r="C156" s="222"/>
      <c r="D156" s="222"/>
      <c r="E156" s="222"/>
      <c r="F156" s="222"/>
      <c r="G156" s="222"/>
      <c r="H156" s="222"/>
      <c r="I156" s="222"/>
      <c r="J156" s="222"/>
      <c r="K156" s="222"/>
      <c r="L156" s="222"/>
      <c r="M156" s="222"/>
      <c r="N156" s="222"/>
      <c r="O156" s="222"/>
      <c r="P156" s="222"/>
      <c r="Q156" s="222"/>
      <c r="R156" s="222"/>
      <c r="S156" s="222"/>
      <c r="T156" s="222"/>
      <c r="U156" s="222"/>
      <c r="V156" s="222"/>
      <c r="W156" s="222"/>
      <c r="X156" s="222"/>
      <c r="Y156" s="222"/>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row>
    <row r="157" spans="1:119" s="261" customFormat="1" ht="12.95" customHeight="1">
      <c r="A157" s="222"/>
      <c r="B157" s="222"/>
      <c r="C157" s="222"/>
      <c r="D157" s="222"/>
      <c r="E157" s="222"/>
      <c r="F157" s="222"/>
      <c r="G157" s="222"/>
      <c r="H157" s="222"/>
      <c r="I157" s="222"/>
      <c r="J157" s="222"/>
      <c r="K157" s="222"/>
      <c r="L157" s="222"/>
      <c r="M157" s="222"/>
      <c r="N157" s="222"/>
      <c r="O157" s="222"/>
      <c r="P157" s="222"/>
      <c r="Q157" s="222"/>
      <c r="R157" s="222"/>
      <c r="S157" s="222"/>
      <c r="T157" s="222"/>
      <c r="U157" s="222"/>
      <c r="V157" s="222"/>
      <c r="W157" s="222"/>
      <c r="X157" s="222"/>
      <c r="Y157" s="222"/>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row>
    <row r="158" spans="1:119" s="261" customFormat="1" ht="12.95" customHeight="1">
      <c r="A158" s="222"/>
      <c r="B158" s="222"/>
      <c r="C158" s="222"/>
      <c r="D158" s="222"/>
      <c r="E158" s="222"/>
      <c r="F158" s="222"/>
      <c r="G158" s="222"/>
      <c r="H158" s="222"/>
      <c r="I158" s="222"/>
      <c r="J158" s="222"/>
      <c r="K158" s="222"/>
      <c r="L158" s="222"/>
      <c r="M158" s="222"/>
      <c r="N158" s="222"/>
      <c r="O158" s="222"/>
      <c r="P158" s="222"/>
      <c r="Q158" s="222"/>
      <c r="R158" s="222"/>
      <c r="S158" s="222"/>
      <c r="T158" s="222"/>
      <c r="U158" s="222"/>
      <c r="V158" s="222"/>
      <c r="W158" s="222"/>
      <c r="X158" s="222"/>
      <c r="Y158" s="222"/>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row>
    <row r="159" spans="1:119" s="261" customFormat="1" ht="12.95" customHeight="1">
      <c r="A159" s="222"/>
      <c r="B159" s="222"/>
      <c r="C159" s="222"/>
      <c r="D159" s="222"/>
      <c r="E159" s="222"/>
      <c r="F159" s="222"/>
      <c r="G159" s="222"/>
      <c r="H159" s="222"/>
      <c r="I159" s="222"/>
      <c r="J159" s="222"/>
      <c r="K159" s="222"/>
      <c r="L159" s="222"/>
      <c r="M159" s="222"/>
      <c r="N159" s="222"/>
      <c r="O159" s="222"/>
      <c r="P159" s="222"/>
      <c r="Q159" s="222"/>
      <c r="R159" s="222"/>
      <c r="S159" s="222"/>
      <c r="T159" s="222"/>
      <c r="U159" s="222"/>
      <c r="V159" s="222"/>
      <c r="W159" s="222"/>
      <c r="X159" s="222"/>
      <c r="Y159" s="222"/>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row>
  </sheetData>
  <printOptions horizontalCentered="1"/>
  <pageMargins left="0.70866141732283472" right="0.70866141732283472"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29</vt:i4>
      </vt:variant>
    </vt:vector>
  </HeadingPairs>
  <TitlesOfParts>
    <vt:vector size="59" baseType="lpstr">
      <vt:lpstr>ToC OP1&gt;</vt:lpstr>
      <vt:lpstr>Scenario1a</vt:lpstr>
      <vt:lpstr>Scenario1a(i)</vt:lpstr>
      <vt:lpstr>Scenario2a</vt:lpstr>
      <vt:lpstr>Scenario2a(i)</vt:lpstr>
      <vt:lpstr>Scenario3a</vt:lpstr>
      <vt:lpstr>Scenario3a(i)</vt:lpstr>
      <vt:lpstr>Scenario4a</vt:lpstr>
      <vt:lpstr>Scenario4a(i)</vt:lpstr>
      <vt:lpstr>Scenario4b</vt:lpstr>
      <vt:lpstr>Scenario4b(i)</vt:lpstr>
      <vt:lpstr>Scenario4c</vt:lpstr>
      <vt:lpstr>Scenario4c(i)</vt:lpstr>
      <vt:lpstr>Scenario4d</vt:lpstr>
      <vt:lpstr>Scenario4d(i)</vt:lpstr>
      <vt:lpstr>Scenario5a</vt:lpstr>
      <vt:lpstr>Scenario5a(i)</vt:lpstr>
      <vt:lpstr>Scenario5b</vt:lpstr>
      <vt:lpstr>Scenario5b(i)</vt:lpstr>
      <vt:lpstr>Scenario6a</vt:lpstr>
      <vt:lpstr>Scenario6a(i)</vt:lpstr>
      <vt:lpstr>Scenario6b</vt:lpstr>
      <vt:lpstr>Scenario6b(i)</vt:lpstr>
      <vt:lpstr>Scenario6c</vt:lpstr>
      <vt:lpstr>Scenario6c(i)</vt:lpstr>
      <vt:lpstr>Scenario6d</vt:lpstr>
      <vt:lpstr>Scenario6d(i)</vt:lpstr>
      <vt:lpstr>Additional Scenario</vt:lpstr>
      <vt:lpstr>Comparison table</vt:lpstr>
      <vt:lpstr>Decision table 1</vt:lpstr>
      <vt:lpstr>'Additional Scenario'!Print_Area</vt:lpstr>
      <vt:lpstr>Scenario1a!Print_Area</vt:lpstr>
      <vt:lpstr>'Scenario1a(i)'!Print_Area</vt:lpstr>
      <vt:lpstr>Scenario2a!Print_Area</vt:lpstr>
      <vt:lpstr>'Scenario2a(i)'!Print_Area</vt:lpstr>
      <vt:lpstr>Scenario3a!Print_Area</vt:lpstr>
      <vt:lpstr>'Scenario3a(i)'!Print_Area</vt:lpstr>
      <vt:lpstr>Scenario4a!Print_Area</vt:lpstr>
      <vt:lpstr>'Scenario4a(i)'!Print_Area</vt:lpstr>
      <vt:lpstr>Scenario4b!Print_Area</vt:lpstr>
      <vt:lpstr>'Scenario4b(i)'!Print_Area</vt:lpstr>
      <vt:lpstr>Scenario4c!Print_Area</vt:lpstr>
      <vt:lpstr>'Scenario4c(i)'!Print_Area</vt:lpstr>
      <vt:lpstr>Scenario4d!Print_Area</vt:lpstr>
      <vt:lpstr>'Scenario4d(i)'!Print_Area</vt:lpstr>
      <vt:lpstr>Scenario5a!Print_Area</vt:lpstr>
      <vt:lpstr>'Scenario5a(i)'!Print_Area</vt:lpstr>
      <vt:lpstr>Scenario5b!Print_Area</vt:lpstr>
      <vt:lpstr>'Scenario5b(i)'!Print_Area</vt:lpstr>
      <vt:lpstr>Scenario6a!Print_Area</vt:lpstr>
      <vt:lpstr>'Scenario6a(i)'!Print_Area</vt:lpstr>
      <vt:lpstr>Scenario6b!Print_Area</vt:lpstr>
      <vt:lpstr>'Scenario6b(i)'!Print_Area</vt:lpstr>
      <vt:lpstr>Scenario6c!Print_Area</vt:lpstr>
      <vt:lpstr>'Scenario6c(i)'!Print_Area</vt:lpstr>
      <vt:lpstr>Scenario6d!Print_Area</vt:lpstr>
      <vt:lpstr>'Scenario6d(i)'!Print_Area</vt:lpstr>
      <vt:lpstr>'ToC OP1&gt;'!Print_Area</vt:lpstr>
      <vt:lpstr>'Comparison table'!Print_Titles</vt:lpstr>
    </vt:vector>
  </TitlesOfParts>
  <Company>Commerce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McCarty</dc:creator>
  <cp:lastModifiedBy>jop</cp:lastModifiedBy>
  <cp:lastPrinted>2015-02-24T21:39:00Z</cp:lastPrinted>
  <dcterms:created xsi:type="dcterms:W3CDTF">2014-05-15T22:19:11Z</dcterms:created>
  <dcterms:modified xsi:type="dcterms:W3CDTF">2015-02-25T02:50:50Z</dcterms:modified>
</cp:coreProperties>
</file>