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29040" windowHeight="9315" tabRatio="887"/>
  </bookViews>
  <sheets>
    <sheet name="CoverSheet and Overview" sheetId="1" r:id="rId1"/>
    <sheet name="Worksheet" sheetId="102" r:id="rId2"/>
  </sheets>
  <definedNames>
    <definedName name="dd_Basis">#REF!</definedName>
    <definedName name="_xlnm.Print_Area" localSheetId="0">'CoverSheet and Overview'!$A$1:$F$26</definedName>
    <definedName name="_xlnm.Print_Area" localSheetId="1">Worksheet!$B$1:$N$127</definedName>
    <definedName name="_xlnm.Print_Titles" localSheetId="1">Worksheet!$1:$3</definedName>
    <definedName name="Z_21F2E024_704F_4E93_AC63_213755ECFFE0_.wvu.PrintArea" localSheetId="0" hidden="1">'CoverSheet and Overview'!$A$1:$E$8</definedName>
    <definedName name="Z_21F2E024_704F_4E93_AC63_213755ECFFE0_.wvu.PrintArea" localSheetId="1" hidden="1">Worksheet!$B$1:$N$51</definedName>
  </definedNames>
  <calcPr calcId="145621"/>
  <customWorkbookViews>
    <customWorkbookView name="Laurence Walls - Personal View" guid="{21F2E024-704F-4E93-AC63-213755ECFFE0}" mergeInterval="0" personalView="1" maximized="1" xWindow="1" yWindow="1" windowWidth="1020" windowHeight="1033" tabRatio="607" activeSheetId="63" showComments="commIndAndComment"/>
  </customWorkbookViews>
</workbook>
</file>

<file path=xl/calcChain.xml><?xml version="1.0" encoding="utf-8"?>
<calcChain xmlns="http://schemas.openxmlformats.org/spreadsheetml/2006/main">
  <c r="K106" i="102" l="1"/>
  <c r="L90" i="102" l="1"/>
  <c r="K90" i="102"/>
  <c r="K51" i="102"/>
  <c r="L44" i="102" l="1"/>
  <c r="L102" i="102" l="1"/>
  <c r="L32" i="102"/>
  <c r="L29" i="102"/>
  <c r="K102" i="102"/>
  <c r="K44" i="102"/>
  <c r="K32" i="102"/>
  <c r="K29" i="102"/>
  <c r="L23" i="102"/>
  <c r="K23" i="102"/>
  <c r="L15" i="102" l="1"/>
  <c r="L10" i="102" s="1"/>
  <c r="L14" i="102"/>
  <c r="L9" i="102" s="1"/>
  <c r="K14" i="102"/>
  <c r="K9" i="102" s="1"/>
  <c r="L40" i="102"/>
  <c r="L46" i="102" s="1"/>
  <c r="K40" i="102"/>
  <c r="R34" i="102"/>
  <c r="R33" i="102"/>
  <c r="R32" i="102"/>
  <c r="R31" i="102"/>
  <c r="R30" i="102"/>
  <c r="R14" i="102"/>
  <c r="R13" i="102"/>
  <c r="R12" i="102"/>
  <c r="R11" i="102"/>
  <c r="R10" i="102"/>
  <c r="L100" i="102"/>
  <c r="L68" i="102"/>
  <c r="L25" i="102" s="1"/>
  <c r="L64" i="102"/>
  <c r="L55" i="102"/>
  <c r="L51" i="102"/>
  <c r="L38" i="102"/>
  <c r="S34" i="102" s="1"/>
  <c r="S33" i="102"/>
  <c r="S32" i="102"/>
  <c r="L21" i="102"/>
  <c r="L105" i="102" s="1"/>
  <c r="K100" i="102"/>
  <c r="K64" i="102"/>
  <c r="K68" i="102"/>
  <c r="K25" i="102" s="1"/>
  <c r="K15" i="102"/>
  <c r="K10" i="102" s="1"/>
  <c r="K46" i="102" l="1"/>
  <c r="K8" i="102" s="1"/>
  <c r="U32" i="102"/>
  <c r="L13" i="102"/>
  <c r="S30" i="102"/>
  <c r="U30" i="102" s="1"/>
  <c r="K70" i="102"/>
  <c r="K76" i="102" s="1"/>
  <c r="K94" i="102" s="1"/>
  <c r="L70" i="102"/>
  <c r="L76" i="102" s="1"/>
  <c r="L94" i="102" s="1"/>
  <c r="L106" i="102"/>
  <c r="W32" i="102" l="1"/>
  <c r="W30" i="102"/>
  <c r="L108" i="102"/>
  <c r="L111" i="102" s="1"/>
  <c r="L114" i="102" s="1"/>
  <c r="L8" i="102"/>
  <c r="L80" i="102" l="1"/>
  <c r="L28" i="102" s="1"/>
  <c r="L30" i="102" s="1"/>
  <c r="S31" i="102" s="1"/>
  <c r="U31" i="102" s="1"/>
  <c r="L82" i="102" l="1"/>
  <c r="W31" i="102"/>
  <c r="K55" i="102"/>
  <c r="U34" i="102" s="1"/>
  <c r="W34" i="102" s="1"/>
  <c r="U33" i="102" l="1"/>
  <c r="T36" i="102"/>
  <c r="T37" i="102" s="1"/>
  <c r="T34" i="102" l="1"/>
  <c r="T30" i="102"/>
  <c r="T32" i="102"/>
  <c r="T33" i="102"/>
  <c r="T31" i="102"/>
  <c r="W33" i="102"/>
  <c r="V36" i="102"/>
  <c r="V37" i="102" s="1"/>
  <c r="V33" i="102" s="1"/>
  <c r="K21" i="102"/>
  <c r="S13" i="102"/>
  <c r="K105" i="102" l="1"/>
  <c r="K108" i="102" s="1"/>
  <c r="K111" i="102" s="1"/>
  <c r="K114" i="102" s="1"/>
  <c r="K80" i="102" s="1"/>
  <c r="K28" i="102" s="1"/>
  <c r="X36" i="102"/>
  <c r="X37" i="102" s="1"/>
  <c r="X33" i="102" s="1"/>
  <c r="V34" i="102"/>
  <c r="V30" i="102"/>
  <c r="V32" i="102"/>
  <c r="V31" i="102"/>
  <c r="S10" i="102"/>
  <c r="U10" i="102" s="1"/>
  <c r="W10" i="102" s="1"/>
  <c r="X34" i="102" l="1"/>
  <c r="X30" i="102"/>
  <c r="X32" i="102"/>
  <c r="X31" i="102"/>
  <c r="S12" i="102"/>
  <c r="U13" i="102"/>
  <c r="W13" i="102" s="1"/>
  <c r="U12" i="102" l="1"/>
  <c r="W12" i="102" s="1"/>
  <c r="K82" i="102"/>
  <c r="K38" i="102" l="1"/>
  <c r="S14" i="102" s="1"/>
  <c r="U14" i="102" s="1"/>
  <c r="W14" i="102" s="1"/>
  <c r="K30" i="102"/>
  <c r="S11" i="102" s="1"/>
  <c r="U11" i="102" s="1"/>
  <c r="W11" i="102" s="1"/>
  <c r="X16" i="102" l="1"/>
  <c r="X17" i="102" s="1"/>
  <c r="T16" i="102"/>
  <c r="T17" i="102" s="1"/>
  <c r="V16" i="102"/>
  <c r="V17" i="102" s="1"/>
  <c r="V12" i="102" l="1"/>
  <c r="X11" i="102"/>
  <c r="X38" i="102"/>
  <c r="X39" i="102" s="1"/>
  <c r="X10" i="102"/>
  <c r="X12" i="102"/>
  <c r="X13" i="102"/>
  <c r="X14" i="102"/>
  <c r="T13" i="102"/>
  <c r="T11" i="102"/>
  <c r="T12" i="102"/>
  <c r="T10" i="102"/>
  <c r="T14" i="102"/>
  <c r="V13" i="102"/>
  <c r="V11" i="102"/>
  <c r="V10" i="102"/>
  <c r="V14" i="102"/>
  <c r="V38" i="102" l="1"/>
  <c r="V39" i="102" s="1"/>
  <c r="T38" i="102"/>
  <c r="T39" i="102" s="1"/>
  <c r="X18" i="102"/>
  <c r="X19" i="102" s="1"/>
  <c r="T18" i="102"/>
  <c r="V18" i="102"/>
  <c r="V19" i="102" s="1"/>
  <c r="T19" i="102" l="1"/>
  <c r="K13" i="102" l="1"/>
</calcChain>
</file>

<file path=xl/sharedStrings.xml><?xml version="1.0" encoding="utf-8"?>
<sst xmlns="http://schemas.openxmlformats.org/spreadsheetml/2006/main" count="228" uniqueCount="123">
  <si>
    <t>Description</t>
  </si>
  <si>
    <t>less</t>
  </si>
  <si>
    <t>plus</t>
  </si>
  <si>
    <t xml:space="preserve"> </t>
  </si>
  <si>
    <t>%</t>
  </si>
  <si>
    <t>Operational expenditure</t>
  </si>
  <si>
    <t>($000)</t>
  </si>
  <si>
    <t>Total opening RAB value</t>
  </si>
  <si>
    <t>Opening deferred tax</t>
  </si>
  <si>
    <t>Opening RIV</t>
  </si>
  <si>
    <t>Operating surplus / (deficit)</t>
  </si>
  <si>
    <t>Regulatory tax allowance</t>
  </si>
  <si>
    <t>Assets commissioned</t>
  </si>
  <si>
    <t>Asset disposals</t>
  </si>
  <si>
    <t>Total closing RAB value</t>
  </si>
  <si>
    <t>Adjustment resulting from asset allocation</t>
  </si>
  <si>
    <t>Lost and found assets adjustment</t>
  </si>
  <si>
    <t>Closing deferred tax</t>
  </si>
  <si>
    <t>Closing RIV</t>
  </si>
  <si>
    <t>Leverage (%)</t>
  </si>
  <si>
    <t>Cost of debt assumption (%)</t>
  </si>
  <si>
    <t>Corporate tax rate (%)</t>
  </si>
  <si>
    <t>Expenses</t>
  </si>
  <si>
    <t>Tax payments</t>
  </si>
  <si>
    <t>Term credit spread differential allowance</t>
  </si>
  <si>
    <t>Income</t>
  </si>
  <si>
    <t>Total regulatory income</t>
  </si>
  <si>
    <t>Total depreciation</t>
  </si>
  <si>
    <t>Rates</t>
  </si>
  <si>
    <t>Net recoverable costs allowed under incremental rolling incentive scheme</t>
  </si>
  <si>
    <t>Regulatory profit / (loss) before tax</t>
  </si>
  <si>
    <t>Income not included in regulatory profit / (loss) before tax but taxable</t>
  </si>
  <si>
    <t>Expenditure or loss in regulatory profit / (loss) before tax but not deductible</t>
  </si>
  <si>
    <t>Amortisation of initial differences in asset values</t>
  </si>
  <si>
    <t>Amortisation of revaluations</t>
  </si>
  <si>
    <t>Notional deductible interest</t>
  </si>
  <si>
    <t xml:space="preserve">Regulatory taxable income </t>
  </si>
  <si>
    <t>Utilised tax losses</t>
  </si>
  <si>
    <t>Regulatory net taxable income</t>
  </si>
  <si>
    <t>Commerce Act levies</t>
  </si>
  <si>
    <t xml:space="preserve">Line charge revenue </t>
  </si>
  <si>
    <t>Total revaluations</t>
  </si>
  <si>
    <t>Line charge revenue</t>
  </si>
  <si>
    <t>Gains / (losses) on asset disposals</t>
  </si>
  <si>
    <t>Other regulated income (other than gains / (losses) on asset disposals)</t>
  </si>
  <si>
    <t>IRR</t>
  </si>
  <si>
    <t xml:space="preserve">ROI – comparable to a post tax WACC </t>
  </si>
  <si>
    <t xml:space="preserve">ROI – comparable to a vanilla WACC </t>
  </si>
  <si>
    <t>Cashflow</t>
  </si>
  <si>
    <t>Cashflow at year-end</t>
  </si>
  <si>
    <t>Days before</t>
  </si>
  <si>
    <t>Transaction</t>
  </si>
  <si>
    <t>year-end</t>
  </si>
  <si>
    <t>date</t>
  </si>
  <si>
    <t>add</t>
  </si>
  <si>
    <t xml:space="preserve">Other regulated income </t>
  </si>
  <si>
    <t>Mid-year net cash outflows</t>
  </si>
  <si>
    <t>Financial incentives</t>
  </si>
  <si>
    <t>Expenses cash outflow</t>
  </si>
  <si>
    <t>Industry levies</t>
  </si>
  <si>
    <t>CPP specified pass through costs</t>
  </si>
  <si>
    <t>Pass through costs</t>
  </si>
  <si>
    <t xml:space="preserve">Excluding revenue earned from financial incentives </t>
  </si>
  <si>
    <t>Excluding revenue earned from financial incentives and wash-ups</t>
  </si>
  <si>
    <t>Input methodology claw-back</t>
  </si>
  <si>
    <t>Recoverable customised price-quality path costs</t>
  </si>
  <si>
    <t>Wash-up costs</t>
  </si>
  <si>
    <t>PV(cashflow)</t>
  </si>
  <si>
    <t>XIRR</t>
  </si>
  <si>
    <t>XIRR search start</t>
  </si>
  <si>
    <t>NPV check</t>
  </si>
  <si>
    <t>Excluding financial incentives and wash-ups</t>
  </si>
  <si>
    <t xml:space="preserve">Excluding financial incentives </t>
  </si>
  <si>
    <t>Including financial incentives and wash-ups</t>
  </si>
  <si>
    <t>Pass-through and recoverable costs excluding financial incentives and wash-ups</t>
  </si>
  <si>
    <t>Expenditure or loss deductible but not in regulatory profit / (loss) before tax</t>
  </si>
  <si>
    <t>Income included in regulatory profit / (loss) before tax but not taxable</t>
  </si>
  <si>
    <t>Regulatory profit/(loss) including financial incentives and wash-ups</t>
  </si>
  <si>
    <t>Reflecting all revenue earned</t>
  </si>
  <si>
    <t xml:space="preserve">Regulatory profit / (loss) before tax </t>
  </si>
  <si>
    <t>A: Return on Investment</t>
  </si>
  <si>
    <t>B: Information Supporting the ROI</t>
  </si>
  <si>
    <t>C: Financial Incentives and Wash-Ups</t>
  </si>
  <si>
    <t>D: Regulatory Profit</t>
  </si>
  <si>
    <t>E: Pass-through and Recoverable Costs excluding Financial Incentives and Wash-Ups</t>
  </si>
  <si>
    <t>F: Regulatory Tax Allowance</t>
  </si>
  <si>
    <t>Notes</t>
  </si>
  <si>
    <t xml:space="preserve">Calculated </t>
  </si>
  <si>
    <t>Notes Reference</t>
  </si>
  <si>
    <t>2013 Mid Year ROI Calculations</t>
  </si>
  <si>
    <t>2014 Mid Year ROI Calculations</t>
  </si>
  <si>
    <t>Date of year end</t>
  </si>
  <si>
    <t>Calculated</t>
  </si>
  <si>
    <t>Insert disclosure from Schedule 2 of the relevant year</t>
  </si>
  <si>
    <t>Insert disclosure from Schedule 3 of the relevant year</t>
  </si>
  <si>
    <t>Insert 'Other specified pass-through costs' disclosure from Schedule 3 of the relevant year</t>
  </si>
  <si>
    <t>Insert disclosure from Schedule 5a of the relevant year</t>
  </si>
  <si>
    <t>Overview</t>
  </si>
  <si>
    <t>Instructions</t>
  </si>
  <si>
    <t xml:space="preserve">(2) ROI – comparable to a post tax WACC excluding revenue earned from financial incentives;
</t>
  </si>
  <si>
    <t>(3) ROI – comparable to a post tax WACC excluding revenue earned from financial incentives and wash-ups;</t>
  </si>
  <si>
    <t xml:space="preserve">(1) ROI – comparable to a post tax WACC reflecting all revenue earned;
</t>
  </si>
  <si>
    <t xml:space="preserve">(4) ROI – comparable to a vanilla WACC reflecting all revenue earned;
</t>
  </si>
  <si>
    <t xml:space="preserve">(5) ROI – comparable to a vanilla WACC excluding revenue earned from financial incentives; and
</t>
  </si>
  <si>
    <t>(6) ROI – comparable to a vanilla WACC excluding revenue earned from financial incentives and wash-ups.</t>
  </si>
  <si>
    <t>Standard value</t>
  </si>
  <si>
    <t>A disclosure that is standard across suppliers</t>
  </si>
  <si>
    <t>Insert disclosure from Schedule 5a of the relevant year but exclude revaluations if they were included in the disclosed value</t>
  </si>
  <si>
    <t>Internally calculated value or link</t>
  </si>
  <si>
    <t xml:space="preserve">prior year ROIs </t>
  </si>
  <si>
    <t>WORKSHEET: CALCULATION OF PRIOR YEAR RETURN ON INVESTMENT DISCLOSURES</t>
  </si>
  <si>
    <t>Worksheet to calculate Table 2(i)</t>
  </si>
  <si>
    <t xml:space="preserve">The prior year ROIs calculated by this worksheet are:
</t>
  </si>
  <si>
    <t>Insert 'GIC levies' disclosure from Schedule 3 of the relevant year</t>
  </si>
  <si>
    <t>for the 2015 GDB year end Disclosure</t>
  </si>
  <si>
    <t>This worksheet is not required for the 2016 disclosure because the 2016 prior ROIs disclosure can use the ROI information disclosed in 2015.</t>
  </si>
  <si>
    <t>The above calculated prior year ROIs must be included in the relevant years of table 2(i) in Schedule 2 of the suppliers 2015 and 2016 disclosures.</t>
  </si>
  <si>
    <t>-'Income included in regulatory profit / (loss) before tax but not taxable' must exclude revaluations.</t>
  </si>
  <si>
    <t xml:space="preserve">-If a supplier is required to or chooses to correct any information that is an input to this worksheet (other than above) this must be done in accordance with the error disclosure provisions of the GDB information disclosure determination (clause 2.12.1 or 2.12.2).  </t>
  </si>
  <si>
    <t>This worksheet is not required to be publicly disclosed.  Suppliers may, however, choose to make this worksheet available for consideration by the Commission.</t>
  </si>
  <si>
    <t xml:space="preserve">This worksheet is designed to assist suppliers in calculating the prior year return on investment disclosures (prior year ROIs) for the 2015 year end disclosure.  Clause 2.13.7 of the GDB information disclosure determination requires the prior year ROIs, disclosed in table 2(i) of Schedule 2 for the disclosure years 2015 and 2016, must be calculated in accordance with the 2015 amendment to the GDB information disclosure determination.  
</t>
  </si>
  <si>
    <t>This worksheet assists suppliers to calculate the required prior year ROIs using information that has been previously disclosed by suppliers.  The prior year ROIs, calculated in this worksheet, must be disclosed in table 2(i) of Schedule 2 in the supplier's 2015 and 2016 disclosures.</t>
  </si>
  <si>
    <t xml:space="preserve">All values entered into the unshaded entry cells of the workbook must be copied from the schedules previously disclosed in accordance with the GDB information disclosure determination, with the following exceptions: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</si>
</sst>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2" formatCode="_-&quot;$&quot;* #,##0_-;\-&quot;$&quot;* #,##0_-;_-&quot;$&quot;* &quot;-&quot;_-;_-@_-"/>
    <numFmt numFmtId="44" formatCode="_-&quot;$&quot;* #,##0.00_-;\-&quot;$&quot;* #,##0.00_-;_-&quot;$&quot;* &quot;-&quot;??_-;_-@_-"/>
    <numFmt numFmtId="43" formatCode="_-* #,##0.00_-;\-* #,##0.00_-;_-* &quot;-&quot;??_-;_-@_-"/>
    <numFmt numFmtId="164" formatCode="_(* @_)"/>
    <numFmt numFmtId="165" formatCode="_(\ #,##0_);_ \(#,##0\);_(\ &quot;–&quot;??_);_(\ @_)"/>
    <numFmt numFmtId="166" formatCode="_(\ #,##0.00_);\ \(#,##0.00\);_(\ &quot;–&quot;??_);_(\ @_)"/>
    <numFmt numFmtId="167" formatCode="_(\ &quot;$&quot;#,##0_);\ \(&quot;$&quot;#,##0\);_(\ &quot;–&quot;??_);_(\ @_)"/>
    <numFmt numFmtId="168" formatCode="_(\ #,##0.0_);\ \(#,##0.0\);_(\ &quot;–&quot;??_);_(\ @_)"/>
    <numFmt numFmtId="169" formatCode="[$-1409]d\ mmm\ yy"/>
    <numFmt numFmtId="170" formatCode="[$-1409]d\ mmmm\ yyyy"/>
    <numFmt numFmtId="171" formatCode="[$-1409]d/m/yyyy"/>
    <numFmt numFmtId="172" formatCode="_(\ #,##0.00%_);\ _(\–#,##0.00%_);_(\ &quot;–&quot;??_);_(\ @_)"/>
    <numFmt numFmtId="173" formatCode="_(\ #,##0%_);_(\-#,##0%\);_(\ &quot;–&quot;??_);_(\ @_)"/>
    <numFmt numFmtId="174" formatCode="_(\ \+#,##0.00%_);\ _(\–#,##0.00%_);_(\ &quot;–&quot;??_);_(\ @_)"/>
    <numFmt numFmtId="175" formatCode="_(\ #,##0.00000_);_ \(#,##0.00000\);_(\ &quot;–&quot;??_);_(\ @_)"/>
    <numFmt numFmtId="176" formatCode="_(\ #,##0.00%_);_(\-#,##0.00%\);_(\ &quot;–&quot;??_);_(\ @_)"/>
  </numFmts>
  <fonts count="49" x14ac:knownFonts="1">
    <font>
      <sz val="10"/>
      <color theme="1"/>
      <name val="Calibri"/>
      <family val="4"/>
      <scheme val="minor"/>
    </font>
    <font>
      <sz val="11"/>
      <color theme="1"/>
      <name val="Calibri"/>
      <family val="2"/>
      <scheme val="minor"/>
    </font>
    <font>
      <sz val="8"/>
      <name val="Arial"/>
      <family val="2"/>
    </font>
    <font>
      <sz val="10"/>
      <name val="Calibri"/>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sz val="10"/>
      <color indexed="8"/>
      <name val="Calibri"/>
      <family val="2"/>
    </font>
    <font>
      <b/>
      <sz val="10"/>
      <name val="Calibri"/>
      <family val="2"/>
    </font>
    <font>
      <b/>
      <sz val="18"/>
      <color indexed="8"/>
      <name val="Calibri"/>
      <family val="1"/>
    </font>
    <font>
      <b/>
      <sz val="16"/>
      <color indexed="8"/>
      <name val="Calibri"/>
      <family val="1"/>
    </font>
    <font>
      <sz val="10"/>
      <color indexed="8"/>
      <name val="Arial"/>
      <family val="1"/>
    </font>
    <font>
      <sz val="10"/>
      <color theme="1"/>
      <name val="Calibri"/>
      <family val="4"/>
      <scheme val="minor"/>
    </font>
    <font>
      <i/>
      <sz val="10"/>
      <name val="Calibri"/>
      <family val="2"/>
      <scheme val="minor"/>
    </font>
    <font>
      <b/>
      <sz val="13"/>
      <color theme="4"/>
      <name val="Calibri"/>
      <family val="2"/>
      <scheme val="minor"/>
    </font>
    <font>
      <sz val="10"/>
      <color rgb="FF0070C0"/>
      <name val="Calibri"/>
      <family val="2"/>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scheme val="major"/>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b/>
      <sz val="10"/>
      <color theme="1"/>
      <name val="Calibri"/>
      <family val="2"/>
      <scheme val="minor"/>
    </font>
    <font>
      <sz val="10"/>
      <color theme="1"/>
      <name val="Calibri"/>
      <family val="2"/>
      <scheme val="minor"/>
    </font>
    <font>
      <b/>
      <sz val="11"/>
      <color theme="1"/>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u/>
      <sz val="10"/>
      <name val="Calibri"/>
      <family val="2"/>
      <scheme val="minor"/>
    </font>
  </fonts>
  <fills count="3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88">
    <xf numFmtId="0" fontId="0" fillId="0" borderId="0"/>
    <xf numFmtId="165" fontId="6" fillId="0" borderId="0" applyFont="0" applyFill="0" applyBorder="0" applyAlignment="0" applyProtection="0">
      <alignment horizontal="left"/>
      <protection locked="0"/>
    </xf>
    <xf numFmtId="0" fontId="15" fillId="3" borderId="0" applyFill="0" applyBorder="0"/>
    <xf numFmtId="0" fontId="15" fillId="3" borderId="0" applyFill="0" applyBorder="0">
      <alignment wrapText="1"/>
    </xf>
    <xf numFmtId="0" fontId="16" fillId="4" borderId="1" applyFill="0">
      <alignment horizontal="center"/>
    </xf>
    <xf numFmtId="0" fontId="18" fillId="0" borderId="1" applyNumberFormat="0">
      <protection locked="0"/>
    </xf>
    <xf numFmtId="0" fontId="19" fillId="3" borderId="0"/>
    <xf numFmtId="170" fontId="13" fillId="0" borderId="0" applyFont="0" applyFill="0" applyBorder="0" applyAlignment="0" applyProtection="0">
      <protection locked="0"/>
    </xf>
    <xf numFmtId="0" fontId="20" fillId="3" borderId="0" applyNumberFormat="0" applyFill="0" applyBorder="0">
      <alignment horizontal="left"/>
    </xf>
    <xf numFmtId="0" fontId="21" fillId="4" borderId="0" applyNumberFormat="0" applyFill="0" applyBorder="0" applyAlignment="0" applyProtection="0"/>
    <xf numFmtId="0" fontId="22" fillId="4" borderId="0" applyNumberFormat="0" applyFill="0" applyBorder="0">
      <alignment horizontal="right"/>
    </xf>
    <xf numFmtId="0" fontId="9" fillId="4" borderId="0" applyFont="0" applyAlignment="0"/>
    <xf numFmtId="0" fontId="23" fillId="4" borderId="0" applyFill="0" applyBorder="0">
      <alignment vertical="top" wrapText="1"/>
    </xf>
    <xf numFmtId="0" fontId="15" fillId="4" borderId="0" applyFill="0" applyAlignment="0">
      <alignment horizontal="center"/>
    </xf>
    <xf numFmtId="0" fontId="24" fillId="0" borderId="0" applyNumberFormat="0" applyFill="0" applyAlignment="0"/>
    <xf numFmtId="0" fontId="25" fillId="3" borderId="0" applyFill="0" applyBorder="0"/>
    <xf numFmtId="0" fontId="26" fillId="3" borderId="0" applyFill="0" applyBorder="0"/>
    <xf numFmtId="0" fontId="27" fillId="3" borderId="0" applyFill="0" applyBorder="0">
      <alignment horizontal="left"/>
    </xf>
    <xf numFmtId="0" fontId="27" fillId="3" borderId="0" applyFill="0" applyBorder="0">
      <alignment horizontal="center" wrapText="1"/>
    </xf>
    <xf numFmtId="0" fontId="27" fillId="3" borderId="0" applyFill="0" applyBorder="0">
      <alignment horizontal="center" wrapText="1"/>
    </xf>
    <xf numFmtId="0" fontId="28" fillId="0" borderId="0" applyNumberFormat="0" applyFill="0" applyBorder="0" applyAlignment="0" applyProtection="0">
      <alignment vertical="top"/>
      <protection locked="0"/>
    </xf>
    <xf numFmtId="49" fontId="29" fillId="0" borderId="0" applyFill="0" applyBorder="0">
      <alignment horizontal="center" wrapText="1"/>
    </xf>
    <xf numFmtId="49" fontId="14" fillId="0" borderId="0" applyFill="0" applyBorder="0">
      <alignment horizontal="left" indent="1"/>
    </xf>
    <xf numFmtId="173" fontId="3" fillId="3" borderId="0" applyFont="0" applyFill="0" applyBorder="0" applyAlignment="0" applyProtection="0">
      <alignment vertical="center"/>
    </xf>
    <xf numFmtId="172" fontId="13" fillId="0" borderId="0" applyFont="0" applyFill="0" applyBorder="0" applyAlignment="0" applyProtection="0">
      <protection locked="0"/>
    </xf>
    <xf numFmtId="0" fontId="15" fillId="3" borderId="0" applyNumberFormat="0" applyFill="0" applyBorder="0" applyProtection="0">
      <alignment horizontal="right"/>
    </xf>
    <xf numFmtId="0" fontId="15" fillId="3" borderId="4" applyFill="0">
      <alignment horizontal="right"/>
    </xf>
    <xf numFmtId="169" fontId="3" fillId="0" borderId="0" applyFont="0" applyFill="0" applyBorder="0" applyAlignment="0" applyProtection="0"/>
    <xf numFmtId="0" fontId="19" fillId="3" borderId="0" applyFill="0" applyBorder="0">
      <alignment horizontal="left"/>
    </xf>
    <xf numFmtId="164" fontId="13" fillId="0" borderId="0" applyFont="0" applyFill="0" applyBorder="0">
      <alignment horizontal="left"/>
      <protection locked="0"/>
    </xf>
    <xf numFmtId="44" fontId="14" fillId="0" borderId="0" applyFont="0" applyFill="0" applyBorder="0" applyAlignment="0" applyProtection="0"/>
    <xf numFmtId="42" fontId="14" fillId="0" borderId="0" applyFont="0" applyFill="0" applyBorder="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10" applyNumberFormat="0" applyFill="0" applyAlignment="0" applyProtection="0"/>
    <xf numFmtId="0" fontId="36" fillId="0" borderId="11" applyNumberFormat="0" applyFill="0" applyAlignment="0" applyProtection="0"/>
    <xf numFmtId="0" fontId="36" fillId="0" borderId="0" applyNumberFormat="0" applyFill="0" applyBorder="0" applyAlignment="0" applyProtection="0"/>
    <xf numFmtId="0" fontId="37" fillId="6" borderId="0" applyNumberFormat="0" applyBorder="0" applyAlignment="0" applyProtection="0"/>
    <xf numFmtId="0" fontId="38" fillId="7" borderId="0" applyNumberFormat="0" applyBorder="0" applyAlignment="0" applyProtection="0"/>
    <xf numFmtId="0" fontId="39" fillId="8" borderId="0" applyNumberFormat="0" applyBorder="0" applyAlignment="0" applyProtection="0"/>
    <xf numFmtId="0" fontId="40" fillId="9" borderId="12" applyNumberFormat="0" applyAlignment="0" applyProtection="0"/>
    <xf numFmtId="0" fontId="41" fillId="10" borderId="13" applyNumberFormat="0" applyAlignment="0" applyProtection="0"/>
    <xf numFmtId="0" fontId="42" fillId="10" borderId="12" applyNumberFormat="0" applyAlignment="0" applyProtection="0"/>
    <xf numFmtId="0" fontId="43" fillId="0" borderId="14" applyNumberFormat="0" applyFill="0" applyAlignment="0" applyProtection="0"/>
    <xf numFmtId="0" fontId="44" fillId="11" borderId="15" applyNumberFormat="0" applyAlignment="0" applyProtection="0"/>
    <xf numFmtId="0" fontId="45" fillId="0" borderId="0" applyNumberFormat="0" applyFill="0" applyBorder="0" applyAlignment="0" applyProtection="0"/>
    <xf numFmtId="0" fontId="14" fillId="12" borderId="16" applyNumberFormat="0" applyFont="0" applyAlignment="0" applyProtection="0"/>
    <xf numFmtId="0" fontId="46" fillId="0" borderId="0" applyNumberFormat="0" applyFill="0" applyBorder="0" applyAlignment="0" applyProtection="0"/>
    <xf numFmtId="0" fontId="32" fillId="0" borderId="17" applyNumberFormat="0" applyFill="0" applyAlignment="0" applyProtection="0"/>
    <xf numFmtId="0" fontId="4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7" fillId="32" borderId="0" applyNumberFormat="0" applyBorder="0" applyAlignment="0" applyProtection="0"/>
    <xf numFmtId="0" fontId="47"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7" fillId="36" borderId="0" applyNumberFormat="0" applyBorder="0" applyAlignment="0" applyProtection="0"/>
    <xf numFmtId="166" fontId="4" fillId="4" borderId="0" applyFont="0" applyFill="0" applyBorder="0" applyAlignment="0" applyProtection="0"/>
    <xf numFmtId="168" fontId="19" fillId="3" borderId="0" applyFont="0" applyFill="0" applyBorder="0" applyAlignment="0" applyProtection="0"/>
    <xf numFmtId="167" fontId="6" fillId="0" borderId="0" applyFont="0" applyFill="0" applyBorder="0" applyAlignment="0" applyProtection="0">
      <alignment horizontal="left"/>
      <protection locked="0"/>
    </xf>
    <xf numFmtId="171" fontId="19" fillId="0" borderId="0" applyFont="0" applyFill="0" applyBorder="0" applyAlignment="0" applyProtection="0">
      <protection locked="0"/>
    </xf>
    <xf numFmtId="43" fontId="14" fillId="0" borderId="0" applyFont="0" applyFill="0" applyBorder="0" applyAlignment="0" applyProtection="0"/>
    <xf numFmtId="9" fontId="14" fillId="0" borderId="0" applyFont="0" applyFill="0" applyBorder="0" applyAlignment="0" applyProtection="0"/>
    <xf numFmtId="0" fontId="19" fillId="3" borderId="1" applyNumberFormat="0"/>
    <xf numFmtId="0" fontId="19" fillId="3" borderId="3" applyNumberFormat="0"/>
    <xf numFmtId="0" fontId="19" fillId="3" borderId="1" applyNumberFormat="0"/>
    <xf numFmtId="0" fontId="16" fillId="4" borderId="22" applyFill="0">
      <alignment horizontal="center"/>
    </xf>
    <xf numFmtId="0" fontId="18" fillId="0" borderId="22" applyNumberFormat="0">
      <protection locked="0"/>
    </xf>
    <xf numFmtId="0" fontId="5" fillId="4" borderId="0" applyFont="0" applyAlignment="0"/>
    <xf numFmtId="0" fontId="19" fillId="3" borderId="22" applyNumberFormat="0"/>
    <xf numFmtId="0" fontId="19" fillId="3" borderId="18" applyNumberFormat="0"/>
    <xf numFmtId="0" fontId="19" fillId="3" borderId="22" applyNumberFormat="0"/>
  </cellStyleXfs>
  <cellXfs count="178">
    <xf numFmtId="0" fontId="0" fillId="0" borderId="0" xfId="0"/>
    <xf numFmtId="0" fontId="0" fillId="0" borderId="0" xfId="0" applyFill="1"/>
    <xf numFmtId="0" fontId="0" fillId="0" borderId="2"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0" xfId="0"/>
    <xf numFmtId="0" fontId="0" fillId="0" borderId="0" xfId="0"/>
    <xf numFmtId="0" fontId="0" fillId="0" borderId="0" xfId="0" applyBorder="1" applyAlignment="1"/>
    <xf numFmtId="0" fontId="0" fillId="0" borderId="0" xfId="0" applyAlignment="1"/>
    <xf numFmtId="0" fontId="19" fillId="3" borderId="4" xfId="6" applyBorder="1"/>
    <xf numFmtId="0" fontId="19" fillId="3" borderId="0" xfId="6" applyBorder="1" applyAlignment="1">
      <alignment horizontal="left" indent="1"/>
    </xf>
    <xf numFmtId="0" fontId="19" fillId="3" borderId="4" xfId="6" applyBorder="1" applyAlignment="1"/>
    <xf numFmtId="0" fontId="9" fillId="4" borderId="0" xfId="11" applyFont="1" applyBorder="1" applyAlignment="1"/>
    <xf numFmtId="0" fontId="9" fillId="4" borderId="4" xfId="11" applyFont="1" applyBorder="1" applyAlignment="1"/>
    <xf numFmtId="0" fontId="8" fillId="4" borderId="0" xfId="11" applyFont="1" applyBorder="1" applyAlignment="1"/>
    <xf numFmtId="0" fontId="15" fillId="3" borderId="0" xfId="25" applyBorder="1">
      <alignment horizontal="right"/>
    </xf>
    <xf numFmtId="0" fontId="19" fillId="3" borderId="0" xfId="6" applyBorder="1" applyAlignment="1">
      <alignment horizontal="right"/>
    </xf>
    <xf numFmtId="0" fontId="15" fillId="4" borderId="2" xfId="13" applyBorder="1" applyAlignment="1">
      <alignment horizontal="left"/>
    </xf>
    <xf numFmtId="0" fontId="19" fillId="2" borderId="0" xfId="6" applyFill="1" applyBorder="1" applyAlignment="1"/>
    <xf numFmtId="0" fontId="0" fillId="0" borderId="0" xfId="0" applyFill="1" applyBorder="1"/>
    <xf numFmtId="0" fontId="0" fillId="0" borderId="0" xfId="0"/>
    <xf numFmtId="0" fontId="0" fillId="0" borderId="0" xfId="0" applyFill="1"/>
    <xf numFmtId="0" fontId="0" fillId="0" borderId="0" xfId="0" applyBorder="1"/>
    <xf numFmtId="0" fontId="27" fillId="3" borderId="0" xfId="17" applyBorder="1">
      <alignment horizontal="left"/>
    </xf>
    <xf numFmtId="0" fontId="27" fillId="3" borderId="0" xfId="28" applyFont="1" applyBorder="1">
      <alignment horizontal="left"/>
    </xf>
    <xf numFmtId="0" fontId="0" fillId="0" borderId="0" xfId="0"/>
    <xf numFmtId="0" fontId="25" fillId="3" borderId="0" xfId="15" applyBorder="1"/>
    <xf numFmtId="0" fontId="19" fillId="3" borderId="0" xfId="6" applyBorder="1" applyAlignment="1">
      <alignment horizontal="left"/>
    </xf>
    <xf numFmtId="0" fontId="19" fillId="3" borderId="0" xfId="28" applyBorder="1">
      <alignment horizontal="left"/>
    </xf>
    <xf numFmtId="0" fontId="26" fillId="3" borderId="0" xfId="16" applyBorder="1"/>
    <xf numFmtId="0" fontId="25" fillId="3" borderId="0" xfId="15" applyFont="1" applyBorder="1"/>
    <xf numFmtId="0" fontId="26" fillId="3" borderId="0" xfId="16" applyFont="1" applyBorder="1"/>
    <xf numFmtId="0" fontId="27" fillId="3" borderId="0" xfId="17" applyFont="1" applyBorder="1">
      <alignment horizontal="left"/>
    </xf>
    <xf numFmtId="0" fontId="19" fillId="3" borderId="0" xfId="6" applyFont="1" applyBorder="1" applyAlignment="1"/>
    <xf numFmtId="0" fontId="19" fillId="3" borderId="0" xfId="6" applyFont="1" applyBorder="1" applyAlignment="1">
      <alignment horizontal="right"/>
    </xf>
    <xf numFmtId="0" fontId="15" fillId="3" borderId="0" xfId="25" applyFont="1" applyBorder="1">
      <alignment horizontal="right"/>
    </xf>
    <xf numFmtId="0" fontId="19" fillId="3" borderId="0" xfId="6" applyFont="1" applyBorder="1"/>
    <xf numFmtId="0" fontId="19" fillId="3" borderId="0" xfId="6" quotePrefix="1" applyFont="1" applyBorder="1" applyAlignment="1">
      <alignment horizontal="center" vertical="center" wrapText="1"/>
    </xf>
    <xf numFmtId="0" fontId="15" fillId="3" borderId="0" xfId="28" applyFont="1" applyBorder="1">
      <alignment horizontal="left"/>
    </xf>
    <xf numFmtId="0" fontId="15" fillId="3" borderId="0" xfId="17" applyFont="1" applyBorder="1" applyAlignment="1">
      <alignment horizontal="right"/>
    </xf>
    <xf numFmtId="0" fontId="10" fillId="3" borderId="0" xfId="28" applyFont="1" applyBorder="1">
      <alignment horizontal="left"/>
    </xf>
    <xf numFmtId="0" fontId="27" fillId="3" borderId="0" xfId="16" applyFont="1" applyBorder="1"/>
    <xf numFmtId="0" fontId="19" fillId="3" borderId="0" xfId="6" applyBorder="1" applyAlignment="1">
      <alignment horizontal="center"/>
    </xf>
    <xf numFmtId="0" fontId="0" fillId="0" borderId="0" xfId="0" applyAlignment="1">
      <alignment horizontal="left" indent="2"/>
    </xf>
    <xf numFmtId="0" fontId="0" fillId="0" borderId="0" xfId="0" quotePrefix="1" applyAlignment="1">
      <alignment horizontal="left" indent="2"/>
    </xf>
    <xf numFmtId="0" fontId="0" fillId="0" borderId="2" xfId="0" applyFill="1" applyBorder="1"/>
    <xf numFmtId="0" fontId="19" fillId="3" borderId="0" xfId="28" applyFont="1" applyBorder="1">
      <alignment horizontal="left"/>
    </xf>
    <xf numFmtId="0" fontId="0" fillId="0" borderId="0" xfId="0"/>
    <xf numFmtId="0" fontId="9" fillId="0" borderId="0" xfId="11" applyFont="1" applyFill="1" applyBorder="1" applyAlignment="1"/>
    <xf numFmtId="0" fontId="19" fillId="0" borderId="0" xfId="6" applyFill="1" applyBorder="1" applyAlignment="1"/>
    <xf numFmtId="0" fontId="0" fillId="0" borderId="0" xfId="0"/>
    <xf numFmtId="0" fontId="0" fillId="0" borderId="0" xfId="0" applyFill="1" applyBorder="1" applyAlignment="1"/>
    <xf numFmtId="0" fontId="19" fillId="2" borderId="0" xfId="28" applyFill="1" applyBorder="1">
      <alignment horizontal="left"/>
    </xf>
    <xf numFmtId="0" fontId="19" fillId="2" borderId="0" xfId="6" applyFill="1" applyBorder="1" applyAlignment="1">
      <alignment horizontal="left" indent="1"/>
    </xf>
    <xf numFmtId="0" fontId="27" fillId="2" borderId="0" xfId="17" applyFont="1" applyFill="1" applyBorder="1">
      <alignment horizontal="left"/>
    </xf>
    <xf numFmtId="0" fontId="19" fillId="2" borderId="0" xfId="28" applyFont="1" applyFill="1" applyBorder="1">
      <alignment horizontal="left"/>
    </xf>
    <xf numFmtId="0" fontId="27" fillId="2" borderId="0" xfId="28" applyFont="1" applyFill="1" applyBorder="1">
      <alignment horizontal="left"/>
    </xf>
    <xf numFmtId="0" fontId="27" fillId="2" borderId="0" xfId="16" applyFont="1" applyFill="1" applyBorder="1"/>
    <xf numFmtId="0" fontId="15" fillId="2" borderId="0" xfId="25" applyFont="1" applyFill="1" applyBorder="1">
      <alignment horizontal="right"/>
    </xf>
    <xf numFmtId="0" fontId="27" fillId="2" borderId="0" xfId="15" applyFont="1" applyFill="1" applyBorder="1"/>
    <xf numFmtId="0" fontId="19" fillId="2" borderId="0" xfId="17" applyFont="1" applyFill="1" applyBorder="1">
      <alignment horizontal="left"/>
    </xf>
    <xf numFmtId="0" fontId="26" fillId="2" borderId="0" xfId="16" applyFill="1" applyBorder="1"/>
    <xf numFmtId="0" fontId="27" fillId="2" borderId="0" xfId="17" applyFill="1" applyBorder="1">
      <alignment horizontal="left"/>
    </xf>
    <xf numFmtId="0" fontId="25" fillId="2" borderId="0" xfId="15" applyFill="1" applyBorder="1"/>
    <xf numFmtId="0" fontId="8" fillId="2" borderId="0" xfId="16" applyFont="1" applyFill="1" applyBorder="1"/>
    <xf numFmtId="0" fontId="19" fillId="2" borderId="0" xfId="6" applyFont="1" applyFill="1" applyBorder="1"/>
    <xf numFmtId="0" fontId="25" fillId="2" borderId="0" xfId="15" applyFont="1" applyFill="1" applyBorder="1"/>
    <xf numFmtId="0" fontId="10" fillId="2" borderId="0" xfId="28" applyFont="1" applyFill="1" applyBorder="1">
      <alignment horizontal="left"/>
    </xf>
    <xf numFmtId="169" fontId="10" fillId="3" borderId="0" xfId="27" applyFont="1" applyFill="1" applyBorder="1" applyAlignment="1">
      <alignment horizontal="center" wrapText="1"/>
    </xf>
    <xf numFmtId="0" fontId="30" fillId="0" borderId="6" xfId="0" applyFont="1" applyBorder="1" applyAlignment="1">
      <alignment horizontal="centerContinuous"/>
    </xf>
    <xf numFmtId="0" fontId="0" fillId="0" borderId="6" xfId="0" applyBorder="1" applyAlignment="1">
      <alignment horizontal="centerContinuous"/>
    </xf>
    <xf numFmtId="172" fontId="3" fillId="3" borderId="18" xfId="24" applyFont="1" applyFill="1" applyBorder="1" applyProtection="1"/>
    <xf numFmtId="49" fontId="29" fillId="0" borderId="19" xfId="21" applyBorder="1" applyAlignment="1">
      <alignment horizontal="left" indent="1"/>
    </xf>
    <xf numFmtId="0" fontId="19" fillId="0" borderId="20" xfId="6" applyFill="1" applyBorder="1" applyAlignment="1"/>
    <xf numFmtId="0" fontId="0" fillId="0" borderId="20" xfId="0" applyBorder="1"/>
    <xf numFmtId="0" fontId="0" fillId="0" borderId="21" xfId="0" applyBorder="1"/>
    <xf numFmtId="0" fontId="30" fillId="0" borderId="2" xfId="0" applyFont="1" applyBorder="1" applyAlignment="1">
      <alignment horizontal="left" indent="1"/>
    </xf>
    <xf numFmtId="0" fontId="30" fillId="0" borderId="0" xfId="0" applyFont="1" applyBorder="1" applyAlignment="1">
      <alignment horizontal="center"/>
    </xf>
    <xf numFmtId="0" fontId="0" fillId="0" borderId="7" xfId="0" applyBorder="1" applyAlignment="1">
      <alignment horizontal="centerContinuous"/>
    </xf>
    <xf numFmtId="0" fontId="0" fillId="0" borderId="2" xfId="0" applyFont="1" applyBorder="1"/>
    <xf numFmtId="0" fontId="30" fillId="0" borderId="4" xfId="0" applyFont="1" applyBorder="1" applyAlignment="1">
      <alignment horizontal="center"/>
    </xf>
    <xf numFmtId="0" fontId="0" fillId="0" borderId="2" xfId="0" applyBorder="1" applyAlignment="1">
      <alignment horizontal="left" indent="1"/>
    </xf>
    <xf numFmtId="165" fontId="0" fillId="0" borderId="0" xfId="1" applyFont="1" applyBorder="1" applyAlignment="1" applyProtection="1"/>
    <xf numFmtId="165" fontId="0" fillId="0" borderId="0" xfId="1" applyFont="1" applyBorder="1" applyAlignment="1" applyProtection="1">
      <alignment horizontal="right"/>
    </xf>
    <xf numFmtId="165" fontId="0" fillId="0" borderId="4" xfId="1" applyFont="1" applyBorder="1" applyAlignment="1" applyProtection="1"/>
    <xf numFmtId="165" fontId="31" fillId="0" borderId="0" xfId="1" applyFont="1" applyBorder="1" applyAlignment="1" applyProtection="1"/>
    <xf numFmtId="0" fontId="0" fillId="0" borderId="2" xfId="0" applyBorder="1" applyAlignment="1"/>
    <xf numFmtId="49" fontId="14" fillId="0" borderId="0" xfId="22" applyBorder="1">
      <alignment horizontal="left" indent="1"/>
    </xf>
    <xf numFmtId="175" fontId="0" fillId="0" borderId="0" xfId="0" applyNumberFormat="1" applyBorder="1"/>
    <xf numFmtId="175" fontId="0" fillId="0" borderId="4" xfId="0" applyNumberFormat="1" applyBorder="1"/>
    <xf numFmtId="0" fontId="0" fillId="0" borderId="6" xfId="0" applyBorder="1" applyAlignment="1"/>
    <xf numFmtId="165" fontId="3" fillId="3" borderId="18" xfId="1" applyFont="1" applyFill="1" applyBorder="1" applyAlignment="1" applyProtection="1">
      <alignment horizontal="right"/>
    </xf>
    <xf numFmtId="0" fontId="27" fillId="3" borderId="0" xfId="15" applyFont="1" applyBorder="1"/>
    <xf numFmtId="0" fontId="19" fillId="3" borderId="0" xfId="6" applyFont="1" applyBorder="1" applyAlignment="1">
      <alignment horizontal="left"/>
    </xf>
    <xf numFmtId="165" fontId="3" fillId="2" borderId="18" xfId="1" applyFont="1" applyFill="1" applyBorder="1" applyAlignment="1" applyProtection="1">
      <alignment horizontal="right"/>
    </xf>
    <xf numFmtId="165" fontId="7" fillId="3" borderId="18" xfId="1" applyFont="1" applyFill="1" applyBorder="1" applyAlignment="1" applyProtection="1"/>
    <xf numFmtId="165" fontId="7" fillId="2" borderId="18" xfId="1" applyFont="1" applyFill="1" applyBorder="1" applyAlignment="1" applyProtection="1"/>
    <xf numFmtId="174" fontId="0" fillId="0" borderId="0" xfId="24" applyNumberFormat="1" applyFont="1" applyFill="1" applyBorder="1" applyProtection="1"/>
    <xf numFmtId="174" fontId="0" fillId="0" borderId="4" xfId="24" applyNumberFormat="1" applyFont="1" applyFill="1" applyBorder="1" applyProtection="1"/>
    <xf numFmtId="172" fontId="0" fillId="0" borderId="0" xfId="24" applyFont="1" applyFill="1" applyBorder="1" applyProtection="1"/>
    <xf numFmtId="172" fontId="0" fillId="0" borderId="4" xfId="24" applyFont="1" applyFill="1" applyBorder="1" applyProtection="1"/>
    <xf numFmtId="49" fontId="14" fillId="0" borderId="0" xfId="22" applyFill="1" applyBorder="1">
      <alignment horizontal="left" indent="1"/>
    </xf>
    <xf numFmtId="0" fontId="0" fillId="5" borderId="19" xfId="0" applyFill="1" applyBorder="1"/>
    <xf numFmtId="0" fontId="0" fillId="5" borderId="20" xfId="0" applyFill="1" applyBorder="1"/>
    <xf numFmtId="0" fontId="9" fillId="5" borderId="2" xfId="0" applyFont="1" applyFill="1" applyBorder="1"/>
    <xf numFmtId="0" fontId="9" fillId="5" borderId="0" xfId="0" applyFont="1" applyFill="1" applyBorder="1"/>
    <xf numFmtId="0" fontId="11" fillId="5" borderId="2" xfId="0" applyFont="1" applyFill="1" applyBorder="1" applyAlignment="1">
      <alignment horizontal="centerContinuous"/>
    </xf>
    <xf numFmtId="0" fontId="9" fillId="5" borderId="0" xfId="0" applyFont="1" applyFill="1" applyBorder="1" applyAlignment="1">
      <alignment horizontal="centerContinuous"/>
    </xf>
    <xf numFmtId="0" fontId="12" fillId="5" borderId="2" xfId="0" applyFont="1" applyFill="1" applyBorder="1" applyAlignment="1">
      <alignment horizontal="centerContinuous"/>
    </xf>
    <xf numFmtId="0" fontId="9" fillId="4" borderId="20" xfId="11" applyFont="1" applyBorder="1" applyAlignment="1"/>
    <xf numFmtId="0" fontId="9" fillId="4" borderId="21" xfId="11" applyFont="1" applyBorder="1" applyAlignment="1"/>
    <xf numFmtId="0" fontId="9" fillId="4" borderId="19" xfId="11" applyFont="1" applyBorder="1" applyAlignment="1"/>
    <xf numFmtId="172" fontId="3" fillId="3" borderId="22" xfId="24" applyFont="1" applyFill="1" applyBorder="1" applyAlignment="1" applyProtection="1">
      <alignment horizontal="right"/>
    </xf>
    <xf numFmtId="172" fontId="3" fillId="3" borderId="8" xfId="24" applyFont="1" applyFill="1" applyBorder="1" applyAlignment="1" applyProtection="1">
      <alignment horizontal="right"/>
    </xf>
    <xf numFmtId="0" fontId="27" fillId="3" borderId="0" xfId="19" quotePrefix="1" applyFont="1" applyBorder="1" applyAlignment="1">
      <alignment horizontal="centerContinuous" wrapText="1"/>
    </xf>
    <xf numFmtId="0" fontId="27" fillId="3" borderId="0" xfId="18" applyFont="1" applyBorder="1" applyAlignment="1">
      <alignment horizontal="center" wrapText="1"/>
    </xf>
    <xf numFmtId="0" fontId="19" fillId="3" borderId="0" xfId="6" applyFont="1" applyBorder="1" applyAlignment="1">
      <alignment horizontal="center"/>
    </xf>
    <xf numFmtId="0" fontId="19" fillId="3" borderId="0" xfId="6" applyBorder="1"/>
    <xf numFmtId="0" fontId="27" fillId="3" borderId="0" xfId="19" quotePrefix="1" applyFont="1" applyBorder="1" applyAlignment="1">
      <alignment horizontal="center" wrapText="1"/>
    </xf>
    <xf numFmtId="0" fontId="21" fillId="4" borderId="2" xfId="9" applyBorder="1" applyAlignment="1">
      <alignment horizontal="left" indent="1"/>
    </xf>
    <xf numFmtId="0" fontId="19" fillId="3" borderId="0" xfId="6" applyBorder="1" applyAlignment="1"/>
    <xf numFmtId="165" fontId="19" fillId="3" borderId="18" xfId="79" applyNumberFormat="1" applyBorder="1"/>
    <xf numFmtId="165" fontId="18" fillId="0" borderId="18" xfId="1" applyFont="1" applyBorder="1" applyAlignment="1">
      <protection locked="0"/>
    </xf>
    <xf numFmtId="165" fontId="7" fillId="3" borderId="23" xfId="1" applyFont="1" applyFill="1" applyBorder="1" applyAlignment="1" applyProtection="1">
      <alignment horizontal="right"/>
    </xf>
    <xf numFmtId="0" fontId="9" fillId="4" borderId="20" xfId="11" applyFont="1" applyBorder="1" applyAlignment="1">
      <alignment horizontal="center"/>
    </xf>
    <xf numFmtId="0" fontId="9" fillId="4" borderId="0" xfId="11" applyFont="1" applyBorder="1" applyAlignment="1">
      <alignment horizontal="center"/>
    </xf>
    <xf numFmtId="0" fontId="0" fillId="0" borderId="0" xfId="0" applyAlignment="1">
      <alignment horizontal="center"/>
    </xf>
    <xf numFmtId="15" fontId="17" fillId="0" borderId="22" xfId="24" applyNumberFormat="1" applyFont="1" applyFill="1" applyBorder="1" applyAlignment="1">
      <alignment horizontal="right"/>
      <protection locked="0"/>
    </xf>
    <xf numFmtId="169" fontId="23" fillId="0" borderId="0" xfId="27" applyFont="1" applyBorder="1" applyAlignment="1"/>
    <xf numFmtId="165" fontId="23" fillId="0" borderId="0" xfId="1" applyFont="1" applyBorder="1" applyAlignment="1" applyProtection="1"/>
    <xf numFmtId="165" fontId="23" fillId="0" borderId="0" xfId="1" applyFont="1" applyBorder="1" applyAlignment="1" applyProtection="1">
      <alignment horizontal="right"/>
    </xf>
    <xf numFmtId="0" fontId="19" fillId="3" borderId="0" xfId="6" applyBorder="1" applyAlignment="1">
      <alignment vertical="top"/>
    </xf>
    <xf numFmtId="0" fontId="15" fillId="3" borderId="2" xfId="26" applyBorder="1">
      <alignment horizontal="right"/>
    </xf>
    <xf numFmtId="0" fontId="0" fillId="4" borderId="0" xfId="11" applyFont="1" applyBorder="1" applyAlignment="1">
      <alignment horizontal="right"/>
    </xf>
    <xf numFmtId="0" fontId="0" fillId="4" borderId="2" xfId="11" applyFont="1" applyBorder="1" applyAlignment="1">
      <alignment horizontal="right"/>
    </xf>
    <xf numFmtId="0" fontId="19" fillId="3" borderId="2" xfId="6" applyBorder="1" applyAlignment="1"/>
    <xf numFmtId="0" fontId="19" fillId="3" borderId="2" xfId="6" applyBorder="1" applyAlignment="1">
      <alignment horizontal="left" indent="1"/>
    </xf>
    <xf numFmtId="165" fontId="19" fillId="3" borderId="18" xfId="1" applyFont="1" applyFill="1" applyBorder="1" applyAlignment="1" applyProtection="1"/>
    <xf numFmtId="0" fontId="0" fillId="2" borderId="0" xfId="0" applyFill="1" applyBorder="1"/>
    <xf numFmtId="165" fontId="19" fillId="2" borderId="18" xfId="1" applyFont="1" applyFill="1" applyBorder="1" applyAlignment="1" applyProtection="1"/>
    <xf numFmtId="165" fontId="19" fillId="2" borderId="22" xfId="1" applyFont="1" applyFill="1" applyBorder="1" applyAlignment="1" applyProtection="1"/>
    <xf numFmtId="165" fontId="0" fillId="2" borderId="22" xfId="1" applyFont="1" applyFill="1" applyBorder="1" applyAlignment="1" applyProtection="1">
      <alignment horizontal="right"/>
    </xf>
    <xf numFmtId="172" fontId="7" fillId="2" borderId="18" xfId="24" applyFont="1" applyFill="1" applyBorder="1" applyProtection="1"/>
    <xf numFmtId="173" fontId="19" fillId="3" borderId="22" xfId="79" applyNumberFormat="1" applyBorder="1"/>
    <xf numFmtId="172" fontId="7" fillId="3" borderId="18" xfId="24" applyFont="1" applyFill="1" applyBorder="1" applyProtection="1"/>
    <xf numFmtId="165" fontId="18" fillId="0" borderId="22" xfId="5" applyNumberFormat="1" applyBorder="1">
      <protection locked="0"/>
    </xf>
    <xf numFmtId="165" fontId="18" fillId="0" borderId="22" xfId="1" applyFont="1" applyBorder="1" applyAlignment="1">
      <protection locked="0"/>
    </xf>
    <xf numFmtId="165" fontId="19" fillId="3" borderId="22" xfId="1" applyFont="1" applyFill="1" applyBorder="1" applyAlignment="1" applyProtection="1"/>
    <xf numFmtId="0" fontId="19" fillId="3" borderId="2" xfId="6" applyBorder="1" applyAlignment="1">
      <alignment horizontal="center"/>
    </xf>
    <xf numFmtId="165" fontId="7" fillId="2" borderId="22" xfId="1" applyFont="1" applyFill="1" applyBorder="1" applyAlignment="1" applyProtection="1">
      <alignment horizontal="right"/>
    </xf>
    <xf numFmtId="165" fontId="19" fillId="3" borderId="22" xfId="79" applyNumberFormat="1" applyBorder="1"/>
    <xf numFmtId="9" fontId="19" fillId="3" borderId="22" xfId="79" applyNumberFormat="1" applyBorder="1"/>
    <xf numFmtId="0" fontId="48" fillId="3" borderId="2" xfId="6" applyFont="1" applyBorder="1" applyAlignment="1"/>
    <xf numFmtId="0" fontId="19" fillId="3" borderId="2" xfId="6" applyBorder="1" applyAlignment="1">
      <alignment vertical="top"/>
    </xf>
    <xf numFmtId="0" fontId="19" fillId="3" borderId="5" xfId="6" applyBorder="1" applyAlignment="1"/>
    <xf numFmtId="0" fontId="19" fillId="3" borderId="6" xfId="6" applyBorder="1" applyAlignment="1"/>
    <xf numFmtId="0" fontId="19" fillId="3" borderId="6" xfId="28" applyBorder="1">
      <alignment horizontal="left"/>
    </xf>
    <xf numFmtId="0" fontId="19" fillId="3" borderId="6" xfId="6" applyBorder="1" applyAlignment="1">
      <alignment horizontal="center"/>
    </xf>
    <xf numFmtId="0" fontId="19" fillId="3" borderId="7" xfId="6" applyBorder="1" applyAlignment="1"/>
    <xf numFmtId="0" fontId="11" fillId="5" borderId="0" xfId="0" applyFont="1" applyFill="1" applyBorder="1" applyAlignment="1">
      <alignment horizontal="centerContinuous"/>
    </xf>
    <xf numFmtId="0" fontId="12" fillId="5" borderId="0" xfId="0" applyFont="1" applyFill="1" applyBorder="1" applyAlignment="1">
      <alignment horizontal="centerContinuous"/>
    </xf>
    <xf numFmtId="0" fontId="5" fillId="5" borderId="2" xfId="0" applyFont="1" applyFill="1" applyBorder="1" applyAlignment="1">
      <alignment vertical="top" wrapText="1"/>
    </xf>
    <xf numFmtId="176" fontId="18" fillId="5" borderId="22" xfId="79" applyNumberFormat="1" applyFont="1" applyFill="1" applyBorder="1"/>
    <xf numFmtId="0" fontId="0" fillId="5" borderId="21" xfId="0" applyFill="1" applyBorder="1"/>
    <xf numFmtId="0" fontId="0" fillId="5" borderId="0" xfId="0" applyFill="1"/>
    <xf numFmtId="0" fontId="0" fillId="5" borderId="4" xfId="0" applyFill="1" applyBorder="1"/>
    <xf numFmtId="0" fontId="0" fillId="5" borderId="2" xfId="0" applyFill="1" applyBorder="1"/>
    <xf numFmtId="0" fontId="0" fillId="5" borderId="7" xfId="0" applyFill="1" applyBorder="1"/>
    <xf numFmtId="0" fontId="5" fillId="5" borderId="0" xfId="0" applyFont="1" applyFill="1" applyBorder="1" applyAlignment="1">
      <alignment horizontal="left" vertical="top" wrapText="1"/>
    </xf>
    <xf numFmtId="0" fontId="0" fillId="5" borderId="0" xfId="0" applyFill="1" applyBorder="1" applyAlignment="1">
      <alignment horizontal="left" vertical="top" wrapText="1"/>
    </xf>
    <xf numFmtId="0" fontId="0" fillId="5" borderId="0" xfId="0" applyFill="1" applyBorder="1" applyAlignment="1">
      <alignment horizontal="left" vertical="top" wrapText="1" indent="2"/>
    </xf>
    <xf numFmtId="0" fontId="0" fillId="5" borderId="5" xfId="0" applyFill="1" applyBorder="1" applyAlignment="1">
      <alignment horizontal="left" vertical="top" wrapText="1"/>
    </xf>
    <xf numFmtId="0" fontId="0" fillId="5" borderId="6" xfId="0" applyFill="1" applyBorder="1" applyAlignment="1">
      <alignment horizontal="left" vertical="top" wrapText="1"/>
    </xf>
    <xf numFmtId="0" fontId="19" fillId="3" borderId="0" xfId="28" applyBorder="1" applyAlignment="1">
      <alignment horizontal="left" wrapText="1"/>
    </xf>
    <xf numFmtId="0" fontId="0" fillId="5" borderId="0" xfId="0" applyFill="1" applyBorder="1" applyAlignment="1">
      <alignment horizontal="left" vertical="top" wrapText="1" indent="3"/>
    </xf>
    <xf numFmtId="0" fontId="0" fillId="5" borderId="0" xfId="0" quotePrefix="1" applyFill="1" applyBorder="1" applyAlignment="1">
      <alignment horizontal="left" vertical="top" wrapText="1" indent="3"/>
    </xf>
  </cellXfs>
  <cellStyles count="88">
    <cellStyle name="20% - Accent1" xfId="50" builtinId="30" hidden="1"/>
    <cellStyle name="20% - Accent2" xfId="54" builtinId="34" hidden="1"/>
    <cellStyle name="20% - Accent3" xfId="58" builtinId="38" hidden="1"/>
    <cellStyle name="20% - Accent4" xfId="62" builtinId="42" hidden="1"/>
    <cellStyle name="20% - Accent5" xfId="66" builtinId="46" hidden="1"/>
    <cellStyle name="20% - Accent6" xfId="70" builtinId="50" hidden="1"/>
    <cellStyle name="40% - Accent1" xfId="51" builtinId="31" hidden="1"/>
    <cellStyle name="40% - Accent2" xfId="55" builtinId="35" hidden="1"/>
    <cellStyle name="40% - Accent3" xfId="59" builtinId="39" hidden="1"/>
    <cellStyle name="40% - Accent4" xfId="63" builtinId="43" hidden="1"/>
    <cellStyle name="40% - Accent5" xfId="67" builtinId="47" hidden="1"/>
    <cellStyle name="40% - Accent6" xfId="71" builtinId="51" hidden="1"/>
    <cellStyle name="60% - Accent1" xfId="52" builtinId="32" hidden="1"/>
    <cellStyle name="60% - Accent2" xfId="56" builtinId="36" hidden="1"/>
    <cellStyle name="60% - Accent3" xfId="60" builtinId="40" hidden="1"/>
    <cellStyle name="60% - Accent4" xfId="64" builtinId="44" hidden="1"/>
    <cellStyle name="60% - Accent5" xfId="68" builtinId="48" hidden="1"/>
    <cellStyle name="60% - Accent6" xfId="72" builtinId="52" hidden="1"/>
    <cellStyle name="Accent1" xfId="49" builtinId="29" hidden="1"/>
    <cellStyle name="Accent2" xfId="53" builtinId="33" hidden="1"/>
    <cellStyle name="Accent3" xfId="57" builtinId="37" hidden="1"/>
    <cellStyle name="Accent4" xfId="61" builtinId="41" hidden="1"/>
    <cellStyle name="Accent5" xfId="65" builtinId="45" hidden="1"/>
    <cellStyle name="Accent6" xfId="69" builtinId="49" hidden="1"/>
    <cellStyle name="Bad" xfId="38" builtinId="27" hidden="1"/>
    <cellStyle name="Calculation" xfId="42" builtinId="22" hidden="1"/>
    <cellStyle name="Check Cell" xfId="44" builtinId="23" hidden="1"/>
    <cellStyle name="Comma" xfId="77" builtinId="3" hidden="1"/>
    <cellStyle name="Comma [0]" xfId="1" builtinId="6" customBuiltin="1"/>
    <cellStyle name="Comma [1]" xfId="74"/>
    <cellStyle name="Comma [2]" xfId="73"/>
    <cellStyle name="Comment" xfId="2"/>
    <cellStyle name="CommentWrap" xfId="3"/>
    <cellStyle name="Company Name" xfId="4"/>
    <cellStyle name="Company Name 2" xfId="82"/>
    <cellStyle name="Currency" xfId="30" builtinId="4" hidden="1"/>
    <cellStyle name="Currency [0]" xfId="31" builtinId="7" hidden="1"/>
    <cellStyle name="Currency [0]" xfId="75"/>
    <cellStyle name="Data Input" xfId="5"/>
    <cellStyle name="Data Input 2" xfId="83"/>
    <cellStyle name="Data Rows" xfId="6"/>
    <cellStyle name="Date" xfId="76"/>
    <cellStyle name="Explanatory Text" xfId="47" builtinId="53" hidden="1"/>
    <cellStyle name="Footnote" xfId="8"/>
    <cellStyle name="Good" xfId="37" builtinId="26" hidden="1"/>
    <cellStyle name="Header 1" xfId="9"/>
    <cellStyle name="Header Company" xfId="10"/>
    <cellStyle name="Header Rows" xfId="11"/>
    <cellStyle name="Header Rows 2" xfId="84"/>
    <cellStyle name="Header Text" xfId="12"/>
    <cellStyle name="Header Version" xfId="13"/>
    <cellStyle name="Heading (guidelines)" xfId="14"/>
    <cellStyle name="Heading 1" xfId="33" builtinId="16" hidden="1"/>
    <cellStyle name="Heading 2" xfId="34" builtinId="17" hidden="1"/>
    <cellStyle name="Heading 3" xfId="35" builtinId="18" hidden="1"/>
    <cellStyle name="Heading 4" xfId="36" builtinId="19" hidden="1"/>
    <cellStyle name="Heading1" xfId="15"/>
    <cellStyle name="Heading2" xfId="16"/>
    <cellStyle name="Heading3" xfId="17"/>
    <cellStyle name="Heading3 wrap" xfId="18"/>
    <cellStyle name="Heading3 wrap low" xfId="19"/>
    <cellStyle name="Hyperlink" xfId="20" builtinId="8" hidden="1" customBuiltin="1"/>
    <cellStyle name="Input" xfId="40" builtinId="20" hidden="1"/>
    <cellStyle name="Label 2a" xfId="21"/>
    <cellStyle name="Label 2b" xfId="22"/>
    <cellStyle name="Link" xfId="81"/>
    <cellStyle name="Link 2" xfId="87"/>
    <cellStyle name="Linked Cell" xfId="43" builtinId="24" hidden="1"/>
    <cellStyle name="Long Date" xfId="7"/>
    <cellStyle name="Neutral" xfId="39" builtinId="28" hidden="1"/>
    <cellStyle name="Normal" xfId="0" builtinId="0" customBuiltin="1"/>
    <cellStyle name="Note" xfId="46" builtinId="10" hidden="1"/>
    <cellStyle name="Output" xfId="41" builtinId="21" hidden="1"/>
    <cellStyle name="Output heavy" xfId="80"/>
    <cellStyle name="Output heavy 2" xfId="86"/>
    <cellStyle name="Output light" xfId="79"/>
    <cellStyle name="Output light 2" xfId="85"/>
    <cellStyle name="Percent" xfId="78" builtinId="5" hidden="1"/>
    <cellStyle name="Percent [0]" xfId="23"/>
    <cellStyle name="Percent [2]" xfId="24"/>
    <cellStyle name="plus/less" xfId="25"/>
    <cellStyle name="RowRef" xfId="26"/>
    <cellStyle name="Short Date" xfId="27"/>
    <cellStyle name="Text" xfId="28"/>
    <cellStyle name="Text rjustify" xfId="29"/>
    <cellStyle name="Title" xfId="32" builtinId="15" hidden="1"/>
    <cellStyle name="Total" xfId="48" builtinId="25" hidden="1"/>
    <cellStyle name="Warning Text" xfId="45" builtinId="11" hidden="1"/>
  </cellStyles>
  <dxfs count="0"/>
  <tableStyles count="0" defaultTableStyle="TableStyleMedium9" defaultPivotStyle="PivotStyleLight16"/>
  <colors>
    <mruColors>
      <color rgb="FFF7964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2</xdr:col>
      <xdr:colOff>514350</xdr:colOff>
      <xdr:row>1</xdr:row>
      <xdr:rowOff>752475</xdr:rowOff>
    </xdr:to>
    <xdr:pic>
      <xdr:nvPicPr>
        <xdr:cNvPr id="43072"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F25"/>
  <sheetViews>
    <sheetView showGridLines="0" tabSelected="1" view="pageBreakPreview" zoomScaleNormal="100" zoomScaleSheetLayoutView="100" workbookViewId="0"/>
  </sheetViews>
  <sheetFormatPr defaultRowHeight="12.75" x14ac:dyDescent="0.2"/>
  <cols>
    <col min="1" max="1" width="4.85546875" style="166" customWidth="1"/>
    <col min="2" max="2" width="26.5703125" style="166" customWidth="1"/>
    <col min="3" max="3" width="43.140625" style="166" customWidth="1"/>
    <col min="4" max="4" width="32.7109375" style="166" customWidth="1"/>
    <col min="5" max="5" width="23.140625" style="166" customWidth="1"/>
    <col min="6" max="6" width="6" style="166" customWidth="1"/>
    <col min="7" max="16384" width="9.140625" style="166"/>
  </cols>
  <sheetData>
    <row r="1" spans="1:6" x14ac:dyDescent="0.2">
      <c r="A1" s="104"/>
      <c r="B1" s="105"/>
      <c r="C1" s="105"/>
      <c r="D1" s="105"/>
      <c r="E1" s="105"/>
      <c r="F1" s="165"/>
    </row>
    <row r="2" spans="1:6" ht="129.75" customHeight="1" x14ac:dyDescent="0.2">
      <c r="A2" s="106"/>
      <c r="B2" s="107"/>
      <c r="C2" s="107"/>
      <c r="D2" s="107"/>
      <c r="E2" s="107"/>
      <c r="F2" s="167"/>
    </row>
    <row r="3" spans="1:6" ht="23.25" x14ac:dyDescent="0.35">
      <c r="A3" s="108" t="s">
        <v>111</v>
      </c>
      <c r="B3" s="161"/>
      <c r="C3" s="109"/>
      <c r="D3" s="109"/>
      <c r="E3" s="109"/>
      <c r="F3" s="167"/>
    </row>
    <row r="4" spans="1:6" ht="23.25" x14ac:dyDescent="0.35">
      <c r="A4" s="108" t="s">
        <v>109</v>
      </c>
      <c r="B4" s="161"/>
      <c r="C4" s="109"/>
      <c r="D4" s="109"/>
      <c r="E4" s="109"/>
      <c r="F4" s="167"/>
    </row>
    <row r="5" spans="1:6" ht="27.75" customHeight="1" x14ac:dyDescent="0.35">
      <c r="A5" s="108" t="s">
        <v>114</v>
      </c>
      <c r="B5" s="161"/>
      <c r="C5" s="109"/>
      <c r="D5" s="109"/>
      <c r="E5" s="109"/>
      <c r="F5" s="167"/>
    </row>
    <row r="6" spans="1:6" ht="97.5" customHeight="1" x14ac:dyDescent="0.35">
      <c r="A6" s="108"/>
      <c r="B6" s="161"/>
      <c r="C6" s="109"/>
      <c r="D6" s="109"/>
      <c r="E6" s="109"/>
      <c r="F6" s="167"/>
    </row>
    <row r="7" spans="1:6" ht="21" x14ac:dyDescent="0.35">
      <c r="A7" s="110" t="s">
        <v>97</v>
      </c>
      <c r="B7" s="162"/>
      <c r="C7" s="109"/>
      <c r="D7" s="109"/>
      <c r="E7" s="109"/>
      <c r="F7" s="167"/>
    </row>
    <row r="8" spans="1:6" ht="43.5" customHeight="1" x14ac:dyDescent="0.2">
      <c r="A8" s="163"/>
      <c r="B8" s="170" t="s">
        <v>120</v>
      </c>
      <c r="C8" s="170"/>
      <c r="D8" s="170"/>
      <c r="E8" s="170"/>
      <c r="F8" s="167"/>
    </row>
    <row r="9" spans="1:6" ht="30.75" customHeight="1" x14ac:dyDescent="0.2">
      <c r="A9" s="163"/>
      <c r="B9" s="170" t="s">
        <v>121</v>
      </c>
      <c r="C9" s="170"/>
      <c r="D9" s="170"/>
      <c r="E9" s="170"/>
      <c r="F9" s="167"/>
    </row>
    <row r="10" spans="1:6" ht="24.75" customHeight="1" x14ac:dyDescent="0.2">
      <c r="A10" s="163"/>
      <c r="B10" s="170" t="s">
        <v>115</v>
      </c>
      <c r="C10" s="170"/>
      <c r="D10" s="170"/>
      <c r="E10" s="170"/>
      <c r="F10" s="167"/>
    </row>
    <row r="11" spans="1:6" ht="50.25" customHeight="1" x14ac:dyDescent="0.35">
      <c r="A11" s="110" t="s">
        <v>0</v>
      </c>
      <c r="B11" s="162"/>
      <c r="C11" s="109"/>
      <c r="D11" s="109"/>
      <c r="E11" s="109"/>
      <c r="F11" s="167"/>
    </row>
    <row r="12" spans="1:6" ht="15" customHeight="1" x14ac:dyDescent="0.2">
      <c r="A12" s="168"/>
      <c r="B12" s="171" t="s">
        <v>112</v>
      </c>
      <c r="C12" s="171"/>
      <c r="D12" s="171"/>
      <c r="E12" s="171"/>
      <c r="F12" s="167"/>
    </row>
    <row r="13" spans="1:6" ht="12.75" customHeight="1" x14ac:dyDescent="0.2">
      <c r="A13" s="168"/>
      <c r="B13" s="172" t="s">
        <v>101</v>
      </c>
      <c r="C13" s="172"/>
      <c r="D13" s="172"/>
      <c r="E13" s="172"/>
      <c r="F13" s="167"/>
    </row>
    <row r="14" spans="1:6" ht="12.75" customHeight="1" x14ac:dyDescent="0.2">
      <c r="A14" s="168"/>
      <c r="B14" s="172" t="s">
        <v>99</v>
      </c>
      <c r="C14" s="172"/>
      <c r="D14" s="172"/>
      <c r="E14" s="172"/>
      <c r="F14" s="167"/>
    </row>
    <row r="15" spans="1:6" ht="12.75" customHeight="1" x14ac:dyDescent="0.2">
      <c r="A15" s="168"/>
      <c r="B15" s="172" t="s">
        <v>100</v>
      </c>
      <c r="C15" s="172"/>
      <c r="D15" s="172"/>
      <c r="E15" s="172"/>
      <c r="F15" s="167"/>
    </row>
    <row r="16" spans="1:6" ht="12.75" customHeight="1" x14ac:dyDescent="0.2">
      <c r="A16" s="168"/>
      <c r="B16" s="172" t="s">
        <v>102</v>
      </c>
      <c r="C16" s="172"/>
      <c r="D16" s="172"/>
      <c r="E16" s="172"/>
      <c r="F16" s="167"/>
    </row>
    <row r="17" spans="1:6" ht="12.75" customHeight="1" x14ac:dyDescent="0.2">
      <c r="A17" s="168"/>
      <c r="B17" s="172" t="s">
        <v>103</v>
      </c>
      <c r="C17" s="172"/>
      <c r="D17" s="172"/>
      <c r="E17" s="172"/>
      <c r="F17" s="167"/>
    </row>
    <row r="18" spans="1:6" ht="12.75" customHeight="1" x14ac:dyDescent="0.2">
      <c r="A18" s="168"/>
      <c r="B18" s="172" t="s">
        <v>104</v>
      </c>
      <c r="C18" s="172"/>
      <c r="D18" s="172"/>
      <c r="E18" s="172"/>
      <c r="F18" s="167"/>
    </row>
    <row r="19" spans="1:6" ht="12.75" customHeight="1" x14ac:dyDescent="0.2">
      <c r="A19" s="168"/>
      <c r="B19" s="171" t="s">
        <v>116</v>
      </c>
      <c r="C19" s="171"/>
      <c r="D19" s="171"/>
      <c r="E19" s="171"/>
      <c r="F19" s="167"/>
    </row>
    <row r="20" spans="1:6" ht="40.5" customHeight="1" x14ac:dyDescent="0.35">
      <c r="A20" s="110" t="s">
        <v>98</v>
      </c>
      <c r="B20" s="162"/>
      <c r="C20" s="109"/>
      <c r="D20" s="109"/>
      <c r="E20" s="109"/>
      <c r="F20" s="167"/>
    </row>
    <row r="21" spans="1:6" ht="28.5" customHeight="1" x14ac:dyDescent="0.35">
      <c r="A21" s="110"/>
      <c r="B21" s="171" t="s">
        <v>122</v>
      </c>
      <c r="C21" s="171"/>
      <c r="D21" s="171"/>
      <c r="E21" s="171"/>
      <c r="F21" s="167"/>
    </row>
    <row r="22" spans="1:6" ht="20.25" customHeight="1" x14ac:dyDescent="0.2">
      <c r="A22" s="168"/>
      <c r="B22" s="177" t="s">
        <v>117</v>
      </c>
      <c r="C22" s="176"/>
      <c r="D22" s="176"/>
      <c r="E22" s="176"/>
      <c r="F22" s="167"/>
    </row>
    <row r="23" spans="1:6" ht="33.75" customHeight="1" x14ac:dyDescent="0.2">
      <c r="A23" s="168"/>
      <c r="B23" s="177" t="s">
        <v>118</v>
      </c>
      <c r="C23" s="176"/>
      <c r="D23" s="176"/>
      <c r="E23" s="176"/>
      <c r="F23" s="167"/>
    </row>
    <row r="24" spans="1:6" ht="29.25" customHeight="1" x14ac:dyDescent="0.2">
      <c r="A24" s="168"/>
      <c r="B24" s="171" t="s">
        <v>119</v>
      </c>
      <c r="C24" s="171"/>
      <c r="D24" s="171"/>
      <c r="E24" s="171"/>
      <c r="F24" s="167"/>
    </row>
    <row r="25" spans="1:6" x14ac:dyDescent="0.2">
      <c r="A25" s="173"/>
      <c r="B25" s="174"/>
      <c r="C25" s="174"/>
      <c r="D25" s="174"/>
      <c r="E25" s="174"/>
      <c r="F25" s="169"/>
    </row>
  </sheetData>
  <sheetProtection formatRows="0" insertRows="0"/>
  <customSheetViews>
    <customSheetView guid="{21F2E024-704F-4E93-AC63-213755ECFFE0}" showPageBreaks="1" showGridLines="0" fitToPage="1" printArea="1" view="pageBreakPreview">
      <selection activeCell="C8" sqref="C8"/>
      <pageMargins left="0.70866141732283472" right="0.70866141732283472" top="0.74803149606299213" bottom="0.74803149606299213" header="0.31496062992125989" footer="0.31496062992125989"/>
      <pageSetup paperSize="9" scale="7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16">
    <mergeCell ref="A25:E25"/>
    <mergeCell ref="B17:E17"/>
    <mergeCell ref="B18:E18"/>
    <mergeCell ref="B19:E19"/>
    <mergeCell ref="B24:E24"/>
    <mergeCell ref="B23:E23"/>
    <mergeCell ref="B21:E21"/>
    <mergeCell ref="B22:E22"/>
    <mergeCell ref="B8:E8"/>
    <mergeCell ref="B12:E12"/>
    <mergeCell ref="B13:E13"/>
    <mergeCell ref="B14:E14"/>
    <mergeCell ref="B16:E16"/>
    <mergeCell ref="B15:E15"/>
    <mergeCell ref="B9:E9"/>
    <mergeCell ref="B10:E10"/>
  </mergeCells>
  <phoneticPr fontId="2" type="noConversion"/>
  <pageMargins left="0.70866141732283472" right="0.70866141732283472" top="0.74803149606299213" bottom="0.74803149606299213" header="0.31496062992125989" footer="0.31496062992125989"/>
  <pageSetup paperSize="9" scale="71" orientation="portrait" r:id="rId2"/>
  <headerFooter alignWithMargins="0">
    <oddHeader>&amp;CCommerce Commission Prior Year ROI Calculation Worksheet</oddHeader>
    <oddFooter>&amp;L&amp;F&amp;C&amp;P&amp;R&amp;A</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3" tint="-0.499984740745262"/>
    <pageSetUpPr fitToPage="1"/>
  </sheetPr>
  <dimension ref="A1:AA134"/>
  <sheetViews>
    <sheetView showGridLines="0" view="pageBreakPreview" zoomScaleNormal="100" zoomScaleSheetLayoutView="100" workbookViewId="0"/>
  </sheetViews>
  <sheetFormatPr defaultRowHeight="12.75" x14ac:dyDescent="0.2"/>
  <cols>
    <col min="1" max="1" width="7.85546875" style="52" customWidth="1"/>
    <col min="2" max="2" width="3.140625" style="7" customWidth="1"/>
    <col min="3" max="3" width="6.140625" style="7" customWidth="1"/>
    <col min="4" max="5" width="2.28515625" style="7" customWidth="1"/>
    <col min="6" max="6" width="27.85546875" style="7" customWidth="1"/>
    <col min="7" max="7" width="16.7109375" style="49" customWidth="1"/>
    <col min="8" max="8" width="6.5703125" style="7" customWidth="1"/>
    <col min="9" max="9" width="7" style="7" customWidth="1"/>
    <col min="10" max="10" width="14" style="7" customWidth="1"/>
    <col min="11" max="12" width="16.7109375" style="7" customWidth="1"/>
    <col min="13" max="13" width="16.7109375" style="128" customWidth="1"/>
    <col min="14" max="14" width="2.42578125" style="7" customWidth="1"/>
    <col min="15" max="15" width="9" style="45" customWidth="1"/>
    <col min="16" max="16" width="42.5703125" style="23" customWidth="1"/>
    <col min="17" max="17" width="15.42578125" style="23" customWidth="1"/>
    <col min="18" max="18" width="17" style="23" customWidth="1"/>
    <col min="19" max="20" width="24.85546875" style="23" customWidth="1"/>
    <col min="21" max="24" width="24.85546875" style="7" customWidth="1"/>
    <col min="25" max="16384" width="9.140625" style="7"/>
  </cols>
  <sheetData>
    <row r="1" spans="1:27" s="10" customFormat="1" ht="15" customHeight="1" x14ac:dyDescent="0.2">
      <c r="A1" s="113"/>
      <c r="B1" s="113"/>
      <c r="C1" s="111"/>
      <c r="D1" s="111"/>
      <c r="E1" s="111"/>
      <c r="F1" s="111"/>
      <c r="G1" s="111"/>
      <c r="H1" s="111"/>
      <c r="I1" s="111"/>
      <c r="J1" s="111"/>
      <c r="K1" s="111"/>
      <c r="L1" s="111"/>
      <c r="M1" s="126"/>
      <c r="N1" s="112"/>
      <c r="O1" s="45"/>
      <c r="P1" s="50"/>
      <c r="Q1" s="50"/>
      <c r="R1" s="50"/>
      <c r="S1" s="50"/>
      <c r="T1" s="50"/>
    </row>
    <row r="2" spans="1:27" s="10" customFormat="1" ht="20.25" customHeight="1" x14ac:dyDescent="0.35">
      <c r="A2" s="121"/>
      <c r="B2" s="121" t="s">
        <v>110</v>
      </c>
      <c r="C2" s="14"/>
      <c r="D2" s="14"/>
      <c r="E2" s="14"/>
      <c r="F2" s="14"/>
      <c r="G2" s="14"/>
      <c r="H2" s="14"/>
      <c r="I2" s="14"/>
      <c r="J2" s="135"/>
      <c r="K2" s="14"/>
      <c r="L2" s="14"/>
      <c r="M2" s="127"/>
      <c r="N2" s="15"/>
      <c r="O2" s="45"/>
      <c r="P2"/>
      <c r="Q2"/>
      <c r="R2"/>
      <c r="S2" s="50"/>
      <c r="T2" s="50"/>
    </row>
    <row r="3" spans="1:27" s="10" customFormat="1" ht="15" customHeight="1" x14ac:dyDescent="0.2">
      <c r="A3" s="19"/>
      <c r="B3" s="136"/>
      <c r="C3" s="16"/>
      <c r="D3" s="14"/>
      <c r="E3" s="14"/>
      <c r="F3" s="14"/>
      <c r="G3" s="14"/>
      <c r="H3" s="14"/>
      <c r="I3" s="14"/>
      <c r="J3" s="14"/>
      <c r="K3" s="14"/>
      <c r="L3" s="14"/>
      <c r="M3" s="127"/>
      <c r="N3" s="15"/>
      <c r="O3" s="45"/>
      <c r="P3" s="53"/>
      <c r="Q3" s="50"/>
      <c r="R3" s="50"/>
      <c r="S3" s="50"/>
      <c r="T3" s="50"/>
    </row>
    <row r="4" spans="1:27" ht="30" customHeight="1" x14ac:dyDescent="0.3">
      <c r="A4" s="134"/>
      <c r="B4" s="137"/>
      <c r="C4" s="28" t="s">
        <v>80</v>
      </c>
      <c r="D4" s="31"/>
      <c r="E4" s="25"/>
      <c r="F4" s="119"/>
      <c r="G4" s="119"/>
      <c r="H4" s="119"/>
      <c r="I4" s="119"/>
      <c r="J4" s="38"/>
      <c r="K4" s="117">
        <v>2013</v>
      </c>
      <c r="L4" s="117">
        <v>2014</v>
      </c>
      <c r="M4" s="117" t="s">
        <v>86</v>
      </c>
      <c r="N4" s="13"/>
      <c r="P4" s="28" t="s">
        <v>89</v>
      </c>
      <c r="Q4" s="50"/>
      <c r="R4" s="50"/>
      <c r="S4" s="50"/>
      <c r="T4" s="51"/>
    </row>
    <row r="5" spans="1:27" ht="15" customHeight="1" x14ac:dyDescent="0.3">
      <c r="A5" s="134"/>
      <c r="B5" s="137"/>
      <c r="C5" s="28"/>
      <c r="D5" s="48" t="s">
        <v>91</v>
      </c>
      <c r="E5" s="25"/>
      <c r="F5" s="119"/>
      <c r="G5" s="119"/>
      <c r="H5" s="119"/>
      <c r="I5" s="119"/>
      <c r="J5" s="38"/>
      <c r="K5" s="129"/>
      <c r="L5" s="129"/>
      <c r="M5" s="117"/>
      <c r="N5" s="13"/>
      <c r="P5" s="74"/>
      <c r="Q5" s="75"/>
      <c r="R5" s="75"/>
      <c r="S5" s="76"/>
      <c r="T5" s="75"/>
      <c r="U5" s="76"/>
      <c r="V5" s="76"/>
      <c r="W5" s="76"/>
      <c r="X5" s="77"/>
    </row>
    <row r="6" spans="1:27" x14ac:dyDescent="0.2">
      <c r="A6" s="134"/>
      <c r="B6" s="137"/>
      <c r="C6" s="94"/>
      <c r="D6" s="43"/>
      <c r="E6" s="34"/>
      <c r="F6" s="35"/>
      <c r="G6" s="35"/>
      <c r="H6" s="35"/>
      <c r="I6" s="35"/>
      <c r="J6" s="36"/>
      <c r="K6" s="70"/>
      <c r="L6" s="70"/>
      <c r="M6" s="70"/>
      <c r="N6" s="13"/>
      <c r="P6" s="47"/>
      <c r="Q6" s="21"/>
      <c r="R6" s="21"/>
      <c r="S6" s="21"/>
      <c r="T6" s="24"/>
      <c r="U6" s="24"/>
      <c r="V6" s="24"/>
      <c r="W6" s="24"/>
      <c r="X6" s="3"/>
    </row>
    <row r="7" spans="1:27" ht="15" customHeight="1" thickBot="1" x14ac:dyDescent="0.3">
      <c r="A7" s="134"/>
      <c r="B7" s="137"/>
      <c r="C7" s="94"/>
      <c r="D7" s="33" t="s">
        <v>46</v>
      </c>
      <c r="E7" s="34"/>
      <c r="F7" s="35"/>
      <c r="G7" s="35"/>
      <c r="H7" s="35"/>
      <c r="I7" s="35"/>
      <c r="J7" s="35"/>
      <c r="K7" s="117" t="s">
        <v>4</v>
      </c>
      <c r="L7" s="117" t="s">
        <v>4</v>
      </c>
      <c r="M7" s="117"/>
      <c r="N7" s="13"/>
      <c r="P7" s="78" t="s">
        <v>0</v>
      </c>
      <c r="Q7" s="79" t="s">
        <v>50</v>
      </c>
      <c r="R7" s="79" t="s">
        <v>51</v>
      </c>
      <c r="S7" s="71" t="s">
        <v>73</v>
      </c>
      <c r="T7" s="72"/>
      <c r="U7" s="71" t="s">
        <v>72</v>
      </c>
      <c r="V7" s="72"/>
      <c r="W7" s="71" t="s">
        <v>71</v>
      </c>
      <c r="X7" s="80"/>
      <c r="Y7" s="49"/>
      <c r="Z7" s="49"/>
      <c r="AA7" s="49"/>
    </row>
    <row r="8" spans="1:27" s="52" customFormat="1" ht="15" customHeight="1" thickBot="1" x14ac:dyDescent="0.25">
      <c r="A8" s="134"/>
      <c r="B8" s="137"/>
      <c r="C8" s="94"/>
      <c r="D8" s="43"/>
      <c r="E8" s="48" t="s">
        <v>78</v>
      </c>
      <c r="F8" s="57"/>
      <c r="G8" s="57"/>
      <c r="H8" s="35"/>
      <c r="I8" s="35"/>
      <c r="J8" s="35"/>
      <c r="K8" s="73">
        <f>K46</f>
        <v>0</v>
      </c>
      <c r="L8" s="73">
        <f>L46</f>
        <v>0</v>
      </c>
      <c r="M8" s="118" t="s">
        <v>92</v>
      </c>
      <c r="N8" s="13"/>
      <c r="O8" s="45"/>
      <c r="P8" s="81"/>
      <c r="Q8" s="79" t="s">
        <v>52</v>
      </c>
      <c r="R8" s="79" t="s">
        <v>53</v>
      </c>
      <c r="S8" s="79" t="s">
        <v>48</v>
      </c>
      <c r="T8" s="79" t="s">
        <v>67</v>
      </c>
      <c r="U8" s="79" t="s">
        <v>48</v>
      </c>
      <c r="V8" s="79" t="s">
        <v>67</v>
      </c>
      <c r="W8" s="79" t="s">
        <v>48</v>
      </c>
      <c r="X8" s="82" t="s">
        <v>67</v>
      </c>
      <c r="Y8" s="49"/>
      <c r="Z8" s="49"/>
      <c r="AA8" s="49"/>
    </row>
    <row r="9" spans="1:27" s="52" customFormat="1" ht="15" customHeight="1" x14ac:dyDescent="0.2">
      <c r="A9" s="134"/>
      <c r="B9" s="137"/>
      <c r="C9" s="94"/>
      <c r="D9" s="43"/>
      <c r="E9" s="48" t="s">
        <v>62</v>
      </c>
      <c r="F9" s="57"/>
      <c r="G9" s="57"/>
      <c r="H9" s="35"/>
      <c r="I9" s="35"/>
      <c r="J9" s="35"/>
      <c r="K9" s="115">
        <f>IF(K14=0,0,K14-(K42*K43*K44))</f>
        <v>0</v>
      </c>
      <c r="L9" s="115">
        <f>IF(L14=0,0,L14-(L42*L43*L44))</f>
        <v>0</v>
      </c>
      <c r="M9" s="118" t="s">
        <v>92</v>
      </c>
      <c r="N9" s="13"/>
      <c r="O9" s="45"/>
      <c r="P9" s="2"/>
      <c r="Q9" s="24"/>
      <c r="R9" s="24"/>
      <c r="S9" s="24"/>
      <c r="T9" s="24"/>
      <c r="U9" s="24"/>
      <c r="V9" s="24"/>
      <c r="W9" s="24"/>
      <c r="X9" s="3"/>
      <c r="Y9" s="49"/>
      <c r="Z9" s="49"/>
      <c r="AA9" s="49"/>
    </row>
    <row r="10" spans="1:27" ht="15" customHeight="1" x14ac:dyDescent="0.2">
      <c r="A10" s="134"/>
      <c r="B10" s="137"/>
      <c r="C10" s="94"/>
      <c r="D10" s="43"/>
      <c r="E10" s="48" t="s">
        <v>63</v>
      </c>
      <c r="F10" s="57"/>
      <c r="G10" s="57"/>
      <c r="H10" s="35"/>
      <c r="I10" s="35"/>
      <c r="J10" s="35"/>
      <c r="K10" s="114">
        <f>IF(K15=0,0,K15-(K42*K43*K44))</f>
        <v>0</v>
      </c>
      <c r="L10" s="114">
        <f>IF(L15=0,0,L15-(L42*L43*L44))</f>
        <v>0</v>
      </c>
      <c r="M10" s="118" t="s">
        <v>92</v>
      </c>
      <c r="N10" s="13"/>
      <c r="P10" s="83" t="s">
        <v>9</v>
      </c>
      <c r="Q10" s="9">
        <v>365</v>
      </c>
      <c r="R10" s="130">
        <f>K5-Q10</f>
        <v>-365</v>
      </c>
      <c r="S10" s="84">
        <f>-K21</f>
        <v>0</v>
      </c>
      <c r="T10" s="84" t="e">
        <f>S10/(1+T$17)^((365-$Q10)/365)</f>
        <v>#NUM!</v>
      </c>
      <c r="U10" s="85">
        <f>S10</f>
        <v>0</v>
      </c>
      <c r="V10" s="84" t="e">
        <f>U10/(1+V$17)^((365-$Q10)/365)</f>
        <v>#NUM!</v>
      </c>
      <c r="W10" s="85">
        <f>U10</f>
        <v>0</v>
      </c>
      <c r="X10" s="86" t="e">
        <f>W10/(1+X$17)^((365-$Q10)/365)</f>
        <v>#NUM!</v>
      </c>
    </row>
    <row r="11" spans="1:27" ht="15" customHeight="1" x14ac:dyDescent="0.2">
      <c r="A11" s="134"/>
      <c r="B11" s="137"/>
      <c r="C11" s="94"/>
      <c r="D11" s="43"/>
      <c r="E11" s="34"/>
      <c r="F11" s="48"/>
      <c r="G11" s="48"/>
      <c r="H11" s="35"/>
      <c r="I11" s="35"/>
      <c r="J11" s="35"/>
      <c r="K11" s="122"/>
      <c r="L11" s="122"/>
      <c r="M11" s="118"/>
      <c r="N11" s="13"/>
      <c r="P11" s="83" t="s">
        <v>56</v>
      </c>
      <c r="Q11" s="9">
        <v>182</v>
      </c>
      <c r="R11" s="130">
        <f>K5-Q11</f>
        <v>-182</v>
      </c>
      <c r="S11" s="84">
        <f>-K30</f>
        <v>0</v>
      </c>
      <c r="T11" s="84" t="e">
        <f t="shared" ref="T11:V14" si="0">S11/(1+T$17)^((365-$Q11)/365)</f>
        <v>#NUM!</v>
      </c>
      <c r="U11" s="85">
        <f>S11+(K51*K44)</f>
        <v>0</v>
      </c>
      <c r="V11" s="84" t="e">
        <f t="shared" si="0"/>
        <v>#NUM!</v>
      </c>
      <c r="W11" s="85">
        <f>U11+(K55*K44)</f>
        <v>0</v>
      </c>
      <c r="X11" s="86" t="e">
        <f>W11/(1+X$17)^((365-$Q11)/365)</f>
        <v>#NUM!</v>
      </c>
    </row>
    <row r="12" spans="1:27" ht="15" customHeight="1" thickBot="1" x14ac:dyDescent="0.3">
      <c r="A12" s="134"/>
      <c r="B12" s="137"/>
      <c r="C12" s="94"/>
      <c r="D12" s="33" t="s">
        <v>47</v>
      </c>
      <c r="E12" s="34"/>
      <c r="F12" s="48"/>
      <c r="G12" s="48"/>
      <c r="H12" s="35"/>
      <c r="I12" s="35"/>
      <c r="J12" s="35"/>
      <c r="K12" s="35"/>
      <c r="L12" s="35"/>
      <c r="M12" s="118"/>
      <c r="N12" s="13"/>
      <c r="P12" s="83" t="s">
        <v>42</v>
      </c>
      <c r="Q12" s="9">
        <v>148</v>
      </c>
      <c r="R12" s="130">
        <f>K5-Q12</f>
        <v>-148</v>
      </c>
      <c r="S12" s="87">
        <f>K23</f>
        <v>0</v>
      </c>
      <c r="T12" s="84" t="e">
        <f t="shared" si="0"/>
        <v>#NUM!</v>
      </c>
      <c r="U12" s="85">
        <f>S12-K51</f>
        <v>0</v>
      </c>
      <c r="V12" s="84" t="e">
        <f t="shared" si="0"/>
        <v>#NUM!</v>
      </c>
      <c r="W12" s="85">
        <f>U12-K55</f>
        <v>0</v>
      </c>
      <c r="X12" s="86" t="e">
        <f>W12/(1+X$17)^((365-$Q12)/365)</f>
        <v>#NUM!</v>
      </c>
    </row>
    <row r="13" spans="1:27" ht="15" customHeight="1" thickBot="1" x14ac:dyDescent="0.25">
      <c r="A13" s="134"/>
      <c r="B13" s="137"/>
      <c r="C13" s="94"/>
      <c r="D13" s="43"/>
      <c r="E13" s="48" t="s">
        <v>78</v>
      </c>
      <c r="F13" s="57"/>
      <c r="G13" s="57"/>
      <c r="H13" s="35"/>
      <c r="I13" s="35"/>
      <c r="J13" s="35"/>
      <c r="K13" s="73">
        <f>K40</f>
        <v>0</v>
      </c>
      <c r="L13" s="73">
        <f>L40</f>
        <v>0</v>
      </c>
      <c r="M13" s="118" t="s">
        <v>92</v>
      </c>
      <c r="N13" s="13"/>
      <c r="P13" s="83" t="s">
        <v>49</v>
      </c>
      <c r="Q13" s="9">
        <v>0</v>
      </c>
      <c r="R13" s="130">
        <f>K5-Q13</f>
        <v>0</v>
      </c>
      <c r="S13" s="84">
        <f>-K32</f>
        <v>0</v>
      </c>
      <c r="T13" s="84" t="e">
        <f t="shared" si="0"/>
        <v>#NUM!</v>
      </c>
      <c r="U13" s="85">
        <f>S13</f>
        <v>0</v>
      </c>
      <c r="V13" s="84" t="e">
        <f t="shared" si="0"/>
        <v>#NUM!</v>
      </c>
      <c r="W13" s="85">
        <f>U13</f>
        <v>0</v>
      </c>
      <c r="X13" s="86" t="e">
        <f>W13/(1+X$17)^((365-$Q13)/365)</f>
        <v>#NUM!</v>
      </c>
    </row>
    <row r="14" spans="1:27" ht="15" customHeight="1" x14ac:dyDescent="0.2">
      <c r="A14" s="134"/>
      <c r="B14" s="137"/>
      <c r="C14" s="94"/>
      <c r="D14" s="43"/>
      <c r="E14" s="48" t="s">
        <v>62</v>
      </c>
      <c r="F14" s="57"/>
      <c r="G14" s="57"/>
      <c r="H14" s="35"/>
      <c r="I14" s="35"/>
      <c r="J14" s="35"/>
      <c r="K14" s="115">
        <f>IF(K19=0,0,V19)</f>
        <v>0</v>
      </c>
      <c r="L14" s="115">
        <f>IF(L19=0,0,V39)</f>
        <v>0</v>
      </c>
      <c r="M14" s="118" t="s">
        <v>92</v>
      </c>
      <c r="N14" s="13"/>
      <c r="P14" s="83" t="s">
        <v>18</v>
      </c>
      <c r="Q14" s="9">
        <v>0</v>
      </c>
      <c r="R14" s="130">
        <f>K5-Q14</f>
        <v>0</v>
      </c>
      <c r="S14" s="84">
        <f>K38</f>
        <v>0</v>
      </c>
      <c r="T14" s="84" t="e">
        <f t="shared" si="0"/>
        <v>#NUM!</v>
      </c>
      <c r="U14" s="85">
        <f>S14</f>
        <v>0</v>
      </c>
      <c r="V14" s="84" t="e">
        <f t="shared" si="0"/>
        <v>#NUM!</v>
      </c>
      <c r="W14" s="85">
        <f>U14</f>
        <v>0</v>
      </c>
      <c r="X14" s="86" t="e">
        <f>W14/(1+X$17)^((365-$Q14)/365)</f>
        <v>#NUM!</v>
      </c>
    </row>
    <row r="15" spans="1:27" ht="15" customHeight="1" x14ac:dyDescent="0.2">
      <c r="A15" s="134"/>
      <c r="B15" s="137"/>
      <c r="C15" s="94"/>
      <c r="D15" s="43"/>
      <c r="E15" s="48" t="s">
        <v>63</v>
      </c>
      <c r="F15" s="57"/>
      <c r="G15" s="57"/>
      <c r="H15" s="35"/>
      <c r="I15" s="35"/>
      <c r="J15" s="35"/>
      <c r="K15" s="114">
        <f>IF(K19=0,0,X19)</f>
        <v>0</v>
      </c>
      <c r="L15" s="114">
        <f>IF(L19=0,0,X39)</f>
        <v>0</v>
      </c>
      <c r="M15" s="118" t="s">
        <v>92</v>
      </c>
      <c r="N15" s="13"/>
      <c r="P15" s="88"/>
      <c r="Q15" s="9"/>
      <c r="R15" s="9"/>
      <c r="S15" s="21"/>
      <c r="T15" s="24"/>
      <c r="U15" s="24"/>
      <c r="V15" s="24"/>
      <c r="W15" s="24"/>
      <c r="X15" s="3"/>
    </row>
    <row r="16" spans="1:27" x14ac:dyDescent="0.2">
      <c r="A16" s="134"/>
      <c r="B16" s="137"/>
      <c r="C16" s="94"/>
      <c r="D16" s="43"/>
      <c r="E16" s="34"/>
      <c r="F16" s="48"/>
      <c r="G16" s="48"/>
      <c r="H16" s="35"/>
      <c r="I16" s="35"/>
      <c r="J16" s="35"/>
      <c r="K16" s="35"/>
      <c r="L16" s="35"/>
      <c r="M16" s="118"/>
      <c r="N16" s="13"/>
      <c r="P16" s="88"/>
      <c r="Q16" s="9"/>
      <c r="R16" s="24"/>
      <c r="S16" s="89" t="s">
        <v>69</v>
      </c>
      <c r="T16" s="99">
        <f>0.1*SIGN(SUM(S10:S14))</f>
        <v>0</v>
      </c>
      <c r="U16" s="24"/>
      <c r="V16" s="99">
        <f>0.1*SIGN(SUM(U10:U14))</f>
        <v>0</v>
      </c>
      <c r="W16" s="24"/>
      <c r="X16" s="100">
        <f>0.1*SIGN(SUM(W10:W14))</f>
        <v>0</v>
      </c>
      <c r="Y16" s="49"/>
      <c r="Z16" s="49"/>
      <c r="AA16" s="49"/>
    </row>
    <row r="17" spans="1:27" ht="15" customHeight="1" x14ac:dyDescent="0.3">
      <c r="A17" s="134"/>
      <c r="B17" s="137"/>
      <c r="C17" s="28" t="s">
        <v>81</v>
      </c>
      <c r="D17" s="31"/>
      <c r="E17" s="25"/>
      <c r="F17" s="119"/>
      <c r="G17" s="119"/>
      <c r="H17" s="119"/>
      <c r="I17" s="119"/>
      <c r="J17" s="38"/>
      <c r="K17" s="117" t="s">
        <v>6</v>
      </c>
      <c r="L17" s="117" t="s">
        <v>6</v>
      </c>
      <c r="M17" s="118"/>
      <c r="N17" s="13"/>
      <c r="P17" s="88"/>
      <c r="Q17" s="9"/>
      <c r="R17" s="24"/>
      <c r="S17" s="89" t="s">
        <v>68</v>
      </c>
      <c r="T17" s="101" t="e">
        <f>XIRR(S10:S14,$R10:$R14,T16)</f>
        <v>#NUM!</v>
      </c>
      <c r="U17" s="24"/>
      <c r="V17" s="101" t="e">
        <f>XIRR(U10:U14,$R10:$R14,V16)</f>
        <v>#NUM!</v>
      </c>
      <c r="W17" s="24"/>
      <c r="X17" s="102" t="e">
        <f>XIRR(W10:W14,$R10:$R14,X16)</f>
        <v>#NUM!</v>
      </c>
      <c r="Y17" s="49"/>
      <c r="Z17" s="49"/>
      <c r="AA17" s="49"/>
    </row>
    <row r="18" spans="1:27" s="52" customFormat="1" ht="15" customHeight="1" x14ac:dyDescent="0.2">
      <c r="A18" s="134"/>
      <c r="B18" s="138"/>
      <c r="C18" s="94"/>
      <c r="D18" s="43"/>
      <c r="E18" s="34"/>
      <c r="F18" s="48"/>
      <c r="G18" s="48"/>
      <c r="H18" s="35"/>
      <c r="I18" s="119"/>
      <c r="J18" s="38"/>
      <c r="K18" s="35"/>
      <c r="L18" s="35"/>
      <c r="M18" s="118"/>
      <c r="N18" s="13"/>
      <c r="O18" s="46"/>
      <c r="P18" s="2"/>
      <c r="Q18" s="24"/>
      <c r="R18" s="24"/>
      <c r="S18" s="103" t="s">
        <v>70</v>
      </c>
      <c r="T18" s="90" t="e">
        <f>SUM(T10:T14)</f>
        <v>#NUM!</v>
      </c>
      <c r="U18" s="24"/>
      <c r="V18" s="90" t="e">
        <f>SUM(V10:V14)</f>
        <v>#NUM!</v>
      </c>
      <c r="W18" s="24"/>
      <c r="X18" s="91" t="e">
        <f>SUM(X10:X14)</f>
        <v>#NUM!</v>
      </c>
      <c r="Y18" s="7"/>
      <c r="Z18" s="7"/>
      <c r="AA18" s="7"/>
    </row>
    <row r="19" spans="1:27" s="52" customFormat="1" ht="15" customHeight="1" x14ac:dyDescent="0.2">
      <c r="A19" s="134"/>
      <c r="B19" s="138"/>
      <c r="C19" s="94"/>
      <c r="D19" s="43"/>
      <c r="E19" s="34"/>
      <c r="F19" s="48" t="s">
        <v>7</v>
      </c>
      <c r="G19" s="48"/>
      <c r="H19" s="35"/>
      <c r="I19" s="119"/>
      <c r="J19" s="38"/>
      <c r="K19" s="148"/>
      <c r="L19" s="148"/>
      <c r="M19" s="44">
        <v>1</v>
      </c>
      <c r="N19" s="13"/>
      <c r="O19" s="45"/>
      <c r="P19" s="2"/>
      <c r="Q19" s="24"/>
      <c r="R19" s="24"/>
      <c r="S19" s="89" t="s">
        <v>45</v>
      </c>
      <c r="T19" s="101" t="e">
        <f>IF(ABS(T18)&lt;0.01,T17,"ERROR")</f>
        <v>#NUM!</v>
      </c>
      <c r="U19" s="24"/>
      <c r="V19" s="101" t="e">
        <f>IF(ABS(V18)&lt;0.01,V17,"ERROR")</f>
        <v>#NUM!</v>
      </c>
      <c r="W19" s="24"/>
      <c r="X19" s="102" t="e">
        <f>IF(ABS(X18)&lt;0.01,X17,"ERROR")</f>
        <v>#NUM!</v>
      </c>
      <c r="Y19" s="7"/>
      <c r="Z19" s="7"/>
      <c r="AA19" s="7"/>
    </row>
    <row r="20" spans="1:27" ht="15" customHeight="1" thickBot="1" x14ac:dyDescent="0.25">
      <c r="A20" s="134"/>
      <c r="B20" s="138"/>
      <c r="C20" s="94"/>
      <c r="D20" s="37" t="s">
        <v>2</v>
      </c>
      <c r="E20" s="37"/>
      <c r="F20" s="48" t="s">
        <v>8</v>
      </c>
      <c r="G20" s="48"/>
      <c r="H20" s="35"/>
      <c r="I20" s="35"/>
      <c r="J20" s="35"/>
      <c r="K20" s="148"/>
      <c r="L20" s="148"/>
      <c r="M20" s="44">
        <v>1</v>
      </c>
      <c r="N20" s="13"/>
      <c r="P20" s="4"/>
      <c r="Q20" s="5"/>
      <c r="R20" s="5"/>
      <c r="S20" s="92"/>
      <c r="T20" s="5"/>
      <c r="U20" s="5"/>
      <c r="V20" s="5"/>
      <c r="W20" s="5"/>
      <c r="X20" s="6"/>
    </row>
    <row r="21" spans="1:27" s="52" customFormat="1" ht="15" customHeight="1" thickBot="1" x14ac:dyDescent="0.25">
      <c r="A21" s="134"/>
      <c r="B21" s="138"/>
      <c r="C21" s="26" t="s">
        <v>9</v>
      </c>
      <c r="D21" s="43"/>
      <c r="E21" s="48"/>
      <c r="F21" s="26"/>
      <c r="G21" s="48"/>
      <c r="H21" s="35"/>
      <c r="I21" s="35"/>
      <c r="J21" s="35"/>
      <c r="K21" s="139">
        <f>K19+K20</f>
        <v>0</v>
      </c>
      <c r="L21" s="139">
        <f>L19+L20</f>
        <v>0</v>
      </c>
      <c r="M21" s="118" t="s">
        <v>92</v>
      </c>
      <c r="N21" s="13"/>
      <c r="O21" s="7"/>
      <c r="P21" s="7"/>
      <c r="Q21" s="7"/>
      <c r="R21" s="7"/>
      <c r="S21" s="7"/>
      <c r="T21" s="7"/>
      <c r="U21" s="7"/>
      <c r="V21" s="7"/>
      <c r="W21" s="7"/>
      <c r="X21" s="7"/>
      <c r="Y21" s="7"/>
      <c r="Z21" s="7"/>
      <c r="AA21" s="7"/>
    </row>
    <row r="22" spans="1:27" s="52" customFormat="1" ht="15" customHeight="1" thickBot="1" x14ac:dyDescent="0.25">
      <c r="A22" s="134"/>
      <c r="B22" s="138"/>
      <c r="C22" s="94"/>
      <c r="D22" s="43"/>
      <c r="E22" s="37"/>
      <c r="F22" s="48"/>
      <c r="G22" s="48"/>
      <c r="H22" s="35"/>
      <c r="I22" s="35"/>
      <c r="J22" s="35"/>
      <c r="K22" s="122"/>
      <c r="L22" s="122"/>
      <c r="M22" s="44"/>
      <c r="N22" s="13"/>
      <c r="O22" s="7"/>
      <c r="P22" s="7"/>
      <c r="Q22" s="7"/>
      <c r="R22" s="7"/>
      <c r="S22" s="7"/>
      <c r="T22" s="7"/>
      <c r="U22" s="7"/>
      <c r="V22" s="7"/>
      <c r="W22" s="7"/>
      <c r="X22" s="7"/>
      <c r="Y22" s="7"/>
      <c r="Z22" s="7"/>
      <c r="AA22" s="7"/>
    </row>
    <row r="23" spans="1:27" ht="15" customHeight="1" thickBot="1" x14ac:dyDescent="0.25">
      <c r="A23" s="134"/>
      <c r="B23" s="138"/>
      <c r="C23" s="58" t="s">
        <v>42</v>
      </c>
      <c r="D23" s="59"/>
      <c r="E23" s="60"/>
      <c r="F23" s="140"/>
      <c r="G23" s="35"/>
      <c r="H23" s="35"/>
      <c r="I23" s="35"/>
      <c r="J23" s="35"/>
      <c r="K23" s="141">
        <f>K60</f>
        <v>0</v>
      </c>
      <c r="L23" s="141">
        <f>L60</f>
        <v>0</v>
      </c>
      <c r="M23" s="118" t="s">
        <v>92</v>
      </c>
      <c r="N23" s="13"/>
      <c r="O23"/>
      <c r="P23"/>
      <c r="Q23"/>
      <c r="R23"/>
      <c r="S23" s="7"/>
      <c r="T23" s="7"/>
    </row>
    <row r="24" spans="1:27" ht="15" customHeight="1" x14ac:dyDescent="0.3">
      <c r="A24" s="134"/>
      <c r="B24" s="138"/>
      <c r="C24" s="94"/>
      <c r="D24" s="122"/>
      <c r="E24" s="122"/>
      <c r="F24" s="122"/>
      <c r="G24" s="122"/>
      <c r="H24" s="122"/>
      <c r="I24" s="35"/>
      <c r="J24" s="35"/>
      <c r="K24" s="122"/>
      <c r="L24" s="122"/>
      <c r="M24" s="44"/>
      <c r="N24" s="13"/>
      <c r="O24"/>
      <c r="P24" s="28" t="s">
        <v>90</v>
      </c>
      <c r="Q24" s="50"/>
      <c r="R24" s="50"/>
      <c r="S24" s="50"/>
      <c r="T24" s="51"/>
      <c r="U24" s="52"/>
      <c r="V24" s="52"/>
      <c r="W24" s="52"/>
      <c r="X24" s="52"/>
      <c r="Y24" s="52"/>
    </row>
    <row r="25" spans="1:27" ht="15" customHeight="1" x14ac:dyDescent="0.2">
      <c r="A25" s="134"/>
      <c r="B25" s="138"/>
      <c r="C25" s="35"/>
      <c r="D25" s="35"/>
      <c r="E25" s="37"/>
      <c r="F25" s="57" t="s">
        <v>58</v>
      </c>
      <c r="G25" s="57"/>
      <c r="H25" s="35"/>
      <c r="I25" s="35"/>
      <c r="J25" s="35"/>
      <c r="K25" s="142">
        <f>K66+K68</f>
        <v>0</v>
      </c>
      <c r="L25" s="142">
        <f>L66+L68</f>
        <v>0</v>
      </c>
      <c r="M25" s="118" t="s">
        <v>92</v>
      </c>
      <c r="N25" s="13"/>
      <c r="O25"/>
      <c r="P25" s="74"/>
      <c r="Q25" s="75"/>
      <c r="R25" s="75"/>
      <c r="S25" s="76"/>
      <c r="T25" s="75"/>
      <c r="U25" s="76"/>
      <c r="V25" s="76"/>
      <c r="W25" s="76"/>
      <c r="X25" s="77"/>
      <c r="Y25" s="52"/>
    </row>
    <row r="26" spans="1:27" ht="15" customHeight="1" x14ac:dyDescent="0.2">
      <c r="A26" s="134"/>
      <c r="B26" s="137"/>
      <c r="C26" s="61"/>
      <c r="D26" s="60" t="s">
        <v>54</v>
      </c>
      <c r="E26" s="37"/>
      <c r="F26" s="48" t="s">
        <v>12</v>
      </c>
      <c r="G26" s="48"/>
      <c r="H26" s="35"/>
      <c r="I26" s="35"/>
      <c r="J26" s="35"/>
      <c r="K26" s="148"/>
      <c r="L26" s="148"/>
      <c r="M26" s="44">
        <v>1</v>
      </c>
      <c r="N26" s="13"/>
      <c r="O26" s="7"/>
      <c r="P26" s="47"/>
      <c r="Q26" s="21"/>
      <c r="R26" s="21"/>
      <c r="S26" s="21"/>
      <c r="T26" s="24"/>
      <c r="U26" s="24"/>
      <c r="V26" s="24"/>
      <c r="W26" s="24"/>
      <c r="X26" s="3"/>
      <c r="Y26" s="52"/>
    </row>
    <row r="27" spans="1:27" s="8" customFormat="1" ht="15" customHeight="1" x14ac:dyDescent="0.2">
      <c r="A27" s="134"/>
      <c r="B27" s="137"/>
      <c r="C27" s="61"/>
      <c r="D27" s="60" t="s">
        <v>1</v>
      </c>
      <c r="E27" s="37"/>
      <c r="F27" s="48" t="s">
        <v>13</v>
      </c>
      <c r="G27" s="48"/>
      <c r="H27" s="35"/>
      <c r="I27" s="35"/>
      <c r="J27" s="35"/>
      <c r="K27" s="148"/>
      <c r="L27" s="148"/>
      <c r="M27" s="44">
        <v>1</v>
      </c>
      <c r="N27" s="13"/>
      <c r="O27" s="7"/>
      <c r="P27" s="78" t="s">
        <v>0</v>
      </c>
      <c r="Q27" s="79" t="s">
        <v>50</v>
      </c>
      <c r="R27" s="79" t="s">
        <v>51</v>
      </c>
      <c r="S27" s="71" t="s">
        <v>73</v>
      </c>
      <c r="T27" s="72"/>
      <c r="U27" s="71" t="s">
        <v>72</v>
      </c>
      <c r="V27" s="72"/>
      <c r="W27" s="71" t="s">
        <v>71</v>
      </c>
      <c r="X27" s="80"/>
      <c r="Y27" s="52"/>
      <c r="Z27" s="7"/>
      <c r="AA27" s="7"/>
    </row>
    <row r="28" spans="1:27" ht="15" customHeight="1" x14ac:dyDescent="0.2">
      <c r="A28" s="134"/>
      <c r="B28" s="137"/>
      <c r="C28" s="61"/>
      <c r="D28" s="60" t="s">
        <v>54</v>
      </c>
      <c r="E28" s="37"/>
      <c r="F28" s="57" t="s">
        <v>23</v>
      </c>
      <c r="G28" s="140"/>
      <c r="H28" s="35"/>
      <c r="I28" s="35"/>
      <c r="J28" s="35"/>
      <c r="K28" s="143">
        <f>K80-K20+K37</f>
        <v>0</v>
      </c>
      <c r="L28" s="143">
        <f>L80-L20+L37</f>
        <v>0</v>
      </c>
      <c r="M28" s="118" t="s">
        <v>92</v>
      </c>
      <c r="N28" s="13"/>
      <c r="O28" s="7"/>
      <c r="P28" s="81"/>
      <c r="Q28" s="79" t="s">
        <v>52</v>
      </c>
      <c r="R28" s="79" t="s">
        <v>53</v>
      </c>
      <c r="S28" s="79" t="s">
        <v>48</v>
      </c>
      <c r="T28" s="79" t="s">
        <v>67</v>
      </c>
      <c r="U28" s="79" t="s">
        <v>48</v>
      </c>
      <c r="V28" s="79" t="s">
        <v>67</v>
      </c>
      <c r="W28" s="79" t="s">
        <v>48</v>
      </c>
      <c r="X28" s="82" t="s">
        <v>67</v>
      </c>
      <c r="Y28" s="52"/>
    </row>
    <row r="29" spans="1:27" ht="15" customHeight="1" thickBot="1" x14ac:dyDescent="0.25">
      <c r="A29" s="134"/>
      <c r="B29" s="137"/>
      <c r="C29" s="61"/>
      <c r="D29" s="60" t="s">
        <v>1</v>
      </c>
      <c r="E29" s="37"/>
      <c r="F29" s="62" t="s">
        <v>55</v>
      </c>
      <c r="G29" s="57"/>
      <c r="H29" s="35"/>
      <c r="I29" s="35"/>
      <c r="J29" s="35"/>
      <c r="K29" s="142">
        <f>K62+K61</f>
        <v>0</v>
      </c>
      <c r="L29" s="142">
        <f>L62+L61</f>
        <v>0</v>
      </c>
      <c r="M29" s="118" t="s">
        <v>92</v>
      </c>
      <c r="N29" s="13"/>
      <c r="O29" s="7"/>
      <c r="P29" s="2"/>
      <c r="Q29" s="24"/>
      <c r="R29" s="24"/>
      <c r="S29" s="24"/>
      <c r="T29" s="24"/>
      <c r="U29" s="24"/>
      <c r="V29" s="24"/>
      <c r="W29" s="24"/>
      <c r="X29" s="3"/>
      <c r="Y29" s="52"/>
    </row>
    <row r="30" spans="1:27" ht="15" customHeight="1" thickBot="1" x14ac:dyDescent="0.25">
      <c r="A30" s="134"/>
      <c r="B30" s="137"/>
      <c r="C30" s="56" t="s">
        <v>56</v>
      </c>
      <c r="D30" s="122"/>
      <c r="E30" s="140"/>
      <c r="F30" s="57"/>
      <c r="G30" s="35"/>
      <c r="H30" s="35"/>
      <c r="I30" s="35"/>
      <c r="J30" s="35"/>
      <c r="K30" s="141">
        <f>K25+K26-K27+K28-K29</f>
        <v>0</v>
      </c>
      <c r="L30" s="141">
        <f>L25+L26-L27+L28-L29</f>
        <v>0</v>
      </c>
      <c r="M30" s="118" t="s">
        <v>92</v>
      </c>
      <c r="N30" s="13"/>
      <c r="O30" s="7"/>
      <c r="P30" s="83" t="s">
        <v>9</v>
      </c>
      <c r="Q30" s="9">
        <v>365</v>
      </c>
      <c r="R30" s="130">
        <f>L5-Q30</f>
        <v>-365</v>
      </c>
      <c r="S30" s="131">
        <f>-L21</f>
        <v>0</v>
      </c>
      <c r="T30" s="84" t="e">
        <f>S30/(1+T$37)^((365-$Q30)/365)</f>
        <v>#NUM!</v>
      </c>
      <c r="U30" s="85">
        <f>S30</f>
        <v>0</v>
      </c>
      <c r="V30" s="84" t="e">
        <f>U30/(1+V$37)^((365-$Q30)/365)</f>
        <v>#NUM!</v>
      </c>
      <c r="W30" s="85">
        <f>U30</f>
        <v>0</v>
      </c>
      <c r="X30" s="86" t="e">
        <f>W30/(1+X$37)^((365-$Q30)/365)</f>
        <v>#NUM!</v>
      </c>
      <c r="Y30" s="52"/>
    </row>
    <row r="31" spans="1:27" ht="15" customHeight="1" thickBot="1" x14ac:dyDescent="0.25">
      <c r="A31" s="134"/>
      <c r="B31" s="137"/>
      <c r="C31" s="122"/>
      <c r="D31" s="122"/>
      <c r="E31" s="122"/>
      <c r="F31" s="122"/>
      <c r="G31" s="122"/>
      <c r="H31" s="122"/>
      <c r="I31" s="35"/>
      <c r="J31" s="35"/>
      <c r="K31" s="122"/>
      <c r="L31" s="122"/>
      <c r="M31" s="44"/>
      <c r="N31" s="13"/>
      <c r="O31" s="52"/>
      <c r="P31" s="83" t="s">
        <v>56</v>
      </c>
      <c r="Q31" s="9">
        <v>182</v>
      </c>
      <c r="R31" s="130">
        <f>L5-Q31</f>
        <v>-182</v>
      </c>
      <c r="S31" s="131">
        <f>-L30</f>
        <v>0</v>
      </c>
      <c r="T31" s="84" t="e">
        <f>S31/(1+T$37)^((365-$Q31)/365)</f>
        <v>#NUM!</v>
      </c>
      <c r="U31" s="132">
        <f>S31+(L51*L44)</f>
        <v>0</v>
      </c>
      <c r="V31" s="84" t="e">
        <f>U31/(1+V$37)^((365-$Q31)/365)</f>
        <v>#NUM!</v>
      </c>
      <c r="W31" s="132">
        <f>U31+(L55*L44)</f>
        <v>0</v>
      </c>
      <c r="X31" s="86" t="e">
        <f>W31/(1+X$37)^((365-$Q31)/365)</f>
        <v>#NUM!</v>
      </c>
      <c r="Y31" s="52"/>
      <c r="Z31" s="52"/>
      <c r="AA31" s="52"/>
    </row>
    <row r="32" spans="1:27" ht="15" customHeight="1" thickBot="1" x14ac:dyDescent="0.35">
      <c r="A32" s="134"/>
      <c r="B32" s="137"/>
      <c r="C32" s="58" t="s">
        <v>24</v>
      </c>
      <c r="D32" s="63"/>
      <c r="E32" s="140"/>
      <c r="F32" s="57"/>
      <c r="G32" s="35"/>
      <c r="H32" s="35"/>
      <c r="I32" s="35"/>
      <c r="J32" s="28"/>
      <c r="K32" s="141">
        <f>K78</f>
        <v>0</v>
      </c>
      <c r="L32" s="141">
        <f>L78</f>
        <v>0</v>
      </c>
      <c r="M32" s="118" t="s">
        <v>92</v>
      </c>
      <c r="N32" s="13"/>
      <c r="O32" s="27"/>
      <c r="P32" s="83" t="s">
        <v>42</v>
      </c>
      <c r="Q32" s="9">
        <v>148</v>
      </c>
      <c r="R32" s="130">
        <f>L5-Q32</f>
        <v>-148</v>
      </c>
      <c r="S32" s="131">
        <f>L23</f>
        <v>0</v>
      </c>
      <c r="T32" s="84" t="e">
        <f>S32/(1+T$37)^((365-$Q32)/365)</f>
        <v>#NUM!</v>
      </c>
      <c r="U32" s="132">
        <f>S32-L51</f>
        <v>0</v>
      </c>
      <c r="V32" s="84" t="e">
        <f>U32/(1+V$37)^((365-$Q32)/365)</f>
        <v>#NUM!</v>
      </c>
      <c r="W32" s="132">
        <f>U32-L55</f>
        <v>0</v>
      </c>
      <c r="X32" s="86" t="e">
        <f>W32/(1+X$37)^((365-$Q32)/365)</f>
        <v>#NUM!</v>
      </c>
      <c r="Y32" s="52"/>
    </row>
    <row r="33" spans="1:27" s="49" customFormat="1" ht="15" customHeight="1" x14ac:dyDescent="0.2">
      <c r="A33" s="134"/>
      <c r="B33" s="138"/>
      <c r="C33" s="94"/>
      <c r="D33" s="122"/>
      <c r="E33" s="122"/>
      <c r="F33" s="122"/>
      <c r="G33" s="122"/>
      <c r="H33" s="122"/>
      <c r="I33" s="35"/>
      <c r="J33" s="35"/>
      <c r="K33" s="122"/>
      <c r="L33" s="122"/>
      <c r="M33" s="44"/>
      <c r="N33" s="13"/>
      <c r="O33" s="7"/>
      <c r="P33" s="83" t="s">
        <v>49</v>
      </c>
      <c r="Q33" s="9">
        <v>0</v>
      </c>
      <c r="R33" s="130">
        <f>L5-Q33</f>
        <v>0</v>
      </c>
      <c r="S33" s="131">
        <f>-L32</f>
        <v>0</v>
      </c>
      <c r="T33" s="84" t="e">
        <f>S33/(1+T$37)^((365-$Q33)/365)</f>
        <v>#NUM!</v>
      </c>
      <c r="U33" s="85">
        <f>S33</f>
        <v>0</v>
      </c>
      <c r="V33" s="84" t="e">
        <f>U33/(1+V$37)^((365-$Q33)/365)</f>
        <v>#NUM!</v>
      </c>
      <c r="W33" s="85">
        <f>U33</f>
        <v>0</v>
      </c>
      <c r="X33" s="86" t="e">
        <f>W33/(1+X$37)^((365-$Q33)/365)</f>
        <v>#NUM!</v>
      </c>
      <c r="Y33" s="52"/>
      <c r="Z33" s="7"/>
      <c r="AA33" s="7"/>
    </row>
    <row r="34" spans="1:27" s="49" customFormat="1" ht="15" customHeight="1" x14ac:dyDescent="0.2">
      <c r="A34" s="134"/>
      <c r="B34" s="137"/>
      <c r="C34" s="94"/>
      <c r="D34" s="43"/>
      <c r="E34" s="34"/>
      <c r="F34" s="48" t="s">
        <v>14</v>
      </c>
      <c r="G34" s="48"/>
      <c r="H34" s="35"/>
      <c r="I34" s="35"/>
      <c r="J34" s="35"/>
      <c r="K34" s="148"/>
      <c r="L34" s="148"/>
      <c r="M34" s="44">
        <v>1</v>
      </c>
      <c r="N34" s="13"/>
      <c r="O34" s="7"/>
      <c r="P34" s="83" t="s">
        <v>18</v>
      </c>
      <c r="Q34" s="9">
        <v>0</v>
      </c>
      <c r="R34" s="130">
        <f>L5-Q34</f>
        <v>0</v>
      </c>
      <c r="S34" s="131">
        <f>L38</f>
        <v>0</v>
      </c>
      <c r="T34" s="84" t="e">
        <f>S34/(1+T$37)^((365-$Q34)/365)</f>
        <v>#NUM!</v>
      </c>
      <c r="U34" s="85">
        <f>S34</f>
        <v>0</v>
      </c>
      <c r="V34" s="84" t="e">
        <f>U34/(1+V$37)^((365-$Q34)/365)</f>
        <v>#NUM!</v>
      </c>
      <c r="W34" s="85">
        <f>U34</f>
        <v>0</v>
      </c>
      <c r="X34" s="86" t="e">
        <f>W34/(1+X$37)^((365-$Q34)/365)</f>
        <v>#NUM!</v>
      </c>
      <c r="Y34" s="52"/>
      <c r="Z34" s="7"/>
      <c r="AA34" s="7"/>
    </row>
    <row r="35" spans="1:27" s="49" customFormat="1" ht="15" customHeight="1" x14ac:dyDescent="0.2">
      <c r="A35" s="134"/>
      <c r="B35" s="138"/>
      <c r="C35" s="94"/>
      <c r="D35" s="37" t="s">
        <v>1</v>
      </c>
      <c r="E35" s="37"/>
      <c r="F35" s="48" t="s">
        <v>15</v>
      </c>
      <c r="G35" s="48"/>
      <c r="H35" s="35"/>
      <c r="I35" s="35"/>
      <c r="J35" s="35"/>
      <c r="K35" s="148"/>
      <c r="L35" s="148"/>
      <c r="M35" s="44">
        <v>1</v>
      </c>
      <c r="N35" s="13"/>
      <c r="O35" s="7"/>
      <c r="P35" s="88"/>
      <c r="Q35" s="9"/>
      <c r="R35" s="9"/>
      <c r="S35" s="21"/>
      <c r="T35" s="24"/>
      <c r="U35" s="24"/>
      <c r="V35" s="24"/>
      <c r="W35" s="24"/>
      <c r="X35" s="3"/>
      <c r="Y35" s="52"/>
      <c r="Z35" s="7"/>
      <c r="AA35" s="7"/>
    </row>
    <row r="36" spans="1:27" ht="15" customHeight="1" x14ac:dyDescent="0.2">
      <c r="A36" s="134"/>
      <c r="B36" s="137"/>
      <c r="C36" s="94"/>
      <c r="D36" s="37" t="s">
        <v>1</v>
      </c>
      <c r="E36" s="37"/>
      <c r="F36" s="48" t="s">
        <v>16</v>
      </c>
      <c r="G36" s="48"/>
      <c r="H36" s="35"/>
      <c r="I36" s="35"/>
      <c r="J36" s="35"/>
      <c r="K36" s="148"/>
      <c r="L36" s="148"/>
      <c r="M36" s="44">
        <v>1</v>
      </c>
      <c r="N36" s="13"/>
      <c r="O36" s="7"/>
      <c r="P36" s="88"/>
      <c r="Q36" s="9"/>
      <c r="R36" s="24"/>
      <c r="S36" s="89" t="s">
        <v>69</v>
      </c>
      <c r="T36" s="99">
        <f>0.1*SIGN(SUM(S30:S34))</f>
        <v>0</v>
      </c>
      <c r="U36" s="24"/>
      <c r="V36" s="99">
        <f>0.1*SIGN(SUM(U30:U34))</f>
        <v>0</v>
      </c>
      <c r="W36" s="24"/>
      <c r="X36" s="100">
        <f>0.1*SIGN(SUM(W30:W34))</f>
        <v>0</v>
      </c>
      <c r="Y36" s="52"/>
    </row>
    <row r="37" spans="1:27" ht="15" customHeight="1" thickBot="1" x14ac:dyDescent="0.25">
      <c r="A37" s="134"/>
      <c r="B37" s="137"/>
      <c r="C37" s="94"/>
      <c r="D37" s="37" t="s">
        <v>2</v>
      </c>
      <c r="E37" s="37"/>
      <c r="F37" s="48" t="s">
        <v>17</v>
      </c>
      <c r="G37" s="48"/>
      <c r="H37" s="35"/>
      <c r="I37" s="35"/>
      <c r="J37" s="35"/>
      <c r="K37" s="148"/>
      <c r="L37" s="148"/>
      <c r="M37" s="44">
        <v>1</v>
      </c>
      <c r="N37" s="13"/>
      <c r="O37" s="7"/>
      <c r="P37" s="88"/>
      <c r="Q37" s="9"/>
      <c r="R37" s="24"/>
      <c r="S37" s="89" t="s">
        <v>68</v>
      </c>
      <c r="T37" s="101" t="e">
        <f>XIRR(S30:S34,$R30:$R34,T36)</f>
        <v>#NUM!</v>
      </c>
      <c r="U37" s="24"/>
      <c r="V37" s="101" t="e">
        <f>XIRR(U30:U34,$R30:$R34,V36)</f>
        <v>#NUM!</v>
      </c>
      <c r="W37" s="24"/>
      <c r="X37" s="102" t="e">
        <f>XIRR(W30:W34,$R30:$R34,X36)</f>
        <v>#NUM!</v>
      </c>
      <c r="Y37" s="52"/>
    </row>
    <row r="38" spans="1:27" ht="15" customHeight="1" thickBot="1" x14ac:dyDescent="0.25">
      <c r="A38" s="134"/>
      <c r="B38" s="137"/>
      <c r="C38" s="34" t="s">
        <v>18</v>
      </c>
      <c r="D38" s="43"/>
      <c r="E38" s="48"/>
      <c r="F38" s="48"/>
      <c r="G38" s="48"/>
      <c r="H38" s="35"/>
      <c r="I38" s="35"/>
      <c r="J38" s="35"/>
      <c r="K38" s="139">
        <f>K34-K35-K36+K37</f>
        <v>0</v>
      </c>
      <c r="L38" s="139">
        <f>L34-L35-L36+L37</f>
        <v>0</v>
      </c>
      <c r="M38" s="118" t="s">
        <v>92</v>
      </c>
      <c r="N38" s="11"/>
      <c r="O38" s="7"/>
      <c r="P38" s="2"/>
      <c r="Q38" s="24"/>
      <c r="R38" s="24"/>
      <c r="S38" s="103" t="s">
        <v>70</v>
      </c>
      <c r="T38" s="90" t="e">
        <f>SUM(T30:T34)</f>
        <v>#NUM!</v>
      </c>
      <c r="U38" s="24"/>
      <c r="V38" s="90" t="e">
        <f>SUM(V30:V34)</f>
        <v>#NUM!</v>
      </c>
      <c r="W38" s="24"/>
      <c r="X38" s="91" t="e">
        <f>SUM(X30:X34)</f>
        <v>#NUM!</v>
      </c>
      <c r="Y38" s="52"/>
    </row>
    <row r="39" spans="1:27" ht="15" customHeight="1" thickBot="1" x14ac:dyDescent="0.25">
      <c r="A39" s="134"/>
      <c r="B39" s="137"/>
      <c r="C39" s="94"/>
      <c r="D39" s="43"/>
      <c r="E39" s="37"/>
      <c r="F39" s="48"/>
      <c r="G39" s="48"/>
      <c r="H39" s="35"/>
      <c r="I39" s="35"/>
      <c r="J39" s="35"/>
      <c r="K39" s="35"/>
      <c r="L39" s="35"/>
      <c r="M39" s="44"/>
      <c r="N39" s="13"/>
      <c r="O39" s="7"/>
      <c r="P39" s="2"/>
      <c r="Q39" s="24"/>
      <c r="R39" s="24"/>
      <c r="S39" s="89" t="s">
        <v>45</v>
      </c>
      <c r="T39" s="101" t="e">
        <f>IF(ABS(T38)&lt;0.01,T37,"ERROR")</f>
        <v>#NUM!</v>
      </c>
      <c r="U39" s="24"/>
      <c r="V39" s="101" t="e">
        <f>IF(ABS(V38)&lt;0.01,V37,"ERROR")</f>
        <v>#NUM!</v>
      </c>
      <c r="W39" s="24"/>
      <c r="X39" s="102" t="e">
        <f>IF(ABS(X38)&lt;0.01,X37,"ERROR")</f>
        <v>#NUM!</v>
      </c>
      <c r="Y39" s="52"/>
    </row>
    <row r="40" spans="1:27" ht="15" customHeight="1" thickBot="1" x14ac:dyDescent="0.35">
      <c r="A40" s="134"/>
      <c r="B40" s="137"/>
      <c r="C40" s="28"/>
      <c r="D40" s="59" t="s">
        <v>47</v>
      </c>
      <c r="E40" s="64"/>
      <c r="F40" s="54"/>
      <c r="G40" s="54"/>
      <c r="H40" s="122"/>
      <c r="I40" s="122"/>
      <c r="J40" s="122"/>
      <c r="K40" s="144">
        <f>IF(K19=0,0,T19)</f>
        <v>0</v>
      </c>
      <c r="L40" s="144">
        <f>IF(L19=0,0,T39)</f>
        <v>0</v>
      </c>
      <c r="M40" s="118" t="s">
        <v>92</v>
      </c>
      <c r="N40" s="13"/>
      <c r="O40" s="7"/>
      <c r="P40" s="4"/>
      <c r="Q40" s="5"/>
      <c r="R40" s="5"/>
      <c r="S40" s="92"/>
      <c r="T40" s="5"/>
      <c r="U40" s="5"/>
      <c r="V40" s="5"/>
      <c r="W40" s="5"/>
      <c r="X40" s="6"/>
      <c r="Y40" s="52"/>
    </row>
    <row r="41" spans="1:27" ht="15" customHeight="1" x14ac:dyDescent="0.3">
      <c r="A41" s="134"/>
      <c r="B41" s="137"/>
      <c r="C41" s="28"/>
      <c r="D41" s="31"/>
      <c r="E41" s="25"/>
      <c r="F41" s="30"/>
      <c r="G41" s="30"/>
      <c r="H41" s="122"/>
      <c r="I41" s="122"/>
      <c r="J41" s="122"/>
      <c r="K41" s="122"/>
      <c r="L41" s="122"/>
      <c r="M41" s="44"/>
      <c r="N41" s="13"/>
      <c r="O41" s="7"/>
      <c r="P41" s="52"/>
      <c r="Q41" s="52"/>
      <c r="R41" s="52"/>
      <c r="S41" s="52"/>
      <c r="T41" s="52"/>
      <c r="U41" s="52"/>
      <c r="V41" s="52"/>
      <c r="W41" s="52"/>
      <c r="X41" s="52"/>
      <c r="Y41" s="52"/>
    </row>
    <row r="42" spans="1:27" s="49" customFormat="1" ht="15" customHeight="1" x14ac:dyDescent="0.3">
      <c r="A42" s="134"/>
      <c r="B42" s="137"/>
      <c r="C42" s="28"/>
      <c r="D42" s="31"/>
      <c r="E42" s="25"/>
      <c r="F42" s="30" t="s">
        <v>19</v>
      </c>
      <c r="G42" s="30"/>
      <c r="H42" s="122"/>
      <c r="I42" s="122"/>
      <c r="J42" s="122"/>
      <c r="K42" s="145">
        <v>0.44</v>
      </c>
      <c r="L42" s="145">
        <v>0.44</v>
      </c>
      <c r="M42" s="44" t="s">
        <v>105</v>
      </c>
      <c r="N42" s="13"/>
      <c r="O42" s="7"/>
      <c r="P42" s="7"/>
      <c r="Q42" s="7"/>
      <c r="R42" s="7"/>
      <c r="S42" s="7"/>
      <c r="T42" s="7"/>
      <c r="U42" s="7"/>
      <c r="V42" s="7"/>
      <c r="W42" s="7"/>
      <c r="X42" s="7"/>
      <c r="Y42" s="7"/>
      <c r="Z42" s="7"/>
      <c r="AA42" s="7"/>
    </row>
    <row r="43" spans="1:27" s="49" customFormat="1" ht="15" customHeight="1" x14ac:dyDescent="0.3">
      <c r="A43" s="134"/>
      <c r="B43" s="137"/>
      <c r="C43" s="28"/>
      <c r="D43" s="31"/>
      <c r="E43" s="25"/>
      <c r="F43" s="30" t="s">
        <v>20</v>
      </c>
      <c r="G43" s="30"/>
      <c r="H43" s="122"/>
      <c r="I43" s="122"/>
      <c r="J43" s="122"/>
      <c r="K43" s="164"/>
      <c r="L43" s="164"/>
      <c r="M43" s="44">
        <v>1</v>
      </c>
      <c r="N43" s="13"/>
      <c r="O43" s="7"/>
      <c r="P43" s="7"/>
      <c r="Q43" s="7"/>
      <c r="R43" s="7"/>
      <c r="S43" s="7"/>
      <c r="T43" s="7"/>
      <c r="U43" s="7"/>
      <c r="V43" s="7"/>
      <c r="W43" s="7"/>
      <c r="X43" s="7"/>
      <c r="Y43" s="7"/>
      <c r="Z43" s="7"/>
      <c r="AA43" s="7"/>
    </row>
    <row r="44" spans="1:27" ht="15" customHeight="1" x14ac:dyDescent="0.3">
      <c r="A44" s="134"/>
      <c r="B44" s="137"/>
      <c r="C44" s="28"/>
      <c r="D44" s="31"/>
      <c r="E44" s="25"/>
      <c r="F44" s="30" t="s">
        <v>21</v>
      </c>
      <c r="G44" s="30"/>
      <c r="H44" s="122"/>
      <c r="I44" s="122"/>
      <c r="J44" s="122"/>
      <c r="K44" s="145">
        <f>K113</f>
        <v>0.28000000000000003</v>
      </c>
      <c r="L44" s="145">
        <f>L113</f>
        <v>0.28000000000000003</v>
      </c>
      <c r="M44" s="44" t="s">
        <v>105</v>
      </c>
      <c r="N44" s="13"/>
      <c r="O44" s="7"/>
      <c r="P44" s="7"/>
      <c r="Q44" s="7"/>
      <c r="R44" s="7"/>
      <c r="S44" s="7"/>
      <c r="T44" s="7"/>
    </row>
    <row r="45" spans="1:27" ht="15" customHeight="1" thickBot="1" x14ac:dyDescent="0.35">
      <c r="A45" s="134"/>
      <c r="B45" s="137"/>
      <c r="C45" s="28"/>
      <c r="D45" s="31"/>
      <c r="E45" s="25"/>
      <c r="F45" s="30"/>
      <c r="G45" s="30"/>
      <c r="H45" s="122"/>
      <c r="I45" s="122"/>
      <c r="J45" s="122"/>
      <c r="K45" s="122"/>
      <c r="L45" s="122"/>
      <c r="M45" s="44"/>
      <c r="N45" s="13"/>
      <c r="O45" s="7"/>
      <c r="P45" s="7"/>
      <c r="Q45" s="7"/>
      <c r="R45" s="7"/>
      <c r="S45" s="7"/>
      <c r="T45" s="7"/>
    </row>
    <row r="46" spans="1:27" ht="15" customHeight="1" thickBot="1" x14ac:dyDescent="0.35">
      <c r="A46" s="134"/>
      <c r="B46" s="137"/>
      <c r="C46" s="28"/>
      <c r="D46" s="59" t="s">
        <v>46</v>
      </c>
      <c r="E46" s="64"/>
      <c r="F46" s="54"/>
      <c r="G46" s="54"/>
      <c r="H46" s="122"/>
      <c r="I46" s="122"/>
      <c r="J46" s="122"/>
      <c r="K46" s="146">
        <f>IF(K40=0,0,K40-(K42*K43*K44))</f>
        <v>0</v>
      </c>
      <c r="L46" s="146">
        <f>IF(L40=0,0,L40-(L42*L43*L44))</f>
        <v>0</v>
      </c>
      <c r="M46" s="118" t="s">
        <v>92</v>
      </c>
      <c r="N46" s="13"/>
      <c r="O46" s="7"/>
      <c r="P46" s="7"/>
      <c r="Q46" s="7"/>
      <c r="R46" s="7"/>
      <c r="S46" s="7"/>
      <c r="T46" s="7"/>
    </row>
    <row r="47" spans="1:27" ht="15" customHeight="1" x14ac:dyDescent="0.3">
      <c r="A47" s="134"/>
      <c r="B47" s="137"/>
      <c r="C47" s="28"/>
      <c r="D47" s="122"/>
      <c r="E47" s="122"/>
      <c r="F47" s="122"/>
      <c r="G47" s="122"/>
      <c r="H47" s="122"/>
      <c r="I47" s="122"/>
      <c r="J47" s="122"/>
      <c r="K47" s="122"/>
      <c r="L47" s="122"/>
      <c r="M47" s="44"/>
      <c r="N47" s="13"/>
      <c r="O47" s="7"/>
      <c r="P47" s="7"/>
      <c r="Q47" s="7"/>
      <c r="R47" s="7"/>
      <c r="S47" s="7"/>
      <c r="T47" s="7"/>
    </row>
    <row r="48" spans="1:27" ht="15" customHeight="1" x14ac:dyDescent="0.3">
      <c r="A48" s="134"/>
      <c r="B48" s="137"/>
      <c r="C48" s="65" t="s">
        <v>82</v>
      </c>
      <c r="D48" s="66"/>
      <c r="E48" s="64"/>
      <c r="F48" s="54"/>
      <c r="G48" s="54"/>
      <c r="H48" s="20"/>
      <c r="I48" s="20"/>
      <c r="J48" s="20"/>
      <c r="K48" s="117" t="s">
        <v>6</v>
      </c>
      <c r="L48" s="117" t="s">
        <v>6</v>
      </c>
      <c r="M48" s="44"/>
      <c r="N48" s="11"/>
      <c r="O48" s="7"/>
      <c r="P48" s="7"/>
      <c r="Q48" s="7"/>
      <c r="R48" s="7"/>
      <c r="S48" s="7"/>
      <c r="T48" s="7"/>
    </row>
    <row r="49" spans="1:27" ht="15" customHeight="1" x14ac:dyDescent="0.3">
      <c r="A49" s="134"/>
      <c r="B49" s="137"/>
      <c r="C49" s="65"/>
      <c r="D49" s="66"/>
      <c r="E49" s="64"/>
      <c r="F49" s="54"/>
      <c r="G49" s="54"/>
      <c r="H49" s="20"/>
      <c r="I49" s="20"/>
      <c r="J49" s="20"/>
      <c r="K49" s="20"/>
      <c r="L49" s="122"/>
      <c r="M49" s="44"/>
      <c r="N49" s="11"/>
      <c r="O49" s="7"/>
      <c r="P49" s="7"/>
      <c r="Q49" s="7"/>
      <c r="R49" s="7"/>
      <c r="S49" s="7"/>
      <c r="T49" s="7"/>
    </row>
    <row r="50" spans="1:27" ht="15" customHeight="1" thickBot="1" x14ac:dyDescent="0.35">
      <c r="A50" s="134"/>
      <c r="B50" s="137"/>
      <c r="C50" s="65"/>
      <c r="D50" s="66"/>
      <c r="E50" s="54" t="s">
        <v>29</v>
      </c>
      <c r="F50" s="54"/>
      <c r="G50" s="54"/>
      <c r="H50" s="20"/>
      <c r="I50" s="20"/>
      <c r="J50" s="20"/>
      <c r="K50" s="147"/>
      <c r="L50" s="147"/>
      <c r="M50" s="44">
        <v>2</v>
      </c>
      <c r="N50" s="11"/>
      <c r="O50" s="7"/>
      <c r="P50" s="7"/>
      <c r="Q50" s="7"/>
      <c r="R50" s="7"/>
      <c r="S50" s="7"/>
      <c r="T50" s="7"/>
    </row>
    <row r="51" spans="1:27" ht="15" customHeight="1" thickBot="1" x14ac:dyDescent="0.35">
      <c r="A51" s="134"/>
      <c r="B51" s="137"/>
      <c r="C51" s="65"/>
      <c r="D51" s="58" t="s">
        <v>57</v>
      </c>
      <c r="E51" s="64"/>
      <c r="F51" s="54"/>
      <c r="G51" s="54"/>
      <c r="H51" s="20"/>
      <c r="I51" s="20"/>
      <c r="J51" s="20"/>
      <c r="K51" s="123">
        <f>SUM(K50:K50)</f>
        <v>0</v>
      </c>
      <c r="L51" s="123">
        <f>SUM(L50:L50)</f>
        <v>0</v>
      </c>
      <c r="M51" s="118" t="s">
        <v>92</v>
      </c>
      <c r="N51" s="11"/>
      <c r="O51" s="7"/>
      <c r="P51" s="7"/>
      <c r="Q51" s="7"/>
      <c r="R51" s="7"/>
      <c r="S51" s="22"/>
      <c r="T51" s="22"/>
      <c r="U51" s="22"/>
      <c r="V51" s="22"/>
      <c r="W51" s="22"/>
      <c r="X51" s="22"/>
      <c r="Y51" s="22"/>
      <c r="Z51" s="22"/>
      <c r="AA51" s="22"/>
    </row>
    <row r="52" spans="1:27" ht="15" customHeight="1" x14ac:dyDescent="0.3">
      <c r="A52" s="134"/>
      <c r="B52" s="137"/>
      <c r="C52" s="65"/>
      <c r="D52" s="119"/>
      <c r="E52" s="119"/>
      <c r="F52" s="119"/>
      <c r="G52" s="119"/>
      <c r="H52" s="119"/>
      <c r="I52" s="119"/>
      <c r="J52" s="119"/>
      <c r="K52" s="119"/>
      <c r="L52" s="119"/>
      <c r="M52" s="44"/>
      <c r="N52" s="11"/>
      <c r="O52" s="22"/>
      <c r="P52" s="22"/>
      <c r="Q52" s="22"/>
      <c r="R52" s="22"/>
      <c r="S52" s="7"/>
      <c r="T52" s="7"/>
    </row>
    <row r="53" spans="1:27" ht="15" customHeight="1" x14ac:dyDescent="0.3">
      <c r="A53" s="134"/>
      <c r="B53" s="137"/>
      <c r="C53" s="65"/>
      <c r="D53" s="119"/>
      <c r="E53" s="54" t="s">
        <v>64</v>
      </c>
      <c r="F53" s="119"/>
      <c r="G53" s="119"/>
      <c r="H53" s="119"/>
      <c r="I53" s="119"/>
      <c r="J53" s="119"/>
      <c r="K53" s="147"/>
      <c r="L53" s="147"/>
      <c r="M53" s="44">
        <v>2</v>
      </c>
      <c r="N53" s="11"/>
      <c r="O53" s="49"/>
      <c r="P53" s="49"/>
      <c r="Q53" s="49"/>
      <c r="R53" s="49"/>
      <c r="S53" s="7"/>
      <c r="T53" s="7"/>
    </row>
    <row r="54" spans="1:27" ht="15" customHeight="1" thickBot="1" x14ac:dyDescent="0.35">
      <c r="A54" s="134"/>
      <c r="B54" s="137"/>
      <c r="C54" s="65"/>
      <c r="D54" s="66"/>
      <c r="E54" s="54" t="s">
        <v>65</v>
      </c>
      <c r="F54" s="119"/>
      <c r="G54" s="119"/>
      <c r="H54" s="119"/>
      <c r="I54" s="119"/>
      <c r="J54" s="119"/>
      <c r="K54" s="147"/>
      <c r="L54" s="147"/>
      <c r="M54" s="44">
        <v>2</v>
      </c>
      <c r="N54" s="11"/>
      <c r="O54" s="7"/>
      <c r="P54" s="7"/>
      <c r="Q54" s="7"/>
      <c r="R54" s="7"/>
      <c r="S54" s="49"/>
      <c r="T54" s="49"/>
      <c r="U54" s="49"/>
      <c r="V54" s="49"/>
      <c r="W54" s="49"/>
      <c r="X54" s="49"/>
      <c r="Y54" s="49"/>
      <c r="Z54" s="49"/>
      <c r="AA54" s="49"/>
    </row>
    <row r="55" spans="1:27" s="52" customFormat="1" ht="15" customHeight="1" thickBot="1" x14ac:dyDescent="0.35">
      <c r="A55" s="134"/>
      <c r="B55" s="137"/>
      <c r="C55" s="65"/>
      <c r="D55" s="58" t="s">
        <v>66</v>
      </c>
      <c r="E55" s="119"/>
      <c r="F55" s="119"/>
      <c r="G55" s="119"/>
      <c r="H55" s="119"/>
      <c r="I55" s="119"/>
      <c r="J55" s="119"/>
      <c r="K55" s="123">
        <f>SUM(K53:K54)</f>
        <v>0</v>
      </c>
      <c r="L55" s="123">
        <f>SUM(L53:L54)</f>
        <v>0</v>
      </c>
      <c r="M55" s="118" t="s">
        <v>92</v>
      </c>
      <c r="N55" s="11"/>
      <c r="O55" s="49"/>
      <c r="P55" s="49"/>
      <c r="Q55" s="49"/>
      <c r="R55" s="49"/>
      <c r="S55" s="7"/>
      <c r="T55" s="7"/>
      <c r="U55" s="7"/>
      <c r="V55" s="7"/>
      <c r="W55" s="7"/>
      <c r="X55" s="7"/>
      <c r="Y55" s="7"/>
      <c r="Z55" s="7"/>
      <c r="AA55" s="7"/>
    </row>
    <row r="56" spans="1:27" ht="14.25" customHeight="1" x14ac:dyDescent="0.3">
      <c r="A56" s="134"/>
      <c r="B56" s="137"/>
      <c r="C56" s="28"/>
      <c r="D56" s="31"/>
      <c r="E56" s="25"/>
      <c r="F56" s="30"/>
      <c r="G56" s="30"/>
      <c r="H56" s="122"/>
      <c r="I56" s="122"/>
      <c r="J56" s="122"/>
      <c r="K56" s="122"/>
      <c r="L56" s="122"/>
      <c r="M56" s="44"/>
      <c r="N56" s="11"/>
      <c r="O56" s="7"/>
      <c r="P56" s="7"/>
      <c r="Q56" s="7"/>
      <c r="R56" s="7"/>
      <c r="S56" s="7"/>
      <c r="T56" s="7"/>
    </row>
    <row r="57" spans="1:27" ht="15" customHeight="1" x14ac:dyDescent="0.3">
      <c r="A57" s="134"/>
      <c r="B57" s="137"/>
      <c r="C57" s="28"/>
      <c r="D57" s="31"/>
      <c r="E57" s="25"/>
      <c r="F57" s="30"/>
      <c r="G57" s="30"/>
      <c r="H57" s="122"/>
      <c r="I57" s="122"/>
      <c r="J57" s="122"/>
      <c r="K57" s="122"/>
      <c r="L57" s="122"/>
      <c r="M57" s="44"/>
      <c r="N57" s="11"/>
      <c r="O57" s="8"/>
      <c r="P57" s="8"/>
      <c r="Q57" s="8"/>
      <c r="R57" s="8"/>
      <c r="S57" s="8"/>
      <c r="T57" s="8"/>
      <c r="U57" s="8"/>
      <c r="V57" s="8"/>
      <c r="W57" s="8"/>
      <c r="X57" s="8"/>
      <c r="Y57" s="8"/>
      <c r="Z57" s="8"/>
      <c r="AA57" s="8"/>
    </row>
    <row r="58" spans="1:27" s="52" customFormat="1" ht="15" customHeight="1" x14ac:dyDescent="0.3">
      <c r="A58" s="134"/>
      <c r="B58" s="137"/>
      <c r="C58" s="32" t="s">
        <v>83</v>
      </c>
      <c r="D58" s="119"/>
      <c r="E58" s="119"/>
      <c r="F58" s="119"/>
      <c r="G58" s="119"/>
      <c r="H58" s="119"/>
      <c r="I58" s="119"/>
      <c r="J58" s="119"/>
      <c r="K58" s="117" t="s">
        <v>6</v>
      </c>
      <c r="L58" s="117" t="s">
        <v>6</v>
      </c>
      <c r="M58" s="44"/>
      <c r="N58" s="11"/>
    </row>
    <row r="59" spans="1:27" ht="15" customHeight="1" x14ac:dyDescent="0.2">
      <c r="A59" s="134"/>
      <c r="B59" s="137"/>
      <c r="C59" s="95"/>
      <c r="D59" s="34"/>
      <c r="E59" s="34" t="s">
        <v>25</v>
      </c>
      <c r="F59" s="95"/>
      <c r="G59" s="38"/>
      <c r="H59" s="38"/>
      <c r="I59" s="38"/>
      <c r="J59" s="38"/>
      <c r="K59" s="38"/>
      <c r="L59" s="39"/>
      <c r="M59" s="39"/>
      <c r="N59" s="11"/>
      <c r="O59" s="8"/>
      <c r="P59" s="8"/>
      <c r="Q59" s="8"/>
      <c r="R59" s="8"/>
      <c r="S59" s="8"/>
      <c r="T59" s="8"/>
      <c r="U59" s="8"/>
      <c r="V59" s="8"/>
      <c r="W59" s="8"/>
      <c r="X59" s="8"/>
      <c r="Y59" s="8"/>
      <c r="Z59" s="8"/>
      <c r="AA59" s="8"/>
    </row>
    <row r="60" spans="1:27" ht="15" customHeight="1" x14ac:dyDescent="0.2">
      <c r="A60" s="134"/>
      <c r="B60" s="137"/>
      <c r="C60" s="48"/>
      <c r="D60" s="34"/>
      <c r="E60" s="34"/>
      <c r="F60" s="48" t="s">
        <v>40</v>
      </c>
      <c r="G60" s="48"/>
      <c r="H60" s="38"/>
      <c r="I60" s="38"/>
      <c r="J60" s="38"/>
      <c r="K60" s="148"/>
      <c r="L60" s="148"/>
      <c r="M60" s="118">
        <v>2</v>
      </c>
      <c r="N60" s="11"/>
      <c r="O60" s="8"/>
      <c r="P60" s="8"/>
      <c r="Q60" s="8"/>
      <c r="R60" s="8"/>
      <c r="S60" s="8"/>
      <c r="T60" s="8"/>
      <c r="U60" s="8"/>
      <c r="V60" s="8"/>
      <c r="W60" s="8"/>
      <c r="X60" s="8"/>
      <c r="Y60" s="8"/>
      <c r="Z60" s="8"/>
      <c r="AA60" s="8"/>
    </row>
    <row r="61" spans="1:27" ht="15" customHeight="1" x14ac:dyDescent="0.2">
      <c r="A61" s="134"/>
      <c r="B61" s="137"/>
      <c r="C61" s="48"/>
      <c r="D61" s="41" t="s">
        <v>2</v>
      </c>
      <c r="E61" s="41"/>
      <c r="F61" s="48" t="s">
        <v>43</v>
      </c>
      <c r="G61" s="48"/>
      <c r="H61" s="38"/>
      <c r="I61" s="38"/>
      <c r="J61" s="38"/>
      <c r="K61" s="148"/>
      <c r="L61" s="148"/>
      <c r="M61" s="118">
        <v>2</v>
      </c>
      <c r="N61" s="11"/>
      <c r="O61" s="46"/>
      <c r="P61" s="8"/>
      <c r="Q61" s="8"/>
      <c r="R61" s="8"/>
      <c r="S61" s="8"/>
      <c r="T61" s="8"/>
      <c r="U61" s="8"/>
      <c r="V61" s="8"/>
      <c r="W61" s="8"/>
      <c r="X61" s="8"/>
      <c r="Y61" s="8"/>
      <c r="Z61" s="8"/>
      <c r="AA61" s="8"/>
    </row>
    <row r="62" spans="1:27" ht="15" customHeight="1" x14ac:dyDescent="0.2">
      <c r="A62" s="134"/>
      <c r="B62" s="137"/>
      <c r="C62" s="48"/>
      <c r="D62" s="41" t="s">
        <v>2</v>
      </c>
      <c r="E62" s="41"/>
      <c r="F62" s="48" t="s">
        <v>44</v>
      </c>
      <c r="G62" s="48"/>
      <c r="H62" s="38"/>
      <c r="I62" s="38"/>
      <c r="J62" s="38"/>
      <c r="K62" s="148"/>
      <c r="L62" s="148"/>
      <c r="M62" s="118">
        <v>2</v>
      </c>
      <c r="N62" s="11"/>
      <c r="P62" s="8"/>
      <c r="Q62" s="8"/>
      <c r="R62" s="8"/>
      <c r="S62" s="8"/>
      <c r="T62" s="8"/>
      <c r="U62" s="8"/>
      <c r="V62" s="8"/>
      <c r="W62" s="8"/>
      <c r="X62" s="8"/>
      <c r="Y62" s="8"/>
      <c r="Z62" s="8"/>
      <c r="AA62" s="8"/>
    </row>
    <row r="63" spans="1:27" ht="15" customHeight="1" thickBot="1" x14ac:dyDescent="0.25">
      <c r="A63" s="134"/>
      <c r="B63" s="137"/>
      <c r="C63" s="48"/>
      <c r="D63" s="34"/>
      <c r="E63" s="34"/>
      <c r="F63" s="48"/>
      <c r="G63" s="48"/>
      <c r="H63" s="38"/>
      <c r="I63" s="38"/>
      <c r="J63" s="38"/>
      <c r="K63" s="122"/>
      <c r="L63" s="122"/>
      <c r="M63" s="118"/>
      <c r="N63" s="11"/>
      <c r="P63" s="8"/>
      <c r="Q63" s="8"/>
      <c r="R63" s="8"/>
      <c r="S63" s="8"/>
      <c r="T63" s="8"/>
      <c r="U63" s="8"/>
      <c r="V63" s="8"/>
      <c r="W63" s="8"/>
      <c r="X63" s="8"/>
      <c r="Y63" s="8"/>
      <c r="Z63" s="8"/>
      <c r="AA63" s="8"/>
    </row>
    <row r="64" spans="1:27" ht="15" customHeight="1" thickBot="1" x14ac:dyDescent="0.25">
      <c r="A64" s="134"/>
      <c r="B64" s="137"/>
      <c r="C64" s="48"/>
      <c r="D64" s="26"/>
      <c r="E64" s="26" t="s">
        <v>26</v>
      </c>
      <c r="F64" s="48"/>
      <c r="G64" s="48"/>
      <c r="H64" s="38"/>
      <c r="I64" s="38"/>
      <c r="J64" s="38"/>
      <c r="K64" s="93">
        <f>K60+K61+K62</f>
        <v>0</v>
      </c>
      <c r="L64" s="93">
        <f>L60+L61+L62</f>
        <v>0</v>
      </c>
      <c r="M64" s="118" t="s">
        <v>92</v>
      </c>
      <c r="N64" s="11"/>
      <c r="P64" s="49"/>
      <c r="Q64" s="8"/>
      <c r="R64" s="8"/>
      <c r="S64" s="8"/>
      <c r="T64" s="8"/>
      <c r="U64" s="8"/>
      <c r="V64" s="8"/>
      <c r="W64" s="8"/>
      <c r="X64" s="8"/>
      <c r="Y64" s="8"/>
      <c r="Z64" s="8"/>
      <c r="AA64" s="8"/>
    </row>
    <row r="65" spans="1:27" ht="15" customHeight="1" thickBot="1" x14ac:dyDescent="0.25">
      <c r="A65" s="134"/>
      <c r="B65" s="137"/>
      <c r="C65" s="48"/>
      <c r="D65" s="34"/>
      <c r="E65" s="34" t="s">
        <v>22</v>
      </c>
      <c r="F65" s="48"/>
      <c r="G65" s="48"/>
      <c r="H65" s="38"/>
      <c r="I65" s="38"/>
      <c r="J65" s="38"/>
      <c r="K65" s="122"/>
      <c r="L65" s="122"/>
      <c r="M65" s="118"/>
      <c r="N65" s="11"/>
      <c r="P65" s="49"/>
      <c r="Q65" s="49"/>
      <c r="R65" s="49"/>
      <c r="S65" s="49"/>
      <c r="T65" s="49"/>
      <c r="U65" s="49"/>
      <c r="V65" s="49"/>
      <c r="W65" s="49"/>
      <c r="X65" s="49"/>
      <c r="Y65" s="49"/>
      <c r="Z65" s="49"/>
      <c r="AA65" s="49"/>
    </row>
    <row r="66" spans="1:27" ht="15" customHeight="1" thickBot="1" x14ac:dyDescent="0.25">
      <c r="A66" s="134"/>
      <c r="B66" s="137"/>
      <c r="C66" s="48"/>
      <c r="D66" s="37" t="s">
        <v>1</v>
      </c>
      <c r="E66" s="37"/>
      <c r="F66" s="48" t="s">
        <v>5</v>
      </c>
      <c r="G66" s="48"/>
      <c r="H66" s="38"/>
      <c r="I66" s="38"/>
      <c r="J66" s="38"/>
      <c r="K66" s="124"/>
      <c r="L66" s="124"/>
      <c r="M66" s="118">
        <v>2</v>
      </c>
      <c r="N66" s="11"/>
      <c r="P66" s="49"/>
      <c r="Q66" s="49"/>
      <c r="R66" s="49"/>
      <c r="S66" s="49"/>
      <c r="T66" s="49"/>
      <c r="U66" s="49"/>
      <c r="V66" s="49"/>
      <c r="W66" s="49"/>
      <c r="X66" s="49"/>
      <c r="Y66" s="49"/>
      <c r="Z66" s="49"/>
      <c r="AA66" s="49"/>
    </row>
    <row r="67" spans="1:27" ht="15" customHeight="1" x14ac:dyDescent="0.2">
      <c r="A67" s="134"/>
      <c r="B67" s="137"/>
      <c r="C67" s="48"/>
      <c r="D67" s="37"/>
      <c r="E67" s="37"/>
      <c r="F67" s="48"/>
      <c r="G67" s="48"/>
      <c r="H67" s="38"/>
      <c r="I67" s="38"/>
      <c r="J67" s="38"/>
      <c r="K67" s="122"/>
      <c r="L67" s="122"/>
      <c r="M67" s="118"/>
      <c r="N67" s="11"/>
      <c r="P67" s="49"/>
      <c r="Q67" s="49"/>
      <c r="R67" s="49"/>
      <c r="S67" s="49"/>
      <c r="T67" s="49"/>
      <c r="U67" s="49"/>
      <c r="V67" s="49"/>
      <c r="W67" s="49"/>
      <c r="X67" s="49"/>
      <c r="Y67" s="49"/>
      <c r="Z67" s="49"/>
      <c r="AA67" s="49"/>
    </row>
    <row r="68" spans="1:27" ht="15" customHeight="1" x14ac:dyDescent="0.2">
      <c r="A68" s="134"/>
      <c r="B68" s="137"/>
      <c r="C68" s="48"/>
      <c r="D68" s="37" t="s">
        <v>1</v>
      </c>
      <c r="E68" s="37"/>
      <c r="F68" s="57" t="s">
        <v>74</v>
      </c>
      <c r="G68" s="57"/>
      <c r="H68" s="67"/>
      <c r="I68" s="67"/>
      <c r="J68" s="38"/>
      <c r="K68" s="149">
        <f>K90</f>
        <v>0</v>
      </c>
      <c r="L68" s="149">
        <f>L90</f>
        <v>0</v>
      </c>
      <c r="M68" s="118" t="s">
        <v>92</v>
      </c>
      <c r="N68" s="11"/>
      <c r="P68" s="49"/>
      <c r="Q68" s="49"/>
      <c r="R68" s="49"/>
      <c r="S68" s="49"/>
      <c r="T68" s="49"/>
      <c r="U68" s="49"/>
      <c r="V68" s="49"/>
      <c r="W68" s="49"/>
      <c r="X68" s="49"/>
      <c r="Y68" s="49"/>
      <c r="Z68" s="49"/>
      <c r="AA68" s="49"/>
    </row>
    <row r="69" spans="1:27" ht="15" customHeight="1" thickBot="1" x14ac:dyDescent="0.25">
      <c r="A69" s="134"/>
      <c r="B69" s="137"/>
      <c r="C69" s="48"/>
      <c r="D69" s="34"/>
      <c r="E69" s="34"/>
      <c r="F69" s="48"/>
      <c r="G69" s="48"/>
      <c r="H69" s="38"/>
      <c r="I69" s="38"/>
      <c r="J69" s="38"/>
      <c r="K69" s="122"/>
      <c r="L69" s="122"/>
      <c r="M69" s="118"/>
      <c r="N69" s="11"/>
      <c r="P69" s="49"/>
      <c r="Q69" s="49"/>
      <c r="R69" s="49"/>
      <c r="S69" s="49"/>
      <c r="T69" s="49"/>
      <c r="U69" s="49"/>
      <c r="V69" s="49"/>
      <c r="W69" s="49"/>
      <c r="X69" s="49"/>
      <c r="Y69" s="49"/>
      <c r="Z69" s="49"/>
      <c r="AA69" s="49"/>
    </row>
    <row r="70" spans="1:27" ht="15" customHeight="1" thickBot="1" x14ac:dyDescent="0.25">
      <c r="A70" s="134"/>
      <c r="B70" s="137"/>
      <c r="C70" s="48"/>
      <c r="D70" s="34"/>
      <c r="E70" s="34" t="s">
        <v>10</v>
      </c>
      <c r="F70" s="48"/>
      <c r="G70" s="48"/>
      <c r="H70" s="38"/>
      <c r="I70" s="38"/>
      <c r="J70" s="38"/>
      <c r="K70" s="93">
        <f>K64-K66-K68</f>
        <v>0</v>
      </c>
      <c r="L70" s="93">
        <f>L64-L66-L68</f>
        <v>0</v>
      </c>
      <c r="M70" s="118" t="s">
        <v>92</v>
      </c>
      <c r="N70" s="11"/>
      <c r="P70" s="49"/>
      <c r="Q70" s="49"/>
      <c r="R70" s="49"/>
      <c r="S70" s="49"/>
      <c r="T70" s="49"/>
      <c r="U70" s="49"/>
      <c r="V70" s="49"/>
      <c r="W70" s="49"/>
      <c r="X70" s="49"/>
      <c r="Y70" s="49"/>
      <c r="Z70" s="49"/>
      <c r="AA70" s="49"/>
    </row>
    <row r="71" spans="1:27" ht="15" customHeight="1" x14ac:dyDescent="0.2">
      <c r="A71" s="134"/>
      <c r="B71" s="137"/>
      <c r="C71" s="48"/>
      <c r="D71" s="34"/>
      <c r="E71" s="34"/>
      <c r="F71" s="48"/>
      <c r="G71" s="48"/>
      <c r="H71" s="38"/>
      <c r="I71" s="38"/>
      <c r="J71" s="38"/>
      <c r="K71" s="122"/>
      <c r="L71" s="122"/>
      <c r="M71" s="118"/>
      <c r="N71" s="11"/>
      <c r="P71" s="49"/>
      <c r="Q71" s="49"/>
      <c r="R71" s="49"/>
      <c r="S71" s="49"/>
      <c r="T71" s="49"/>
      <c r="U71" s="49"/>
      <c r="V71" s="49"/>
      <c r="W71" s="49"/>
      <c r="X71" s="49"/>
      <c r="Y71" s="49"/>
      <c r="Z71" s="49"/>
      <c r="AA71" s="49"/>
    </row>
    <row r="72" spans="1:27" ht="15" customHeight="1" x14ac:dyDescent="0.2">
      <c r="A72" s="134"/>
      <c r="B72" s="137"/>
      <c r="C72" s="40"/>
      <c r="D72" s="37" t="s">
        <v>1</v>
      </c>
      <c r="E72" s="37"/>
      <c r="F72" s="48" t="s">
        <v>27</v>
      </c>
      <c r="G72" s="48"/>
      <c r="H72" s="38"/>
      <c r="I72" s="38"/>
      <c r="J72" s="38"/>
      <c r="K72" s="148"/>
      <c r="L72" s="148"/>
      <c r="M72" s="118">
        <v>2</v>
      </c>
      <c r="N72" s="11"/>
      <c r="P72" s="49"/>
      <c r="Q72" s="49"/>
      <c r="R72" s="49"/>
      <c r="S72" s="49"/>
      <c r="T72" s="49"/>
      <c r="U72" s="49"/>
      <c r="V72" s="49"/>
      <c r="W72" s="49"/>
      <c r="X72" s="49"/>
      <c r="Y72" s="49"/>
      <c r="Z72" s="49"/>
      <c r="AA72" s="49"/>
    </row>
    <row r="73" spans="1:27" ht="15" customHeight="1" x14ac:dyDescent="0.2">
      <c r="A73" s="134"/>
      <c r="B73" s="137"/>
      <c r="C73" s="48"/>
      <c r="D73" s="34"/>
      <c r="E73" s="34"/>
      <c r="F73" s="48"/>
      <c r="G73" s="48"/>
      <c r="H73" s="38"/>
      <c r="I73" s="38"/>
      <c r="J73" s="38"/>
      <c r="K73" s="122"/>
      <c r="L73" s="122"/>
      <c r="M73" s="118"/>
      <c r="N73" s="11"/>
      <c r="P73" s="52"/>
      <c r="Q73" s="52"/>
      <c r="R73" s="52"/>
      <c r="S73" s="52"/>
      <c r="T73" s="52"/>
      <c r="U73" s="52"/>
      <c r="V73" s="52"/>
      <c r="W73" s="52"/>
      <c r="X73" s="52"/>
      <c r="Y73" s="52"/>
      <c r="Z73" s="52"/>
      <c r="AA73" s="52"/>
    </row>
    <row r="74" spans="1:27" s="22" customFormat="1" ht="15" customHeight="1" x14ac:dyDescent="0.2">
      <c r="A74" s="134"/>
      <c r="B74" s="137"/>
      <c r="C74" s="48"/>
      <c r="D74" s="41" t="s">
        <v>2</v>
      </c>
      <c r="E74" s="41"/>
      <c r="F74" s="48" t="s">
        <v>41</v>
      </c>
      <c r="G74" s="48"/>
      <c r="H74" s="38"/>
      <c r="I74" s="38"/>
      <c r="J74" s="38"/>
      <c r="K74" s="148"/>
      <c r="L74" s="148"/>
      <c r="M74" s="118">
        <v>2</v>
      </c>
      <c r="N74" s="11"/>
      <c r="O74" s="46"/>
      <c r="P74" s="49"/>
      <c r="Q74" s="49"/>
      <c r="R74" s="49"/>
      <c r="S74" s="49"/>
      <c r="T74" s="49"/>
      <c r="U74" s="49"/>
      <c r="V74" s="49"/>
      <c r="W74" s="49"/>
      <c r="X74" s="49"/>
      <c r="Y74" s="49"/>
      <c r="Z74" s="49"/>
      <c r="AA74" s="49"/>
    </row>
    <row r="75" spans="1:27" ht="15.75" customHeight="1" thickBot="1" x14ac:dyDescent="0.25">
      <c r="A75" s="134"/>
      <c r="B75" s="137"/>
      <c r="C75" s="48"/>
      <c r="D75" s="34"/>
      <c r="E75" s="34"/>
      <c r="F75" s="48"/>
      <c r="G75" s="48"/>
      <c r="H75" s="38"/>
      <c r="I75" s="38"/>
      <c r="J75" s="38"/>
      <c r="K75" s="122"/>
      <c r="L75" s="122"/>
      <c r="M75" s="118"/>
      <c r="N75" s="11"/>
      <c r="P75" s="1"/>
      <c r="Q75" s="49"/>
      <c r="R75" s="49"/>
      <c r="S75" s="49"/>
      <c r="T75" s="49"/>
      <c r="U75" s="49"/>
      <c r="V75" s="49"/>
      <c r="W75" s="49"/>
      <c r="X75" s="49"/>
      <c r="Y75" s="49"/>
      <c r="Z75" s="49"/>
      <c r="AA75" s="49"/>
    </row>
    <row r="76" spans="1:27" ht="15" customHeight="1" thickBot="1" x14ac:dyDescent="0.25">
      <c r="A76" s="134"/>
      <c r="B76" s="137"/>
      <c r="C76" s="48"/>
      <c r="D76" s="34"/>
      <c r="E76" s="56" t="s">
        <v>79</v>
      </c>
      <c r="F76" s="57"/>
      <c r="G76" s="57"/>
      <c r="H76" s="67"/>
      <c r="I76" s="38"/>
      <c r="J76" s="38"/>
      <c r="K76" s="93">
        <f>K70-K72+K74</f>
        <v>0</v>
      </c>
      <c r="L76" s="93">
        <f>L70-L72+L74</f>
        <v>0</v>
      </c>
      <c r="M76" s="118" t="s">
        <v>92</v>
      </c>
      <c r="N76" s="11"/>
      <c r="P76" s="1"/>
      <c r="Q76" s="1"/>
      <c r="R76" s="1"/>
      <c r="S76" s="1"/>
      <c r="T76" s="1"/>
      <c r="U76" s="1"/>
      <c r="V76" s="1"/>
      <c r="W76" s="1"/>
      <c r="X76" s="1"/>
      <c r="Y76" s="1"/>
      <c r="Z76" s="1"/>
      <c r="AA76" s="1"/>
    </row>
    <row r="77" spans="1:27" s="49" customFormat="1" ht="15" customHeight="1" x14ac:dyDescent="0.2">
      <c r="A77" s="134"/>
      <c r="B77" s="137"/>
      <c r="C77" s="48"/>
      <c r="D77" s="34"/>
      <c r="E77" s="34"/>
      <c r="F77" s="48"/>
      <c r="G77" s="48"/>
      <c r="H77" s="38"/>
      <c r="I77" s="38"/>
      <c r="J77" s="38"/>
      <c r="K77" s="122"/>
      <c r="L77" s="122"/>
      <c r="M77" s="118"/>
      <c r="N77" s="11"/>
      <c r="O77" s="45"/>
      <c r="P77" s="23"/>
      <c r="Q77" s="23"/>
      <c r="R77" s="23"/>
      <c r="S77" s="23"/>
      <c r="T77" s="23"/>
      <c r="U77" s="23"/>
      <c r="V77" s="23"/>
      <c r="W77" s="23"/>
      <c r="X77" s="23"/>
      <c r="Y77" s="23"/>
      <c r="Z77" s="23"/>
      <c r="AA77" s="23"/>
    </row>
    <row r="78" spans="1:27" ht="15" customHeight="1" x14ac:dyDescent="0.2">
      <c r="A78" s="134"/>
      <c r="B78" s="137"/>
      <c r="C78" s="48"/>
      <c r="D78" s="37" t="s">
        <v>1</v>
      </c>
      <c r="E78" s="37"/>
      <c r="F78" s="48" t="s">
        <v>24</v>
      </c>
      <c r="G78" s="48"/>
      <c r="H78" s="38"/>
      <c r="I78" s="38"/>
      <c r="J78" s="38"/>
      <c r="K78" s="148"/>
      <c r="L78" s="148"/>
      <c r="M78" s="118">
        <v>2</v>
      </c>
      <c r="N78" s="11"/>
      <c r="U78" s="23"/>
      <c r="V78" s="23"/>
      <c r="W78" s="23"/>
      <c r="X78" s="23"/>
      <c r="Y78" s="23"/>
      <c r="Z78" s="23"/>
      <c r="AA78" s="23"/>
    </row>
    <row r="79" spans="1:27" s="49" customFormat="1" ht="15" customHeight="1" x14ac:dyDescent="0.2">
      <c r="A79" s="134"/>
      <c r="B79" s="137"/>
      <c r="C79" s="48"/>
      <c r="D79" s="34"/>
      <c r="E79" s="34"/>
      <c r="F79" s="48"/>
      <c r="G79" s="48"/>
      <c r="H79" s="38"/>
      <c r="I79" s="38"/>
      <c r="J79" s="38"/>
      <c r="K79" s="122"/>
      <c r="L79" s="122"/>
      <c r="M79" s="118"/>
      <c r="N79" s="11"/>
      <c r="O79" s="45"/>
      <c r="P79" s="23"/>
      <c r="Q79" s="23"/>
      <c r="R79" s="23"/>
      <c r="S79" s="23"/>
      <c r="T79" s="23"/>
      <c r="U79" s="23"/>
      <c r="V79" s="23"/>
      <c r="W79" s="23"/>
      <c r="X79" s="23"/>
      <c r="Y79" s="23"/>
      <c r="Z79" s="23"/>
      <c r="AA79" s="23"/>
    </row>
    <row r="80" spans="1:27" ht="15" customHeight="1" x14ac:dyDescent="0.2">
      <c r="A80" s="134"/>
      <c r="B80" s="137"/>
      <c r="C80" s="48"/>
      <c r="D80" s="37" t="s">
        <v>1</v>
      </c>
      <c r="E80" s="37"/>
      <c r="F80" s="48" t="s">
        <v>11</v>
      </c>
      <c r="G80" s="48"/>
      <c r="H80" s="38"/>
      <c r="I80" s="38"/>
      <c r="J80" s="38"/>
      <c r="K80" s="149">
        <f>K114</f>
        <v>0</v>
      </c>
      <c r="L80" s="149">
        <f>L114</f>
        <v>0</v>
      </c>
      <c r="M80" s="118" t="s">
        <v>92</v>
      </c>
      <c r="N80" s="11"/>
      <c r="U80" s="23"/>
      <c r="V80" s="23"/>
      <c r="W80" s="23"/>
      <c r="X80" s="23"/>
      <c r="Y80" s="23"/>
      <c r="Z80" s="23"/>
      <c r="AA80" s="23"/>
    </row>
    <row r="81" spans="1:27" ht="15" customHeight="1" thickBot="1" x14ac:dyDescent="0.25">
      <c r="A81" s="134"/>
      <c r="B81" s="137"/>
      <c r="C81" s="48"/>
      <c r="D81" s="34"/>
      <c r="E81" s="34"/>
      <c r="F81" s="48"/>
      <c r="G81" s="48"/>
      <c r="H81" s="38"/>
      <c r="I81" s="38"/>
      <c r="J81" s="38"/>
      <c r="K81" s="122"/>
      <c r="L81" s="122"/>
      <c r="M81" s="118"/>
      <c r="N81" s="11"/>
      <c r="U81" s="23"/>
      <c r="V81" s="23"/>
      <c r="W81" s="23"/>
      <c r="X81" s="23"/>
      <c r="Y81" s="23"/>
      <c r="Z81" s="23"/>
      <c r="AA81" s="23"/>
    </row>
    <row r="82" spans="1:27" ht="15" customHeight="1" thickBot="1" x14ac:dyDescent="0.25">
      <c r="A82" s="134"/>
      <c r="B82" s="137"/>
      <c r="C82" s="48"/>
      <c r="D82" s="34"/>
      <c r="E82" s="34" t="s">
        <v>77</v>
      </c>
      <c r="F82" s="48"/>
      <c r="G82" s="48"/>
      <c r="H82" s="38"/>
      <c r="I82" s="38"/>
      <c r="J82" s="38"/>
      <c r="K82" s="96">
        <f>K76-K78-K80</f>
        <v>0</v>
      </c>
      <c r="L82" s="96">
        <f>L76-L78-L80</f>
        <v>0</v>
      </c>
      <c r="M82" s="118" t="s">
        <v>92</v>
      </c>
      <c r="N82" s="11"/>
      <c r="U82" s="23"/>
      <c r="V82" s="23"/>
      <c r="W82" s="23"/>
      <c r="X82" s="23"/>
      <c r="Y82" s="23"/>
      <c r="Z82" s="23"/>
      <c r="AA82" s="23"/>
    </row>
    <row r="83" spans="1:27" s="8" customFormat="1" ht="15" customHeight="1" x14ac:dyDescent="0.2">
      <c r="A83" s="134"/>
      <c r="B83" s="137"/>
      <c r="C83" s="48"/>
      <c r="D83" s="48"/>
      <c r="E83" s="48"/>
      <c r="F83" s="48"/>
      <c r="G83" s="48"/>
      <c r="H83" s="38"/>
      <c r="I83" s="38"/>
      <c r="J83" s="38"/>
      <c r="K83" s="38"/>
      <c r="L83" s="38"/>
      <c r="M83" s="118"/>
      <c r="N83" s="11"/>
      <c r="O83" s="45"/>
      <c r="P83" s="23"/>
      <c r="Q83" s="23"/>
      <c r="R83" s="23"/>
      <c r="S83" s="23"/>
      <c r="T83" s="23"/>
      <c r="U83" s="23"/>
      <c r="V83" s="23"/>
      <c r="W83" s="23"/>
      <c r="X83" s="23"/>
      <c r="Y83" s="23"/>
      <c r="Z83" s="23"/>
      <c r="AA83" s="23"/>
    </row>
    <row r="84" spans="1:27" s="8" customFormat="1" ht="15" customHeight="1" x14ac:dyDescent="0.3">
      <c r="A84" s="134"/>
      <c r="B84" s="137"/>
      <c r="C84" s="68" t="s">
        <v>84</v>
      </c>
      <c r="D84" s="67"/>
      <c r="E84" s="67"/>
      <c r="F84" s="67"/>
      <c r="G84" s="67"/>
      <c r="H84" s="67"/>
      <c r="I84" s="67"/>
      <c r="J84" s="67"/>
      <c r="K84" s="38"/>
      <c r="L84" s="116"/>
      <c r="M84" s="120"/>
      <c r="N84" s="11"/>
      <c r="O84" s="45"/>
      <c r="P84" s="23"/>
      <c r="Q84" s="23"/>
      <c r="R84" s="23"/>
      <c r="S84" s="23"/>
      <c r="T84" s="23"/>
      <c r="U84" s="23"/>
      <c r="V84" s="23"/>
      <c r="W84" s="23"/>
      <c r="X84" s="23"/>
      <c r="Y84" s="23"/>
      <c r="Z84" s="23"/>
      <c r="AA84" s="23"/>
    </row>
    <row r="85" spans="1:27" s="8" customFormat="1" ht="15" customHeight="1" x14ac:dyDescent="0.2">
      <c r="A85" s="134"/>
      <c r="B85" s="150"/>
      <c r="C85" s="48"/>
      <c r="D85" s="26"/>
      <c r="E85" s="58" t="s">
        <v>61</v>
      </c>
      <c r="F85" s="58"/>
      <c r="G85" s="48"/>
      <c r="H85" s="48"/>
      <c r="I85" s="38"/>
      <c r="J85" s="38"/>
      <c r="K85" s="117" t="s">
        <v>6</v>
      </c>
      <c r="L85" s="117" t="s">
        <v>6</v>
      </c>
      <c r="M85" s="118"/>
      <c r="N85" s="11"/>
      <c r="O85" s="45"/>
      <c r="P85" s="23"/>
      <c r="Q85" s="23"/>
      <c r="R85" s="23"/>
      <c r="S85" s="23"/>
      <c r="T85" s="23"/>
      <c r="U85" s="23"/>
      <c r="V85" s="23"/>
      <c r="W85" s="23"/>
      <c r="X85" s="23"/>
      <c r="Y85" s="23"/>
      <c r="Z85" s="23"/>
      <c r="AA85" s="23"/>
    </row>
    <row r="86" spans="1:27" s="8" customFormat="1" ht="15" customHeight="1" x14ac:dyDescent="0.2">
      <c r="A86" s="134"/>
      <c r="B86" s="150"/>
      <c r="C86" s="48"/>
      <c r="D86" s="48"/>
      <c r="E86" s="48"/>
      <c r="F86" s="38" t="s">
        <v>28</v>
      </c>
      <c r="G86" s="38"/>
      <c r="H86" s="48"/>
      <c r="I86" s="38"/>
      <c r="J86" s="38"/>
      <c r="K86" s="148"/>
      <c r="L86" s="148"/>
      <c r="M86" s="118">
        <v>2</v>
      </c>
      <c r="N86" s="11"/>
      <c r="O86" s="45"/>
      <c r="P86" s="23"/>
      <c r="Q86" s="23"/>
      <c r="R86" s="23"/>
      <c r="S86" s="23"/>
      <c r="T86" s="23"/>
      <c r="U86" s="23"/>
      <c r="V86" s="23"/>
      <c r="W86" s="23"/>
      <c r="X86" s="23"/>
      <c r="Y86" s="23"/>
      <c r="Z86" s="23"/>
      <c r="AA86" s="23"/>
    </row>
    <row r="87" spans="1:27" s="8" customFormat="1" ht="15" customHeight="1" x14ac:dyDescent="0.2">
      <c r="A87" s="134"/>
      <c r="B87" s="150"/>
      <c r="C87" s="48"/>
      <c r="D87" s="48"/>
      <c r="E87" s="48"/>
      <c r="F87" s="38" t="s">
        <v>39</v>
      </c>
      <c r="G87" s="38"/>
      <c r="H87" s="48"/>
      <c r="I87" s="38"/>
      <c r="J87" s="38"/>
      <c r="K87" s="148"/>
      <c r="L87" s="148"/>
      <c r="M87" s="118">
        <v>2</v>
      </c>
      <c r="N87" s="11"/>
      <c r="O87" s="45"/>
      <c r="P87" s="23"/>
      <c r="Q87" s="23"/>
      <c r="R87" s="23"/>
      <c r="S87" s="23"/>
      <c r="T87" s="23"/>
      <c r="U87" s="23"/>
      <c r="V87" s="23"/>
      <c r="W87" s="23"/>
      <c r="X87" s="23"/>
      <c r="Y87" s="23"/>
      <c r="Z87" s="23"/>
      <c r="AA87" s="23"/>
    </row>
    <row r="88" spans="1:27" s="8" customFormat="1" ht="15" customHeight="1" x14ac:dyDescent="0.2">
      <c r="A88" s="134"/>
      <c r="B88" s="150"/>
      <c r="C88" s="48"/>
      <c r="D88" s="48"/>
      <c r="E88" s="48"/>
      <c r="F88" s="57" t="s">
        <v>59</v>
      </c>
      <c r="G88" s="57"/>
      <c r="H88" s="48"/>
      <c r="I88" s="38"/>
      <c r="J88" s="38"/>
      <c r="K88" s="148"/>
      <c r="L88" s="148"/>
      <c r="M88" s="118">
        <v>3</v>
      </c>
      <c r="N88" s="11"/>
      <c r="O88" s="45"/>
      <c r="P88" s="23"/>
      <c r="Q88" s="23"/>
      <c r="R88" s="23"/>
      <c r="S88" s="23"/>
      <c r="T88" s="23"/>
      <c r="U88" s="23"/>
      <c r="V88" s="23"/>
      <c r="W88" s="23"/>
      <c r="X88" s="23"/>
      <c r="Y88" s="23"/>
      <c r="Z88" s="23"/>
      <c r="AA88" s="23"/>
    </row>
    <row r="89" spans="1:27" s="8" customFormat="1" ht="15" customHeight="1" thickBot="1" x14ac:dyDescent="0.25">
      <c r="A89" s="134"/>
      <c r="B89" s="150"/>
      <c r="C89" s="48"/>
      <c r="D89" s="48"/>
      <c r="E89" s="48"/>
      <c r="F89" s="57" t="s">
        <v>60</v>
      </c>
      <c r="G89" s="57"/>
      <c r="H89" s="48"/>
      <c r="I89" s="38"/>
      <c r="J89" s="38"/>
      <c r="K89" s="148"/>
      <c r="L89" s="148"/>
      <c r="M89" s="118">
        <v>4</v>
      </c>
      <c r="N89" s="11"/>
      <c r="O89" s="45"/>
      <c r="P89" s="23"/>
      <c r="Q89" s="23"/>
      <c r="R89" s="23"/>
      <c r="S89" s="23"/>
      <c r="T89" s="23"/>
      <c r="U89" s="23"/>
      <c r="V89" s="23"/>
      <c r="W89" s="23"/>
      <c r="X89" s="23"/>
      <c r="Y89" s="23"/>
      <c r="Z89" s="23"/>
      <c r="AA89" s="23"/>
    </row>
    <row r="90" spans="1:27" s="8" customFormat="1" ht="15" customHeight="1" thickBot="1" x14ac:dyDescent="0.25">
      <c r="A90" s="134"/>
      <c r="B90" s="150"/>
      <c r="C90" s="48"/>
      <c r="D90" s="42"/>
      <c r="E90" s="69" t="s">
        <v>74</v>
      </c>
      <c r="F90" s="57"/>
      <c r="G90" s="57"/>
      <c r="H90" s="57"/>
      <c r="I90" s="67"/>
      <c r="J90" s="38"/>
      <c r="K90" s="96">
        <f>SUM(K86:K89)</f>
        <v>0</v>
      </c>
      <c r="L90" s="96">
        <f>SUM(L86:L89)</f>
        <v>0</v>
      </c>
      <c r="M90" s="118" t="s">
        <v>92</v>
      </c>
      <c r="N90" s="11"/>
      <c r="O90" s="45"/>
      <c r="P90" s="1"/>
      <c r="Q90" s="1"/>
      <c r="R90" s="1"/>
      <c r="S90" s="1"/>
      <c r="T90" s="1"/>
      <c r="U90" s="1"/>
      <c r="V90" s="1"/>
      <c r="W90" s="1"/>
      <c r="X90" s="1"/>
      <c r="Y90" s="1"/>
      <c r="Z90" s="1"/>
      <c r="AA90" s="1"/>
    </row>
    <row r="91" spans="1:27" s="49" customFormat="1" ht="15" customHeight="1" x14ac:dyDescent="0.2">
      <c r="A91" s="134"/>
      <c r="B91" s="150"/>
      <c r="C91" s="48"/>
      <c r="D91" s="42"/>
      <c r="E91" s="42"/>
      <c r="F91" s="48"/>
      <c r="G91" s="48"/>
      <c r="H91" s="48"/>
      <c r="I91" s="38"/>
      <c r="J91" s="38"/>
      <c r="K91" s="38"/>
      <c r="L91" s="38"/>
      <c r="M91" s="44"/>
      <c r="N91" s="11"/>
      <c r="O91" s="45"/>
      <c r="P91" s="23"/>
      <c r="Q91" s="23"/>
      <c r="R91" s="23"/>
      <c r="S91" s="23"/>
      <c r="T91" s="23"/>
      <c r="U91" s="7"/>
      <c r="V91" s="7"/>
      <c r="W91" s="7"/>
      <c r="X91" s="7"/>
      <c r="Y91" s="7"/>
      <c r="Z91" s="7"/>
      <c r="AA91" s="7"/>
    </row>
    <row r="92" spans="1:27" s="49" customFormat="1" ht="15" customHeight="1" x14ac:dyDescent="0.3">
      <c r="A92" s="134"/>
      <c r="B92" s="137"/>
      <c r="C92" s="28" t="s">
        <v>85</v>
      </c>
      <c r="D92" s="122"/>
      <c r="E92" s="30"/>
      <c r="F92" s="30"/>
      <c r="G92" s="122"/>
      <c r="H92" s="122"/>
      <c r="I92" s="122"/>
      <c r="J92" s="122"/>
      <c r="K92" s="117" t="s">
        <v>6</v>
      </c>
      <c r="L92" s="117" t="s">
        <v>6</v>
      </c>
      <c r="M92" s="44"/>
      <c r="N92" s="13"/>
      <c r="O92" s="45"/>
      <c r="P92" s="23"/>
      <c r="Q92" s="23"/>
      <c r="R92" s="23"/>
      <c r="S92" s="23"/>
      <c r="T92" s="23"/>
      <c r="U92" s="7"/>
      <c r="V92" s="7"/>
      <c r="W92" s="7"/>
      <c r="X92" s="7"/>
      <c r="Y92" s="7"/>
      <c r="Z92" s="7"/>
      <c r="AA92" s="7"/>
    </row>
    <row r="93" spans="1:27" s="49" customFormat="1" ht="15" customHeight="1" x14ac:dyDescent="0.3">
      <c r="A93" s="134"/>
      <c r="B93" s="137"/>
      <c r="C93" s="28"/>
      <c r="D93" s="122"/>
      <c r="E93" s="30"/>
      <c r="F93" s="30"/>
      <c r="G93" s="122"/>
      <c r="H93" s="122"/>
      <c r="I93" s="122"/>
      <c r="J93" s="122"/>
      <c r="K93" s="122"/>
      <c r="L93" s="122"/>
      <c r="M93" s="44"/>
      <c r="N93" s="13"/>
      <c r="O93" s="45"/>
      <c r="P93" s="23"/>
      <c r="Q93" s="23"/>
      <c r="R93" s="23"/>
      <c r="S93" s="23"/>
      <c r="T93" s="23"/>
      <c r="U93" s="7"/>
      <c r="V93" s="7"/>
      <c r="W93" s="7"/>
      <c r="X93" s="7"/>
      <c r="Y93" s="7"/>
      <c r="Z93" s="7"/>
      <c r="AA93" s="7"/>
    </row>
    <row r="94" spans="1:27" s="49" customFormat="1" ht="15" customHeight="1" x14ac:dyDescent="0.2">
      <c r="A94" s="134"/>
      <c r="B94" s="137"/>
      <c r="C94" s="122"/>
      <c r="D94" s="29"/>
      <c r="E94" s="25" t="s">
        <v>30</v>
      </c>
      <c r="F94" s="30"/>
      <c r="G94" s="29"/>
      <c r="H94" s="29"/>
      <c r="I94" s="29"/>
      <c r="J94" s="29"/>
      <c r="K94" s="151">
        <f>K76</f>
        <v>0</v>
      </c>
      <c r="L94" s="151">
        <f>L76</f>
        <v>0</v>
      </c>
      <c r="M94" s="118" t="s">
        <v>92</v>
      </c>
      <c r="N94" s="13"/>
      <c r="O94" s="45"/>
      <c r="P94" s="23"/>
      <c r="Q94" s="23"/>
      <c r="R94" s="23"/>
      <c r="S94" s="23"/>
      <c r="T94" s="23"/>
      <c r="U94" s="7"/>
      <c r="V94" s="7"/>
      <c r="W94" s="7"/>
      <c r="X94" s="7"/>
      <c r="Y94" s="7"/>
      <c r="Z94" s="7"/>
      <c r="AA94" s="7"/>
    </row>
    <row r="95" spans="1:27" s="49" customFormat="1" ht="15" customHeight="1" x14ac:dyDescent="0.2">
      <c r="A95" s="134"/>
      <c r="B95" s="137"/>
      <c r="C95" s="122"/>
      <c r="D95" s="122"/>
      <c r="E95" s="25"/>
      <c r="F95" s="30"/>
      <c r="G95" s="122"/>
      <c r="H95" s="122"/>
      <c r="I95" s="122"/>
      <c r="J95" s="122"/>
      <c r="K95" s="122"/>
      <c r="L95" s="122"/>
      <c r="M95" s="44"/>
      <c r="N95" s="13"/>
      <c r="O95" s="45"/>
      <c r="P95" s="23"/>
      <c r="Q95" s="23"/>
      <c r="R95" s="23"/>
      <c r="S95" s="23"/>
      <c r="T95" s="23"/>
      <c r="U95" s="7"/>
      <c r="V95" s="7"/>
      <c r="W95" s="7"/>
      <c r="X95" s="7"/>
      <c r="Y95" s="7"/>
      <c r="Z95" s="7"/>
      <c r="AA95" s="7"/>
    </row>
    <row r="96" spans="1:27" s="49" customFormat="1" ht="15" customHeight="1" x14ac:dyDescent="0.2">
      <c r="A96" s="134"/>
      <c r="B96" s="137"/>
      <c r="C96" s="18"/>
      <c r="D96" s="17" t="s">
        <v>2</v>
      </c>
      <c r="E96" s="25"/>
      <c r="F96" s="30" t="s">
        <v>31</v>
      </c>
      <c r="G96" s="12"/>
      <c r="H96" s="12"/>
      <c r="I96" s="12"/>
      <c r="J96" s="12"/>
      <c r="K96" s="148"/>
      <c r="L96" s="148"/>
      <c r="M96" s="44">
        <v>5</v>
      </c>
      <c r="N96" s="13"/>
      <c r="O96" s="45"/>
      <c r="P96" s="23"/>
      <c r="Q96" s="23"/>
      <c r="R96" s="23"/>
      <c r="S96" s="23"/>
      <c r="T96" s="23"/>
      <c r="U96" s="7"/>
      <c r="V96" s="7"/>
      <c r="W96" s="7"/>
      <c r="X96" s="7"/>
      <c r="Y96" s="7"/>
      <c r="Z96" s="7"/>
      <c r="AA96" s="7"/>
    </row>
    <row r="97" spans="1:27" s="49" customFormat="1" ht="15" customHeight="1" x14ac:dyDescent="0.2">
      <c r="A97" s="134"/>
      <c r="B97" s="137"/>
      <c r="C97" s="122"/>
      <c r="D97" s="17"/>
      <c r="E97" s="25"/>
      <c r="F97" s="30" t="s">
        <v>32</v>
      </c>
      <c r="G97" s="12"/>
      <c r="H97" s="12"/>
      <c r="I97" s="12"/>
      <c r="J97" s="12"/>
      <c r="K97" s="148"/>
      <c r="L97" s="148"/>
      <c r="M97" s="44">
        <v>5</v>
      </c>
      <c r="N97" s="13"/>
      <c r="O97" s="45"/>
      <c r="P97" s="23"/>
      <c r="Q97" s="23"/>
      <c r="R97" s="23"/>
      <c r="S97" s="23"/>
      <c r="T97" s="23"/>
      <c r="U97" s="7"/>
      <c r="V97" s="7"/>
      <c r="W97" s="7"/>
      <c r="X97" s="7"/>
      <c r="Y97" s="7"/>
      <c r="Z97" s="7"/>
      <c r="AA97" s="7"/>
    </row>
    <row r="98" spans="1:27" s="49" customFormat="1" ht="15" customHeight="1" x14ac:dyDescent="0.2">
      <c r="A98" s="134"/>
      <c r="B98" s="137"/>
      <c r="C98" s="122"/>
      <c r="D98" s="17"/>
      <c r="E98" s="25"/>
      <c r="F98" s="30" t="s">
        <v>33</v>
      </c>
      <c r="G98" s="12"/>
      <c r="H98" s="12"/>
      <c r="I98" s="12"/>
      <c r="J98" s="12"/>
      <c r="K98" s="148"/>
      <c r="L98" s="148"/>
      <c r="M98" s="44">
        <v>5</v>
      </c>
      <c r="N98" s="13"/>
      <c r="O98" s="45"/>
      <c r="P98" s="23"/>
      <c r="Q98" s="23"/>
      <c r="R98" s="23"/>
      <c r="S98" s="23"/>
      <c r="T98" s="23"/>
      <c r="U98" s="7"/>
      <c r="V98" s="7"/>
      <c r="W98" s="7"/>
      <c r="X98" s="7"/>
      <c r="Y98" s="7"/>
      <c r="Z98" s="7"/>
      <c r="AA98" s="7"/>
    </row>
    <row r="99" spans="1:27" s="52" customFormat="1" ht="15" customHeight="1" thickBot="1" x14ac:dyDescent="0.25">
      <c r="A99" s="134"/>
      <c r="B99" s="137"/>
      <c r="C99" s="122"/>
      <c r="D99" s="17"/>
      <c r="E99" s="25"/>
      <c r="F99" s="30" t="s">
        <v>34</v>
      </c>
      <c r="G99" s="12"/>
      <c r="H99" s="12"/>
      <c r="I99" s="12"/>
      <c r="J99" s="12"/>
      <c r="K99" s="148"/>
      <c r="L99" s="148"/>
      <c r="M99" s="44">
        <v>5</v>
      </c>
      <c r="N99" s="13"/>
      <c r="O99" s="45"/>
      <c r="P99" s="23"/>
      <c r="Q99" s="23"/>
      <c r="R99" s="23"/>
      <c r="S99" s="23"/>
      <c r="T99" s="23"/>
    </row>
    <row r="100" spans="1:27" s="52" customFormat="1" ht="15" customHeight="1" thickBot="1" x14ac:dyDescent="0.25">
      <c r="A100" s="134"/>
      <c r="B100" s="137"/>
      <c r="C100" s="122"/>
      <c r="D100" s="17"/>
      <c r="E100" s="25"/>
      <c r="F100" s="30"/>
      <c r="G100" s="122"/>
      <c r="H100" s="122"/>
      <c r="I100" s="122"/>
      <c r="J100" s="122"/>
      <c r="K100" s="97">
        <f>SUM(K96:K99)</f>
        <v>0</v>
      </c>
      <c r="L100" s="97">
        <f>SUM(L96:L99)</f>
        <v>0</v>
      </c>
      <c r="M100" s="118" t="s">
        <v>92</v>
      </c>
      <c r="N100" s="13"/>
      <c r="O100" s="45"/>
      <c r="P100" s="23"/>
      <c r="Q100" s="23"/>
      <c r="R100" s="23"/>
      <c r="S100" s="23"/>
      <c r="T100" s="23"/>
      <c r="U100" s="7"/>
      <c r="V100" s="7"/>
      <c r="W100" s="7"/>
      <c r="X100" s="7"/>
      <c r="Y100" s="7"/>
      <c r="Z100" s="7"/>
      <c r="AA100" s="7"/>
    </row>
    <row r="101" spans="1:27" s="49" customFormat="1" ht="15" customHeight="1" x14ac:dyDescent="0.2">
      <c r="A101" s="134"/>
      <c r="B101" s="137"/>
      <c r="C101" s="122"/>
      <c r="D101" s="17"/>
      <c r="E101" s="25"/>
      <c r="F101" s="30"/>
      <c r="G101" s="122"/>
      <c r="H101" s="122"/>
      <c r="I101" s="122"/>
      <c r="J101" s="122"/>
      <c r="K101" s="122"/>
      <c r="L101" s="122"/>
      <c r="M101" s="44"/>
      <c r="N101" s="13"/>
      <c r="O101" s="45"/>
      <c r="P101" s="23"/>
      <c r="Q101" s="23"/>
      <c r="R101" s="23"/>
      <c r="S101" s="23"/>
      <c r="T101" s="23"/>
      <c r="U101" s="7"/>
      <c r="V101" s="7"/>
      <c r="W101" s="7"/>
      <c r="X101" s="7"/>
      <c r="Y101" s="7"/>
      <c r="Z101" s="7"/>
      <c r="AA101" s="7"/>
    </row>
    <row r="102" spans="1:27" s="49" customFormat="1" ht="15" customHeight="1" x14ac:dyDescent="0.2">
      <c r="A102" s="134"/>
      <c r="B102" s="137"/>
      <c r="C102" s="18"/>
      <c r="D102" s="17" t="s">
        <v>1</v>
      </c>
      <c r="E102" s="25"/>
      <c r="F102" s="54" t="s">
        <v>41</v>
      </c>
      <c r="G102" s="12"/>
      <c r="H102" s="12"/>
      <c r="I102" s="12"/>
      <c r="J102" s="12"/>
      <c r="K102" s="152">
        <f>K74</f>
        <v>0</v>
      </c>
      <c r="L102" s="152">
        <f>L74</f>
        <v>0</v>
      </c>
      <c r="M102" s="118" t="s">
        <v>92</v>
      </c>
      <c r="N102" s="13"/>
      <c r="O102" s="45"/>
      <c r="P102" s="23"/>
      <c r="Q102" s="23"/>
      <c r="R102" s="23"/>
      <c r="S102" s="23"/>
      <c r="T102" s="23"/>
      <c r="U102" s="7"/>
      <c r="V102" s="7"/>
      <c r="W102" s="7"/>
      <c r="X102" s="7"/>
      <c r="Y102" s="7"/>
      <c r="Z102" s="7"/>
      <c r="AA102" s="7"/>
    </row>
    <row r="103" spans="1:27" s="1" customFormat="1" ht="15" customHeight="1" x14ac:dyDescent="0.2">
      <c r="A103" s="134"/>
      <c r="B103" s="137"/>
      <c r="C103" s="18"/>
      <c r="D103" s="17"/>
      <c r="E103" s="25"/>
      <c r="F103" s="54" t="s">
        <v>76</v>
      </c>
      <c r="G103" s="12"/>
      <c r="H103" s="12"/>
      <c r="I103" s="12"/>
      <c r="J103" s="12"/>
      <c r="K103" s="148"/>
      <c r="L103" s="148"/>
      <c r="M103" s="44">
        <v>6</v>
      </c>
      <c r="N103" s="13"/>
      <c r="O103" s="45"/>
      <c r="P103" s="23"/>
      <c r="Q103" s="23"/>
      <c r="R103" s="23"/>
      <c r="S103" s="23"/>
      <c r="T103" s="23"/>
      <c r="U103" s="7"/>
      <c r="V103" s="7"/>
      <c r="W103" s="7"/>
      <c r="X103" s="7"/>
      <c r="Y103" s="7"/>
      <c r="Z103" s="7"/>
      <c r="AA103" s="7"/>
    </row>
    <row r="104" spans="1:27" s="23" customFormat="1" ht="15" customHeight="1" x14ac:dyDescent="0.2">
      <c r="A104" s="134"/>
      <c r="B104" s="137"/>
      <c r="C104" s="122"/>
      <c r="D104" s="17"/>
      <c r="E104" s="25"/>
      <c r="F104" s="54" t="s">
        <v>75</v>
      </c>
      <c r="G104" s="55"/>
      <c r="H104" s="55"/>
      <c r="I104" s="55"/>
      <c r="J104" s="55"/>
      <c r="K104" s="148"/>
      <c r="L104" s="148"/>
      <c r="M104" s="44">
        <v>5</v>
      </c>
      <c r="N104" s="13"/>
      <c r="O104" s="45"/>
      <c r="U104" s="7"/>
      <c r="V104" s="7"/>
      <c r="W104" s="7"/>
      <c r="X104" s="7"/>
      <c r="Y104" s="7"/>
      <c r="Z104" s="7"/>
      <c r="AA104" s="7"/>
    </row>
    <row r="105" spans="1:27" s="23" customFormat="1" ht="15" customHeight="1" thickBot="1" x14ac:dyDescent="0.25">
      <c r="A105" s="134"/>
      <c r="B105" s="137"/>
      <c r="C105" s="122"/>
      <c r="D105" s="17"/>
      <c r="E105" s="25"/>
      <c r="F105" s="30" t="s">
        <v>35</v>
      </c>
      <c r="G105" s="12"/>
      <c r="H105" s="12"/>
      <c r="I105" s="12"/>
      <c r="J105" s="12"/>
      <c r="K105" s="125">
        <f>((K42*K43*K21)+K78)/SQRT(1+K43)</f>
        <v>0</v>
      </c>
      <c r="L105" s="125">
        <f>((L42*L43*L21)+L78)/SQRT(1+L43)</f>
        <v>0</v>
      </c>
      <c r="M105" s="118" t="s">
        <v>92</v>
      </c>
      <c r="N105" s="13"/>
      <c r="O105" s="45"/>
      <c r="U105" s="7"/>
      <c r="V105" s="7"/>
      <c r="W105" s="7"/>
      <c r="X105" s="7"/>
      <c r="Y105" s="7"/>
      <c r="Z105" s="7"/>
      <c r="AA105" s="7"/>
    </row>
    <row r="106" spans="1:27" s="23" customFormat="1" ht="15" customHeight="1" thickBot="1" x14ac:dyDescent="0.25">
      <c r="A106" s="134"/>
      <c r="B106" s="137"/>
      <c r="C106" s="122"/>
      <c r="D106" s="17"/>
      <c r="E106" s="25"/>
      <c r="F106" s="30"/>
      <c r="G106" s="122"/>
      <c r="H106" s="122"/>
      <c r="I106" s="122"/>
      <c r="J106" s="122"/>
      <c r="K106" s="98">
        <f>SUM(K102:K105)</f>
        <v>0</v>
      </c>
      <c r="L106" s="98">
        <f>SUM(L102:L105)</f>
        <v>0</v>
      </c>
      <c r="M106" s="118" t="s">
        <v>92</v>
      </c>
      <c r="N106" s="13"/>
      <c r="O106" s="45"/>
      <c r="U106" s="7"/>
      <c r="V106" s="7"/>
      <c r="W106" s="7"/>
      <c r="X106" s="7"/>
      <c r="Y106" s="7"/>
      <c r="Z106" s="7"/>
      <c r="AA106" s="7"/>
    </row>
    <row r="107" spans="1:27" s="23" customFormat="1" ht="15" customHeight="1" thickBot="1" x14ac:dyDescent="0.25">
      <c r="A107" s="134"/>
      <c r="B107" s="137"/>
      <c r="C107" s="122"/>
      <c r="D107" s="17"/>
      <c r="E107" s="25"/>
      <c r="F107" s="30"/>
      <c r="G107" s="122"/>
      <c r="H107" s="122"/>
      <c r="I107" s="122"/>
      <c r="J107" s="122"/>
      <c r="K107" s="122"/>
      <c r="L107" s="122"/>
      <c r="M107" s="44"/>
      <c r="N107" s="13"/>
      <c r="O107" s="45"/>
      <c r="U107" s="7"/>
      <c r="V107" s="7"/>
      <c r="W107" s="7"/>
      <c r="X107" s="7"/>
      <c r="Y107" s="7"/>
      <c r="Z107" s="7"/>
      <c r="AA107" s="7"/>
    </row>
    <row r="108" spans="1:27" s="23" customFormat="1" ht="15" customHeight="1" thickBot="1" x14ac:dyDescent="0.25">
      <c r="A108" s="134"/>
      <c r="B108" s="137"/>
      <c r="C108" s="122"/>
      <c r="D108" s="17"/>
      <c r="E108" s="25" t="s">
        <v>36</v>
      </c>
      <c r="F108" s="30"/>
      <c r="G108" s="122"/>
      <c r="H108" s="122"/>
      <c r="I108" s="122"/>
      <c r="J108" s="122"/>
      <c r="K108" s="97">
        <f>K94+K100-K106</f>
        <v>0</v>
      </c>
      <c r="L108" s="97">
        <f>L94+L100-L106</f>
        <v>0</v>
      </c>
      <c r="M108" s="118" t="s">
        <v>92</v>
      </c>
      <c r="N108" s="13"/>
      <c r="O108" s="45"/>
      <c r="U108" s="7"/>
      <c r="V108" s="7"/>
      <c r="W108" s="7"/>
      <c r="X108" s="7"/>
      <c r="Y108" s="7"/>
      <c r="Z108" s="7"/>
      <c r="AA108" s="7"/>
    </row>
    <row r="109" spans="1:27" s="23" customFormat="1" ht="15" customHeight="1" x14ac:dyDescent="0.2">
      <c r="A109" s="134"/>
      <c r="B109" s="137"/>
      <c r="C109" s="122"/>
      <c r="D109" s="17"/>
      <c r="E109" s="25"/>
      <c r="F109" s="30"/>
      <c r="G109" s="122"/>
      <c r="H109" s="122"/>
      <c r="I109" s="122"/>
      <c r="J109" s="122"/>
      <c r="K109" s="122"/>
      <c r="L109" s="122"/>
      <c r="M109" s="44"/>
      <c r="N109" s="13"/>
      <c r="O109" s="45"/>
      <c r="U109" s="7"/>
      <c r="V109" s="7"/>
      <c r="W109" s="7"/>
      <c r="X109" s="7"/>
      <c r="Y109" s="7"/>
      <c r="Z109" s="7"/>
      <c r="AA109" s="7"/>
    </row>
    <row r="110" spans="1:27" s="23" customFormat="1" ht="15" customHeight="1" x14ac:dyDescent="0.2">
      <c r="A110" s="134"/>
      <c r="B110" s="137"/>
      <c r="C110" s="18"/>
      <c r="D110" s="17" t="s">
        <v>1</v>
      </c>
      <c r="E110" s="25"/>
      <c r="F110" s="30" t="s">
        <v>37</v>
      </c>
      <c r="G110" s="12"/>
      <c r="H110" s="12"/>
      <c r="I110" s="12"/>
      <c r="J110" s="12"/>
      <c r="K110" s="148"/>
      <c r="L110" s="148"/>
      <c r="M110" s="44">
        <v>5</v>
      </c>
      <c r="N110" s="13" t="s">
        <v>3</v>
      </c>
      <c r="O110" s="45"/>
      <c r="U110" s="52"/>
      <c r="V110" s="52"/>
      <c r="W110" s="52"/>
      <c r="X110" s="52"/>
      <c r="Y110" s="52"/>
      <c r="Z110" s="52"/>
      <c r="AA110" s="52"/>
    </row>
    <row r="111" spans="1:27" s="23" customFormat="1" ht="15" customHeight="1" x14ac:dyDescent="0.2">
      <c r="A111" s="134"/>
      <c r="B111" s="137"/>
      <c r="C111" s="122"/>
      <c r="D111" s="122"/>
      <c r="E111" s="25"/>
      <c r="F111" s="30" t="s">
        <v>38</v>
      </c>
      <c r="G111" s="12"/>
      <c r="H111" s="12"/>
      <c r="I111" s="12"/>
      <c r="J111" s="12"/>
      <c r="K111" s="152">
        <f>IF(K108&lt;0,0,MAX(K108-K110,0))</f>
        <v>0</v>
      </c>
      <c r="L111" s="152">
        <f>IF(L108&lt;0,0,MAX(L108-L110,0))</f>
        <v>0</v>
      </c>
      <c r="M111" s="118" t="s">
        <v>92</v>
      </c>
      <c r="N111" s="13" t="s">
        <v>3</v>
      </c>
      <c r="O111" s="45"/>
      <c r="U111" s="7"/>
      <c r="V111" s="7"/>
      <c r="W111" s="7"/>
      <c r="X111" s="7"/>
      <c r="Y111" s="7"/>
      <c r="Z111" s="7"/>
      <c r="AA111" s="7"/>
    </row>
    <row r="112" spans="1:27" s="23" customFormat="1" ht="15" customHeight="1" x14ac:dyDescent="0.2">
      <c r="A112" s="134"/>
      <c r="B112" s="137"/>
      <c r="C112" s="122"/>
      <c r="D112" s="122"/>
      <c r="E112" s="25"/>
      <c r="F112" s="30"/>
      <c r="G112" s="122"/>
      <c r="H112" s="122"/>
      <c r="I112" s="122"/>
      <c r="J112" s="122"/>
      <c r="K112" s="122"/>
      <c r="L112" s="122"/>
      <c r="M112" s="44"/>
      <c r="N112" s="13"/>
      <c r="O112" s="45"/>
      <c r="U112" s="7"/>
      <c r="V112" s="7"/>
      <c r="W112" s="7"/>
      <c r="X112" s="7"/>
      <c r="Y112" s="7"/>
      <c r="Z112" s="7"/>
      <c r="AA112" s="7"/>
    </row>
    <row r="113" spans="1:27" s="23" customFormat="1" ht="15" customHeight="1" thickBot="1" x14ac:dyDescent="0.25">
      <c r="A113" s="134"/>
      <c r="B113" s="137"/>
      <c r="C113" s="122"/>
      <c r="D113" s="12"/>
      <c r="E113" s="30"/>
      <c r="F113" s="30" t="s">
        <v>21</v>
      </c>
      <c r="G113" s="12"/>
      <c r="H113" s="12"/>
      <c r="I113" s="12"/>
      <c r="J113" s="12"/>
      <c r="K113" s="153">
        <v>0.28000000000000003</v>
      </c>
      <c r="L113" s="153">
        <v>0.28000000000000003</v>
      </c>
      <c r="M113" s="44" t="s">
        <v>105</v>
      </c>
      <c r="N113" s="13"/>
      <c r="O113" s="45"/>
      <c r="U113" s="7"/>
      <c r="V113" s="7"/>
      <c r="W113" s="7"/>
      <c r="X113" s="7"/>
      <c r="Y113" s="7"/>
      <c r="Z113" s="7"/>
      <c r="AA113" s="7"/>
    </row>
    <row r="114" spans="1:27" s="23" customFormat="1" ht="15" customHeight="1" thickBot="1" x14ac:dyDescent="0.25">
      <c r="A114" s="134"/>
      <c r="B114" s="137"/>
      <c r="C114" s="122"/>
      <c r="D114" s="122"/>
      <c r="E114" s="26" t="s">
        <v>11</v>
      </c>
      <c r="F114" s="26"/>
      <c r="G114" s="122"/>
      <c r="H114" s="122"/>
      <c r="I114" s="122"/>
      <c r="J114" s="122"/>
      <c r="K114" s="97">
        <f>IF(K111&lt;0,0,K111*K113)</f>
        <v>0</v>
      </c>
      <c r="L114" s="97">
        <f>IF(L111&lt;0,0,L111*L113)</f>
        <v>0</v>
      </c>
      <c r="M114" s="118" t="s">
        <v>92</v>
      </c>
      <c r="N114" s="13" t="s">
        <v>3</v>
      </c>
      <c r="O114" s="45"/>
      <c r="U114" s="7"/>
      <c r="V114" s="7"/>
      <c r="W114" s="7"/>
      <c r="X114" s="7"/>
      <c r="Y114" s="7"/>
      <c r="Z114" s="7"/>
      <c r="AA114" s="7"/>
    </row>
    <row r="115" spans="1:27" s="23" customFormat="1" ht="15" customHeight="1" x14ac:dyDescent="0.2">
      <c r="A115" s="134"/>
      <c r="B115" s="137"/>
      <c r="C115" s="122"/>
      <c r="D115" s="122"/>
      <c r="E115" s="30"/>
      <c r="F115" s="30"/>
      <c r="G115" s="122"/>
      <c r="H115" s="122"/>
      <c r="I115" s="122"/>
      <c r="J115" s="122"/>
      <c r="K115" s="122"/>
      <c r="L115" s="122"/>
      <c r="M115" s="44"/>
      <c r="N115" s="13"/>
      <c r="O115" s="45"/>
      <c r="U115" s="7"/>
      <c r="V115" s="7"/>
      <c r="W115" s="7"/>
      <c r="X115" s="7"/>
      <c r="Y115" s="7"/>
      <c r="Z115" s="7"/>
      <c r="AA115" s="7"/>
    </row>
    <row r="116" spans="1:27" s="23" customFormat="1" ht="15" customHeight="1" x14ac:dyDescent="0.2">
      <c r="A116" s="134"/>
      <c r="B116" s="137"/>
      <c r="C116" s="122"/>
      <c r="D116" s="122"/>
      <c r="E116" s="30"/>
      <c r="F116" s="30"/>
      <c r="G116" s="122"/>
      <c r="H116" s="122"/>
      <c r="I116" s="122"/>
      <c r="J116" s="122"/>
      <c r="K116" s="122"/>
      <c r="L116" s="122"/>
      <c r="M116" s="44"/>
      <c r="N116" s="13"/>
      <c r="O116" s="45"/>
      <c r="U116" s="7"/>
      <c r="V116" s="7"/>
      <c r="W116" s="7"/>
      <c r="X116" s="7"/>
      <c r="Y116" s="7"/>
      <c r="Z116" s="7"/>
      <c r="AA116" s="7"/>
    </row>
    <row r="117" spans="1:27" s="1" customFormat="1" x14ac:dyDescent="0.2">
      <c r="A117" s="134"/>
      <c r="B117" s="154" t="s">
        <v>88</v>
      </c>
      <c r="C117" s="122"/>
      <c r="D117" s="122"/>
      <c r="E117" s="30"/>
      <c r="F117" s="30"/>
      <c r="G117" s="122"/>
      <c r="H117" s="122"/>
      <c r="I117" s="122"/>
      <c r="J117" s="122"/>
      <c r="K117" s="122"/>
      <c r="L117" s="122"/>
      <c r="M117" s="44"/>
      <c r="N117" s="13"/>
      <c r="O117" s="45"/>
      <c r="P117" s="23"/>
      <c r="Q117" s="23"/>
      <c r="R117" s="23"/>
      <c r="S117" s="23"/>
      <c r="T117" s="23"/>
      <c r="U117" s="7"/>
      <c r="V117" s="7"/>
      <c r="W117" s="7"/>
      <c r="X117" s="7"/>
      <c r="Y117" s="7"/>
      <c r="Z117" s="7"/>
      <c r="AA117" s="7"/>
    </row>
    <row r="118" spans="1:27" x14ac:dyDescent="0.2">
      <c r="A118" s="134"/>
      <c r="B118" s="137" t="s">
        <v>87</v>
      </c>
      <c r="C118" s="122"/>
      <c r="D118" s="122"/>
      <c r="E118" s="30"/>
      <c r="F118" s="30" t="s">
        <v>108</v>
      </c>
      <c r="G118" s="122"/>
      <c r="H118" s="122"/>
      <c r="I118" s="122"/>
      <c r="J118" s="122"/>
      <c r="K118" s="122"/>
      <c r="L118" s="122"/>
      <c r="M118" s="44"/>
      <c r="N118" s="13"/>
    </row>
    <row r="119" spans="1:27" x14ac:dyDescent="0.2">
      <c r="A119" s="134"/>
      <c r="B119" s="137" t="s">
        <v>105</v>
      </c>
      <c r="C119" s="122"/>
      <c r="D119" s="122"/>
      <c r="E119" s="30"/>
      <c r="F119" s="30" t="s">
        <v>106</v>
      </c>
      <c r="G119" s="122"/>
      <c r="H119" s="122"/>
      <c r="I119" s="122"/>
      <c r="J119" s="122"/>
      <c r="K119" s="122"/>
      <c r="L119" s="122"/>
      <c r="M119" s="44"/>
      <c r="N119" s="13"/>
    </row>
    <row r="120" spans="1:27" x14ac:dyDescent="0.2">
      <c r="A120" s="134"/>
      <c r="B120" s="155">
        <v>1</v>
      </c>
      <c r="C120" s="133"/>
      <c r="D120" s="122"/>
      <c r="E120" s="30"/>
      <c r="F120" s="30" t="s">
        <v>93</v>
      </c>
      <c r="G120" s="122"/>
      <c r="H120" s="122"/>
      <c r="I120" s="122"/>
      <c r="J120" s="122"/>
      <c r="K120" s="122"/>
      <c r="L120" s="122"/>
      <c r="M120" s="44"/>
      <c r="N120" s="13"/>
    </row>
    <row r="121" spans="1:27" x14ac:dyDescent="0.2">
      <c r="A121" s="134"/>
      <c r="B121" s="155">
        <v>2</v>
      </c>
      <c r="C121" s="133"/>
      <c r="D121" s="122"/>
      <c r="E121" s="30"/>
      <c r="F121" s="175" t="s">
        <v>94</v>
      </c>
      <c r="G121" s="175"/>
      <c r="H121" s="175"/>
      <c r="I121" s="175"/>
      <c r="J121" s="175"/>
      <c r="K121" s="175"/>
      <c r="L121" s="175"/>
      <c r="M121" s="175"/>
      <c r="N121" s="13"/>
    </row>
    <row r="122" spans="1:27" x14ac:dyDescent="0.2">
      <c r="A122" s="134"/>
      <c r="B122" s="155">
        <v>3</v>
      </c>
      <c r="C122" s="133"/>
      <c r="D122" s="122"/>
      <c r="E122" s="30"/>
      <c r="F122" s="30" t="s">
        <v>113</v>
      </c>
      <c r="G122" s="122"/>
      <c r="H122" s="122"/>
      <c r="I122" s="122"/>
      <c r="J122" s="122"/>
      <c r="K122" s="122"/>
      <c r="L122" s="122"/>
      <c r="M122" s="44"/>
      <c r="N122" s="13"/>
    </row>
    <row r="123" spans="1:27" x14ac:dyDescent="0.2">
      <c r="A123" s="134"/>
      <c r="B123" s="155">
        <v>4</v>
      </c>
      <c r="C123" s="133"/>
      <c r="D123" s="122"/>
      <c r="E123" s="30"/>
      <c r="F123" s="30" t="s">
        <v>95</v>
      </c>
      <c r="G123" s="122"/>
      <c r="H123" s="122"/>
      <c r="I123" s="122"/>
      <c r="J123" s="122"/>
      <c r="K123" s="122"/>
      <c r="L123" s="122"/>
      <c r="M123" s="44"/>
      <c r="N123" s="13"/>
    </row>
    <row r="124" spans="1:27" x14ac:dyDescent="0.2">
      <c r="A124" s="134"/>
      <c r="B124" s="155">
        <v>5</v>
      </c>
      <c r="C124" s="133"/>
      <c r="D124" s="122"/>
      <c r="E124" s="30"/>
      <c r="F124" s="30" t="s">
        <v>96</v>
      </c>
      <c r="G124" s="122"/>
      <c r="H124" s="122"/>
      <c r="I124" s="122"/>
      <c r="J124" s="122"/>
      <c r="K124" s="122"/>
      <c r="L124" s="122"/>
      <c r="M124" s="44"/>
      <c r="N124" s="13"/>
    </row>
    <row r="125" spans="1:27" x14ac:dyDescent="0.2">
      <c r="A125" s="134"/>
      <c r="B125" s="155">
        <v>6</v>
      </c>
      <c r="C125" s="133"/>
      <c r="D125" s="122"/>
      <c r="E125" s="30"/>
      <c r="F125" s="30" t="s">
        <v>107</v>
      </c>
      <c r="G125" s="122"/>
      <c r="H125" s="122"/>
      <c r="I125" s="122"/>
      <c r="J125" s="122"/>
      <c r="K125" s="122"/>
      <c r="L125" s="122"/>
      <c r="M125" s="44"/>
      <c r="N125" s="13"/>
    </row>
    <row r="126" spans="1:27" ht="12.75" customHeight="1" x14ac:dyDescent="0.2">
      <c r="A126" s="134"/>
      <c r="B126" s="137"/>
      <c r="C126" s="122"/>
      <c r="D126" s="122"/>
      <c r="E126" s="30"/>
      <c r="F126" s="30"/>
      <c r="G126" s="122"/>
      <c r="H126" s="122"/>
      <c r="I126" s="122"/>
      <c r="J126" s="122"/>
      <c r="K126" s="122"/>
      <c r="L126" s="122"/>
      <c r="M126" s="44"/>
      <c r="N126" s="13"/>
    </row>
    <row r="127" spans="1:27" x14ac:dyDescent="0.2">
      <c r="A127" s="134"/>
      <c r="B127" s="156"/>
      <c r="C127" s="157"/>
      <c r="D127" s="157"/>
      <c r="E127" s="158"/>
      <c r="F127" s="158"/>
      <c r="G127" s="157"/>
      <c r="H127" s="157"/>
      <c r="I127" s="157"/>
      <c r="J127" s="157"/>
      <c r="K127" s="157"/>
      <c r="L127" s="157"/>
      <c r="M127" s="159"/>
      <c r="N127" s="160"/>
    </row>
    <row r="128" spans="1:27" x14ac:dyDescent="0.2">
      <c r="A128" s="134"/>
    </row>
    <row r="129" spans="1:27" x14ac:dyDescent="0.2">
      <c r="A129" s="134"/>
    </row>
    <row r="130" spans="1:27" x14ac:dyDescent="0.2">
      <c r="A130" s="134"/>
    </row>
    <row r="131" spans="1:27" ht="26.25" customHeight="1" x14ac:dyDescent="0.2">
      <c r="A131" s="134"/>
    </row>
    <row r="132" spans="1:27" x14ac:dyDescent="0.2">
      <c r="A132" s="134"/>
    </row>
    <row r="133" spans="1:27" x14ac:dyDescent="0.2">
      <c r="A133" s="134"/>
    </row>
    <row r="134" spans="1:27" s="52" customFormat="1" x14ac:dyDescent="0.2">
      <c r="A134" s="134"/>
      <c r="B134" s="7"/>
      <c r="C134" s="7"/>
      <c r="D134" s="7"/>
      <c r="E134" s="7"/>
      <c r="F134" s="7"/>
      <c r="G134" s="49"/>
      <c r="H134" s="7"/>
      <c r="I134" s="7"/>
      <c r="J134" s="7"/>
      <c r="K134" s="7"/>
      <c r="L134" s="7"/>
      <c r="M134" s="128"/>
      <c r="N134" s="7"/>
      <c r="O134" s="45"/>
      <c r="P134" s="23"/>
      <c r="Q134" s="23"/>
      <c r="R134" s="23"/>
      <c r="S134" s="23"/>
      <c r="T134" s="23"/>
      <c r="U134" s="7"/>
      <c r="V134" s="7"/>
      <c r="W134" s="7"/>
      <c r="X134" s="7"/>
      <c r="Y134" s="7"/>
      <c r="Z134" s="7"/>
      <c r="AA134" s="7"/>
    </row>
  </sheetData>
  <sheetProtection formatRows="0" insertRows="0"/>
  <customSheetViews>
    <customSheetView guid="{21F2E024-704F-4E93-AC63-213755ECFFE0}" scale="70" showPageBreaks="1" showGridLines="0" printArea="1" view="pageBreakPreview" topLeftCell="C1">
      <pane ySplit="7" topLeftCell="A32" activePane="bottomLeft" state="frozen"/>
      <selection pane="bottomLeft" activeCell="L81" sqref="L81"/>
      <pageMargins left="0.70866141732283472" right="0.70866141732283472" top="0.74803149606299213" bottom="0.74803149606299213" header="0.31496062992125984" footer="0.31496062992125984"/>
      <pageSetup paperSize="9" scale="5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1">
    <mergeCell ref="F121:M121"/>
  </mergeCells>
  <pageMargins left="0.70866141732283472" right="0.70866141732283472" top="0.74803149606299213" bottom="0.74803149606299213" header="0.31496062992125989" footer="0.31496062992125989"/>
  <pageSetup paperSize="9" scale="70" fitToHeight="0" orientation="portrait" r:id="rId2"/>
  <headerFooter alignWithMargins="0">
    <oddHeader>&amp;CCommerce Commission Prior Year ROI Calculation Worksheet</oddHeader>
    <oddFooter>&amp;L&amp;F&amp;C&amp;P&amp;R&amp;A</oddFooter>
  </headerFooter>
  <rowBreaks count="2" manualBreakCount="2">
    <brk id="56" min="1" max="13" man="1"/>
    <brk id="115"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CoverSheet and Overview</vt:lpstr>
      <vt:lpstr>Worksheet</vt:lpstr>
      <vt:lpstr>'CoverSheet and Overview'!Print_Area</vt:lpstr>
      <vt:lpstr>Worksheet!Print_Area</vt:lpstr>
      <vt:lpstr>Worksheet!Print_Titles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EDB Information Disclosure Templates Draft 16 Jan</dc:title>
  <dc:creator>ComCom</dc:creator>
  <cp:lastModifiedBy>hamishg</cp:lastModifiedBy>
  <cp:lastPrinted>2015-04-29T02:58:18Z</cp:lastPrinted>
  <dcterms:created xsi:type="dcterms:W3CDTF">2010-01-15T02:39:26Z</dcterms:created>
  <dcterms:modified xsi:type="dcterms:W3CDTF">2015-04-29T03:28:05Z</dcterms:modified>
</cp:coreProperties>
</file>