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0290"/>
  </bookViews>
  <sheets>
    <sheet name="ToC CAP1&gt;" sheetId="1" r:id="rId1"/>
    <sheet name="3A" sheetId="2" r:id="rId2"/>
    <sheet name="3B(i)" sheetId="3" r:id="rId3"/>
    <sheet name="3B(ii)" sheetId="4" r:id="rId4"/>
  </sheets>
  <definedNames>
    <definedName name="_xlnm.Print_Area" localSheetId="1">'3A'!$A$1:$BK$107</definedName>
    <definedName name="_xlnm.Print_Area" localSheetId="2">'3B(i)'!$A$1:$BK$127</definedName>
    <definedName name="_xlnm.Print_Area" localSheetId="3">'3B(ii)'!$A$1:$BL$186</definedName>
    <definedName name="_xlnm.Print_Area" localSheetId="0">'ToC CAP1&gt;'!$A$1:$F$24</definedName>
    <definedName name="_xlnm.Print_Titles" localSheetId="1">'3A'!$A:$E</definedName>
    <definedName name="_xlnm.Print_Titles" localSheetId="2">'3B(i)'!$A:$E</definedName>
    <definedName name="_xlnm.Print_Titles" localSheetId="3">'3B(ii)'!$A:$E</definedName>
  </definedNames>
  <calcPr calcId="145621" concurrentCalc="0"/>
</workbook>
</file>

<file path=xl/calcChain.xml><?xml version="1.0" encoding="utf-8"?>
<calcChain xmlns="http://schemas.openxmlformats.org/spreadsheetml/2006/main">
  <c r="J149" i="4" l="1"/>
  <c r="K148" i="4"/>
  <c r="K149" i="4"/>
  <c r="K147" i="4"/>
  <c r="L147" i="4"/>
  <c r="M147" i="4"/>
  <c r="N147" i="4"/>
  <c r="BL127" i="4"/>
  <c r="BK127" i="4"/>
  <c r="BJ127" i="4"/>
  <c r="BI127" i="4"/>
  <c r="BH127" i="4"/>
  <c r="BG127" i="4"/>
  <c r="BF127" i="4"/>
  <c r="BE127" i="4"/>
  <c r="BD127" i="4"/>
  <c r="BC127" i="4"/>
  <c r="BB127" i="4"/>
  <c r="BA127" i="4"/>
  <c r="AZ127" i="4"/>
  <c r="AY127" i="4"/>
  <c r="AX127" i="4"/>
  <c r="AW127" i="4"/>
  <c r="AV127" i="4"/>
  <c r="AU127" i="4"/>
  <c r="AT127" i="4"/>
  <c r="AS127" i="4"/>
  <c r="AR127" i="4"/>
  <c r="AQ127" i="4"/>
  <c r="AP127" i="4"/>
  <c r="AO127" i="4"/>
  <c r="AN127" i="4"/>
  <c r="AM127" i="4"/>
  <c r="AL127" i="4"/>
  <c r="AK127" i="4"/>
  <c r="AJ127" i="4"/>
  <c r="AI127" i="4"/>
  <c r="AH127" i="4"/>
  <c r="AG127" i="4"/>
  <c r="AF127" i="4"/>
  <c r="AE127" i="4"/>
  <c r="AD127" i="4"/>
  <c r="AC127" i="4"/>
  <c r="AB127" i="4"/>
  <c r="AA127" i="4"/>
  <c r="Z127" i="4"/>
  <c r="Y127" i="4"/>
  <c r="X127" i="4"/>
  <c r="W127" i="4"/>
  <c r="V127" i="4"/>
  <c r="U127" i="4"/>
  <c r="T127" i="4"/>
  <c r="S127" i="4"/>
  <c r="R127" i="4"/>
  <c r="Q127" i="4"/>
  <c r="P127" i="4"/>
  <c r="O127" i="4"/>
  <c r="J123" i="4"/>
  <c r="J121" i="4"/>
  <c r="J122" i="4"/>
  <c r="K118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AQ120" i="4"/>
  <c r="AR120" i="4"/>
  <c r="AS120" i="4"/>
  <c r="AT120" i="4"/>
  <c r="AU120" i="4"/>
  <c r="AV120" i="4"/>
  <c r="AW120" i="4"/>
  <c r="AX120" i="4"/>
  <c r="AY120" i="4"/>
  <c r="AZ120" i="4"/>
  <c r="BA120" i="4"/>
  <c r="BB120" i="4"/>
  <c r="BC120" i="4"/>
  <c r="BD120" i="4"/>
  <c r="BE120" i="4"/>
  <c r="BF120" i="4"/>
  <c r="BG120" i="4"/>
  <c r="BH120" i="4"/>
  <c r="BI120" i="4"/>
  <c r="BJ120" i="4"/>
  <c r="BK120" i="4"/>
  <c r="BL120" i="4"/>
  <c r="BL119" i="4"/>
  <c r="BK119" i="4"/>
  <c r="BJ119" i="4"/>
  <c r="BI119" i="4"/>
  <c r="BH119" i="4"/>
  <c r="BG119" i="4"/>
  <c r="BF119" i="4"/>
  <c r="BE119" i="4"/>
  <c r="BD119" i="4"/>
  <c r="BC119" i="4"/>
  <c r="BB119" i="4"/>
  <c r="BA119" i="4"/>
  <c r="AZ119" i="4"/>
  <c r="AY119" i="4"/>
  <c r="AX119" i="4"/>
  <c r="AW119" i="4"/>
  <c r="AV119" i="4"/>
  <c r="AU119" i="4"/>
  <c r="AT119" i="4"/>
  <c r="AS119" i="4"/>
  <c r="AR119" i="4"/>
  <c r="AQ119" i="4"/>
  <c r="AP119" i="4"/>
  <c r="AO119" i="4"/>
  <c r="AN119" i="4"/>
  <c r="AM119" i="4"/>
  <c r="AL119" i="4"/>
  <c r="AK119" i="4"/>
  <c r="AJ119" i="4"/>
  <c r="AI119" i="4"/>
  <c r="AH119" i="4"/>
  <c r="AG119" i="4"/>
  <c r="AF119" i="4"/>
  <c r="AE119" i="4"/>
  <c r="AD119" i="4"/>
  <c r="AC119" i="4"/>
  <c r="AB119" i="4"/>
  <c r="AA119" i="4"/>
  <c r="Z119" i="4"/>
  <c r="Y119" i="4"/>
  <c r="X119" i="4"/>
  <c r="W119" i="4"/>
  <c r="V119" i="4"/>
  <c r="U119" i="4"/>
  <c r="T119" i="4"/>
  <c r="S119" i="4"/>
  <c r="R119" i="4"/>
  <c r="Q119" i="4"/>
  <c r="P119" i="4"/>
  <c r="O119" i="4"/>
  <c r="J116" i="4"/>
  <c r="J117" i="4"/>
  <c r="K113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AO115" i="4"/>
  <c r="AP115" i="4"/>
  <c r="AQ115" i="4"/>
  <c r="AR115" i="4"/>
  <c r="AS115" i="4"/>
  <c r="AT115" i="4"/>
  <c r="AU115" i="4"/>
  <c r="AV115" i="4"/>
  <c r="AW115" i="4"/>
  <c r="AX115" i="4"/>
  <c r="AY115" i="4"/>
  <c r="AZ115" i="4"/>
  <c r="BA115" i="4"/>
  <c r="BB115" i="4"/>
  <c r="BC115" i="4"/>
  <c r="BD115" i="4"/>
  <c r="BE115" i="4"/>
  <c r="BF115" i="4"/>
  <c r="BG115" i="4"/>
  <c r="BH115" i="4"/>
  <c r="BI115" i="4"/>
  <c r="BJ115" i="4"/>
  <c r="BK115" i="4"/>
  <c r="BL115" i="4"/>
  <c r="J111" i="4"/>
  <c r="J112" i="4"/>
  <c r="K108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AQ110" i="4"/>
  <c r="AR110" i="4"/>
  <c r="AS110" i="4"/>
  <c r="AT110" i="4"/>
  <c r="AU110" i="4"/>
  <c r="AV110" i="4"/>
  <c r="AW110" i="4"/>
  <c r="AX110" i="4"/>
  <c r="AY110" i="4"/>
  <c r="AZ110" i="4"/>
  <c r="BA110" i="4"/>
  <c r="BB110" i="4"/>
  <c r="BC110" i="4"/>
  <c r="BD110" i="4"/>
  <c r="BE110" i="4"/>
  <c r="BF110" i="4"/>
  <c r="BG110" i="4"/>
  <c r="BH110" i="4"/>
  <c r="BI110" i="4"/>
  <c r="BJ110" i="4"/>
  <c r="BK110" i="4"/>
  <c r="BL110" i="4"/>
  <c r="J106" i="4"/>
  <c r="J107" i="4"/>
  <c r="K103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AQ105" i="4"/>
  <c r="AR105" i="4"/>
  <c r="AS105" i="4"/>
  <c r="AT105" i="4"/>
  <c r="AU105" i="4"/>
  <c r="AV105" i="4"/>
  <c r="AW105" i="4"/>
  <c r="AX105" i="4"/>
  <c r="AY105" i="4"/>
  <c r="AZ105" i="4"/>
  <c r="BA105" i="4"/>
  <c r="BB105" i="4"/>
  <c r="BC105" i="4"/>
  <c r="BD105" i="4"/>
  <c r="BE105" i="4"/>
  <c r="BF105" i="4"/>
  <c r="BG105" i="4"/>
  <c r="BH105" i="4"/>
  <c r="BI105" i="4"/>
  <c r="BJ105" i="4"/>
  <c r="BK105" i="4"/>
  <c r="BL105" i="4"/>
  <c r="J101" i="4"/>
  <c r="J124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AQ100" i="4"/>
  <c r="AR100" i="4"/>
  <c r="AS100" i="4"/>
  <c r="AT100" i="4"/>
  <c r="AU100" i="4"/>
  <c r="AV100" i="4"/>
  <c r="AW100" i="4"/>
  <c r="AX100" i="4"/>
  <c r="AY100" i="4"/>
  <c r="AZ100" i="4"/>
  <c r="BA100" i="4"/>
  <c r="BB100" i="4"/>
  <c r="BC100" i="4"/>
  <c r="BD100" i="4"/>
  <c r="BE100" i="4"/>
  <c r="BF100" i="4"/>
  <c r="BG100" i="4"/>
  <c r="BH100" i="4"/>
  <c r="BI100" i="4"/>
  <c r="BJ100" i="4"/>
  <c r="BK100" i="4"/>
  <c r="BL100" i="4"/>
  <c r="J96" i="4"/>
  <c r="J99" i="4"/>
  <c r="J102" i="4"/>
  <c r="K98" i="4"/>
  <c r="N96" i="4"/>
  <c r="N119" i="4"/>
  <c r="M96" i="4"/>
  <c r="M114" i="4"/>
  <c r="L96" i="4"/>
  <c r="L109" i="4"/>
  <c r="K96" i="4"/>
  <c r="K104" i="4"/>
  <c r="J88" i="4"/>
  <c r="J90" i="4"/>
  <c r="J86" i="4"/>
  <c r="J87" i="4"/>
  <c r="K83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AO85" i="4"/>
  <c r="AP85" i="4"/>
  <c r="AQ85" i="4"/>
  <c r="AR85" i="4"/>
  <c r="AS85" i="4"/>
  <c r="AT85" i="4"/>
  <c r="AU85" i="4"/>
  <c r="AV85" i="4"/>
  <c r="AW85" i="4"/>
  <c r="AX85" i="4"/>
  <c r="AY85" i="4"/>
  <c r="AZ85" i="4"/>
  <c r="BA85" i="4"/>
  <c r="BB85" i="4"/>
  <c r="BC85" i="4"/>
  <c r="BD85" i="4"/>
  <c r="BE85" i="4"/>
  <c r="BF85" i="4"/>
  <c r="BG85" i="4"/>
  <c r="BH85" i="4"/>
  <c r="BI85" i="4"/>
  <c r="BJ85" i="4"/>
  <c r="BK85" i="4"/>
  <c r="BL85" i="4"/>
  <c r="J81" i="4"/>
  <c r="J82" i="4"/>
  <c r="K78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AP80" i="4"/>
  <c r="AQ80" i="4"/>
  <c r="AR80" i="4"/>
  <c r="AS80" i="4"/>
  <c r="AT80" i="4"/>
  <c r="AU80" i="4"/>
  <c r="AV80" i="4"/>
  <c r="AW80" i="4"/>
  <c r="AX80" i="4"/>
  <c r="AY80" i="4"/>
  <c r="AZ80" i="4"/>
  <c r="BA80" i="4"/>
  <c r="BB80" i="4"/>
  <c r="BC80" i="4"/>
  <c r="BD80" i="4"/>
  <c r="BE80" i="4"/>
  <c r="BF80" i="4"/>
  <c r="BG80" i="4"/>
  <c r="BH80" i="4"/>
  <c r="BI80" i="4"/>
  <c r="BJ80" i="4"/>
  <c r="BK80" i="4"/>
  <c r="BL80" i="4"/>
  <c r="J76" i="4"/>
  <c r="J77" i="4"/>
  <c r="K73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AQ75" i="4"/>
  <c r="AR75" i="4"/>
  <c r="AS75" i="4"/>
  <c r="AT75" i="4"/>
  <c r="AU75" i="4"/>
  <c r="AV75" i="4"/>
  <c r="AW75" i="4"/>
  <c r="AX75" i="4"/>
  <c r="AY75" i="4"/>
  <c r="AZ75" i="4"/>
  <c r="BA75" i="4"/>
  <c r="BB75" i="4"/>
  <c r="BC75" i="4"/>
  <c r="BD75" i="4"/>
  <c r="BE75" i="4"/>
  <c r="BF75" i="4"/>
  <c r="BG75" i="4"/>
  <c r="BH75" i="4"/>
  <c r="BI75" i="4"/>
  <c r="BJ75" i="4"/>
  <c r="BK75" i="4"/>
  <c r="BL75" i="4"/>
  <c r="J71" i="4"/>
  <c r="J72" i="4"/>
  <c r="K68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AQ70" i="4"/>
  <c r="AR70" i="4"/>
  <c r="AS70" i="4"/>
  <c r="AT70" i="4"/>
  <c r="AU70" i="4"/>
  <c r="AV70" i="4"/>
  <c r="AW70" i="4"/>
  <c r="AX70" i="4"/>
  <c r="AY70" i="4"/>
  <c r="AZ70" i="4"/>
  <c r="BA70" i="4"/>
  <c r="BB70" i="4"/>
  <c r="BC70" i="4"/>
  <c r="BD70" i="4"/>
  <c r="BE70" i="4"/>
  <c r="BF70" i="4"/>
  <c r="BG70" i="4"/>
  <c r="BH70" i="4"/>
  <c r="BI70" i="4"/>
  <c r="BJ70" i="4"/>
  <c r="BK70" i="4"/>
  <c r="BL70" i="4"/>
  <c r="J66" i="4"/>
  <c r="J89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AP65" i="4"/>
  <c r="AQ65" i="4"/>
  <c r="AR65" i="4"/>
  <c r="AS65" i="4"/>
  <c r="AT65" i="4"/>
  <c r="AU65" i="4"/>
  <c r="AV65" i="4"/>
  <c r="AW65" i="4"/>
  <c r="AX65" i="4"/>
  <c r="AY65" i="4"/>
  <c r="AZ65" i="4"/>
  <c r="BA65" i="4"/>
  <c r="BB65" i="4"/>
  <c r="BC65" i="4"/>
  <c r="BD65" i="4"/>
  <c r="BE65" i="4"/>
  <c r="BF65" i="4"/>
  <c r="BG65" i="4"/>
  <c r="BH65" i="4"/>
  <c r="BI65" i="4"/>
  <c r="BJ65" i="4"/>
  <c r="BK65" i="4"/>
  <c r="BL65" i="4"/>
  <c r="BL61" i="4"/>
  <c r="BL151" i="4"/>
  <c r="BK61" i="4"/>
  <c r="BK151" i="4"/>
  <c r="BJ61" i="4"/>
  <c r="BJ151" i="4"/>
  <c r="BI61" i="4"/>
  <c r="BI151" i="4"/>
  <c r="BH61" i="4"/>
  <c r="BH151" i="4"/>
  <c r="BG61" i="4"/>
  <c r="BG151" i="4"/>
  <c r="BF61" i="4"/>
  <c r="BF151" i="4"/>
  <c r="BE61" i="4"/>
  <c r="BE151" i="4"/>
  <c r="BD61" i="4"/>
  <c r="BD151" i="4"/>
  <c r="BC61" i="4"/>
  <c r="BC151" i="4"/>
  <c r="BB61" i="4"/>
  <c r="BB151" i="4"/>
  <c r="BA61" i="4"/>
  <c r="BA151" i="4"/>
  <c r="AZ61" i="4"/>
  <c r="AZ151" i="4"/>
  <c r="AY61" i="4"/>
  <c r="AY151" i="4"/>
  <c r="AX61" i="4"/>
  <c r="AX151" i="4"/>
  <c r="AW61" i="4"/>
  <c r="AW151" i="4"/>
  <c r="AV61" i="4"/>
  <c r="AV151" i="4"/>
  <c r="AU61" i="4"/>
  <c r="AU151" i="4"/>
  <c r="AT61" i="4"/>
  <c r="AT151" i="4"/>
  <c r="AS61" i="4"/>
  <c r="AS151" i="4"/>
  <c r="AR61" i="4"/>
  <c r="AR151" i="4"/>
  <c r="AQ61" i="4"/>
  <c r="AQ151" i="4"/>
  <c r="AP61" i="4"/>
  <c r="AP151" i="4"/>
  <c r="AO61" i="4"/>
  <c r="AO151" i="4"/>
  <c r="AN61" i="4"/>
  <c r="AN151" i="4"/>
  <c r="AM61" i="4"/>
  <c r="AM151" i="4"/>
  <c r="AL61" i="4"/>
  <c r="AL151" i="4"/>
  <c r="AK61" i="4"/>
  <c r="AK151" i="4"/>
  <c r="AJ61" i="4"/>
  <c r="AJ151" i="4"/>
  <c r="AI61" i="4"/>
  <c r="AI151" i="4"/>
  <c r="AH61" i="4"/>
  <c r="AH151" i="4"/>
  <c r="AG61" i="4"/>
  <c r="AG151" i="4"/>
  <c r="AF61" i="4"/>
  <c r="AF151" i="4"/>
  <c r="AE61" i="4"/>
  <c r="AE151" i="4"/>
  <c r="AD61" i="4"/>
  <c r="AD151" i="4"/>
  <c r="AC61" i="4"/>
  <c r="AC151" i="4"/>
  <c r="AB61" i="4"/>
  <c r="AB151" i="4"/>
  <c r="AA61" i="4"/>
  <c r="AA151" i="4"/>
  <c r="Z61" i="4"/>
  <c r="Z151" i="4"/>
  <c r="Y61" i="4"/>
  <c r="Y151" i="4"/>
  <c r="X61" i="4"/>
  <c r="X151" i="4"/>
  <c r="W61" i="4"/>
  <c r="W151" i="4"/>
  <c r="V61" i="4"/>
  <c r="V151" i="4"/>
  <c r="U61" i="4"/>
  <c r="U151" i="4"/>
  <c r="T61" i="4"/>
  <c r="T151" i="4"/>
  <c r="S61" i="4"/>
  <c r="S151" i="4"/>
  <c r="R61" i="4"/>
  <c r="R151" i="4"/>
  <c r="Q61" i="4"/>
  <c r="Q151" i="4"/>
  <c r="P61" i="4"/>
  <c r="P151" i="4"/>
  <c r="O61" i="4"/>
  <c r="O151" i="4"/>
  <c r="M28" i="4"/>
  <c r="M61" i="4"/>
  <c r="K28" i="4"/>
  <c r="K61" i="4"/>
  <c r="J55" i="4"/>
  <c r="J57" i="4"/>
  <c r="J53" i="4"/>
  <c r="J54" i="4"/>
  <c r="K50" i="4"/>
  <c r="J48" i="4"/>
  <c r="J49" i="4"/>
  <c r="K45" i="4"/>
  <c r="N47" i="4"/>
  <c r="J43" i="4"/>
  <c r="J44" i="4"/>
  <c r="M42" i="4"/>
  <c r="N42" i="4"/>
  <c r="K40" i="4"/>
  <c r="J38" i="4"/>
  <c r="J39" i="4"/>
  <c r="K35" i="4"/>
  <c r="L37" i="4"/>
  <c r="M37" i="4"/>
  <c r="N37" i="4"/>
  <c r="K36" i="4"/>
  <c r="J33" i="4"/>
  <c r="J56" i="4"/>
  <c r="J58" i="4"/>
  <c r="K32" i="4"/>
  <c r="L32" i="4"/>
  <c r="M32" i="4"/>
  <c r="N32" i="4"/>
  <c r="N28" i="4"/>
  <c r="N61" i="4"/>
  <c r="M46" i="4"/>
  <c r="L28" i="4"/>
  <c r="L61" i="4"/>
  <c r="J28" i="4"/>
  <c r="O26" i="4"/>
  <c r="P25" i="4"/>
  <c r="P26" i="4"/>
  <c r="N25" i="4"/>
  <c r="N26" i="4"/>
  <c r="M25" i="4"/>
  <c r="L25" i="4"/>
  <c r="K24" i="4"/>
  <c r="L24" i="4"/>
  <c r="M24" i="4"/>
  <c r="N24" i="4"/>
  <c r="I119" i="3"/>
  <c r="I116" i="3"/>
  <c r="I89" i="3"/>
  <c r="I90" i="3"/>
  <c r="J88" i="3"/>
  <c r="J89" i="3"/>
  <c r="J90" i="3"/>
  <c r="I65" i="3"/>
  <c r="I63" i="3"/>
  <c r="I66" i="3"/>
  <c r="BK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I60" i="3"/>
  <c r="I62" i="3"/>
  <c r="I54" i="3"/>
  <c r="I52" i="3"/>
  <c r="I55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BK49" i="3"/>
  <c r="BK92" i="3"/>
  <c r="BJ49" i="3"/>
  <c r="BJ92" i="3"/>
  <c r="BI49" i="3"/>
  <c r="BI92" i="3"/>
  <c r="BH49" i="3"/>
  <c r="BH92" i="3"/>
  <c r="BG49" i="3"/>
  <c r="BG92" i="3"/>
  <c r="BF49" i="3"/>
  <c r="BF92" i="3"/>
  <c r="BE49" i="3"/>
  <c r="BE92" i="3"/>
  <c r="BD49" i="3"/>
  <c r="BD92" i="3"/>
  <c r="BC49" i="3"/>
  <c r="BC92" i="3"/>
  <c r="BB49" i="3"/>
  <c r="BB92" i="3"/>
  <c r="BA49" i="3"/>
  <c r="BA92" i="3"/>
  <c r="AZ49" i="3"/>
  <c r="AZ92" i="3"/>
  <c r="AY49" i="3"/>
  <c r="AY92" i="3"/>
  <c r="AX49" i="3"/>
  <c r="AX92" i="3"/>
  <c r="AW49" i="3"/>
  <c r="AW92" i="3"/>
  <c r="AV49" i="3"/>
  <c r="AV92" i="3"/>
  <c r="AU49" i="3"/>
  <c r="AU92" i="3"/>
  <c r="AT49" i="3"/>
  <c r="AT92" i="3"/>
  <c r="AS49" i="3"/>
  <c r="AS92" i="3"/>
  <c r="AR49" i="3"/>
  <c r="AR92" i="3"/>
  <c r="AQ49" i="3"/>
  <c r="AQ92" i="3"/>
  <c r="AP49" i="3"/>
  <c r="AP92" i="3"/>
  <c r="AO49" i="3"/>
  <c r="AO92" i="3"/>
  <c r="AN49" i="3"/>
  <c r="AN92" i="3"/>
  <c r="AM49" i="3"/>
  <c r="AM92" i="3"/>
  <c r="AL49" i="3"/>
  <c r="AL92" i="3"/>
  <c r="AK49" i="3"/>
  <c r="AK92" i="3"/>
  <c r="AJ49" i="3"/>
  <c r="AJ92" i="3"/>
  <c r="AI49" i="3"/>
  <c r="AI92" i="3"/>
  <c r="AH49" i="3"/>
  <c r="AH92" i="3"/>
  <c r="AG49" i="3"/>
  <c r="AG92" i="3"/>
  <c r="AF49" i="3"/>
  <c r="AF92" i="3"/>
  <c r="AE49" i="3"/>
  <c r="AE92" i="3"/>
  <c r="AD49" i="3"/>
  <c r="AD92" i="3"/>
  <c r="AC49" i="3"/>
  <c r="AC92" i="3"/>
  <c r="AB49" i="3"/>
  <c r="AB92" i="3"/>
  <c r="AA49" i="3"/>
  <c r="AA92" i="3"/>
  <c r="Z49" i="3"/>
  <c r="Z92" i="3"/>
  <c r="Y49" i="3"/>
  <c r="Y92" i="3"/>
  <c r="X49" i="3"/>
  <c r="X92" i="3"/>
  <c r="W49" i="3"/>
  <c r="W92" i="3"/>
  <c r="V49" i="3"/>
  <c r="V92" i="3"/>
  <c r="U49" i="3"/>
  <c r="U92" i="3"/>
  <c r="T49" i="3"/>
  <c r="T92" i="3"/>
  <c r="S49" i="3"/>
  <c r="S92" i="3"/>
  <c r="R49" i="3"/>
  <c r="R92" i="3"/>
  <c r="Q49" i="3"/>
  <c r="Q92" i="3"/>
  <c r="P49" i="3"/>
  <c r="P92" i="3"/>
  <c r="O49" i="3"/>
  <c r="O92" i="3"/>
  <c r="N49" i="3"/>
  <c r="N92" i="3"/>
  <c r="I45" i="3"/>
  <c r="I43" i="3"/>
  <c r="I46" i="3"/>
  <c r="I40" i="3"/>
  <c r="I51" i="3"/>
  <c r="I53" i="3"/>
  <c r="J50" i="3"/>
  <c r="I38" i="3"/>
  <c r="I37" i="3"/>
  <c r="N36" i="3"/>
  <c r="O35" i="3"/>
  <c r="O36" i="3"/>
  <c r="M35" i="3"/>
  <c r="M36" i="3"/>
  <c r="L35" i="3"/>
  <c r="L36" i="3"/>
  <c r="J34" i="3"/>
  <c r="J60" i="3"/>
  <c r="J62" i="3"/>
  <c r="E7" i="3"/>
  <c r="I99" i="2"/>
  <c r="I96" i="2"/>
  <c r="J72" i="2"/>
  <c r="K72" i="2"/>
  <c r="L72" i="2"/>
  <c r="M72" i="2"/>
  <c r="I63" i="2"/>
  <c r="I61" i="2"/>
  <c r="BK60" i="2"/>
  <c r="BJ60" i="2"/>
  <c r="BI60" i="2"/>
  <c r="BH60" i="2"/>
  <c r="BG60" i="2"/>
  <c r="BF60" i="2"/>
  <c r="BE60" i="2"/>
  <c r="BD60" i="2"/>
  <c r="BC60" i="2"/>
  <c r="BB60" i="2"/>
  <c r="BA60" i="2"/>
  <c r="AZ60" i="2"/>
  <c r="AY60" i="2"/>
  <c r="AX60" i="2"/>
  <c r="AW60" i="2"/>
  <c r="AV60" i="2"/>
  <c r="AU60" i="2"/>
  <c r="AT60" i="2"/>
  <c r="AS60" i="2"/>
  <c r="AR60" i="2"/>
  <c r="AQ60" i="2"/>
  <c r="AP60" i="2"/>
  <c r="AO60" i="2"/>
  <c r="AN60" i="2"/>
  <c r="AM60" i="2"/>
  <c r="AL60" i="2"/>
  <c r="AK60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I52" i="2"/>
  <c r="I50" i="2"/>
  <c r="I53" i="2"/>
  <c r="BK47" i="2"/>
  <c r="BK73" i="2"/>
  <c r="BJ47" i="2"/>
  <c r="BJ73" i="2"/>
  <c r="BI47" i="2"/>
  <c r="BI73" i="2"/>
  <c r="BH47" i="2"/>
  <c r="BH73" i="2"/>
  <c r="BG47" i="2"/>
  <c r="BG73" i="2"/>
  <c r="BF47" i="2"/>
  <c r="BF73" i="2"/>
  <c r="BE47" i="2"/>
  <c r="BE73" i="2"/>
  <c r="BD47" i="2"/>
  <c r="BD73" i="2"/>
  <c r="BC47" i="2"/>
  <c r="BC73" i="2"/>
  <c r="BB47" i="2"/>
  <c r="BB73" i="2"/>
  <c r="BA47" i="2"/>
  <c r="BA73" i="2"/>
  <c r="AZ47" i="2"/>
  <c r="AZ73" i="2"/>
  <c r="AY47" i="2"/>
  <c r="AY73" i="2"/>
  <c r="AX47" i="2"/>
  <c r="AX73" i="2"/>
  <c r="AW47" i="2"/>
  <c r="AW73" i="2"/>
  <c r="AV47" i="2"/>
  <c r="AV73" i="2"/>
  <c r="AU47" i="2"/>
  <c r="AU73" i="2"/>
  <c r="AT47" i="2"/>
  <c r="AT73" i="2"/>
  <c r="AS47" i="2"/>
  <c r="AS73" i="2"/>
  <c r="AR47" i="2"/>
  <c r="AR73" i="2"/>
  <c r="AQ47" i="2"/>
  <c r="AQ73" i="2"/>
  <c r="AP47" i="2"/>
  <c r="AP73" i="2"/>
  <c r="AO47" i="2"/>
  <c r="AO73" i="2"/>
  <c r="AN47" i="2"/>
  <c r="AN73" i="2"/>
  <c r="AM47" i="2"/>
  <c r="AM73" i="2"/>
  <c r="AL47" i="2"/>
  <c r="AL73" i="2"/>
  <c r="AK47" i="2"/>
  <c r="AK73" i="2"/>
  <c r="AJ47" i="2"/>
  <c r="AJ73" i="2"/>
  <c r="AI47" i="2"/>
  <c r="AI73" i="2"/>
  <c r="AH47" i="2"/>
  <c r="AH73" i="2"/>
  <c r="AG47" i="2"/>
  <c r="AG73" i="2"/>
  <c r="AF47" i="2"/>
  <c r="AF73" i="2"/>
  <c r="AE47" i="2"/>
  <c r="AE73" i="2"/>
  <c r="AD47" i="2"/>
  <c r="AD73" i="2"/>
  <c r="AC47" i="2"/>
  <c r="AC73" i="2"/>
  <c r="AB47" i="2"/>
  <c r="AB73" i="2"/>
  <c r="AA47" i="2"/>
  <c r="AA73" i="2"/>
  <c r="Z47" i="2"/>
  <c r="Z73" i="2"/>
  <c r="Y47" i="2"/>
  <c r="Y73" i="2"/>
  <c r="X47" i="2"/>
  <c r="X73" i="2"/>
  <c r="W47" i="2"/>
  <c r="W73" i="2"/>
  <c r="V47" i="2"/>
  <c r="V73" i="2"/>
  <c r="U47" i="2"/>
  <c r="U73" i="2"/>
  <c r="T47" i="2"/>
  <c r="T73" i="2"/>
  <c r="S47" i="2"/>
  <c r="S73" i="2"/>
  <c r="R47" i="2"/>
  <c r="R73" i="2"/>
  <c r="Q47" i="2"/>
  <c r="Q73" i="2"/>
  <c r="P47" i="2"/>
  <c r="P73" i="2"/>
  <c r="O47" i="2"/>
  <c r="O73" i="2"/>
  <c r="N47" i="2"/>
  <c r="N73" i="2"/>
  <c r="I43" i="2"/>
  <c r="I41" i="2"/>
  <c r="I44" i="2"/>
  <c r="I38" i="2"/>
  <c r="I58" i="2"/>
  <c r="I60" i="2"/>
  <c r="I62" i="2"/>
  <c r="J59" i="2"/>
  <c r="I36" i="2"/>
  <c r="I35" i="2"/>
  <c r="I33" i="2"/>
  <c r="I34" i="2"/>
  <c r="J32" i="2"/>
  <c r="E7" i="2"/>
  <c r="I64" i="2"/>
  <c r="J58" i="2"/>
  <c r="J60" i="2"/>
  <c r="J36" i="2"/>
  <c r="J61" i="2"/>
  <c r="J62" i="2"/>
  <c r="K59" i="2"/>
  <c r="J38" i="2"/>
  <c r="J35" i="2"/>
  <c r="J33" i="2"/>
  <c r="J34" i="2"/>
  <c r="J63" i="2"/>
  <c r="I45" i="2"/>
  <c r="I65" i="2"/>
  <c r="I67" i="2"/>
  <c r="I54" i="2"/>
  <c r="I56" i="2"/>
  <c r="N72" i="2"/>
  <c r="O72" i="2"/>
  <c r="P72" i="2"/>
  <c r="Q72" i="2"/>
  <c r="R72" i="2"/>
  <c r="K71" i="2"/>
  <c r="I64" i="3"/>
  <c r="J61" i="3"/>
  <c r="K32" i="2"/>
  <c r="J116" i="3"/>
  <c r="J54" i="3"/>
  <c r="J52" i="3"/>
  <c r="J55" i="3"/>
  <c r="I47" i="3"/>
  <c r="I67" i="3"/>
  <c r="I70" i="3"/>
  <c r="I56" i="3"/>
  <c r="I40" i="2"/>
  <c r="I42" i="2"/>
  <c r="J39" i="2"/>
  <c r="I47" i="2"/>
  <c r="N49" i="2"/>
  <c r="P49" i="2"/>
  <c r="R49" i="2"/>
  <c r="T49" i="2"/>
  <c r="V49" i="2"/>
  <c r="X49" i="2"/>
  <c r="Z49" i="2"/>
  <c r="AB49" i="2"/>
  <c r="AD49" i="2"/>
  <c r="AF49" i="2"/>
  <c r="AH49" i="2"/>
  <c r="AJ49" i="2"/>
  <c r="AL49" i="2"/>
  <c r="AN49" i="2"/>
  <c r="AP49" i="2"/>
  <c r="AR49" i="2"/>
  <c r="AT49" i="2"/>
  <c r="AV49" i="2"/>
  <c r="AX49" i="2"/>
  <c r="AZ49" i="2"/>
  <c r="BB49" i="2"/>
  <c r="BD49" i="2"/>
  <c r="BF49" i="2"/>
  <c r="BH49" i="2"/>
  <c r="BJ49" i="2"/>
  <c r="K35" i="3"/>
  <c r="P35" i="3"/>
  <c r="J37" i="3"/>
  <c r="J40" i="3"/>
  <c r="I42" i="3"/>
  <c r="I49" i="3"/>
  <c r="I92" i="3"/>
  <c r="O24" i="4"/>
  <c r="P24" i="4"/>
  <c r="Q24" i="4"/>
  <c r="R24" i="4"/>
  <c r="S24" i="4"/>
  <c r="L23" i="4"/>
  <c r="K53" i="4"/>
  <c r="K54" i="4"/>
  <c r="L50" i="4"/>
  <c r="O49" i="2"/>
  <c r="Q49" i="2"/>
  <c r="S49" i="2"/>
  <c r="U49" i="2"/>
  <c r="W49" i="2"/>
  <c r="Y49" i="2"/>
  <c r="AA49" i="2"/>
  <c r="AC49" i="2"/>
  <c r="AE49" i="2"/>
  <c r="AG49" i="2"/>
  <c r="AI49" i="2"/>
  <c r="AK49" i="2"/>
  <c r="AM49" i="2"/>
  <c r="AO49" i="2"/>
  <c r="AQ49" i="2"/>
  <c r="AS49" i="2"/>
  <c r="AU49" i="2"/>
  <c r="AW49" i="2"/>
  <c r="AY49" i="2"/>
  <c r="BA49" i="2"/>
  <c r="BC49" i="2"/>
  <c r="BE49" i="2"/>
  <c r="BG49" i="2"/>
  <c r="BI49" i="2"/>
  <c r="BK49" i="2"/>
  <c r="K34" i="3"/>
  <c r="J38" i="3"/>
  <c r="L26" i="4"/>
  <c r="K25" i="4"/>
  <c r="L151" i="4"/>
  <c r="L74" i="4"/>
  <c r="N151" i="4"/>
  <c r="N84" i="4"/>
  <c r="J92" i="4"/>
  <c r="J94" i="4"/>
  <c r="J59" i="4"/>
  <c r="K38" i="4"/>
  <c r="K39" i="4"/>
  <c r="L35" i="4"/>
  <c r="K48" i="4"/>
  <c r="K49" i="4"/>
  <c r="L45" i="4"/>
  <c r="M26" i="4"/>
  <c r="L41" i="4"/>
  <c r="K43" i="4"/>
  <c r="K44" i="4"/>
  <c r="L40" i="4"/>
  <c r="K151" i="4"/>
  <c r="K69" i="4"/>
  <c r="M151" i="4"/>
  <c r="M79" i="4"/>
  <c r="K81" i="4"/>
  <c r="K82" i="4"/>
  <c r="L78" i="4"/>
  <c r="J91" i="4"/>
  <c r="K88" i="3"/>
  <c r="Q25" i="4"/>
  <c r="J31" i="4"/>
  <c r="J34" i="4"/>
  <c r="K30" i="4"/>
  <c r="N51" i="4"/>
  <c r="J61" i="4"/>
  <c r="K71" i="4"/>
  <c r="K72" i="4"/>
  <c r="L68" i="4"/>
  <c r="K76" i="4"/>
  <c r="K77" i="4"/>
  <c r="L73" i="4"/>
  <c r="K86" i="4"/>
  <c r="K87" i="4"/>
  <c r="L83" i="4"/>
  <c r="K123" i="4"/>
  <c r="K101" i="4"/>
  <c r="K102" i="4"/>
  <c r="L98" i="4"/>
  <c r="K106" i="4"/>
  <c r="K107" i="4"/>
  <c r="L103" i="4"/>
  <c r="K111" i="4"/>
  <c r="K112" i="4"/>
  <c r="L108" i="4"/>
  <c r="K116" i="4"/>
  <c r="K117" i="4"/>
  <c r="L113" i="4"/>
  <c r="K121" i="4"/>
  <c r="K122" i="4"/>
  <c r="L118" i="4"/>
  <c r="J178" i="4"/>
  <c r="J175" i="4"/>
  <c r="J125" i="4"/>
  <c r="J126" i="4"/>
  <c r="O147" i="4"/>
  <c r="P147" i="4"/>
  <c r="Q147" i="4"/>
  <c r="R147" i="4"/>
  <c r="S147" i="4"/>
  <c r="L146" i="4"/>
  <c r="L148" i="4"/>
  <c r="L121" i="4"/>
  <c r="L122" i="4"/>
  <c r="M118" i="4"/>
  <c r="L76" i="4"/>
  <c r="L77" i="4"/>
  <c r="M73" i="4"/>
  <c r="L43" i="4"/>
  <c r="L44" i="4"/>
  <c r="M40" i="4"/>
  <c r="L81" i="4"/>
  <c r="L82" i="4"/>
  <c r="M78" i="4"/>
  <c r="L38" i="4"/>
  <c r="L39" i="4"/>
  <c r="M35" i="4"/>
  <c r="K63" i="2"/>
  <c r="Q146" i="4"/>
  <c r="T147" i="4"/>
  <c r="U147" i="4"/>
  <c r="V147" i="4"/>
  <c r="W147" i="4"/>
  <c r="X147" i="4"/>
  <c r="L116" i="4"/>
  <c r="L117" i="4"/>
  <c r="M113" i="4"/>
  <c r="K124" i="4"/>
  <c r="K125" i="4"/>
  <c r="K126" i="4"/>
  <c r="J151" i="4"/>
  <c r="J64" i="4"/>
  <c r="J67" i="4"/>
  <c r="K63" i="4"/>
  <c r="K55" i="4"/>
  <c r="K57" i="4"/>
  <c r="K33" i="4"/>
  <c r="K56" i="4"/>
  <c r="K58" i="4"/>
  <c r="K89" i="3"/>
  <c r="K90" i="3"/>
  <c r="L88" i="3"/>
  <c r="J127" i="4"/>
  <c r="J130" i="4"/>
  <c r="J25" i="4"/>
  <c r="J26" i="4"/>
  <c r="K26" i="4"/>
  <c r="K40" i="3"/>
  <c r="K37" i="3"/>
  <c r="K60" i="3"/>
  <c r="K62" i="3"/>
  <c r="K38" i="3"/>
  <c r="L34" i="3"/>
  <c r="L53" i="4"/>
  <c r="L54" i="4"/>
  <c r="M50" i="4"/>
  <c r="Q23" i="4"/>
  <c r="T24" i="4"/>
  <c r="U24" i="4"/>
  <c r="V24" i="4"/>
  <c r="W24" i="4"/>
  <c r="X24" i="4"/>
  <c r="J49" i="3"/>
  <c r="J92" i="3"/>
  <c r="J42" i="3"/>
  <c r="J51" i="3"/>
  <c r="J53" i="3"/>
  <c r="K50" i="3"/>
  <c r="P36" i="3"/>
  <c r="Q35" i="3"/>
  <c r="J43" i="2"/>
  <c r="J41" i="2"/>
  <c r="I58" i="3"/>
  <c r="J119" i="3"/>
  <c r="J63" i="3"/>
  <c r="J65" i="3"/>
  <c r="J64" i="3"/>
  <c r="K61" i="3"/>
  <c r="I98" i="2"/>
  <c r="I100" i="2"/>
  <c r="I83" i="2"/>
  <c r="L149" i="4"/>
  <c r="M148" i="4"/>
  <c r="L111" i="4"/>
  <c r="L112" i="4"/>
  <c r="M108" i="4"/>
  <c r="L106" i="4"/>
  <c r="L107" i="4"/>
  <c r="M103" i="4"/>
  <c r="L123" i="4"/>
  <c r="L101" i="4"/>
  <c r="L102" i="4"/>
  <c r="M98" i="4"/>
  <c r="L86" i="4"/>
  <c r="L87" i="4"/>
  <c r="M83" i="4"/>
  <c r="L71" i="4"/>
  <c r="L72" i="4"/>
  <c r="M68" i="4"/>
  <c r="Q26" i="4"/>
  <c r="R25" i="4"/>
  <c r="L48" i="4"/>
  <c r="L49" i="4"/>
  <c r="M45" i="4"/>
  <c r="J174" i="4"/>
  <c r="J157" i="4"/>
  <c r="J155" i="4"/>
  <c r="J152" i="4"/>
  <c r="I44" i="3"/>
  <c r="J41" i="3"/>
  <c r="J35" i="3"/>
  <c r="K36" i="3"/>
  <c r="I73" i="2"/>
  <c r="I49" i="2"/>
  <c r="I51" i="2"/>
  <c r="J48" i="2"/>
  <c r="I118" i="3"/>
  <c r="I120" i="3"/>
  <c r="I102" i="3"/>
  <c r="K38" i="2"/>
  <c r="K35" i="2"/>
  <c r="K33" i="2"/>
  <c r="K34" i="2"/>
  <c r="K58" i="2"/>
  <c r="K60" i="2"/>
  <c r="K36" i="2"/>
  <c r="K61" i="2"/>
  <c r="L32" i="2"/>
  <c r="P71" i="2"/>
  <c r="S72" i="2"/>
  <c r="T72" i="2"/>
  <c r="U72" i="2"/>
  <c r="V72" i="2"/>
  <c r="W72" i="2"/>
  <c r="I95" i="2"/>
  <c r="I79" i="2"/>
  <c r="I74" i="2"/>
  <c r="I77" i="2"/>
  <c r="J64" i="2"/>
  <c r="J47" i="2"/>
  <c r="J40" i="2"/>
  <c r="J42" i="2"/>
  <c r="K39" i="2"/>
  <c r="J66" i="3"/>
  <c r="J44" i="2"/>
  <c r="K43" i="2"/>
  <c r="K41" i="2"/>
  <c r="K62" i="2"/>
  <c r="L59" i="2"/>
  <c r="M106" i="4"/>
  <c r="M107" i="4"/>
  <c r="N103" i="4"/>
  <c r="M116" i="4"/>
  <c r="M117" i="4"/>
  <c r="N113" i="4"/>
  <c r="M43" i="4"/>
  <c r="M44" i="4"/>
  <c r="N40" i="4"/>
  <c r="M53" i="4"/>
  <c r="M54" i="4"/>
  <c r="N50" i="4"/>
  <c r="M121" i="4"/>
  <c r="M122" i="4"/>
  <c r="N118" i="4"/>
  <c r="X72" i="2"/>
  <c r="Y72" i="2"/>
  <c r="Z72" i="2"/>
  <c r="AA72" i="2"/>
  <c r="AB72" i="2"/>
  <c r="U71" i="2"/>
  <c r="L58" i="2"/>
  <c r="L60" i="2"/>
  <c r="L36" i="2"/>
  <c r="L38" i="2"/>
  <c r="L35" i="2"/>
  <c r="L33" i="2"/>
  <c r="L34" i="2"/>
  <c r="M32" i="2"/>
  <c r="J52" i="2"/>
  <c r="J50" i="2"/>
  <c r="J45" i="3"/>
  <c r="J43" i="3"/>
  <c r="J44" i="3"/>
  <c r="K41" i="3"/>
  <c r="J73" i="2"/>
  <c r="J49" i="2"/>
  <c r="J51" i="2"/>
  <c r="K48" i="2"/>
  <c r="K47" i="2"/>
  <c r="K40" i="2"/>
  <c r="K42" i="2"/>
  <c r="L39" i="2"/>
  <c r="I76" i="2"/>
  <c r="J36" i="3"/>
  <c r="I35" i="3"/>
  <c r="I36" i="3"/>
  <c r="L124" i="4"/>
  <c r="M149" i="4"/>
  <c r="N148" i="4"/>
  <c r="K65" i="3"/>
  <c r="K119" i="3"/>
  <c r="K63" i="3"/>
  <c r="K64" i="3"/>
  <c r="L61" i="3"/>
  <c r="I115" i="3"/>
  <c r="I96" i="3"/>
  <c r="I93" i="3"/>
  <c r="I95" i="3"/>
  <c r="I98" i="3"/>
  <c r="J177" i="4"/>
  <c r="J179" i="4"/>
  <c r="J161" i="4"/>
  <c r="L89" i="3"/>
  <c r="L90" i="3"/>
  <c r="M88" i="3"/>
  <c r="K34" i="4"/>
  <c r="L30" i="4"/>
  <c r="J154" i="4"/>
  <c r="Y147" i="4"/>
  <c r="Z147" i="4"/>
  <c r="AA147" i="4"/>
  <c r="AB147" i="4"/>
  <c r="AC147" i="4"/>
  <c r="V146" i="4"/>
  <c r="M48" i="4"/>
  <c r="M49" i="4"/>
  <c r="N45" i="4"/>
  <c r="R26" i="4"/>
  <c r="S25" i="4"/>
  <c r="M71" i="4"/>
  <c r="M72" i="4"/>
  <c r="N68" i="4"/>
  <c r="M86" i="4"/>
  <c r="M87" i="4"/>
  <c r="N83" i="4"/>
  <c r="M123" i="4"/>
  <c r="M101" i="4"/>
  <c r="M102" i="4"/>
  <c r="N98" i="4"/>
  <c r="L125" i="4"/>
  <c r="L126" i="4"/>
  <c r="M111" i="4"/>
  <c r="M112" i="4"/>
  <c r="N108" i="4"/>
  <c r="J54" i="2"/>
  <c r="J56" i="2"/>
  <c r="J45" i="2"/>
  <c r="J65" i="2"/>
  <c r="J67" i="2"/>
  <c r="Q36" i="3"/>
  <c r="R35" i="3"/>
  <c r="K116" i="3"/>
  <c r="K54" i="3"/>
  <c r="K52" i="3"/>
  <c r="Y24" i="4"/>
  <c r="Z24" i="4"/>
  <c r="AA24" i="4"/>
  <c r="AB24" i="4"/>
  <c r="AC24" i="4"/>
  <c r="V23" i="4"/>
  <c r="L60" i="3"/>
  <c r="L62" i="3"/>
  <c r="L38" i="3"/>
  <c r="M34" i="3"/>
  <c r="L40" i="3"/>
  <c r="L37" i="3"/>
  <c r="K51" i="3"/>
  <c r="K53" i="3"/>
  <c r="L50" i="3"/>
  <c r="K49" i="3"/>
  <c r="K92" i="3"/>
  <c r="K42" i="3"/>
  <c r="E7" i="4"/>
  <c r="O138" i="4"/>
  <c r="O139" i="4"/>
  <c r="O140" i="4"/>
  <c r="O141" i="4"/>
  <c r="K92" i="4"/>
  <c r="K94" i="4"/>
  <c r="K59" i="4"/>
  <c r="K88" i="4"/>
  <c r="K90" i="4"/>
  <c r="K66" i="4"/>
  <c r="K89" i="4"/>
  <c r="K64" i="2"/>
  <c r="M38" i="4"/>
  <c r="M39" i="4"/>
  <c r="N35" i="4"/>
  <c r="M81" i="4"/>
  <c r="M82" i="4"/>
  <c r="N78" i="4"/>
  <c r="M76" i="4"/>
  <c r="M77" i="4"/>
  <c r="N73" i="4"/>
  <c r="K66" i="3"/>
  <c r="J46" i="3"/>
  <c r="K44" i="2"/>
  <c r="J53" i="2"/>
  <c r="N76" i="4"/>
  <c r="N77" i="4"/>
  <c r="O73" i="4"/>
  <c r="N38" i="4"/>
  <c r="N39" i="4"/>
  <c r="N111" i="4"/>
  <c r="N112" i="4"/>
  <c r="O108" i="4"/>
  <c r="N71" i="4"/>
  <c r="N72" i="4"/>
  <c r="O68" i="4"/>
  <c r="L43" i="2"/>
  <c r="L41" i="2"/>
  <c r="K45" i="3"/>
  <c r="K43" i="3"/>
  <c r="K44" i="3"/>
  <c r="L41" i="3"/>
  <c r="N43" i="4"/>
  <c r="N44" i="4"/>
  <c r="N81" i="4"/>
  <c r="N82" i="4"/>
  <c r="O78" i="4"/>
  <c r="L54" i="3"/>
  <c r="L52" i="3"/>
  <c r="N86" i="4"/>
  <c r="N87" i="4"/>
  <c r="O83" i="4"/>
  <c r="N48" i="4"/>
  <c r="N49" i="4"/>
  <c r="N121" i="4"/>
  <c r="N122" i="4"/>
  <c r="O118" i="4"/>
  <c r="K67" i="4"/>
  <c r="L63" i="4"/>
  <c r="K157" i="4"/>
  <c r="M40" i="3"/>
  <c r="M37" i="3"/>
  <c r="K33" i="3"/>
  <c r="M60" i="3"/>
  <c r="M62" i="3"/>
  <c r="N79" i="3"/>
  <c r="M38" i="3"/>
  <c r="N34" i="3"/>
  <c r="L55" i="4"/>
  <c r="L57" i="4"/>
  <c r="L33" i="4"/>
  <c r="L56" i="4"/>
  <c r="L65" i="3"/>
  <c r="L63" i="3"/>
  <c r="L64" i="3"/>
  <c r="M61" i="3"/>
  <c r="L47" i="2"/>
  <c r="L40" i="2"/>
  <c r="L42" i="2"/>
  <c r="M39" i="2"/>
  <c r="Z71" i="2"/>
  <c r="AC72" i="2"/>
  <c r="AD72" i="2"/>
  <c r="AE72" i="2"/>
  <c r="AF72" i="2"/>
  <c r="AG72" i="2"/>
  <c r="L63" i="2"/>
  <c r="L61" i="2"/>
  <c r="L64" i="2"/>
  <c r="L62" i="2"/>
  <c r="M59" i="2"/>
  <c r="AA23" i="4"/>
  <c r="AD24" i="4"/>
  <c r="AE24" i="4"/>
  <c r="AF24" i="4"/>
  <c r="AG24" i="4"/>
  <c r="AH24" i="4"/>
  <c r="R36" i="3"/>
  <c r="S35" i="3"/>
  <c r="J83" i="2"/>
  <c r="J98" i="2"/>
  <c r="N123" i="4"/>
  <c r="N101" i="4"/>
  <c r="N102" i="4"/>
  <c r="O98" i="4"/>
  <c r="S26" i="4"/>
  <c r="T25" i="4"/>
  <c r="K91" i="4"/>
  <c r="K127" i="4"/>
  <c r="L49" i="3"/>
  <c r="L92" i="3"/>
  <c r="L42" i="3"/>
  <c r="L51" i="3"/>
  <c r="L53" i="3"/>
  <c r="M50" i="3"/>
  <c r="K55" i="3"/>
  <c r="J74" i="2"/>
  <c r="J77" i="2"/>
  <c r="J95" i="2"/>
  <c r="J96" i="2"/>
  <c r="J79" i="2"/>
  <c r="M124" i="4"/>
  <c r="M125" i="4"/>
  <c r="M126" i="4"/>
  <c r="AA146" i="4"/>
  <c r="AD147" i="4"/>
  <c r="AE147" i="4"/>
  <c r="AF147" i="4"/>
  <c r="AG147" i="4"/>
  <c r="AH147" i="4"/>
  <c r="K87" i="3"/>
  <c r="M89" i="3"/>
  <c r="M90" i="3"/>
  <c r="N88" i="3"/>
  <c r="N149" i="4"/>
  <c r="O148" i="4"/>
  <c r="K73" i="2"/>
  <c r="K49" i="2"/>
  <c r="J76" i="2"/>
  <c r="J56" i="3"/>
  <c r="J47" i="3"/>
  <c r="J67" i="3"/>
  <c r="J70" i="3"/>
  <c r="K52" i="2"/>
  <c r="K50" i="2"/>
  <c r="M38" i="2"/>
  <c r="M35" i="2"/>
  <c r="M33" i="2"/>
  <c r="M34" i="2"/>
  <c r="M58" i="2"/>
  <c r="M60" i="2"/>
  <c r="M36" i="2"/>
  <c r="K31" i="2"/>
  <c r="N32" i="2"/>
  <c r="N53" i="4"/>
  <c r="N54" i="4"/>
  <c r="N116" i="4"/>
  <c r="N117" i="4"/>
  <c r="O113" i="4"/>
  <c r="N106" i="4"/>
  <c r="N107" i="4"/>
  <c r="O103" i="4"/>
  <c r="K45" i="2"/>
  <c r="K65" i="2"/>
  <c r="K67" i="2"/>
  <c r="K54" i="2"/>
  <c r="K56" i="2"/>
  <c r="L55" i="3"/>
  <c r="K46" i="3"/>
  <c r="K51" i="2"/>
  <c r="L48" i="2"/>
  <c r="L52" i="2"/>
  <c r="L44" i="2"/>
  <c r="O106" i="4"/>
  <c r="O107" i="4"/>
  <c r="P103" i="4"/>
  <c r="L50" i="2"/>
  <c r="M54" i="3"/>
  <c r="M52" i="3"/>
  <c r="M43" i="2"/>
  <c r="M41" i="2"/>
  <c r="M65" i="3"/>
  <c r="M63" i="3"/>
  <c r="M64" i="3"/>
  <c r="N61" i="3"/>
  <c r="O121" i="4"/>
  <c r="O122" i="4"/>
  <c r="P118" i="4"/>
  <c r="O86" i="4"/>
  <c r="O87" i="4"/>
  <c r="P83" i="4"/>
  <c r="O123" i="4"/>
  <c r="O101" i="4"/>
  <c r="O81" i="4"/>
  <c r="O82" i="4"/>
  <c r="P78" i="4"/>
  <c r="O111" i="4"/>
  <c r="O112" i="4"/>
  <c r="P108" i="4"/>
  <c r="O76" i="4"/>
  <c r="O77" i="4"/>
  <c r="P73" i="4"/>
  <c r="K98" i="2"/>
  <c r="K83" i="2"/>
  <c r="K95" i="2"/>
  <c r="K96" i="2"/>
  <c r="K79" i="2"/>
  <c r="K74" i="2"/>
  <c r="K77" i="2"/>
  <c r="N36" i="2"/>
  <c r="N35" i="2"/>
  <c r="N33" i="2"/>
  <c r="N34" i="2"/>
  <c r="O32" i="2"/>
  <c r="M47" i="2"/>
  <c r="M40" i="2"/>
  <c r="M42" i="2"/>
  <c r="K53" i="2"/>
  <c r="J58" i="3"/>
  <c r="K130" i="4"/>
  <c r="K174" i="4"/>
  <c r="K175" i="4"/>
  <c r="T26" i="4"/>
  <c r="U25" i="4"/>
  <c r="N125" i="4"/>
  <c r="L73" i="2"/>
  <c r="L49" i="2"/>
  <c r="L51" i="2"/>
  <c r="M48" i="2"/>
  <c r="L66" i="3"/>
  <c r="L58" i="4"/>
  <c r="L34" i="4"/>
  <c r="M30" i="4"/>
  <c r="M51" i="3"/>
  <c r="M53" i="3"/>
  <c r="N50" i="3"/>
  <c r="M49" i="3"/>
  <c r="M92" i="3"/>
  <c r="M42" i="3"/>
  <c r="O116" i="4"/>
  <c r="O117" i="4"/>
  <c r="P113" i="4"/>
  <c r="J118" i="3"/>
  <c r="J120" i="3"/>
  <c r="J102" i="3"/>
  <c r="K76" i="2"/>
  <c r="O149" i="4"/>
  <c r="P148" i="4"/>
  <c r="N89" i="3"/>
  <c r="N90" i="3"/>
  <c r="O88" i="3"/>
  <c r="AI147" i="4"/>
  <c r="AJ147" i="4"/>
  <c r="AK147" i="4"/>
  <c r="AL147" i="4"/>
  <c r="AM147" i="4"/>
  <c r="AF146" i="4"/>
  <c r="N124" i="4"/>
  <c r="J100" i="2"/>
  <c r="J99" i="2"/>
  <c r="S36" i="3"/>
  <c r="T35" i="3"/>
  <c r="AI24" i="4"/>
  <c r="AJ24" i="4"/>
  <c r="AK24" i="4"/>
  <c r="AL24" i="4"/>
  <c r="AM24" i="4"/>
  <c r="AF23" i="4"/>
  <c r="M63" i="2"/>
  <c r="M61" i="2"/>
  <c r="M62" i="2"/>
  <c r="N59" i="2"/>
  <c r="AH72" i="2"/>
  <c r="AI72" i="2"/>
  <c r="AJ72" i="2"/>
  <c r="AK72" i="2"/>
  <c r="AL72" i="2"/>
  <c r="AE71" i="2"/>
  <c r="N38" i="3"/>
  <c r="O34" i="3"/>
  <c r="N37" i="3"/>
  <c r="L88" i="4"/>
  <c r="L90" i="4"/>
  <c r="L66" i="4"/>
  <c r="L89" i="4"/>
  <c r="L45" i="3"/>
  <c r="L43" i="3"/>
  <c r="L44" i="3"/>
  <c r="M41" i="3"/>
  <c r="K47" i="3"/>
  <c r="K67" i="3"/>
  <c r="K70" i="3"/>
  <c r="K56" i="3"/>
  <c r="K58" i="3"/>
  <c r="L54" i="2"/>
  <c r="L56" i="2"/>
  <c r="L45" i="2"/>
  <c r="L65" i="2"/>
  <c r="L67" i="2"/>
  <c r="O71" i="4"/>
  <c r="O72" i="4"/>
  <c r="P68" i="4"/>
  <c r="M55" i="3"/>
  <c r="M64" i="2"/>
  <c r="M44" i="2"/>
  <c r="P71" i="4"/>
  <c r="P72" i="4"/>
  <c r="Q68" i="4"/>
  <c r="M45" i="3"/>
  <c r="M43" i="3"/>
  <c r="M46" i="3"/>
  <c r="M44" i="3"/>
  <c r="N54" i="3"/>
  <c r="N52" i="3"/>
  <c r="N53" i="3"/>
  <c r="O50" i="3"/>
  <c r="M52" i="2"/>
  <c r="M50" i="2"/>
  <c r="P111" i="4"/>
  <c r="P112" i="4"/>
  <c r="Q108" i="4"/>
  <c r="P121" i="4"/>
  <c r="P122" i="4"/>
  <c r="Q118" i="4"/>
  <c r="P86" i="4"/>
  <c r="P87" i="4"/>
  <c r="Q83" i="4"/>
  <c r="N63" i="3"/>
  <c r="N65" i="3"/>
  <c r="N64" i="3"/>
  <c r="O61" i="3"/>
  <c r="P106" i="4"/>
  <c r="P107" i="4"/>
  <c r="Q103" i="4"/>
  <c r="K115" i="3"/>
  <c r="K96" i="3"/>
  <c r="K93" i="3"/>
  <c r="K95" i="3"/>
  <c r="K98" i="3"/>
  <c r="AK23" i="4"/>
  <c r="AN24" i="4"/>
  <c r="AO24" i="4"/>
  <c r="AP24" i="4"/>
  <c r="AQ24" i="4"/>
  <c r="AR24" i="4"/>
  <c r="AK146" i="4"/>
  <c r="AN147" i="4"/>
  <c r="AO147" i="4"/>
  <c r="AP147" i="4"/>
  <c r="AQ147" i="4"/>
  <c r="AR147" i="4"/>
  <c r="P116" i="4"/>
  <c r="P117" i="4"/>
  <c r="Q113" i="4"/>
  <c r="L92" i="4"/>
  <c r="L94" i="4"/>
  <c r="L59" i="4"/>
  <c r="N126" i="4"/>
  <c r="K177" i="4"/>
  <c r="K161" i="4"/>
  <c r="K152" i="4"/>
  <c r="K154" i="4"/>
  <c r="K155" i="4"/>
  <c r="M73" i="2"/>
  <c r="M49" i="2"/>
  <c r="M51" i="2"/>
  <c r="N48" i="2"/>
  <c r="P76" i="4"/>
  <c r="P77" i="4"/>
  <c r="Q73" i="4"/>
  <c r="P81" i="4"/>
  <c r="P82" i="4"/>
  <c r="Q78" i="4"/>
  <c r="O124" i="4"/>
  <c r="O125" i="4"/>
  <c r="O126" i="4"/>
  <c r="O128" i="4"/>
  <c r="O130" i="4"/>
  <c r="M66" i="3"/>
  <c r="N74" i="3"/>
  <c r="L53" i="2"/>
  <c r="L83" i="2"/>
  <c r="L98" i="2"/>
  <c r="AJ71" i="2"/>
  <c r="AM72" i="2"/>
  <c r="AN72" i="2"/>
  <c r="AO72" i="2"/>
  <c r="AP72" i="2"/>
  <c r="AQ72" i="2"/>
  <c r="N63" i="2"/>
  <c r="N61" i="2"/>
  <c r="N62" i="2"/>
  <c r="O59" i="2"/>
  <c r="L74" i="2"/>
  <c r="L77" i="2"/>
  <c r="L95" i="2"/>
  <c r="L96" i="2"/>
  <c r="L79" i="2"/>
  <c r="K118" i="3"/>
  <c r="K120" i="3"/>
  <c r="K102" i="3"/>
  <c r="L46" i="3"/>
  <c r="L67" i="4"/>
  <c r="M63" i="4"/>
  <c r="L91" i="4"/>
  <c r="O37" i="3"/>
  <c r="O38" i="3"/>
  <c r="P34" i="3"/>
  <c r="T36" i="3"/>
  <c r="U35" i="3"/>
  <c r="O89" i="3"/>
  <c r="O90" i="3"/>
  <c r="P88" i="3"/>
  <c r="P149" i="4"/>
  <c r="Q148" i="4"/>
  <c r="M55" i="4"/>
  <c r="M57" i="4"/>
  <c r="M33" i="4"/>
  <c r="M56" i="4"/>
  <c r="M34" i="4"/>
  <c r="N30" i="4"/>
  <c r="L76" i="2"/>
  <c r="U26" i="4"/>
  <c r="V25" i="4"/>
  <c r="J98" i="3"/>
  <c r="J115" i="3"/>
  <c r="J96" i="3"/>
  <c r="J93" i="3"/>
  <c r="J95" i="3"/>
  <c r="O35" i="2"/>
  <c r="O33" i="2"/>
  <c r="O34" i="2"/>
  <c r="O36" i="2"/>
  <c r="P32" i="2"/>
  <c r="K100" i="2"/>
  <c r="K99" i="2"/>
  <c r="O102" i="4"/>
  <c r="P98" i="4"/>
  <c r="M45" i="2"/>
  <c r="M65" i="2"/>
  <c r="M67" i="2"/>
  <c r="M54" i="2"/>
  <c r="M56" i="2"/>
  <c r="N66" i="3"/>
  <c r="N68" i="3"/>
  <c r="N70" i="3"/>
  <c r="N102" i="3"/>
  <c r="Q76" i="4"/>
  <c r="Q77" i="4"/>
  <c r="R73" i="4"/>
  <c r="Q116" i="4"/>
  <c r="Q117" i="4"/>
  <c r="R113" i="4"/>
  <c r="O54" i="3"/>
  <c r="O52" i="3"/>
  <c r="O53" i="3"/>
  <c r="P50" i="3"/>
  <c r="O63" i="2"/>
  <c r="O61" i="2"/>
  <c r="O62" i="2"/>
  <c r="P59" i="2"/>
  <c r="Q81" i="4"/>
  <c r="Q82" i="4"/>
  <c r="R78" i="4"/>
  <c r="N52" i="2"/>
  <c r="N50" i="2"/>
  <c r="N51" i="2"/>
  <c r="O48" i="2"/>
  <c r="Q106" i="4"/>
  <c r="Q107" i="4"/>
  <c r="R103" i="4"/>
  <c r="Q111" i="4"/>
  <c r="Q112" i="4"/>
  <c r="R108" i="4"/>
  <c r="Q71" i="4"/>
  <c r="Q72" i="4"/>
  <c r="R68" i="4"/>
  <c r="V26" i="4"/>
  <c r="W25" i="4"/>
  <c r="N55" i="4"/>
  <c r="N57" i="4"/>
  <c r="N33" i="4"/>
  <c r="N56" i="4"/>
  <c r="K179" i="4"/>
  <c r="K178" i="4"/>
  <c r="L127" i="4"/>
  <c r="AS147" i="4"/>
  <c r="AT147" i="4"/>
  <c r="AU147" i="4"/>
  <c r="AV147" i="4"/>
  <c r="AW147" i="4"/>
  <c r="AP146" i="4"/>
  <c r="N118" i="3"/>
  <c r="Q86" i="4"/>
  <c r="Q87" i="4"/>
  <c r="R83" i="4"/>
  <c r="M53" i="2"/>
  <c r="M98" i="2"/>
  <c r="M83" i="2"/>
  <c r="P36" i="2"/>
  <c r="P35" i="2"/>
  <c r="P33" i="2"/>
  <c r="P34" i="2"/>
  <c r="Q32" i="2"/>
  <c r="U36" i="3"/>
  <c r="V35" i="3"/>
  <c r="P38" i="3"/>
  <c r="Q34" i="3"/>
  <c r="P37" i="3"/>
  <c r="M88" i="4"/>
  <c r="M90" i="4"/>
  <c r="M66" i="4"/>
  <c r="M89" i="4"/>
  <c r="M95" i="2"/>
  <c r="M96" i="2"/>
  <c r="M79" i="2"/>
  <c r="M74" i="2"/>
  <c r="M77" i="2"/>
  <c r="P123" i="4"/>
  <c r="P101" i="4"/>
  <c r="P124" i="4"/>
  <c r="P102" i="4"/>
  <c r="Q98" i="4"/>
  <c r="M58" i="4"/>
  <c r="Q149" i="4"/>
  <c r="R148" i="4"/>
  <c r="P89" i="3"/>
  <c r="P90" i="3"/>
  <c r="Q88" i="3"/>
  <c r="L56" i="3"/>
  <c r="L47" i="3"/>
  <c r="L67" i="3"/>
  <c r="L70" i="3"/>
  <c r="N64" i="2"/>
  <c r="N66" i="2"/>
  <c r="N67" i="2"/>
  <c r="AR72" i="2"/>
  <c r="AS72" i="2"/>
  <c r="AT72" i="2"/>
  <c r="AU72" i="2"/>
  <c r="AV72" i="2"/>
  <c r="AO71" i="2"/>
  <c r="L100" i="2"/>
  <c r="L99" i="2"/>
  <c r="O161" i="4"/>
  <c r="O177" i="4"/>
  <c r="O174" i="4"/>
  <c r="O175" i="4"/>
  <c r="L157" i="4"/>
  <c r="AS24" i="4"/>
  <c r="AT24" i="4"/>
  <c r="AU24" i="4"/>
  <c r="AV24" i="4"/>
  <c r="AW24" i="4"/>
  <c r="AP23" i="4"/>
  <c r="O65" i="3"/>
  <c r="O63" i="3"/>
  <c r="O64" i="3"/>
  <c r="P61" i="3"/>
  <c r="Q121" i="4"/>
  <c r="Q122" i="4"/>
  <c r="R118" i="4"/>
  <c r="N55" i="3"/>
  <c r="N57" i="3"/>
  <c r="N58" i="3"/>
  <c r="M47" i="3"/>
  <c r="M67" i="3"/>
  <c r="M70" i="3"/>
  <c r="M56" i="3"/>
  <c r="M58" i="3"/>
  <c r="O55" i="3"/>
  <c r="O57" i="3"/>
  <c r="O58" i="3"/>
  <c r="M76" i="2"/>
  <c r="P65" i="3"/>
  <c r="P63" i="3"/>
  <c r="P64" i="3"/>
  <c r="Q61" i="3"/>
  <c r="O52" i="2"/>
  <c r="O50" i="2"/>
  <c r="O51" i="2"/>
  <c r="P48" i="2"/>
  <c r="P63" i="2"/>
  <c r="P61" i="2"/>
  <c r="P62" i="2"/>
  <c r="Q59" i="2"/>
  <c r="P54" i="3"/>
  <c r="P52" i="3"/>
  <c r="P53" i="3"/>
  <c r="Q50" i="3"/>
  <c r="R116" i="4"/>
  <c r="R117" i="4"/>
  <c r="S113" i="4"/>
  <c r="R121" i="4"/>
  <c r="R122" i="4"/>
  <c r="S118" i="4"/>
  <c r="R76" i="4"/>
  <c r="R77" i="4"/>
  <c r="S73" i="4"/>
  <c r="M115" i="3"/>
  <c r="M116" i="3"/>
  <c r="M96" i="3"/>
  <c r="M93" i="3"/>
  <c r="M95" i="3"/>
  <c r="M98" i="3"/>
  <c r="N98" i="3"/>
  <c r="N115" i="3"/>
  <c r="N116" i="3"/>
  <c r="N96" i="3"/>
  <c r="N93" i="3"/>
  <c r="N95" i="3"/>
  <c r="O66" i="3"/>
  <c r="O68" i="3"/>
  <c r="AU23" i="4"/>
  <c r="AX24" i="4"/>
  <c r="AY24" i="4"/>
  <c r="AZ24" i="4"/>
  <c r="BA24" i="4"/>
  <c r="BB24" i="4"/>
  <c r="AT71" i="2"/>
  <c r="AW72" i="2"/>
  <c r="AX72" i="2"/>
  <c r="AY72" i="2"/>
  <c r="AZ72" i="2"/>
  <c r="BA72" i="2"/>
  <c r="L118" i="3"/>
  <c r="L102" i="3"/>
  <c r="Q89" i="3"/>
  <c r="Q90" i="3"/>
  <c r="R88" i="3"/>
  <c r="R149" i="4"/>
  <c r="S148" i="4"/>
  <c r="M92" i="4"/>
  <c r="M94" i="4"/>
  <c r="M59" i="4"/>
  <c r="M91" i="4"/>
  <c r="M100" i="2"/>
  <c r="M99" i="2"/>
  <c r="L130" i="4"/>
  <c r="L174" i="4"/>
  <c r="L175" i="4"/>
  <c r="N58" i="4"/>
  <c r="N34" i="4"/>
  <c r="N53" i="2"/>
  <c r="N55" i="2"/>
  <c r="N56" i="2"/>
  <c r="O64" i="2"/>
  <c r="O66" i="2"/>
  <c r="O67" i="2"/>
  <c r="M118" i="3"/>
  <c r="M102" i="3"/>
  <c r="O179" i="4"/>
  <c r="O178" i="4"/>
  <c r="N83" i="2"/>
  <c r="N98" i="2"/>
  <c r="L58" i="3"/>
  <c r="N75" i="3"/>
  <c r="N76" i="3"/>
  <c r="Q123" i="4"/>
  <c r="Q101" i="4"/>
  <c r="Q102" i="4"/>
  <c r="R98" i="4"/>
  <c r="Q124" i="4"/>
  <c r="P125" i="4"/>
  <c r="P126" i="4"/>
  <c r="P128" i="4"/>
  <c r="M67" i="4"/>
  <c r="N63" i="4"/>
  <c r="Q37" i="3"/>
  <c r="Q38" i="3"/>
  <c r="R34" i="3"/>
  <c r="V36" i="3"/>
  <c r="W35" i="3"/>
  <c r="Q35" i="2"/>
  <c r="Q33" i="2"/>
  <c r="Q34" i="2"/>
  <c r="Q36" i="2"/>
  <c r="R32" i="2"/>
  <c r="R86" i="4"/>
  <c r="R87" i="4"/>
  <c r="S83" i="4"/>
  <c r="N120" i="3"/>
  <c r="N119" i="3"/>
  <c r="AU146" i="4"/>
  <c r="AX147" i="4"/>
  <c r="AY147" i="4"/>
  <c r="AZ147" i="4"/>
  <c r="BA147" i="4"/>
  <c r="BB147" i="4"/>
  <c r="W26" i="4"/>
  <c r="X25" i="4"/>
  <c r="R71" i="4"/>
  <c r="R72" i="4"/>
  <c r="S68" i="4"/>
  <c r="R111" i="4"/>
  <c r="R112" i="4"/>
  <c r="S108" i="4"/>
  <c r="R106" i="4"/>
  <c r="R107" i="4"/>
  <c r="S103" i="4"/>
  <c r="R81" i="4"/>
  <c r="R82" i="4"/>
  <c r="S78" i="4"/>
  <c r="O115" i="3"/>
  <c r="O116" i="3"/>
  <c r="O98" i="3"/>
  <c r="O53" i="2"/>
  <c r="O55" i="2"/>
  <c r="O56" i="2"/>
  <c r="S81" i="4"/>
  <c r="S82" i="4"/>
  <c r="T78" i="4"/>
  <c r="S71" i="4"/>
  <c r="S72" i="4"/>
  <c r="T68" i="4"/>
  <c r="S121" i="4"/>
  <c r="S122" i="4"/>
  <c r="T118" i="4"/>
  <c r="Q65" i="3"/>
  <c r="Q63" i="3"/>
  <c r="Q64" i="3"/>
  <c r="R61" i="3"/>
  <c r="S111" i="4"/>
  <c r="S112" i="4"/>
  <c r="T108" i="4"/>
  <c r="S76" i="4"/>
  <c r="S77" i="4"/>
  <c r="T73" i="4"/>
  <c r="Q54" i="3"/>
  <c r="Q52" i="3"/>
  <c r="Q53" i="3"/>
  <c r="R50" i="3"/>
  <c r="Q63" i="2"/>
  <c r="Q61" i="2"/>
  <c r="Q62" i="2"/>
  <c r="R59" i="2"/>
  <c r="S106" i="4"/>
  <c r="S107" i="4"/>
  <c r="T103" i="4"/>
  <c r="X26" i="4"/>
  <c r="Y25" i="4"/>
  <c r="BC147" i="4"/>
  <c r="BD147" i="4"/>
  <c r="BE147" i="4"/>
  <c r="BF147" i="4"/>
  <c r="BG147" i="4"/>
  <c r="AZ146" i="4"/>
  <c r="S86" i="4"/>
  <c r="S87" i="4"/>
  <c r="T83" i="4"/>
  <c r="R36" i="2"/>
  <c r="R35" i="2"/>
  <c r="R33" i="2"/>
  <c r="R34" i="2"/>
  <c r="S32" i="2"/>
  <c r="P31" i="2"/>
  <c r="W36" i="3"/>
  <c r="X35" i="3"/>
  <c r="R38" i="3"/>
  <c r="S34" i="3"/>
  <c r="R37" i="3"/>
  <c r="P33" i="3"/>
  <c r="R123" i="4"/>
  <c r="R101" i="4"/>
  <c r="R124" i="4"/>
  <c r="N100" i="2"/>
  <c r="N99" i="2"/>
  <c r="O98" i="2"/>
  <c r="O83" i="2"/>
  <c r="L177" i="4"/>
  <c r="L161" i="4"/>
  <c r="L152" i="4"/>
  <c r="L154" i="4"/>
  <c r="L155" i="4"/>
  <c r="P174" i="4"/>
  <c r="P175" i="4"/>
  <c r="M157" i="4"/>
  <c r="L120" i="3"/>
  <c r="L119" i="3"/>
  <c r="BC24" i="4"/>
  <c r="BD24" i="4"/>
  <c r="BE24" i="4"/>
  <c r="BF24" i="4"/>
  <c r="BG24" i="4"/>
  <c r="AZ23" i="4"/>
  <c r="P55" i="3"/>
  <c r="P57" i="3"/>
  <c r="P58" i="3"/>
  <c r="P64" i="2"/>
  <c r="P66" i="2"/>
  <c r="P67" i="2"/>
  <c r="P66" i="3"/>
  <c r="P68" i="3"/>
  <c r="N88" i="4"/>
  <c r="N90" i="4"/>
  <c r="N66" i="4"/>
  <c r="N89" i="4"/>
  <c r="Q125" i="4"/>
  <c r="Q126" i="4"/>
  <c r="Q128" i="4"/>
  <c r="Q174" i="4"/>
  <c r="Q175" i="4"/>
  <c r="L98" i="3"/>
  <c r="L115" i="3"/>
  <c r="L116" i="3"/>
  <c r="L96" i="3"/>
  <c r="L93" i="3"/>
  <c r="L95" i="3"/>
  <c r="M120" i="3"/>
  <c r="M119" i="3"/>
  <c r="N74" i="2"/>
  <c r="N95" i="2"/>
  <c r="N96" i="2"/>
  <c r="N79" i="2"/>
  <c r="N92" i="4"/>
  <c r="N94" i="4"/>
  <c r="N59" i="4"/>
  <c r="N127" i="4"/>
  <c r="M127" i="4"/>
  <c r="O135" i="4"/>
  <c r="S149" i="4"/>
  <c r="T148" i="4"/>
  <c r="R89" i="3"/>
  <c r="R90" i="3"/>
  <c r="S88" i="3"/>
  <c r="P87" i="3"/>
  <c r="BB72" i="2"/>
  <c r="BC72" i="2"/>
  <c r="BD72" i="2"/>
  <c r="BE72" i="2"/>
  <c r="BF72" i="2"/>
  <c r="AY71" i="2"/>
  <c r="S116" i="4"/>
  <c r="S117" i="4"/>
  <c r="T113" i="4"/>
  <c r="O95" i="2"/>
  <c r="O96" i="2"/>
  <c r="O79" i="2"/>
  <c r="O74" i="2"/>
  <c r="P52" i="2"/>
  <c r="P50" i="2"/>
  <c r="P51" i="2"/>
  <c r="Q48" i="2"/>
  <c r="P53" i="2"/>
  <c r="P55" i="2"/>
  <c r="P56" i="2"/>
  <c r="T86" i="4"/>
  <c r="T87" i="4"/>
  <c r="U83" i="4"/>
  <c r="R63" i="2"/>
  <c r="R61" i="2"/>
  <c r="R62" i="2"/>
  <c r="S59" i="2"/>
  <c r="R54" i="3"/>
  <c r="R52" i="3"/>
  <c r="R53" i="3"/>
  <c r="S50" i="3"/>
  <c r="T111" i="4"/>
  <c r="T112" i="4"/>
  <c r="U108" i="4"/>
  <c r="T71" i="4"/>
  <c r="T72" i="4"/>
  <c r="U68" i="4"/>
  <c r="T116" i="4"/>
  <c r="T117" i="4"/>
  <c r="U113" i="4"/>
  <c r="T106" i="4"/>
  <c r="T107" i="4"/>
  <c r="U103" i="4"/>
  <c r="R63" i="3"/>
  <c r="R64" i="3"/>
  <c r="S61" i="3"/>
  <c r="R65" i="3"/>
  <c r="T121" i="4"/>
  <c r="T122" i="4"/>
  <c r="U118" i="4"/>
  <c r="T81" i="4"/>
  <c r="T82" i="4"/>
  <c r="U78" i="4"/>
  <c r="P74" i="2"/>
  <c r="P95" i="2"/>
  <c r="P96" i="2"/>
  <c r="P79" i="2"/>
  <c r="O77" i="2"/>
  <c r="O76" i="2"/>
  <c r="S89" i="3"/>
  <c r="S90" i="3"/>
  <c r="T88" i="3"/>
  <c r="T149" i="4"/>
  <c r="U148" i="4"/>
  <c r="N130" i="4"/>
  <c r="N174" i="4"/>
  <c r="N175" i="4"/>
  <c r="N77" i="2"/>
  <c r="N76" i="2"/>
  <c r="P98" i="3"/>
  <c r="P115" i="3"/>
  <c r="P116" i="3"/>
  <c r="BE23" i="4"/>
  <c r="BH24" i="4"/>
  <c r="BI24" i="4"/>
  <c r="BJ24" i="4"/>
  <c r="BK24" i="4"/>
  <c r="BL24" i="4"/>
  <c r="BJ23" i="4"/>
  <c r="L179" i="4"/>
  <c r="L178" i="4"/>
  <c r="O100" i="2"/>
  <c r="O99" i="2"/>
  <c r="S35" i="2"/>
  <c r="S33" i="2"/>
  <c r="S34" i="2"/>
  <c r="S36" i="2"/>
  <c r="T32" i="2"/>
  <c r="Y26" i="4"/>
  <c r="Z25" i="4"/>
  <c r="T76" i="4"/>
  <c r="T77" i="4"/>
  <c r="U73" i="4"/>
  <c r="Q52" i="2"/>
  <c r="Q50" i="2"/>
  <c r="Q51" i="2"/>
  <c r="R48" i="2"/>
  <c r="BD71" i="2"/>
  <c r="BG72" i="2"/>
  <c r="BH72" i="2"/>
  <c r="BI72" i="2"/>
  <c r="BJ72" i="2"/>
  <c r="BK72" i="2"/>
  <c r="BI71" i="2"/>
  <c r="M130" i="4"/>
  <c r="M174" i="4"/>
  <c r="M175" i="4"/>
  <c r="N157" i="4"/>
  <c r="N155" i="4"/>
  <c r="N152" i="4"/>
  <c r="N154" i="4"/>
  <c r="N67" i="4"/>
  <c r="O63" i="4"/>
  <c r="N91" i="4"/>
  <c r="P83" i="2"/>
  <c r="P98" i="2"/>
  <c r="R102" i="4"/>
  <c r="S98" i="4"/>
  <c r="R125" i="4"/>
  <c r="R126" i="4"/>
  <c r="R128" i="4"/>
  <c r="S37" i="3"/>
  <c r="S38" i="3"/>
  <c r="T34" i="3"/>
  <c r="X36" i="3"/>
  <c r="Y35" i="3"/>
  <c r="BE146" i="4"/>
  <c r="BH147" i="4"/>
  <c r="BI147" i="4"/>
  <c r="BJ147" i="4"/>
  <c r="BK147" i="4"/>
  <c r="BL147" i="4"/>
  <c r="BJ146" i="4"/>
  <c r="Q64" i="2"/>
  <c r="Q66" i="2"/>
  <c r="Q67" i="2"/>
  <c r="Q55" i="3"/>
  <c r="Q57" i="3"/>
  <c r="Q58" i="3"/>
  <c r="Q66" i="3"/>
  <c r="Q68" i="3"/>
  <c r="R52" i="2"/>
  <c r="R50" i="2"/>
  <c r="R51" i="2"/>
  <c r="S48" i="2"/>
  <c r="U76" i="4"/>
  <c r="U77" i="4"/>
  <c r="V73" i="4"/>
  <c r="U121" i="4"/>
  <c r="U122" i="4"/>
  <c r="V118" i="4"/>
  <c r="S65" i="3"/>
  <c r="S63" i="3"/>
  <c r="S64" i="3"/>
  <c r="T61" i="3"/>
  <c r="U71" i="4"/>
  <c r="U72" i="4"/>
  <c r="V68" i="4"/>
  <c r="U106" i="4"/>
  <c r="U107" i="4"/>
  <c r="V103" i="4"/>
  <c r="S54" i="3"/>
  <c r="S52" i="3"/>
  <c r="S55" i="3"/>
  <c r="S57" i="3"/>
  <c r="S58" i="3"/>
  <c r="S53" i="3"/>
  <c r="T50" i="3"/>
  <c r="S99" i="2"/>
  <c r="S63" i="2"/>
  <c r="S61" i="2"/>
  <c r="S62" i="2"/>
  <c r="T59" i="2"/>
  <c r="U86" i="4"/>
  <c r="U87" i="4"/>
  <c r="V83" i="4"/>
  <c r="Q115" i="3"/>
  <c r="Q116" i="3"/>
  <c r="Q98" i="3"/>
  <c r="Y36" i="3"/>
  <c r="Z35" i="3"/>
  <c r="T38" i="3"/>
  <c r="U34" i="3"/>
  <c r="T37" i="3"/>
  <c r="S123" i="4"/>
  <c r="S101" i="4"/>
  <c r="S102" i="4"/>
  <c r="T98" i="4"/>
  <c r="S124" i="4"/>
  <c r="O88" i="4"/>
  <c r="O66" i="4"/>
  <c r="O89" i="4"/>
  <c r="Z26" i="4"/>
  <c r="AA25" i="4"/>
  <c r="T36" i="2"/>
  <c r="T35" i="2"/>
  <c r="T33" i="2"/>
  <c r="T34" i="2"/>
  <c r="U32" i="2"/>
  <c r="R174" i="4"/>
  <c r="R175" i="4"/>
  <c r="N177" i="4"/>
  <c r="N161" i="4"/>
  <c r="R66" i="3"/>
  <c r="R68" i="3"/>
  <c r="R55" i="3"/>
  <c r="R57" i="3"/>
  <c r="R58" i="3"/>
  <c r="R64" i="2"/>
  <c r="R66" i="2"/>
  <c r="R67" i="2"/>
  <c r="Q98" i="2"/>
  <c r="Q83" i="2"/>
  <c r="P100" i="2"/>
  <c r="P99" i="2"/>
  <c r="M177" i="4"/>
  <c r="M161" i="4"/>
  <c r="M155" i="4"/>
  <c r="M152" i="4"/>
  <c r="M154" i="4"/>
  <c r="Q53" i="2"/>
  <c r="Q55" i="2"/>
  <c r="Q56" i="2"/>
  <c r="U149" i="4"/>
  <c r="V148" i="4"/>
  <c r="T89" i="3"/>
  <c r="T90" i="3"/>
  <c r="U88" i="3"/>
  <c r="P77" i="2"/>
  <c r="P76" i="2"/>
  <c r="U81" i="4"/>
  <c r="U82" i="4"/>
  <c r="V78" i="4"/>
  <c r="U116" i="4"/>
  <c r="U117" i="4"/>
  <c r="V113" i="4"/>
  <c r="U111" i="4"/>
  <c r="U112" i="4"/>
  <c r="V108" i="4"/>
  <c r="S64" i="2"/>
  <c r="S66" i="2"/>
  <c r="S67" i="2"/>
  <c r="V111" i="4"/>
  <c r="V112" i="4"/>
  <c r="W108" i="4"/>
  <c r="T54" i="3"/>
  <c r="T52" i="3"/>
  <c r="T53" i="3"/>
  <c r="U50" i="3"/>
  <c r="S96" i="2"/>
  <c r="S52" i="2"/>
  <c r="S50" i="2"/>
  <c r="S51" i="2"/>
  <c r="T48" i="2"/>
  <c r="V76" i="4"/>
  <c r="V77" i="4"/>
  <c r="W73" i="4"/>
  <c r="V116" i="4"/>
  <c r="V117" i="4"/>
  <c r="W113" i="4"/>
  <c r="V81" i="4"/>
  <c r="V82" i="4"/>
  <c r="W78" i="4"/>
  <c r="U89" i="3"/>
  <c r="U90" i="3"/>
  <c r="V88" i="3"/>
  <c r="V149" i="4"/>
  <c r="W148" i="4"/>
  <c r="R83" i="2"/>
  <c r="R98" i="2"/>
  <c r="N179" i="4"/>
  <c r="N178" i="4"/>
  <c r="O90" i="4"/>
  <c r="O91" i="4"/>
  <c r="O93" i="4"/>
  <c r="O94" i="4"/>
  <c r="S125" i="4"/>
  <c r="S126" i="4"/>
  <c r="S128" i="4"/>
  <c r="S174" i="4"/>
  <c r="S175" i="4"/>
  <c r="U37" i="3"/>
  <c r="U38" i="3"/>
  <c r="V34" i="3"/>
  <c r="Z36" i="3"/>
  <c r="AA35" i="3"/>
  <c r="R53" i="2"/>
  <c r="R55" i="2"/>
  <c r="R56" i="2"/>
  <c r="Q95" i="2"/>
  <c r="Q96" i="2"/>
  <c r="Q79" i="2"/>
  <c r="Q74" i="2"/>
  <c r="M179" i="4"/>
  <c r="M178" i="4"/>
  <c r="Q100" i="2"/>
  <c r="Q99" i="2"/>
  <c r="R98" i="3"/>
  <c r="R115" i="3"/>
  <c r="R116" i="3"/>
  <c r="U35" i="2"/>
  <c r="U33" i="2"/>
  <c r="U34" i="2"/>
  <c r="U36" i="2"/>
  <c r="V32" i="2"/>
  <c r="AA26" i="4"/>
  <c r="AB25" i="4"/>
  <c r="O67" i="4"/>
  <c r="P63" i="4"/>
  <c r="T123" i="4"/>
  <c r="T101" i="4"/>
  <c r="T124" i="4"/>
  <c r="V86" i="4"/>
  <c r="V87" i="4"/>
  <c r="W83" i="4"/>
  <c r="S98" i="2"/>
  <c r="S100" i="2"/>
  <c r="S83" i="2"/>
  <c r="T99" i="2"/>
  <c r="T63" i="2"/>
  <c r="T61" i="2"/>
  <c r="T62" i="2"/>
  <c r="U59" i="2"/>
  <c r="S115" i="3"/>
  <c r="S116" i="3"/>
  <c r="S98" i="3"/>
  <c r="V106" i="4"/>
  <c r="V107" i="4"/>
  <c r="W103" i="4"/>
  <c r="V71" i="4"/>
  <c r="V72" i="4"/>
  <c r="W68" i="4"/>
  <c r="T65" i="3"/>
  <c r="T63" i="3"/>
  <c r="T66" i="3"/>
  <c r="T68" i="3"/>
  <c r="T70" i="3"/>
  <c r="T64" i="3"/>
  <c r="U61" i="3"/>
  <c r="S66" i="3"/>
  <c r="S68" i="3"/>
  <c r="S70" i="3"/>
  <c r="V121" i="4"/>
  <c r="V122" i="4"/>
  <c r="W118" i="4"/>
  <c r="T55" i="3"/>
  <c r="T57" i="3"/>
  <c r="T58" i="3"/>
  <c r="U65" i="3"/>
  <c r="U63" i="3"/>
  <c r="U64" i="3"/>
  <c r="V61" i="3"/>
  <c r="W71" i="4"/>
  <c r="W72" i="4"/>
  <c r="X68" i="4"/>
  <c r="U99" i="2"/>
  <c r="U63" i="2"/>
  <c r="U61" i="2"/>
  <c r="U62" i="2"/>
  <c r="V59" i="2"/>
  <c r="W81" i="4"/>
  <c r="W82" i="4"/>
  <c r="X78" i="4"/>
  <c r="W76" i="4"/>
  <c r="W77" i="4"/>
  <c r="X73" i="4"/>
  <c r="W106" i="4"/>
  <c r="W107" i="4"/>
  <c r="X103" i="4"/>
  <c r="W86" i="4"/>
  <c r="W87" i="4"/>
  <c r="X83" i="4"/>
  <c r="W116" i="4"/>
  <c r="W117" i="4"/>
  <c r="X113" i="4"/>
  <c r="T96" i="2"/>
  <c r="T52" i="2"/>
  <c r="T50" i="2"/>
  <c r="T51" i="2"/>
  <c r="U48" i="2"/>
  <c r="W111" i="4"/>
  <c r="W112" i="4"/>
  <c r="X108" i="4"/>
  <c r="W121" i="4"/>
  <c r="W122" i="4"/>
  <c r="X118" i="4"/>
  <c r="S118" i="3"/>
  <c r="S102" i="3"/>
  <c r="T118" i="3"/>
  <c r="T102" i="3"/>
  <c r="S93" i="3"/>
  <c r="S95" i="3"/>
  <c r="P88" i="4"/>
  <c r="P90" i="4"/>
  <c r="P66" i="4"/>
  <c r="P89" i="4"/>
  <c r="R74" i="2"/>
  <c r="R95" i="2"/>
  <c r="R96" i="2"/>
  <c r="R79" i="2"/>
  <c r="AA36" i="3"/>
  <c r="AB35" i="3"/>
  <c r="V38" i="3"/>
  <c r="W34" i="3"/>
  <c r="V37" i="3"/>
  <c r="W149" i="4"/>
  <c r="X148" i="4"/>
  <c r="V89" i="3"/>
  <c r="V90" i="3"/>
  <c r="W88" i="3"/>
  <c r="U54" i="3"/>
  <c r="U52" i="3"/>
  <c r="U53" i="3"/>
  <c r="V50" i="3"/>
  <c r="T98" i="3"/>
  <c r="T115" i="3"/>
  <c r="T116" i="3"/>
  <c r="T96" i="3"/>
  <c r="T93" i="3"/>
  <c r="T95" i="3"/>
  <c r="S96" i="3"/>
  <c r="T64" i="2"/>
  <c r="T66" i="2"/>
  <c r="T67" i="2"/>
  <c r="T102" i="4"/>
  <c r="U98" i="4"/>
  <c r="T125" i="4"/>
  <c r="T126" i="4"/>
  <c r="T128" i="4"/>
  <c r="T130" i="4"/>
  <c r="AB26" i="4"/>
  <c r="AC25" i="4"/>
  <c r="V36" i="2"/>
  <c r="V35" i="2"/>
  <c r="V33" i="2"/>
  <c r="V34" i="2"/>
  <c r="W32" i="2"/>
  <c r="Q77" i="2"/>
  <c r="Q76" i="2"/>
  <c r="O155" i="4"/>
  <c r="O152" i="4"/>
  <c r="O154" i="4"/>
  <c r="O157" i="4"/>
  <c r="R100" i="2"/>
  <c r="R99" i="2"/>
  <c r="S53" i="2"/>
  <c r="S55" i="2"/>
  <c r="S56" i="2"/>
  <c r="U55" i="3"/>
  <c r="U57" i="3"/>
  <c r="U58" i="3"/>
  <c r="T53" i="2"/>
  <c r="T55" i="2"/>
  <c r="T56" i="2"/>
  <c r="X121" i="4"/>
  <c r="X122" i="4"/>
  <c r="Y118" i="4"/>
  <c r="X86" i="4"/>
  <c r="X87" i="4"/>
  <c r="Y83" i="4"/>
  <c r="V99" i="2"/>
  <c r="V63" i="2"/>
  <c r="V61" i="2"/>
  <c r="V64" i="2"/>
  <c r="V66" i="2"/>
  <c r="V67" i="2"/>
  <c r="V62" i="2"/>
  <c r="W59" i="2"/>
  <c r="V63" i="3"/>
  <c r="V64" i="3"/>
  <c r="W61" i="3"/>
  <c r="V65" i="3"/>
  <c r="V66" i="3"/>
  <c r="V68" i="3"/>
  <c r="V70" i="3"/>
  <c r="V54" i="3"/>
  <c r="V52" i="3"/>
  <c r="V53" i="3"/>
  <c r="W50" i="3"/>
  <c r="X111" i="4"/>
  <c r="X112" i="4"/>
  <c r="Y108" i="4"/>
  <c r="X106" i="4"/>
  <c r="X107" i="4"/>
  <c r="Y103" i="4"/>
  <c r="X71" i="4"/>
  <c r="X72" i="4"/>
  <c r="Y68" i="4"/>
  <c r="S95" i="2"/>
  <c r="S79" i="2"/>
  <c r="S74" i="2"/>
  <c r="U123" i="4"/>
  <c r="U101" i="4"/>
  <c r="U102" i="4"/>
  <c r="V98" i="4"/>
  <c r="U124" i="4"/>
  <c r="U115" i="3"/>
  <c r="U116" i="3"/>
  <c r="U98" i="3"/>
  <c r="W37" i="3"/>
  <c r="U33" i="3"/>
  <c r="W38" i="3"/>
  <c r="X34" i="3"/>
  <c r="AB36" i="3"/>
  <c r="AC35" i="3"/>
  <c r="R77" i="2"/>
  <c r="R76" i="2"/>
  <c r="T174" i="4"/>
  <c r="T175" i="4"/>
  <c r="U96" i="2"/>
  <c r="U52" i="2"/>
  <c r="U50" i="2"/>
  <c r="U51" i="2"/>
  <c r="V48" i="2"/>
  <c r="T74" i="2"/>
  <c r="T95" i="2"/>
  <c r="T79" i="2"/>
  <c r="X116" i="4"/>
  <c r="X117" i="4"/>
  <c r="Y113" i="4"/>
  <c r="X76" i="4"/>
  <c r="X77" i="4"/>
  <c r="Y73" i="4"/>
  <c r="X81" i="4"/>
  <c r="X82" i="4"/>
  <c r="Y78" i="4"/>
  <c r="W35" i="2"/>
  <c r="W33" i="2"/>
  <c r="W34" i="2"/>
  <c r="W36" i="2"/>
  <c r="U31" i="2"/>
  <c r="X32" i="2"/>
  <c r="AC26" i="4"/>
  <c r="AD25" i="4"/>
  <c r="T177" i="4"/>
  <c r="T161" i="4"/>
  <c r="T83" i="2"/>
  <c r="T98" i="2"/>
  <c r="T100" i="2"/>
  <c r="U87" i="3"/>
  <c r="W89" i="3"/>
  <c r="W90" i="3"/>
  <c r="X88" i="3"/>
  <c r="X149" i="4"/>
  <c r="Y148" i="4"/>
  <c r="P67" i="4"/>
  <c r="Q63" i="4"/>
  <c r="P91" i="4"/>
  <c r="P93" i="4"/>
  <c r="P94" i="4"/>
  <c r="T120" i="3"/>
  <c r="T119" i="3"/>
  <c r="S120" i="3"/>
  <c r="S119" i="3"/>
  <c r="U64" i="2"/>
  <c r="U66" i="2"/>
  <c r="U67" i="2"/>
  <c r="U66" i="3"/>
  <c r="U68" i="3"/>
  <c r="U70" i="3"/>
  <c r="V55" i="3"/>
  <c r="V57" i="3"/>
  <c r="V58" i="3"/>
  <c r="V96" i="2"/>
  <c r="V52" i="2"/>
  <c r="V50" i="2"/>
  <c r="V53" i="2"/>
  <c r="V55" i="2"/>
  <c r="V56" i="2"/>
  <c r="V51" i="2"/>
  <c r="W48" i="2"/>
  <c r="Y111" i="4"/>
  <c r="Y112" i="4"/>
  <c r="Z108" i="4"/>
  <c r="U118" i="3"/>
  <c r="U102" i="3"/>
  <c r="P157" i="4"/>
  <c r="Y149" i="4"/>
  <c r="Z148" i="4"/>
  <c r="X89" i="3"/>
  <c r="X90" i="3"/>
  <c r="Y88" i="3"/>
  <c r="T179" i="4"/>
  <c r="T178" i="4"/>
  <c r="T77" i="2"/>
  <c r="T76" i="2"/>
  <c r="U53" i="2"/>
  <c r="U55" i="2"/>
  <c r="U56" i="2"/>
  <c r="AC36" i="3"/>
  <c r="AD35" i="3"/>
  <c r="X38" i="3"/>
  <c r="Y34" i="3"/>
  <c r="X37" i="3"/>
  <c r="U96" i="3"/>
  <c r="U125" i="4"/>
  <c r="U126" i="4"/>
  <c r="U128" i="4"/>
  <c r="U174" i="4"/>
  <c r="U175" i="4"/>
  <c r="U130" i="4"/>
  <c r="S77" i="2"/>
  <c r="S76" i="2"/>
  <c r="U98" i="2"/>
  <c r="U100" i="2"/>
  <c r="U83" i="2"/>
  <c r="Q88" i="4"/>
  <c r="Q90" i="4"/>
  <c r="Q66" i="4"/>
  <c r="Q89" i="4"/>
  <c r="AD26" i="4"/>
  <c r="AE25" i="4"/>
  <c r="X36" i="2"/>
  <c r="X35" i="2"/>
  <c r="X33" i="2"/>
  <c r="X34" i="2"/>
  <c r="Y32" i="2"/>
  <c r="Y81" i="4"/>
  <c r="Y82" i="4"/>
  <c r="Z78" i="4"/>
  <c r="Y76" i="4"/>
  <c r="Y77" i="4"/>
  <c r="Z73" i="4"/>
  <c r="Y116" i="4"/>
  <c r="Y117" i="4"/>
  <c r="Z113" i="4"/>
  <c r="U93" i="3"/>
  <c r="U95" i="3"/>
  <c r="V123" i="4"/>
  <c r="V101" i="4"/>
  <c r="V124" i="4"/>
  <c r="Y71" i="4"/>
  <c r="Y72" i="4"/>
  <c r="Z68" i="4"/>
  <c r="Y106" i="4"/>
  <c r="Y107" i="4"/>
  <c r="Z103" i="4"/>
  <c r="W54" i="3"/>
  <c r="W52" i="3"/>
  <c r="W53" i="3"/>
  <c r="X50" i="3"/>
  <c r="V98" i="3"/>
  <c r="V115" i="3"/>
  <c r="V116" i="3"/>
  <c r="V96" i="3"/>
  <c r="V93" i="3"/>
  <c r="V95" i="3"/>
  <c r="V118" i="3"/>
  <c r="V102" i="3"/>
  <c r="W65" i="3"/>
  <c r="W63" i="3"/>
  <c r="W64" i="3"/>
  <c r="X61" i="3"/>
  <c r="W99" i="2"/>
  <c r="W63" i="2"/>
  <c r="W61" i="2"/>
  <c r="W62" i="2"/>
  <c r="X59" i="2"/>
  <c r="V83" i="2"/>
  <c r="V98" i="2"/>
  <c r="V100" i="2"/>
  <c r="Y86" i="4"/>
  <c r="Y87" i="4"/>
  <c r="Z83" i="4"/>
  <c r="Y121" i="4"/>
  <c r="Y122" i="4"/>
  <c r="Z118" i="4"/>
  <c r="W66" i="3"/>
  <c r="W68" i="3"/>
  <c r="W70" i="3"/>
  <c r="W55" i="3"/>
  <c r="W57" i="3"/>
  <c r="W58" i="3"/>
  <c r="W64" i="2"/>
  <c r="W66" i="2"/>
  <c r="W67" i="2"/>
  <c r="W98" i="2"/>
  <c r="W100" i="2"/>
  <c r="X54" i="3"/>
  <c r="X52" i="3"/>
  <c r="X53" i="3"/>
  <c r="Y50" i="3"/>
  <c r="Z76" i="4"/>
  <c r="Z77" i="4"/>
  <c r="AA73" i="4"/>
  <c r="Z116" i="4"/>
  <c r="Z117" i="4"/>
  <c r="AA113" i="4"/>
  <c r="Z81" i="4"/>
  <c r="Z82" i="4"/>
  <c r="AA78" i="4"/>
  <c r="Z111" i="4"/>
  <c r="Z112" i="4"/>
  <c r="AA108" i="4"/>
  <c r="Z121" i="4"/>
  <c r="Z122" i="4"/>
  <c r="AA118" i="4"/>
  <c r="Z86" i="4"/>
  <c r="Z87" i="4"/>
  <c r="AA83" i="4"/>
  <c r="W83" i="2"/>
  <c r="X99" i="2"/>
  <c r="X63" i="2"/>
  <c r="X61" i="2"/>
  <c r="X62" i="2"/>
  <c r="Y59" i="2"/>
  <c r="X65" i="3"/>
  <c r="X63" i="3"/>
  <c r="X64" i="3"/>
  <c r="Y61" i="3"/>
  <c r="W118" i="3"/>
  <c r="W102" i="3"/>
  <c r="V120" i="3"/>
  <c r="V119" i="3"/>
  <c r="W115" i="3"/>
  <c r="W116" i="3"/>
  <c r="W96" i="3"/>
  <c r="W93" i="3"/>
  <c r="W95" i="3"/>
  <c r="W98" i="3"/>
  <c r="Z106" i="4"/>
  <c r="Z107" i="4"/>
  <c r="AA103" i="4"/>
  <c r="Z71" i="4"/>
  <c r="Z72" i="4"/>
  <c r="AA68" i="4"/>
  <c r="Q91" i="4"/>
  <c r="Q93" i="4"/>
  <c r="Q94" i="4"/>
  <c r="U177" i="4"/>
  <c r="U161" i="4"/>
  <c r="Y37" i="3"/>
  <c r="Y38" i="3"/>
  <c r="Z34" i="3"/>
  <c r="AD36" i="3"/>
  <c r="AE35" i="3"/>
  <c r="U95" i="2"/>
  <c r="U79" i="2"/>
  <c r="U74" i="2"/>
  <c r="W96" i="2"/>
  <c r="W52" i="2"/>
  <c r="W50" i="2"/>
  <c r="W51" i="2"/>
  <c r="X48" i="2"/>
  <c r="V74" i="2"/>
  <c r="V95" i="2"/>
  <c r="V79" i="2"/>
  <c r="V102" i="4"/>
  <c r="W98" i="4"/>
  <c r="V125" i="4"/>
  <c r="V126" i="4"/>
  <c r="V128" i="4"/>
  <c r="V130" i="4"/>
  <c r="Y35" i="2"/>
  <c r="Y33" i="2"/>
  <c r="Y34" i="2"/>
  <c r="Y36" i="2"/>
  <c r="Z32" i="2"/>
  <c r="AE26" i="4"/>
  <c r="AF25" i="4"/>
  <c r="Q67" i="4"/>
  <c r="R63" i="4"/>
  <c r="Y89" i="3"/>
  <c r="Y90" i="3"/>
  <c r="Z88" i="3"/>
  <c r="Z149" i="4"/>
  <c r="AA148" i="4"/>
  <c r="U120" i="3"/>
  <c r="U119" i="3"/>
  <c r="X66" i="3"/>
  <c r="X68" i="3"/>
  <c r="X70" i="3"/>
  <c r="W53" i="2"/>
  <c r="W55" i="2"/>
  <c r="W56" i="2"/>
  <c r="AA106" i="4"/>
  <c r="AA107" i="4"/>
  <c r="AB103" i="4"/>
  <c r="AA86" i="4"/>
  <c r="AA87" i="4"/>
  <c r="AB83" i="4"/>
  <c r="Y54" i="3"/>
  <c r="Y52" i="3"/>
  <c r="Y55" i="3"/>
  <c r="Y57" i="3"/>
  <c r="Y58" i="3"/>
  <c r="Y53" i="3"/>
  <c r="Z50" i="3"/>
  <c r="AA71" i="4"/>
  <c r="AA72" i="4"/>
  <c r="AB68" i="4"/>
  <c r="Y65" i="3"/>
  <c r="Y63" i="3"/>
  <c r="Y64" i="3"/>
  <c r="Z61" i="3"/>
  <c r="Y99" i="2"/>
  <c r="Y63" i="2"/>
  <c r="Y61" i="2"/>
  <c r="Y62" i="2"/>
  <c r="Z59" i="2"/>
  <c r="AA121" i="4"/>
  <c r="AA122" i="4"/>
  <c r="AB118" i="4"/>
  <c r="AA149" i="4"/>
  <c r="AB148" i="4"/>
  <c r="Z89" i="3"/>
  <c r="Z90" i="3"/>
  <c r="AA88" i="3"/>
  <c r="R88" i="4"/>
  <c r="R90" i="4"/>
  <c r="R66" i="4"/>
  <c r="R89" i="4"/>
  <c r="R91" i="4"/>
  <c r="R93" i="4"/>
  <c r="R94" i="4"/>
  <c r="R67" i="4"/>
  <c r="S63" i="4"/>
  <c r="W123" i="4"/>
  <c r="W101" i="4"/>
  <c r="W102" i="4"/>
  <c r="X98" i="4"/>
  <c r="W124" i="4"/>
  <c r="U77" i="2"/>
  <c r="U76" i="2"/>
  <c r="Q157" i="4"/>
  <c r="X64" i="2"/>
  <c r="X66" i="2"/>
  <c r="X67" i="2"/>
  <c r="X55" i="3"/>
  <c r="X57" i="3"/>
  <c r="X58" i="3"/>
  <c r="AF26" i="4"/>
  <c r="AG25" i="4"/>
  <c r="Z36" i="2"/>
  <c r="Z35" i="2"/>
  <c r="Z33" i="2"/>
  <c r="Z34" i="2"/>
  <c r="AA32" i="2"/>
  <c r="V177" i="4"/>
  <c r="V161" i="4"/>
  <c r="V77" i="2"/>
  <c r="V76" i="2"/>
  <c r="W95" i="2"/>
  <c r="W79" i="2"/>
  <c r="W74" i="2"/>
  <c r="X96" i="2"/>
  <c r="X52" i="2"/>
  <c r="X50" i="2"/>
  <c r="X51" i="2"/>
  <c r="Y48" i="2"/>
  <c r="AE36" i="3"/>
  <c r="AF35" i="3"/>
  <c r="Z38" i="3"/>
  <c r="AA34" i="3"/>
  <c r="Z37" i="3"/>
  <c r="U179" i="4"/>
  <c r="U178" i="4"/>
  <c r="V174" i="4"/>
  <c r="V175" i="4"/>
  <c r="W120" i="3"/>
  <c r="W119" i="3"/>
  <c r="X118" i="3"/>
  <c r="X102" i="3"/>
  <c r="AA111" i="4"/>
  <c r="AA112" i="4"/>
  <c r="AB108" i="4"/>
  <c r="AA81" i="4"/>
  <c r="AA82" i="4"/>
  <c r="AB78" i="4"/>
  <c r="AA116" i="4"/>
  <c r="AA117" i="4"/>
  <c r="AB113" i="4"/>
  <c r="AA76" i="4"/>
  <c r="AA77" i="4"/>
  <c r="AB73" i="4"/>
  <c r="Y66" i="3"/>
  <c r="Y68" i="3"/>
  <c r="Y70" i="3"/>
  <c r="Y64" i="2"/>
  <c r="Y66" i="2"/>
  <c r="Y67" i="2"/>
  <c r="AB116" i="4"/>
  <c r="AB117" i="4"/>
  <c r="AC113" i="4"/>
  <c r="Y96" i="2"/>
  <c r="Y52" i="2"/>
  <c r="Y50" i="2"/>
  <c r="Y51" i="2"/>
  <c r="Z48" i="2"/>
  <c r="Z54" i="3"/>
  <c r="Z52" i="3"/>
  <c r="Z53" i="3"/>
  <c r="AA50" i="3"/>
  <c r="AB76" i="4"/>
  <c r="AB77" i="4"/>
  <c r="AC73" i="4"/>
  <c r="AB81" i="4"/>
  <c r="AB82" i="4"/>
  <c r="AC78" i="4"/>
  <c r="AA37" i="3"/>
  <c r="AA38" i="3"/>
  <c r="AB34" i="3"/>
  <c r="AF36" i="3"/>
  <c r="AG35" i="3"/>
  <c r="X53" i="2"/>
  <c r="X55" i="2"/>
  <c r="X56" i="2"/>
  <c r="W77" i="2"/>
  <c r="W76" i="2"/>
  <c r="V179" i="4"/>
  <c r="V178" i="4"/>
  <c r="X83" i="2"/>
  <c r="X98" i="2"/>
  <c r="X100" i="2"/>
  <c r="W125" i="4"/>
  <c r="W126" i="4"/>
  <c r="W128" i="4"/>
  <c r="W174" i="4"/>
  <c r="W175" i="4"/>
  <c r="W130" i="4"/>
  <c r="AA89" i="3"/>
  <c r="AA90" i="3"/>
  <c r="AB88" i="3"/>
  <c r="AB149" i="4"/>
  <c r="AC148" i="4"/>
  <c r="AB111" i="4"/>
  <c r="AB112" i="4"/>
  <c r="AC108" i="4"/>
  <c r="X120" i="3"/>
  <c r="X119" i="3"/>
  <c r="AA35" i="2"/>
  <c r="AA33" i="2"/>
  <c r="AA34" i="2"/>
  <c r="AA36" i="2"/>
  <c r="AB32" i="2"/>
  <c r="AG26" i="4"/>
  <c r="AH25" i="4"/>
  <c r="X98" i="3"/>
  <c r="X115" i="3"/>
  <c r="X116" i="3"/>
  <c r="X96" i="3"/>
  <c r="X93" i="3"/>
  <c r="X95" i="3"/>
  <c r="X123" i="4"/>
  <c r="X101" i="4"/>
  <c r="X124" i="4"/>
  <c r="S88" i="4"/>
  <c r="S90" i="4"/>
  <c r="S66" i="4"/>
  <c r="S89" i="4"/>
  <c r="R157" i="4"/>
  <c r="AB121" i="4"/>
  <c r="AB122" i="4"/>
  <c r="AC118" i="4"/>
  <c r="Y98" i="2"/>
  <c r="Y100" i="2"/>
  <c r="Y83" i="2"/>
  <c r="Z99" i="2"/>
  <c r="Z63" i="2"/>
  <c r="Z61" i="2"/>
  <c r="Z62" i="2"/>
  <c r="AA59" i="2"/>
  <c r="Z63" i="3"/>
  <c r="Z64" i="3"/>
  <c r="AA61" i="3"/>
  <c r="Z65" i="3"/>
  <c r="Y118" i="3"/>
  <c r="Y102" i="3"/>
  <c r="AB71" i="4"/>
  <c r="AB72" i="4"/>
  <c r="AC68" i="4"/>
  <c r="Y115" i="3"/>
  <c r="Y116" i="3"/>
  <c r="Y96" i="3"/>
  <c r="Y93" i="3"/>
  <c r="Y95" i="3"/>
  <c r="Y98" i="3"/>
  <c r="AB86" i="4"/>
  <c r="AB87" i="4"/>
  <c r="AC83" i="4"/>
  <c r="AB106" i="4"/>
  <c r="AB107" i="4"/>
  <c r="AC103" i="4"/>
  <c r="Y53" i="2"/>
  <c r="Y55" i="2"/>
  <c r="Y56" i="2"/>
  <c r="AC86" i="4"/>
  <c r="AC87" i="4"/>
  <c r="AD83" i="4"/>
  <c r="AA99" i="2"/>
  <c r="AA63" i="2"/>
  <c r="AA61" i="2"/>
  <c r="AA62" i="2"/>
  <c r="AB59" i="2"/>
  <c r="AA54" i="3"/>
  <c r="AA52" i="3"/>
  <c r="AA55" i="3"/>
  <c r="AA57" i="3"/>
  <c r="AA58" i="3"/>
  <c r="AA53" i="3"/>
  <c r="AB50" i="3"/>
  <c r="AC106" i="4"/>
  <c r="AC107" i="4"/>
  <c r="AD103" i="4"/>
  <c r="AC71" i="4"/>
  <c r="AC72" i="4"/>
  <c r="AD68" i="4"/>
  <c r="AA65" i="3"/>
  <c r="AA63" i="3"/>
  <c r="AA64" i="3"/>
  <c r="AB61" i="3"/>
  <c r="AC121" i="4"/>
  <c r="AC122" i="4"/>
  <c r="AD118" i="4"/>
  <c r="Z66" i="3"/>
  <c r="Z68" i="3"/>
  <c r="Z70" i="3"/>
  <c r="Z64" i="2"/>
  <c r="Z66" i="2"/>
  <c r="Z67" i="2"/>
  <c r="S91" i="4"/>
  <c r="S93" i="4"/>
  <c r="S94" i="4"/>
  <c r="X102" i="4"/>
  <c r="Y98" i="4"/>
  <c r="X125" i="4"/>
  <c r="X126" i="4"/>
  <c r="X128" i="4"/>
  <c r="X130" i="4"/>
  <c r="AH26" i="4"/>
  <c r="AI25" i="4"/>
  <c r="AB36" i="2"/>
  <c r="AB35" i="2"/>
  <c r="AB33" i="2"/>
  <c r="AB34" i="2"/>
  <c r="AC32" i="2"/>
  <c r="Z31" i="2"/>
  <c r="AC149" i="4"/>
  <c r="AD148" i="4"/>
  <c r="AB89" i="3"/>
  <c r="AB90" i="3"/>
  <c r="AC88" i="3"/>
  <c r="Z87" i="3"/>
  <c r="W177" i="4"/>
  <c r="W161" i="4"/>
  <c r="X74" i="2"/>
  <c r="X95" i="2"/>
  <c r="X79" i="2"/>
  <c r="Z55" i="3"/>
  <c r="Z57" i="3"/>
  <c r="Z58" i="3"/>
  <c r="Y120" i="3"/>
  <c r="Y119" i="3"/>
  <c r="S67" i="4"/>
  <c r="T63" i="4"/>
  <c r="X174" i="4"/>
  <c r="X175" i="4"/>
  <c r="AC111" i="4"/>
  <c r="AC112" i="4"/>
  <c r="AD108" i="4"/>
  <c r="AG36" i="3"/>
  <c r="AH35" i="3"/>
  <c r="AB38" i="3"/>
  <c r="AC34" i="3"/>
  <c r="AB37" i="3"/>
  <c r="Z33" i="3"/>
  <c r="AC81" i="4"/>
  <c r="AC82" i="4"/>
  <c r="AD78" i="4"/>
  <c r="AC76" i="4"/>
  <c r="AC77" i="4"/>
  <c r="AD73" i="4"/>
  <c r="Y95" i="2"/>
  <c r="Y79" i="2"/>
  <c r="Y74" i="2"/>
  <c r="Z96" i="2"/>
  <c r="Z52" i="2"/>
  <c r="Z50" i="2"/>
  <c r="Z51" i="2"/>
  <c r="AA48" i="2"/>
  <c r="AC116" i="4"/>
  <c r="AC117" i="4"/>
  <c r="AD113" i="4"/>
  <c r="AA66" i="3"/>
  <c r="AA68" i="3"/>
  <c r="AA70" i="3"/>
  <c r="AA64" i="2"/>
  <c r="AA66" i="2"/>
  <c r="AA67" i="2"/>
  <c r="AD116" i="4"/>
  <c r="AD117" i="4"/>
  <c r="AE113" i="4"/>
  <c r="AB54" i="3"/>
  <c r="AB52" i="3"/>
  <c r="AB53" i="3"/>
  <c r="AC50" i="3"/>
  <c r="AA96" i="2"/>
  <c r="AA52" i="2"/>
  <c r="AA50" i="2"/>
  <c r="AA51" i="2"/>
  <c r="AB48" i="2"/>
  <c r="AD111" i="4"/>
  <c r="AD112" i="4"/>
  <c r="AE108" i="4"/>
  <c r="Z53" i="2"/>
  <c r="Z55" i="2"/>
  <c r="Z56" i="2"/>
  <c r="Y77" i="2"/>
  <c r="Y76" i="2"/>
  <c r="T88" i="4"/>
  <c r="T90" i="4"/>
  <c r="T66" i="4"/>
  <c r="T89" i="4"/>
  <c r="T91" i="4"/>
  <c r="T93" i="4"/>
  <c r="T94" i="4"/>
  <c r="T67" i="4"/>
  <c r="U63" i="4"/>
  <c r="X77" i="2"/>
  <c r="X76" i="2"/>
  <c r="W179" i="4"/>
  <c r="W178" i="4"/>
  <c r="AC89" i="3"/>
  <c r="AC90" i="3"/>
  <c r="AD88" i="3"/>
  <c r="AD149" i="4"/>
  <c r="AE148" i="4"/>
  <c r="Y123" i="4"/>
  <c r="Y101" i="4"/>
  <c r="Y124" i="4"/>
  <c r="Z83" i="2"/>
  <c r="Z98" i="2"/>
  <c r="Z100" i="2"/>
  <c r="AD76" i="4"/>
  <c r="AD77" i="4"/>
  <c r="AE73" i="4"/>
  <c r="AD81" i="4"/>
  <c r="AD82" i="4"/>
  <c r="AE78" i="4"/>
  <c r="AC37" i="3"/>
  <c r="AC38" i="3"/>
  <c r="AD34" i="3"/>
  <c r="AH36" i="3"/>
  <c r="AI35" i="3"/>
  <c r="Z98" i="3"/>
  <c r="Z115" i="3"/>
  <c r="Z116" i="3"/>
  <c r="Z96" i="3"/>
  <c r="Z93" i="3"/>
  <c r="Z95" i="3"/>
  <c r="AC35" i="2"/>
  <c r="AC33" i="2"/>
  <c r="AC34" i="2"/>
  <c r="AC36" i="2"/>
  <c r="AD32" i="2"/>
  <c r="AI26" i="4"/>
  <c r="AJ25" i="4"/>
  <c r="X177" i="4"/>
  <c r="X161" i="4"/>
  <c r="S157" i="4"/>
  <c r="Z118" i="3"/>
  <c r="Z102" i="3"/>
  <c r="AD121" i="4"/>
  <c r="AD122" i="4"/>
  <c r="AE118" i="4"/>
  <c r="AB65" i="3"/>
  <c r="AB63" i="3"/>
  <c r="AB64" i="3"/>
  <c r="AC61" i="3"/>
  <c r="AA118" i="3"/>
  <c r="AA102" i="3"/>
  <c r="AD71" i="4"/>
  <c r="AD72" i="4"/>
  <c r="AE68" i="4"/>
  <c r="AD106" i="4"/>
  <c r="AD107" i="4"/>
  <c r="AE103" i="4"/>
  <c r="AA115" i="3"/>
  <c r="AA116" i="3"/>
  <c r="AA96" i="3"/>
  <c r="AA93" i="3"/>
  <c r="AA95" i="3"/>
  <c r="AA98" i="3"/>
  <c r="AA98" i="2"/>
  <c r="AA100" i="2"/>
  <c r="AA83" i="2"/>
  <c r="AB99" i="2"/>
  <c r="AB63" i="2"/>
  <c r="AB61" i="2"/>
  <c r="AB64" i="2"/>
  <c r="AB66" i="2"/>
  <c r="AB67" i="2"/>
  <c r="AB62" i="2"/>
  <c r="AC59" i="2"/>
  <c r="AD86" i="4"/>
  <c r="AD87" i="4"/>
  <c r="AE83" i="4"/>
  <c r="AB55" i="3"/>
  <c r="AB57" i="3"/>
  <c r="AB58" i="3"/>
  <c r="AC65" i="3"/>
  <c r="AC63" i="3"/>
  <c r="AC64" i="3"/>
  <c r="AD61" i="3"/>
  <c r="AE81" i="4"/>
  <c r="AE82" i="4"/>
  <c r="AF78" i="4"/>
  <c r="AE111" i="4"/>
  <c r="AE112" i="4"/>
  <c r="AF108" i="4"/>
  <c r="AE76" i="4"/>
  <c r="AE77" i="4"/>
  <c r="AF73" i="4"/>
  <c r="AB96" i="2"/>
  <c r="AB52" i="2"/>
  <c r="AB50" i="2"/>
  <c r="AB53" i="2"/>
  <c r="AB55" i="2"/>
  <c r="AB56" i="2"/>
  <c r="AB51" i="2"/>
  <c r="AC48" i="2"/>
  <c r="AE116" i="4"/>
  <c r="AE117" i="4"/>
  <c r="AF113" i="4"/>
  <c r="AA120" i="3"/>
  <c r="AA119" i="3"/>
  <c r="AB66" i="3"/>
  <c r="AB68" i="3"/>
  <c r="AB70" i="3"/>
  <c r="Z120" i="3"/>
  <c r="Z119" i="3"/>
  <c r="AJ26" i="4"/>
  <c r="AK25" i="4"/>
  <c r="AD36" i="2"/>
  <c r="AD35" i="2"/>
  <c r="AD33" i="2"/>
  <c r="AD34" i="2"/>
  <c r="AE32" i="2"/>
  <c r="AI36" i="3"/>
  <c r="AJ35" i="3"/>
  <c r="AD38" i="3"/>
  <c r="AE34" i="3"/>
  <c r="AD37" i="3"/>
  <c r="Y102" i="4"/>
  <c r="Z98" i="4"/>
  <c r="AE149" i="4"/>
  <c r="AF148" i="4"/>
  <c r="AD89" i="3"/>
  <c r="AD90" i="3"/>
  <c r="AE88" i="3"/>
  <c r="U88" i="4"/>
  <c r="U90" i="4"/>
  <c r="U66" i="4"/>
  <c r="U89" i="4"/>
  <c r="T157" i="4"/>
  <c r="T155" i="4"/>
  <c r="T152" i="4"/>
  <c r="T154" i="4"/>
  <c r="AC54" i="3"/>
  <c r="AC52" i="3"/>
  <c r="AC53" i="3"/>
  <c r="AD50" i="3"/>
  <c r="AB98" i="3"/>
  <c r="AB115" i="3"/>
  <c r="AB116" i="3"/>
  <c r="AB96" i="3"/>
  <c r="AB93" i="3"/>
  <c r="AB95" i="3"/>
  <c r="AE86" i="4"/>
  <c r="AE87" i="4"/>
  <c r="AF83" i="4"/>
  <c r="AC99" i="2"/>
  <c r="AC63" i="2"/>
  <c r="AC61" i="2"/>
  <c r="AC62" i="2"/>
  <c r="AD59" i="2"/>
  <c r="AB83" i="2"/>
  <c r="AB98" i="2"/>
  <c r="AB100" i="2"/>
  <c r="AE106" i="4"/>
  <c r="AE107" i="4"/>
  <c r="AF103" i="4"/>
  <c r="AE71" i="4"/>
  <c r="AE72" i="4"/>
  <c r="AF68" i="4"/>
  <c r="AE121" i="4"/>
  <c r="AE122" i="4"/>
  <c r="AF118" i="4"/>
  <c r="X179" i="4"/>
  <c r="X178" i="4"/>
  <c r="Y125" i="4"/>
  <c r="Y126" i="4"/>
  <c r="Y128" i="4"/>
  <c r="Y174" i="4"/>
  <c r="Y175" i="4"/>
  <c r="Y130" i="4"/>
  <c r="Z74" i="2"/>
  <c r="Z95" i="2"/>
  <c r="Z79" i="2"/>
  <c r="AA53" i="2"/>
  <c r="AA55" i="2"/>
  <c r="AA56" i="2"/>
  <c r="AC55" i="3"/>
  <c r="AC57" i="3"/>
  <c r="AC58" i="3"/>
  <c r="AC64" i="2"/>
  <c r="AC66" i="2"/>
  <c r="AC67" i="2"/>
  <c r="AC83" i="2"/>
  <c r="AD63" i="3"/>
  <c r="AD64" i="3"/>
  <c r="AE61" i="3"/>
  <c r="AD65" i="3"/>
  <c r="AD54" i="3"/>
  <c r="AD52" i="3"/>
  <c r="AD53" i="3"/>
  <c r="AE50" i="3"/>
  <c r="AF111" i="4"/>
  <c r="AF112" i="4"/>
  <c r="AG108" i="4"/>
  <c r="Z77" i="2"/>
  <c r="Z76" i="2"/>
  <c r="AF121" i="4"/>
  <c r="AF122" i="4"/>
  <c r="AG118" i="4"/>
  <c r="AF71" i="4"/>
  <c r="AF72" i="4"/>
  <c r="AG68" i="4"/>
  <c r="AF106" i="4"/>
  <c r="AF107" i="4"/>
  <c r="AG103" i="4"/>
  <c r="AC98" i="2"/>
  <c r="AC100" i="2"/>
  <c r="AD99" i="2"/>
  <c r="AD63" i="2"/>
  <c r="AD61" i="2"/>
  <c r="AD62" i="2"/>
  <c r="AE59" i="2"/>
  <c r="AF86" i="4"/>
  <c r="AF87" i="4"/>
  <c r="AG83" i="4"/>
  <c r="AC115" i="3"/>
  <c r="AC116" i="3"/>
  <c r="AC98" i="3"/>
  <c r="U67" i="4"/>
  <c r="V63" i="4"/>
  <c r="AF116" i="4"/>
  <c r="AF117" i="4"/>
  <c r="AG113" i="4"/>
  <c r="AC96" i="2"/>
  <c r="AC52" i="2"/>
  <c r="AC50" i="2"/>
  <c r="AC51" i="2"/>
  <c r="AD48" i="2"/>
  <c r="AB74" i="2"/>
  <c r="AB95" i="2"/>
  <c r="AB79" i="2"/>
  <c r="AF76" i="4"/>
  <c r="AF77" i="4"/>
  <c r="AG73" i="4"/>
  <c r="AF81" i="4"/>
  <c r="AF82" i="4"/>
  <c r="AG78" i="4"/>
  <c r="AA95" i="2"/>
  <c r="AA79" i="2"/>
  <c r="AA74" i="2"/>
  <c r="Y177" i="4"/>
  <c r="Y161" i="4"/>
  <c r="U91" i="4"/>
  <c r="U93" i="4"/>
  <c r="U94" i="4"/>
  <c r="AE89" i="3"/>
  <c r="AE90" i="3"/>
  <c r="AF88" i="3"/>
  <c r="AF149" i="4"/>
  <c r="AG148" i="4"/>
  <c r="Z123" i="4"/>
  <c r="Z101" i="4"/>
  <c r="Z124" i="4"/>
  <c r="Z102" i="4"/>
  <c r="AA98" i="4"/>
  <c r="AE37" i="3"/>
  <c r="AE38" i="3"/>
  <c r="AF34" i="3"/>
  <c r="AJ36" i="3"/>
  <c r="AK35" i="3"/>
  <c r="AE35" i="2"/>
  <c r="AE33" i="2"/>
  <c r="AE34" i="2"/>
  <c r="AE36" i="2"/>
  <c r="AF32" i="2"/>
  <c r="AK26" i="4"/>
  <c r="AL25" i="4"/>
  <c r="AB118" i="3"/>
  <c r="AB102" i="3"/>
  <c r="AC66" i="3"/>
  <c r="AC68" i="3"/>
  <c r="AC70" i="3"/>
  <c r="AC96" i="3"/>
  <c r="AD96" i="2"/>
  <c r="AD52" i="2"/>
  <c r="AD50" i="2"/>
  <c r="AD51" i="2"/>
  <c r="AE48" i="2"/>
  <c r="AE99" i="2"/>
  <c r="AE63" i="2"/>
  <c r="AE61" i="2"/>
  <c r="AE62" i="2"/>
  <c r="AF59" i="2"/>
  <c r="AG71" i="4"/>
  <c r="AG72" i="4"/>
  <c r="AH68" i="4"/>
  <c r="AE54" i="3"/>
  <c r="AE52" i="3"/>
  <c r="AE53" i="3"/>
  <c r="AF50" i="3"/>
  <c r="AG116" i="4"/>
  <c r="AG117" i="4"/>
  <c r="AH113" i="4"/>
  <c r="AG86" i="4"/>
  <c r="AG87" i="4"/>
  <c r="AH83" i="4"/>
  <c r="AG106" i="4"/>
  <c r="AG107" i="4"/>
  <c r="AH103" i="4"/>
  <c r="AG121" i="4"/>
  <c r="AG122" i="4"/>
  <c r="AH118" i="4"/>
  <c r="AE65" i="3"/>
  <c r="AE63" i="3"/>
  <c r="AE64" i="3"/>
  <c r="AF61" i="3"/>
  <c r="AL26" i="4"/>
  <c r="AM25" i="4"/>
  <c r="AF36" i="2"/>
  <c r="AF35" i="2"/>
  <c r="AF33" i="2"/>
  <c r="AF34" i="2"/>
  <c r="AG32" i="2"/>
  <c r="AK36" i="3"/>
  <c r="AL35" i="3"/>
  <c r="AF38" i="3"/>
  <c r="AG34" i="3"/>
  <c r="AF37" i="3"/>
  <c r="AG149" i="4"/>
  <c r="AH148" i="4"/>
  <c r="AF89" i="3"/>
  <c r="AF90" i="3"/>
  <c r="AG88" i="3"/>
  <c r="U155" i="4"/>
  <c r="U152" i="4"/>
  <c r="U154" i="4"/>
  <c r="U157" i="4"/>
  <c r="Y179" i="4"/>
  <c r="Y178" i="4"/>
  <c r="AB77" i="2"/>
  <c r="AB76" i="2"/>
  <c r="AC53" i="2"/>
  <c r="AC55" i="2"/>
  <c r="AC56" i="2"/>
  <c r="AD64" i="2"/>
  <c r="AD66" i="2"/>
  <c r="AD67" i="2"/>
  <c r="AD55" i="3"/>
  <c r="AD57" i="3"/>
  <c r="AD58" i="3"/>
  <c r="AD66" i="3"/>
  <c r="AD68" i="3"/>
  <c r="AD70" i="3"/>
  <c r="AC118" i="3"/>
  <c r="AC102" i="3"/>
  <c r="AB120" i="3"/>
  <c r="AB119" i="3"/>
  <c r="AA123" i="4"/>
  <c r="AA101" i="4"/>
  <c r="AA102" i="4"/>
  <c r="AB98" i="4"/>
  <c r="AA124" i="4"/>
  <c r="Z125" i="4"/>
  <c r="Z126" i="4"/>
  <c r="Z128" i="4"/>
  <c r="Z130" i="4"/>
  <c r="AA77" i="2"/>
  <c r="AA76" i="2"/>
  <c r="AG81" i="4"/>
  <c r="AG82" i="4"/>
  <c r="AH78" i="4"/>
  <c r="AG76" i="4"/>
  <c r="AG77" i="4"/>
  <c r="AH73" i="4"/>
  <c r="V88" i="4"/>
  <c r="V90" i="4"/>
  <c r="V66" i="4"/>
  <c r="V89" i="4"/>
  <c r="AC93" i="3"/>
  <c r="AC95" i="3"/>
  <c r="AG111" i="4"/>
  <c r="AG112" i="4"/>
  <c r="AH108" i="4"/>
  <c r="AE66" i="3"/>
  <c r="AE68" i="3"/>
  <c r="AE70" i="3"/>
  <c r="AE55" i="3"/>
  <c r="AE57" i="3"/>
  <c r="AE58" i="3"/>
  <c r="AE64" i="2"/>
  <c r="AE66" i="2"/>
  <c r="AE67" i="2"/>
  <c r="AH116" i="4"/>
  <c r="AH117" i="4"/>
  <c r="AI113" i="4"/>
  <c r="AH111" i="4"/>
  <c r="AH112" i="4"/>
  <c r="AI108" i="4"/>
  <c r="AF54" i="3"/>
  <c r="AF52" i="3"/>
  <c r="AF53" i="3"/>
  <c r="AG50" i="3"/>
  <c r="AE96" i="2"/>
  <c r="AE52" i="2"/>
  <c r="AE50" i="2"/>
  <c r="AE51" i="2"/>
  <c r="AF48" i="2"/>
  <c r="V67" i="4"/>
  <c r="W63" i="4"/>
  <c r="V91" i="4"/>
  <c r="V93" i="4"/>
  <c r="V94" i="4"/>
  <c r="AA125" i="4"/>
  <c r="AA126" i="4"/>
  <c r="AA128" i="4"/>
  <c r="AA174" i="4"/>
  <c r="AA175" i="4"/>
  <c r="AA130" i="4"/>
  <c r="AC120" i="3"/>
  <c r="AC119" i="3"/>
  <c r="AD98" i="3"/>
  <c r="AD115" i="3"/>
  <c r="AD116" i="3"/>
  <c r="AD96" i="3"/>
  <c r="AD93" i="3"/>
  <c r="AD95" i="3"/>
  <c r="AC95" i="2"/>
  <c r="AC79" i="2"/>
  <c r="AC74" i="2"/>
  <c r="AE87" i="3"/>
  <c r="AG89" i="3"/>
  <c r="AG90" i="3"/>
  <c r="AH88" i="3"/>
  <c r="AH149" i="4"/>
  <c r="AI148" i="4"/>
  <c r="Z174" i="4"/>
  <c r="Z175" i="4"/>
  <c r="AG37" i="3"/>
  <c r="AE33" i="3"/>
  <c r="AG38" i="3"/>
  <c r="AH34" i="3"/>
  <c r="AL36" i="3"/>
  <c r="AM35" i="3"/>
  <c r="AG35" i="2"/>
  <c r="AG33" i="2"/>
  <c r="AG34" i="2"/>
  <c r="AG36" i="2"/>
  <c r="AE31" i="2"/>
  <c r="AH32" i="2"/>
  <c r="AM26" i="4"/>
  <c r="AN25" i="4"/>
  <c r="AD53" i="2"/>
  <c r="AD55" i="2"/>
  <c r="AD56" i="2"/>
  <c r="AH76" i="4"/>
  <c r="AH77" i="4"/>
  <c r="AI73" i="4"/>
  <c r="AH81" i="4"/>
  <c r="AH82" i="4"/>
  <c r="AI78" i="4"/>
  <c r="Z177" i="4"/>
  <c r="Z161" i="4"/>
  <c r="AB123" i="4"/>
  <c r="AB101" i="4"/>
  <c r="AB124" i="4"/>
  <c r="AD118" i="3"/>
  <c r="AD102" i="3"/>
  <c r="AD83" i="2"/>
  <c r="AD98" i="2"/>
  <c r="AD100" i="2"/>
  <c r="AF65" i="3"/>
  <c r="AF63" i="3"/>
  <c r="AF66" i="3"/>
  <c r="AF68" i="3"/>
  <c r="AF70" i="3"/>
  <c r="AF64" i="3"/>
  <c r="AG61" i="3"/>
  <c r="AE118" i="3"/>
  <c r="AE102" i="3"/>
  <c r="AH121" i="4"/>
  <c r="AH122" i="4"/>
  <c r="AI118" i="4"/>
  <c r="AH106" i="4"/>
  <c r="AH107" i="4"/>
  <c r="AI103" i="4"/>
  <c r="AH86" i="4"/>
  <c r="AH87" i="4"/>
  <c r="AI83" i="4"/>
  <c r="AE115" i="3"/>
  <c r="AE116" i="3"/>
  <c r="AE96" i="3"/>
  <c r="AE93" i="3"/>
  <c r="AE95" i="3"/>
  <c r="AE98" i="3"/>
  <c r="AH71" i="4"/>
  <c r="AH72" i="4"/>
  <c r="AI68" i="4"/>
  <c r="AE98" i="2"/>
  <c r="AE100" i="2"/>
  <c r="AE83" i="2"/>
  <c r="AF99" i="2"/>
  <c r="AF63" i="2"/>
  <c r="AF61" i="2"/>
  <c r="AF62" i="2"/>
  <c r="AG59" i="2"/>
  <c r="AE53" i="2"/>
  <c r="AE55" i="2"/>
  <c r="AE56" i="2"/>
  <c r="AI71" i="4"/>
  <c r="AI72" i="4"/>
  <c r="AJ68" i="4"/>
  <c r="AI106" i="4"/>
  <c r="AI107" i="4"/>
  <c r="AJ103" i="4"/>
  <c r="AG65" i="3"/>
  <c r="AG63" i="3"/>
  <c r="AG64" i="3"/>
  <c r="AH61" i="3"/>
  <c r="AI81" i="4"/>
  <c r="AI82" i="4"/>
  <c r="AJ78" i="4"/>
  <c r="AG54" i="3"/>
  <c r="AG52" i="3"/>
  <c r="AG53" i="3"/>
  <c r="AH50" i="3"/>
  <c r="AG99" i="2"/>
  <c r="AG63" i="2"/>
  <c r="AG61" i="2"/>
  <c r="AG62" i="2"/>
  <c r="AH59" i="2"/>
  <c r="AI86" i="4"/>
  <c r="AI87" i="4"/>
  <c r="AJ83" i="4"/>
  <c r="AI121" i="4"/>
  <c r="AI122" i="4"/>
  <c r="AJ118" i="4"/>
  <c r="AI76" i="4"/>
  <c r="AI77" i="4"/>
  <c r="AJ73" i="4"/>
  <c r="AF64" i="2"/>
  <c r="AF66" i="2"/>
  <c r="AF67" i="2"/>
  <c r="AB102" i="4"/>
  <c r="AC98" i="4"/>
  <c r="AB125" i="4"/>
  <c r="AB126" i="4"/>
  <c r="AB128" i="4"/>
  <c r="AB130" i="4"/>
  <c r="Z179" i="4"/>
  <c r="Z178" i="4"/>
  <c r="AN26" i="4"/>
  <c r="AO25" i="4"/>
  <c r="AH36" i="2"/>
  <c r="AH35" i="2"/>
  <c r="AH33" i="2"/>
  <c r="AH34" i="2"/>
  <c r="AI32" i="2"/>
  <c r="AI149" i="4"/>
  <c r="AJ148" i="4"/>
  <c r="AH89" i="3"/>
  <c r="AH90" i="3"/>
  <c r="AI88" i="3"/>
  <c r="AA177" i="4"/>
  <c r="AA161" i="4"/>
  <c r="V157" i="4"/>
  <c r="V155" i="4"/>
  <c r="V152" i="4"/>
  <c r="V154" i="4"/>
  <c r="AF55" i="3"/>
  <c r="AF57" i="3"/>
  <c r="AF58" i="3"/>
  <c r="AE120" i="3"/>
  <c r="AE119" i="3"/>
  <c r="AF118" i="3"/>
  <c r="AF102" i="3"/>
  <c r="AD120" i="3"/>
  <c r="AD119" i="3"/>
  <c r="AB174" i="4"/>
  <c r="AB175" i="4"/>
  <c r="AD74" i="2"/>
  <c r="AD95" i="2"/>
  <c r="AD79" i="2"/>
  <c r="AM36" i="3"/>
  <c r="AN35" i="3"/>
  <c r="AH38" i="3"/>
  <c r="AI34" i="3"/>
  <c r="AH37" i="3"/>
  <c r="AC77" i="2"/>
  <c r="AC76" i="2"/>
  <c r="W88" i="4"/>
  <c r="W90" i="4"/>
  <c r="W66" i="4"/>
  <c r="W89" i="4"/>
  <c r="AE95" i="2"/>
  <c r="AE79" i="2"/>
  <c r="AE74" i="2"/>
  <c r="AF96" i="2"/>
  <c r="AF52" i="2"/>
  <c r="AF50" i="2"/>
  <c r="AF51" i="2"/>
  <c r="AG48" i="2"/>
  <c r="AI111" i="4"/>
  <c r="AI112" i="4"/>
  <c r="AJ108" i="4"/>
  <c r="AI116" i="4"/>
  <c r="AI117" i="4"/>
  <c r="AJ113" i="4"/>
  <c r="AG55" i="3"/>
  <c r="AG57" i="3"/>
  <c r="AG58" i="3"/>
  <c r="AG66" i="3"/>
  <c r="AG68" i="3"/>
  <c r="AG70" i="3"/>
  <c r="AG64" i="2"/>
  <c r="AG66" i="2"/>
  <c r="AG67" i="2"/>
  <c r="AJ111" i="4"/>
  <c r="AJ112" i="4"/>
  <c r="AK108" i="4"/>
  <c r="AH54" i="3"/>
  <c r="AH52" i="3"/>
  <c r="AH53" i="3"/>
  <c r="AI50" i="3"/>
  <c r="AJ81" i="4"/>
  <c r="AJ82" i="4"/>
  <c r="AK78" i="4"/>
  <c r="AJ116" i="4"/>
  <c r="AJ117" i="4"/>
  <c r="AK113" i="4"/>
  <c r="AG96" i="2"/>
  <c r="AG52" i="2"/>
  <c r="AG50" i="2"/>
  <c r="AG51" i="2"/>
  <c r="AH48" i="2"/>
  <c r="AJ76" i="4"/>
  <c r="AJ77" i="4"/>
  <c r="AK73" i="4"/>
  <c r="AF53" i="2"/>
  <c r="AF55" i="2"/>
  <c r="AF56" i="2"/>
  <c r="AE77" i="2"/>
  <c r="AE76" i="2"/>
  <c r="W91" i="4"/>
  <c r="W93" i="4"/>
  <c r="W94" i="4"/>
  <c r="AF120" i="3"/>
  <c r="AF119" i="3"/>
  <c r="AA179" i="4"/>
  <c r="AA178" i="4"/>
  <c r="AC123" i="4"/>
  <c r="AC101" i="4"/>
  <c r="AC124" i="4"/>
  <c r="W67" i="4"/>
  <c r="X63" i="4"/>
  <c r="AI37" i="3"/>
  <c r="AI38" i="3"/>
  <c r="AJ34" i="3"/>
  <c r="AN36" i="3"/>
  <c r="AO35" i="3"/>
  <c r="AD77" i="2"/>
  <c r="AD76" i="2"/>
  <c r="AF98" i="3"/>
  <c r="AF115" i="3"/>
  <c r="AF116" i="3"/>
  <c r="AF96" i="3"/>
  <c r="AF93" i="3"/>
  <c r="AF95" i="3"/>
  <c r="AI89" i="3"/>
  <c r="AI90" i="3"/>
  <c r="AJ88" i="3"/>
  <c r="AJ149" i="4"/>
  <c r="AK148" i="4"/>
  <c r="AI35" i="2"/>
  <c r="AI33" i="2"/>
  <c r="AI34" i="2"/>
  <c r="AI36" i="2"/>
  <c r="AJ32" i="2"/>
  <c r="AO26" i="4"/>
  <c r="AP25" i="4"/>
  <c r="AB177" i="4"/>
  <c r="AB161" i="4"/>
  <c r="AF83" i="2"/>
  <c r="AF98" i="2"/>
  <c r="AF100" i="2"/>
  <c r="AJ121" i="4"/>
  <c r="AJ122" i="4"/>
  <c r="AK118" i="4"/>
  <c r="AJ86" i="4"/>
  <c r="AJ87" i="4"/>
  <c r="AK83" i="4"/>
  <c r="AG98" i="2"/>
  <c r="AG100" i="2"/>
  <c r="AG83" i="2"/>
  <c r="AH99" i="2"/>
  <c r="AH63" i="2"/>
  <c r="AH61" i="2"/>
  <c r="AH62" i="2"/>
  <c r="AI59" i="2"/>
  <c r="AG115" i="3"/>
  <c r="AG116" i="3"/>
  <c r="AG96" i="3"/>
  <c r="AG93" i="3"/>
  <c r="AG95" i="3"/>
  <c r="AG98" i="3"/>
  <c r="AH63" i="3"/>
  <c r="AH64" i="3"/>
  <c r="AI61" i="3"/>
  <c r="AH65" i="3"/>
  <c r="AG118" i="3"/>
  <c r="AG102" i="3"/>
  <c r="AJ106" i="4"/>
  <c r="AJ107" i="4"/>
  <c r="AK103" i="4"/>
  <c r="AJ71" i="4"/>
  <c r="AJ72" i="4"/>
  <c r="AK68" i="4"/>
  <c r="AK106" i="4"/>
  <c r="AK107" i="4"/>
  <c r="AL103" i="4"/>
  <c r="AI65" i="3"/>
  <c r="AI63" i="3"/>
  <c r="AI64" i="3"/>
  <c r="AJ61" i="3"/>
  <c r="AK86" i="4"/>
  <c r="AK87" i="4"/>
  <c r="AL83" i="4"/>
  <c r="AK76" i="4"/>
  <c r="AK77" i="4"/>
  <c r="AL73" i="4"/>
  <c r="AK116" i="4"/>
  <c r="AK117" i="4"/>
  <c r="AL113" i="4"/>
  <c r="AK71" i="4"/>
  <c r="AK72" i="4"/>
  <c r="AL68" i="4"/>
  <c r="AI99" i="2"/>
  <c r="AI63" i="2"/>
  <c r="AI61" i="2"/>
  <c r="AI62" i="2"/>
  <c r="AJ59" i="2"/>
  <c r="AK121" i="4"/>
  <c r="AK122" i="4"/>
  <c r="AL118" i="4"/>
  <c r="AH96" i="2"/>
  <c r="AH52" i="2"/>
  <c r="AH50" i="2"/>
  <c r="AH51" i="2"/>
  <c r="AI48" i="2"/>
  <c r="AK81" i="4"/>
  <c r="AK82" i="4"/>
  <c r="AL78" i="4"/>
  <c r="AK111" i="4"/>
  <c r="AK112" i="4"/>
  <c r="AL108" i="4"/>
  <c r="AG120" i="3"/>
  <c r="AG119" i="3"/>
  <c r="AB179" i="4"/>
  <c r="AB178" i="4"/>
  <c r="X88" i="4"/>
  <c r="X90" i="4"/>
  <c r="X66" i="4"/>
  <c r="X89" i="4"/>
  <c r="X91" i="4"/>
  <c r="X93" i="4"/>
  <c r="X94" i="4"/>
  <c r="X67" i="4"/>
  <c r="Y63" i="4"/>
  <c r="AC102" i="4"/>
  <c r="AD98" i="4"/>
  <c r="W155" i="4"/>
  <c r="W152" i="4"/>
  <c r="W154" i="4"/>
  <c r="W157" i="4"/>
  <c r="AI54" i="3"/>
  <c r="AI52" i="3"/>
  <c r="AI53" i="3"/>
  <c r="AJ50" i="3"/>
  <c r="AH55" i="3"/>
  <c r="AH57" i="3"/>
  <c r="AH58" i="3"/>
  <c r="AH66" i="3"/>
  <c r="AH68" i="3"/>
  <c r="AH70" i="3"/>
  <c r="AH64" i="2"/>
  <c r="AH66" i="2"/>
  <c r="AH67" i="2"/>
  <c r="AP26" i="4"/>
  <c r="AQ25" i="4"/>
  <c r="AJ36" i="2"/>
  <c r="AJ35" i="2"/>
  <c r="AJ33" i="2"/>
  <c r="AJ34" i="2"/>
  <c r="AK32" i="2"/>
  <c r="AK149" i="4"/>
  <c r="AL148" i="4"/>
  <c r="AJ89" i="3"/>
  <c r="AJ90" i="3"/>
  <c r="AK88" i="3"/>
  <c r="AO36" i="3"/>
  <c r="AP35" i="3"/>
  <c r="AJ38" i="3"/>
  <c r="AK34" i="3"/>
  <c r="AJ37" i="3"/>
  <c r="AC125" i="4"/>
  <c r="AC126" i="4"/>
  <c r="AC128" i="4"/>
  <c r="AC130" i="4"/>
  <c r="AF74" i="2"/>
  <c r="AF95" i="2"/>
  <c r="AF79" i="2"/>
  <c r="AG53" i="2"/>
  <c r="AG55" i="2"/>
  <c r="AG56" i="2"/>
  <c r="AI64" i="2"/>
  <c r="AI66" i="2"/>
  <c r="AI67" i="2"/>
  <c r="AL111" i="4"/>
  <c r="AL112" i="4"/>
  <c r="AM108" i="4"/>
  <c r="AI96" i="2"/>
  <c r="AI52" i="2"/>
  <c r="AI50" i="2"/>
  <c r="AI51" i="2"/>
  <c r="AJ48" i="2"/>
  <c r="AL76" i="4"/>
  <c r="AL77" i="4"/>
  <c r="AM73" i="4"/>
  <c r="AJ54" i="3"/>
  <c r="AJ52" i="3"/>
  <c r="AJ53" i="3"/>
  <c r="AK50" i="3"/>
  <c r="AL81" i="4"/>
  <c r="AL82" i="4"/>
  <c r="AM78" i="4"/>
  <c r="AL116" i="4"/>
  <c r="AL117" i="4"/>
  <c r="AM113" i="4"/>
  <c r="AF77" i="2"/>
  <c r="AF76" i="2"/>
  <c r="AC174" i="4"/>
  <c r="AC175" i="4"/>
  <c r="AK37" i="3"/>
  <c r="AK38" i="3"/>
  <c r="AL34" i="3"/>
  <c r="AP36" i="3"/>
  <c r="AQ35" i="3"/>
  <c r="AK89" i="3"/>
  <c r="AK90" i="3"/>
  <c r="AL88" i="3"/>
  <c r="AL149" i="4"/>
  <c r="AM148" i="4"/>
  <c r="AK35" i="2"/>
  <c r="AK33" i="2"/>
  <c r="AK34" i="2"/>
  <c r="AK36" i="2"/>
  <c r="AL32" i="2"/>
  <c r="AQ26" i="4"/>
  <c r="AR25" i="4"/>
  <c r="AH83" i="2"/>
  <c r="AH98" i="2"/>
  <c r="AH100" i="2"/>
  <c r="AH98" i="3"/>
  <c r="AH115" i="3"/>
  <c r="AH116" i="3"/>
  <c r="AH96" i="3"/>
  <c r="AH93" i="3"/>
  <c r="AH95" i="3"/>
  <c r="AI55" i="3"/>
  <c r="AI57" i="3"/>
  <c r="AI58" i="3"/>
  <c r="AD123" i="4"/>
  <c r="AD101" i="4"/>
  <c r="AD124" i="4"/>
  <c r="AH53" i="2"/>
  <c r="AH55" i="2"/>
  <c r="AH56" i="2"/>
  <c r="AG95" i="2"/>
  <c r="AG79" i="2"/>
  <c r="AG74" i="2"/>
  <c r="AC177" i="4"/>
  <c r="AC161" i="4"/>
  <c r="AH118" i="3"/>
  <c r="AH102" i="3"/>
  <c r="Y88" i="4"/>
  <c r="Y90" i="4"/>
  <c r="Y66" i="4"/>
  <c r="Y89" i="4"/>
  <c r="X157" i="4"/>
  <c r="X155" i="4"/>
  <c r="X152" i="4"/>
  <c r="X154" i="4"/>
  <c r="AL121" i="4"/>
  <c r="AL122" i="4"/>
  <c r="AM118" i="4"/>
  <c r="AI98" i="2"/>
  <c r="AI100" i="2"/>
  <c r="AI83" i="2"/>
  <c r="AJ99" i="2"/>
  <c r="AJ63" i="2"/>
  <c r="AJ61" i="2"/>
  <c r="AJ62" i="2"/>
  <c r="AK59" i="2"/>
  <c r="AL71" i="4"/>
  <c r="AL72" i="4"/>
  <c r="AM68" i="4"/>
  <c r="AL86" i="4"/>
  <c r="AL87" i="4"/>
  <c r="AM83" i="4"/>
  <c r="AJ65" i="3"/>
  <c r="AJ63" i="3"/>
  <c r="AJ66" i="3"/>
  <c r="AJ68" i="3"/>
  <c r="AJ70" i="3"/>
  <c r="AJ64" i="3"/>
  <c r="AK61" i="3"/>
  <c r="AI66" i="3"/>
  <c r="AI68" i="3"/>
  <c r="AI70" i="3"/>
  <c r="AL106" i="4"/>
  <c r="AL107" i="4"/>
  <c r="AM103" i="4"/>
  <c r="AI53" i="2"/>
  <c r="AI55" i="2"/>
  <c r="AI56" i="2"/>
  <c r="AK65" i="3"/>
  <c r="AK63" i="3"/>
  <c r="AK64" i="3"/>
  <c r="AL61" i="3"/>
  <c r="AM86" i="4"/>
  <c r="AM87" i="4"/>
  <c r="AN83" i="4"/>
  <c r="AK61" i="2"/>
  <c r="AK62" i="2"/>
  <c r="AL59" i="2"/>
  <c r="AK99" i="2"/>
  <c r="AK63" i="2"/>
  <c r="AK64" i="2"/>
  <c r="AK66" i="2"/>
  <c r="AK67" i="2"/>
  <c r="AK54" i="3"/>
  <c r="AK52" i="3"/>
  <c r="AK53" i="3"/>
  <c r="AL50" i="3"/>
  <c r="AM71" i="4"/>
  <c r="AM72" i="4"/>
  <c r="AN68" i="4"/>
  <c r="AM121" i="4"/>
  <c r="AM122" i="4"/>
  <c r="AN118" i="4"/>
  <c r="AJ64" i="2"/>
  <c r="AJ66" i="2"/>
  <c r="AJ67" i="2"/>
  <c r="Y91" i="4"/>
  <c r="Y93" i="4"/>
  <c r="Y94" i="4"/>
  <c r="AG77" i="2"/>
  <c r="AG76" i="2"/>
  <c r="AD102" i="4"/>
  <c r="AE98" i="4"/>
  <c r="AD125" i="4"/>
  <c r="AD126" i="4"/>
  <c r="AD128" i="4"/>
  <c r="AD130" i="4"/>
  <c r="AR26" i="4"/>
  <c r="AS25" i="4"/>
  <c r="AL36" i="2"/>
  <c r="AL35" i="2"/>
  <c r="AL33" i="2"/>
  <c r="AL34" i="2"/>
  <c r="AM32" i="2"/>
  <c r="AJ31" i="2"/>
  <c r="AM149" i="4"/>
  <c r="AN148" i="4"/>
  <c r="AL89" i="3"/>
  <c r="AL90" i="3"/>
  <c r="AM88" i="3"/>
  <c r="AJ87" i="3"/>
  <c r="AQ36" i="3"/>
  <c r="AR35" i="3"/>
  <c r="AL38" i="3"/>
  <c r="AM34" i="3"/>
  <c r="AL37" i="3"/>
  <c r="AJ33" i="3"/>
  <c r="AJ55" i="3"/>
  <c r="AJ57" i="3"/>
  <c r="AJ58" i="3"/>
  <c r="AM106" i="4"/>
  <c r="AM107" i="4"/>
  <c r="AN103" i="4"/>
  <c r="AI118" i="3"/>
  <c r="AI102" i="3"/>
  <c r="AJ118" i="3"/>
  <c r="AJ102" i="3"/>
  <c r="Y67" i="4"/>
  <c r="Z63" i="4"/>
  <c r="AH120" i="3"/>
  <c r="AH119" i="3"/>
  <c r="AC179" i="4"/>
  <c r="AC178" i="4"/>
  <c r="AH74" i="2"/>
  <c r="AH95" i="2"/>
  <c r="AH79" i="2"/>
  <c r="AD174" i="4"/>
  <c r="AD175" i="4"/>
  <c r="AI115" i="3"/>
  <c r="AI116" i="3"/>
  <c r="AI96" i="3"/>
  <c r="AI93" i="3"/>
  <c r="AI95" i="3"/>
  <c r="AI98" i="3"/>
  <c r="AM116" i="4"/>
  <c r="AM117" i="4"/>
  <c r="AN113" i="4"/>
  <c r="AM81" i="4"/>
  <c r="AM82" i="4"/>
  <c r="AN78" i="4"/>
  <c r="AM76" i="4"/>
  <c r="AM77" i="4"/>
  <c r="AN73" i="4"/>
  <c r="AI95" i="2"/>
  <c r="AI79" i="2"/>
  <c r="AI74" i="2"/>
  <c r="AJ96" i="2"/>
  <c r="AJ52" i="2"/>
  <c r="AJ50" i="2"/>
  <c r="AJ53" i="2"/>
  <c r="AJ55" i="2"/>
  <c r="AJ56" i="2"/>
  <c r="AJ51" i="2"/>
  <c r="AK48" i="2"/>
  <c r="AM111" i="4"/>
  <c r="AM112" i="4"/>
  <c r="AN108" i="4"/>
  <c r="AK55" i="3"/>
  <c r="AK57" i="3"/>
  <c r="AK58" i="3"/>
  <c r="AN81" i="4"/>
  <c r="AN82" i="4"/>
  <c r="AO78" i="4"/>
  <c r="AN76" i="4"/>
  <c r="AN77" i="4"/>
  <c r="AO73" i="4"/>
  <c r="AN116" i="4"/>
  <c r="AN117" i="4"/>
  <c r="AO113" i="4"/>
  <c r="AN106" i="4"/>
  <c r="AN107" i="4"/>
  <c r="AO103" i="4"/>
  <c r="AL54" i="3"/>
  <c r="AL52" i="3"/>
  <c r="AL53" i="3"/>
  <c r="AM50" i="3"/>
  <c r="Z88" i="4"/>
  <c r="Z90" i="4"/>
  <c r="Z66" i="4"/>
  <c r="Z89" i="4"/>
  <c r="Z91" i="4"/>
  <c r="Z93" i="4"/>
  <c r="Z94" i="4"/>
  <c r="Z67" i="4"/>
  <c r="AA63" i="4"/>
  <c r="AJ120" i="3"/>
  <c r="AJ119" i="3"/>
  <c r="AI120" i="3"/>
  <c r="AI119" i="3"/>
  <c r="AM37" i="3"/>
  <c r="AM38" i="3"/>
  <c r="AN34" i="3"/>
  <c r="AR36" i="3"/>
  <c r="AS35" i="3"/>
  <c r="AM35" i="2"/>
  <c r="AM33" i="2"/>
  <c r="AM34" i="2"/>
  <c r="AM36" i="2"/>
  <c r="AN32" i="2"/>
  <c r="AS26" i="4"/>
  <c r="AT25" i="4"/>
  <c r="AD177" i="4"/>
  <c r="AD161" i="4"/>
  <c r="Y155" i="4"/>
  <c r="Y152" i="4"/>
  <c r="Y154" i="4"/>
  <c r="Y157" i="4"/>
  <c r="AN111" i="4"/>
  <c r="AN112" i="4"/>
  <c r="AO108" i="4"/>
  <c r="AK96" i="2"/>
  <c r="AK52" i="2"/>
  <c r="AK50" i="2"/>
  <c r="AK51" i="2"/>
  <c r="AL48" i="2"/>
  <c r="AJ74" i="2"/>
  <c r="AJ95" i="2"/>
  <c r="AJ79" i="2"/>
  <c r="AI77" i="2"/>
  <c r="AI76" i="2"/>
  <c r="AH77" i="2"/>
  <c r="AH76" i="2"/>
  <c r="AJ98" i="3"/>
  <c r="AJ115" i="3"/>
  <c r="AJ116" i="3"/>
  <c r="AJ96" i="3"/>
  <c r="AJ93" i="3"/>
  <c r="AJ95" i="3"/>
  <c r="AM89" i="3"/>
  <c r="AM90" i="3"/>
  <c r="AN88" i="3"/>
  <c r="AN149" i="4"/>
  <c r="AO148" i="4"/>
  <c r="AE123" i="4"/>
  <c r="AE101" i="4"/>
  <c r="AE124" i="4"/>
  <c r="AJ83" i="2"/>
  <c r="AJ98" i="2"/>
  <c r="AJ100" i="2"/>
  <c r="AN121" i="4"/>
  <c r="AN122" i="4"/>
  <c r="AO118" i="4"/>
  <c r="AN71" i="4"/>
  <c r="AN72" i="4"/>
  <c r="AO68" i="4"/>
  <c r="AK115" i="3"/>
  <c r="AK116" i="3"/>
  <c r="AK98" i="3"/>
  <c r="AK98" i="2"/>
  <c r="AK100" i="2"/>
  <c r="AK83" i="2"/>
  <c r="AL99" i="2"/>
  <c r="AL63" i="2"/>
  <c r="AL61" i="2"/>
  <c r="AL62" i="2"/>
  <c r="AM59" i="2"/>
  <c r="AN86" i="4"/>
  <c r="AN87" i="4"/>
  <c r="AO83" i="4"/>
  <c r="AL63" i="3"/>
  <c r="AL64" i="3"/>
  <c r="AM61" i="3"/>
  <c r="AL65" i="3"/>
  <c r="AL66" i="3"/>
  <c r="AL68" i="3"/>
  <c r="AL70" i="3"/>
  <c r="AK66" i="3"/>
  <c r="AK68" i="3"/>
  <c r="AK70" i="3"/>
  <c r="AK96" i="3"/>
  <c r="AL64" i="2"/>
  <c r="AL66" i="2"/>
  <c r="AL67" i="2"/>
  <c r="AL96" i="2"/>
  <c r="AL52" i="2"/>
  <c r="AL50" i="2"/>
  <c r="AL51" i="2"/>
  <c r="AM48" i="2"/>
  <c r="AO111" i="4"/>
  <c r="AO112" i="4"/>
  <c r="AP108" i="4"/>
  <c r="AM54" i="3"/>
  <c r="AM52" i="3"/>
  <c r="AM53" i="3"/>
  <c r="AN50" i="3"/>
  <c r="AO106" i="4"/>
  <c r="AO107" i="4"/>
  <c r="AP103" i="4"/>
  <c r="AK118" i="3"/>
  <c r="AK102" i="3"/>
  <c r="AK93" i="3"/>
  <c r="AK95" i="3"/>
  <c r="AE102" i="4"/>
  <c r="AF98" i="4"/>
  <c r="AO149" i="4"/>
  <c r="AP148" i="4"/>
  <c r="AN89" i="3"/>
  <c r="AN90" i="3"/>
  <c r="AO88" i="3"/>
  <c r="AJ77" i="2"/>
  <c r="AJ76" i="2"/>
  <c r="AK53" i="2"/>
  <c r="AK55" i="2"/>
  <c r="AK56" i="2"/>
  <c r="AT26" i="4"/>
  <c r="AU25" i="4"/>
  <c r="AN36" i="2"/>
  <c r="AN35" i="2"/>
  <c r="AN33" i="2"/>
  <c r="AN34" i="2"/>
  <c r="AO32" i="2"/>
  <c r="AS36" i="3"/>
  <c r="AT35" i="3"/>
  <c r="AN38" i="3"/>
  <c r="AO34" i="3"/>
  <c r="AN37" i="3"/>
  <c r="AL55" i="3"/>
  <c r="AL57" i="3"/>
  <c r="AL58" i="3"/>
  <c r="AL118" i="3"/>
  <c r="AL102" i="3"/>
  <c r="AM65" i="3"/>
  <c r="AM63" i="3"/>
  <c r="AM64" i="3"/>
  <c r="AN61" i="3"/>
  <c r="AO86" i="4"/>
  <c r="AO87" i="4"/>
  <c r="AP83" i="4"/>
  <c r="AM99" i="2"/>
  <c r="AM63" i="2"/>
  <c r="AM61" i="2"/>
  <c r="AM62" i="2"/>
  <c r="AN59" i="2"/>
  <c r="AL83" i="2"/>
  <c r="AL98" i="2"/>
  <c r="AL100" i="2"/>
  <c r="AO71" i="4"/>
  <c r="AO72" i="4"/>
  <c r="AP68" i="4"/>
  <c r="AO121" i="4"/>
  <c r="AO122" i="4"/>
  <c r="AP118" i="4"/>
  <c r="AE125" i="4"/>
  <c r="AE126" i="4"/>
  <c r="AE128" i="4"/>
  <c r="AE130" i="4"/>
  <c r="AD179" i="4"/>
  <c r="AD178" i="4"/>
  <c r="AA88" i="4"/>
  <c r="AA90" i="4"/>
  <c r="AA66" i="4"/>
  <c r="AA89" i="4"/>
  <c r="AA91" i="4"/>
  <c r="AA93" i="4"/>
  <c r="AA94" i="4"/>
  <c r="Z157" i="4"/>
  <c r="Z155" i="4"/>
  <c r="Z152" i="4"/>
  <c r="Z154" i="4"/>
  <c r="AO116" i="4"/>
  <c r="AO117" i="4"/>
  <c r="AP113" i="4"/>
  <c r="AO76" i="4"/>
  <c r="AO77" i="4"/>
  <c r="AP73" i="4"/>
  <c r="AO81" i="4"/>
  <c r="AO82" i="4"/>
  <c r="AP78" i="4"/>
  <c r="AM55" i="3"/>
  <c r="AM57" i="3"/>
  <c r="AM58" i="3"/>
  <c r="AP71" i="4"/>
  <c r="AP72" i="4"/>
  <c r="AQ68" i="4"/>
  <c r="AP86" i="4"/>
  <c r="AP87" i="4"/>
  <c r="AQ83" i="4"/>
  <c r="AN54" i="3"/>
  <c r="AN52" i="3"/>
  <c r="AN53" i="3"/>
  <c r="AO50" i="3"/>
  <c r="AP111" i="4"/>
  <c r="AP112" i="4"/>
  <c r="AQ108" i="4"/>
  <c r="AP121" i="4"/>
  <c r="AP122" i="4"/>
  <c r="AQ118" i="4"/>
  <c r="AN99" i="2"/>
  <c r="AN63" i="2"/>
  <c r="AN61" i="2"/>
  <c r="AN62" i="2"/>
  <c r="AO59" i="2"/>
  <c r="AN65" i="3"/>
  <c r="AN63" i="3"/>
  <c r="AN64" i="3"/>
  <c r="AO61" i="3"/>
  <c r="AM96" i="2"/>
  <c r="AM52" i="2"/>
  <c r="AM50" i="2"/>
  <c r="AM51" i="2"/>
  <c r="AN48" i="2"/>
  <c r="AA67" i="4"/>
  <c r="AB63" i="4"/>
  <c r="AE174" i="4"/>
  <c r="AE175" i="4"/>
  <c r="AM64" i="2"/>
  <c r="AM66" i="2"/>
  <c r="AM67" i="2"/>
  <c r="AM66" i="3"/>
  <c r="AM68" i="3"/>
  <c r="AM70" i="3"/>
  <c r="AL120" i="3"/>
  <c r="AL119" i="3"/>
  <c r="AO89" i="3"/>
  <c r="AO90" i="3"/>
  <c r="AP88" i="3"/>
  <c r="AP149" i="4"/>
  <c r="AQ148" i="4"/>
  <c r="AF123" i="4"/>
  <c r="AF101" i="4"/>
  <c r="AF124" i="4"/>
  <c r="AF102" i="4"/>
  <c r="AG98" i="4"/>
  <c r="AL53" i="2"/>
  <c r="AL55" i="2"/>
  <c r="AL56" i="2"/>
  <c r="AP81" i="4"/>
  <c r="AP82" i="4"/>
  <c r="AQ78" i="4"/>
  <c r="AP76" i="4"/>
  <c r="AP77" i="4"/>
  <c r="AQ73" i="4"/>
  <c r="AP116" i="4"/>
  <c r="AP117" i="4"/>
  <c r="AQ113" i="4"/>
  <c r="AA155" i="4"/>
  <c r="AA152" i="4"/>
  <c r="AA154" i="4"/>
  <c r="AA157" i="4"/>
  <c r="AE177" i="4"/>
  <c r="AE161" i="4"/>
  <c r="AL98" i="3"/>
  <c r="AL115" i="3"/>
  <c r="AL116" i="3"/>
  <c r="AL96" i="3"/>
  <c r="AL93" i="3"/>
  <c r="AL95" i="3"/>
  <c r="AO37" i="3"/>
  <c r="AO38" i="3"/>
  <c r="AP34" i="3"/>
  <c r="AT36" i="3"/>
  <c r="AU35" i="3"/>
  <c r="AO35" i="2"/>
  <c r="AO33" i="2"/>
  <c r="AO34" i="2"/>
  <c r="AO36" i="2"/>
  <c r="AP32" i="2"/>
  <c r="AU26" i="4"/>
  <c r="AV25" i="4"/>
  <c r="AK95" i="2"/>
  <c r="AK79" i="2"/>
  <c r="AK74" i="2"/>
  <c r="AK120" i="3"/>
  <c r="AK119" i="3"/>
  <c r="AP106" i="4"/>
  <c r="AP107" i="4"/>
  <c r="AQ103" i="4"/>
  <c r="AM115" i="3"/>
  <c r="AM116" i="3"/>
  <c r="AM96" i="3"/>
  <c r="AM93" i="3"/>
  <c r="AM95" i="3"/>
  <c r="AM98" i="3"/>
  <c r="AN66" i="3"/>
  <c r="AN68" i="3"/>
  <c r="AN70" i="3"/>
  <c r="AM53" i="2"/>
  <c r="AM55" i="2"/>
  <c r="AM56" i="2"/>
  <c r="AO65" i="3"/>
  <c r="AO63" i="3"/>
  <c r="AO64" i="3"/>
  <c r="AP61" i="3"/>
  <c r="AO99" i="2"/>
  <c r="AO63" i="2"/>
  <c r="AO61" i="2"/>
  <c r="AO64" i="2"/>
  <c r="AO66" i="2"/>
  <c r="AO67" i="2"/>
  <c r="AO62" i="2"/>
  <c r="AP59" i="2"/>
  <c r="AO54" i="3"/>
  <c r="AO52" i="3"/>
  <c r="AO55" i="3"/>
  <c r="AO57" i="3"/>
  <c r="AO58" i="3"/>
  <c r="AO53" i="3"/>
  <c r="AP50" i="3"/>
  <c r="AQ86" i="4"/>
  <c r="AQ87" i="4"/>
  <c r="AR83" i="4"/>
  <c r="AQ121" i="4"/>
  <c r="AQ122" i="4"/>
  <c r="AR118" i="4"/>
  <c r="AQ71" i="4"/>
  <c r="AQ72" i="4"/>
  <c r="AR68" i="4"/>
  <c r="AV26" i="4"/>
  <c r="AW25" i="4"/>
  <c r="AP36" i="2"/>
  <c r="AP35" i="2"/>
  <c r="AP33" i="2"/>
  <c r="AP34" i="2"/>
  <c r="AQ32" i="2"/>
  <c r="AU36" i="3"/>
  <c r="AV35" i="3"/>
  <c r="AP38" i="3"/>
  <c r="AQ34" i="3"/>
  <c r="AP37" i="3"/>
  <c r="AE179" i="4"/>
  <c r="AE178" i="4"/>
  <c r="AL74" i="2"/>
  <c r="AL95" i="2"/>
  <c r="AL79" i="2"/>
  <c r="AQ149" i="4"/>
  <c r="AR148" i="4"/>
  <c r="AP89" i="3"/>
  <c r="AP90" i="3"/>
  <c r="AQ88" i="3"/>
  <c r="AM118" i="3"/>
  <c r="AM102" i="3"/>
  <c r="AN64" i="2"/>
  <c r="AN66" i="2"/>
  <c r="AN67" i="2"/>
  <c r="AN55" i="3"/>
  <c r="AN57" i="3"/>
  <c r="AN58" i="3"/>
  <c r="AQ106" i="4"/>
  <c r="AQ107" i="4"/>
  <c r="AR103" i="4"/>
  <c r="AK77" i="2"/>
  <c r="AK76" i="2"/>
  <c r="AQ116" i="4"/>
  <c r="AQ117" i="4"/>
  <c r="AR113" i="4"/>
  <c r="AQ76" i="4"/>
  <c r="AQ77" i="4"/>
  <c r="AR73" i="4"/>
  <c r="AQ81" i="4"/>
  <c r="AQ82" i="4"/>
  <c r="AR78" i="4"/>
  <c r="AG123" i="4"/>
  <c r="AG101" i="4"/>
  <c r="AG102" i="4"/>
  <c r="AH98" i="4"/>
  <c r="AG124" i="4"/>
  <c r="AF125" i="4"/>
  <c r="AF126" i="4"/>
  <c r="AF128" i="4"/>
  <c r="AF130" i="4"/>
  <c r="AM98" i="2"/>
  <c r="AM100" i="2"/>
  <c r="AM83" i="2"/>
  <c r="AB88" i="4"/>
  <c r="AB90" i="4"/>
  <c r="AB66" i="4"/>
  <c r="AB89" i="4"/>
  <c r="AM95" i="2"/>
  <c r="AM79" i="2"/>
  <c r="AM74" i="2"/>
  <c r="AN96" i="2"/>
  <c r="AN52" i="2"/>
  <c r="AN50" i="2"/>
  <c r="AN51" i="2"/>
  <c r="AO48" i="2"/>
  <c r="AN118" i="3"/>
  <c r="AN102" i="3"/>
  <c r="AQ111" i="4"/>
  <c r="AQ112" i="4"/>
  <c r="AR108" i="4"/>
  <c r="AO66" i="3"/>
  <c r="AO68" i="3"/>
  <c r="AO70" i="3"/>
  <c r="AN53" i="2"/>
  <c r="AN55" i="2"/>
  <c r="AN56" i="2"/>
  <c r="AR106" i="4"/>
  <c r="AR107" i="4"/>
  <c r="AS103" i="4"/>
  <c r="AP54" i="3"/>
  <c r="AP52" i="3"/>
  <c r="AP53" i="3"/>
  <c r="AQ50" i="3"/>
  <c r="AR111" i="4"/>
  <c r="AR112" i="4"/>
  <c r="AS108" i="4"/>
  <c r="AN120" i="3"/>
  <c r="AN119" i="3"/>
  <c r="AB67" i="4"/>
  <c r="AC63" i="4"/>
  <c r="AB91" i="4"/>
  <c r="AB93" i="4"/>
  <c r="AB94" i="4"/>
  <c r="AG125" i="4"/>
  <c r="AG126" i="4"/>
  <c r="AG128" i="4"/>
  <c r="AG174" i="4"/>
  <c r="AG175" i="4"/>
  <c r="AG130" i="4"/>
  <c r="AN83" i="2"/>
  <c r="AN98" i="2"/>
  <c r="AN100" i="2"/>
  <c r="AM120" i="3"/>
  <c r="AM119" i="3"/>
  <c r="AL77" i="2"/>
  <c r="AL76" i="2"/>
  <c r="AQ37" i="3"/>
  <c r="AO33" i="3"/>
  <c r="AQ38" i="3"/>
  <c r="AR34" i="3"/>
  <c r="AV36" i="3"/>
  <c r="AW35" i="3"/>
  <c r="AQ35" i="2"/>
  <c r="AQ33" i="2"/>
  <c r="AQ34" i="2"/>
  <c r="AQ36" i="2"/>
  <c r="AO31" i="2"/>
  <c r="AR32" i="2"/>
  <c r="AW26" i="4"/>
  <c r="AX25" i="4"/>
  <c r="AO96" i="2"/>
  <c r="AO52" i="2"/>
  <c r="AO50" i="2"/>
  <c r="AO51" i="2"/>
  <c r="AP48" i="2"/>
  <c r="AN74" i="2"/>
  <c r="AN95" i="2"/>
  <c r="AN79" i="2"/>
  <c r="AM77" i="2"/>
  <c r="AM76" i="2"/>
  <c r="AF177" i="4"/>
  <c r="AF161" i="4"/>
  <c r="AH123" i="4"/>
  <c r="AH101" i="4"/>
  <c r="AH124" i="4"/>
  <c r="AH102" i="4"/>
  <c r="AI98" i="4"/>
  <c r="AR81" i="4"/>
  <c r="AR82" i="4"/>
  <c r="AS78" i="4"/>
  <c r="AR76" i="4"/>
  <c r="AR77" i="4"/>
  <c r="AS73" i="4"/>
  <c r="AR116" i="4"/>
  <c r="AR117" i="4"/>
  <c r="AS113" i="4"/>
  <c r="AN98" i="3"/>
  <c r="AN115" i="3"/>
  <c r="AN116" i="3"/>
  <c r="AN96" i="3"/>
  <c r="AN93" i="3"/>
  <c r="AN95" i="3"/>
  <c r="AO87" i="3"/>
  <c r="AQ89" i="3"/>
  <c r="AQ90" i="3"/>
  <c r="AR88" i="3"/>
  <c r="AR149" i="4"/>
  <c r="AS148" i="4"/>
  <c r="AF174" i="4"/>
  <c r="AF175" i="4"/>
  <c r="AR71" i="4"/>
  <c r="AR72" i="4"/>
  <c r="AS68" i="4"/>
  <c r="AR121" i="4"/>
  <c r="AR122" i="4"/>
  <c r="AS118" i="4"/>
  <c r="AR86" i="4"/>
  <c r="AR87" i="4"/>
  <c r="AS83" i="4"/>
  <c r="AO115" i="3"/>
  <c r="AO116" i="3"/>
  <c r="AO96" i="3"/>
  <c r="AO93" i="3"/>
  <c r="AO95" i="3"/>
  <c r="AO98" i="3"/>
  <c r="AO98" i="2"/>
  <c r="AO100" i="2"/>
  <c r="AO83" i="2"/>
  <c r="AP99" i="2"/>
  <c r="AP63" i="2"/>
  <c r="AP61" i="2"/>
  <c r="AP62" i="2"/>
  <c r="AQ59" i="2"/>
  <c r="AP63" i="3"/>
  <c r="AP64" i="3"/>
  <c r="AQ61" i="3"/>
  <c r="AP65" i="3"/>
  <c r="AP66" i="3"/>
  <c r="AP68" i="3"/>
  <c r="AP70" i="3"/>
  <c r="AO118" i="3"/>
  <c r="AO102" i="3"/>
  <c r="AP64" i="2"/>
  <c r="AP66" i="2"/>
  <c r="AP67" i="2"/>
  <c r="AS76" i="4"/>
  <c r="AS77" i="4"/>
  <c r="AT73" i="4"/>
  <c r="AP96" i="2"/>
  <c r="AP52" i="2"/>
  <c r="AP50" i="2"/>
  <c r="AP51" i="2"/>
  <c r="AQ48" i="2"/>
  <c r="AS116" i="4"/>
  <c r="AS117" i="4"/>
  <c r="AT113" i="4"/>
  <c r="AS81" i="4"/>
  <c r="AS82" i="4"/>
  <c r="AT78" i="4"/>
  <c r="AQ54" i="3"/>
  <c r="AQ52" i="3"/>
  <c r="AQ53" i="3"/>
  <c r="AR50" i="3"/>
  <c r="AS106" i="4"/>
  <c r="AS107" i="4"/>
  <c r="AT103" i="4"/>
  <c r="AO120" i="3"/>
  <c r="AO119" i="3"/>
  <c r="AS149" i="4"/>
  <c r="AT148" i="4"/>
  <c r="AR89" i="3"/>
  <c r="AR90" i="3"/>
  <c r="AS88" i="3"/>
  <c r="AN77" i="2"/>
  <c r="AN76" i="2"/>
  <c r="AO53" i="2"/>
  <c r="AO55" i="2"/>
  <c r="AO56" i="2"/>
  <c r="AW36" i="3"/>
  <c r="AX35" i="3"/>
  <c r="AR38" i="3"/>
  <c r="AS34" i="3"/>
  <c r="AR37" i="3"/>
  <c r="AG177" i="4"/>
  <c r="AG161" i="4"/>
  <c r="AB157" i="4"/>
  <c r="AB155" i="4"/>
  <c r="AB152" i="4"/>
  <c r="AB154" i="4"/>
  <c r="AP55" i="3"/>
  <c r="AP57" i="3"/>
  <c r="AP58" i="3"/>
  <c r="AP118" i="3"/>
  <c r="AP102" i="3"/>
  <c r="AQ65" i="3"/>
  <c r="AQ63" i="3"/>
  <c r="AQ64" i="3"/>
  <c r="AR61" i="3"/>
  <c r="AQ99" i="2"/>
  <c r="AQ63" i="2"/>
  <c r="AQ61" i="2"/>
  <c r="AQ62" i="2"/>
  <c r="AR59" i="2"/>
  <c r="AP83" i="2"/>
  <c r="AP98" i="2"/>
  <c r="AP100" i="2"/>
  <c r="AS86" i="4"/>
  <c r="AS87" i="4"/>
  <c r="AT83" i="4"/>
  <c r="AS121" i="4"/>
  <c r="AS122" i="4"/>
  <c r="AT118" i="4"/>
  <c r="AS71" i="4"/>
  <c r="AS72" i="4"/>
  <c r="AT68" i="4"/>
  <c r="AI123" i="4"/>
  <c r="AI101" i="4"/>
  <c r="AI102" i="4"/>
  <c r="AJ98" i="4"/>
  <c r="AI124" i="4"/>
  <c r="AH125" i="4"/>
  <c r="AH126" i="4"/>
  <c r="AH128" i="4"/>
  <c r="AH130" i="4"/>
  <c r="AF179" i="4"/>
  <c r="AF178" i="4"/>
  <c r="AX26" i="4"/>
  <c r="AY25" i="4"/>
  <c r="AR36" i="2"/>
  <c r="AR35" i="2"/>
  <c r="AR33" i="2"/>
  <c r="AR34" i="2"/>
  <c r="AS32" i="2"/>
  <c r="AC88" i="4"/>
  <c r="AC90" i="4"/>
  <c r="AC66" i="4"/>
  <c r="AC89" i="4"/>
  <c r="AC91" i="4"/>
  <c r="AC93" i="4"/>
  <c r="AC94" i="4"/>
  <c r="AS111" i="4"/>
  <c r="AS112" i="4"/>
  <c r="AT108" i="4"/>
  <c r="AP53" i="2"/>
  <c r="AP55" i="2"/>
  <c r="AP56" i="2"/>
  <c r="AT111" i="4"/>
  <c r="AT112" i="4"/>
  <c r="AU108" i="4"/>
  <c r="AT121" i="4"/>
  <c r="AT122" i="4"/>
  <c r="AU118" i="4"/>
  <c r="AR99" i="2"/>
  <c r="AR63" i="2"/>
  <c r="AR61" i="2"/>
  <c r="AR62" i="2"/>
  <c r="AS59" i="2"/>
  <c r="AR54" i="3"/>
  <c r="AR52" i="3"/>
  <c r="AR53" i="3"/>
  <c r="AS50" i="3"/>
  <c r="AT76" i="4"/>
  <c r="AT77" i="4"/>
  <c r="AU73" i="4"/>
  <c r="AT71" i="4"/>
  <c r="AT72" i="4"/>
  <c r="AU68" i="4"/>
  <c r="AT86" i="4"/>
  <c r="AT87" i="4"/>
  <c r="AU83" i="4"/>
  <c r="AR65" i="3"/>
  <c r="AR63" i="3"/>
  <c r="AR64" i="3"/>
  <c r="AS61" i="3"/>
  <c r="AT106" i="4"/>
  <c r="AT107" i="4"/>
  <c r="AU103" i="4"/>
  <c r="AJ123" i="4"/>
  <c r="AJ101" i="4"/>
  <c r="AJ124" i="4"/>
  <c r="AJ102" i="4"/>
  <c r="AK98" i="4"/>
  <c r="AC67" i="4"/>
  <c r="AD63" i="4"/>
  <c r="AI125" i="4"/>
  <c r="AI126" i="4"/>
  <c r="AI128" i="4"/>
  <c r="AI174" i="4"/>
  <c r="AI175" i="4"/>
  <c r="AI130" i="4"/>
  <c r="AQ64" i="2"/>
  <c r="AQ66" i="2"/>
  <c r="AQ67" i="2"/>
  <c r="AQ66" i="3"/>
  <c r="AQ68" i="3"/>
  <c r="AQ70" i="3"/>
  <c r="AP120" i="3"/>
  <c r="AP119" i="3"/>
  <c r="AG179" i="4"/>
  <c r="AG178" i="4"/>
  <c r="AS37" i="3"/>
  <c r="AS38" i="3"/>
  <c r="AT34" i="3"/>
  <c r="AX36" i="3"/>
  <c r="AY35" i="3"/>
  <c r="AO95" i="2"/>
  <c r="AO79" i="2"/>
  <c r="AO74" i="2"/>
  <c r="AS89" i="3"/>
  <c r="AS90" i="3"/>
  <c r="AT88" i="3"/>
  <c r="AT149" i="4"/>
  <c r="AU148" i="4"/>
  <c r="AT81" i="4"/>
  <c r="AT82" i="4"/>
  <c r="AU78" i="4"/>
  <c r="AT116" i="4"/>
  <c r="AT117" i="4"/>
  <c r="AU113" i="4"/>
  <c r="AQ96" i="2"/>
  <c r="AQ52" i="2"/>
  <c r="AQ50" i="2"/>
  <c r="AQ51" i="2"/>
  <c r="AR48" i="2"/>
  <c r="AP74" i="2"/>
  <c r="AP95" i="2"/>
  <c r="AP79" i="2"/>
  <c r="AC155" i="4"/>
  <c r="AC152" i="4"/>
  <c r="AC154" i="4"/>
  <c r="AC157" i="4"/>
  <c r="AS35" i="2"/>
  <c r="AS33" i="2"/>
  <c r="AS34" i="2"/>
  <c r="AS36" i="2"/>
  <c r="AT32" i="2"/>
  <c r="AY26" i="4"/>
  <c r="AZ25" i="4"/>
  <c r="AH177" i="4"/>
  <c r="AH161" i="4"/>
  <c r="AP98" i="3"/>
  <c r="AP115" i="3"/>
  <c r="AP116" i="3"/>
  <c r="AP96" i="3"/>
  <c r="AP93" i="3"/>
  <c r="AP95" i="3"/>
  <c r="AH174" i="4"/>
  <c r="AH175" i="4"/>
  <c r="AQ55" i="3"/>
  <c r="AQ57" i="3"/>
  <c r="AQ58" i="3"/>
  <c r="AR66" i="3"/>
  <c r="AR68" i="3"/>
  <c r="AR70" i="3"/>
  <c r="AQ53" i="2"/>
  <c r="AQ55" i="2"/>
  <c r="AQ56" i="2"/>
  <c r="AQ79" i="2"/>
  <c r="AU106" i="4"/>
  <c r="AU107" i="4"/>
  <c r="AV103" i="4"/>
  <c r="AU71" i="4"/>
  <c r="AU72" i="4"/>
  <c r="AV68" i="4"/>
  <c r="AU121" i="4"/>
  <c r="AU122" i="4"/>
  <c r="AV118" i="4"/>
  <c r="AS65" i="3"/>
  <c r="AS63" i="3"/>
  <c r="AS64" i="3"/>
  <c r="AT61" i="3"/>
  <c r="AU86" i="4"/>
  <c r="AU87" i="4"/>
  <c r="AV83" i="4"/>
  <c r="AS54" i="3"/>
  <c r="AS52" i="3"/>
  <c r="AS53" i="3"/>
  <c r="AT50" i="3"/>
  <c r="AS61" i="2"/>
  <c r="AS62" i="2"/>
  <c r="AT59" i="2"/>
  <c r="AS99" i="2"/>
  <c r="AS63" i="2"/>
  <c r="AS64" i="2"/>
  <c r="AS66" i="2"/>
  <c r="AS67" i="2"/>
  <c r="AH179" i="4"/>
  <c r="AH178" i="4"/>
  <c r="AP77" i="2"/>
  <c r="AP76" i="2"/>
  <c r="AQ95" i="2"/>
  <c r="AQ74" i="2"/>
  <c r="AR96" i="2"/>
  <c r="AR52" i="2"/>
  <c r="AR50" i="2"/>
  <c r="AR53" i="2"/>
  <c r="AR55" i="2"/>
  <c r="AR56" i="2"/>
  <c r="AR51" i="2"/>
  <c r="AS48" i="2"/>
  <c r="AU116" i="4"/>
  <c r="AU117" i="4"/>
  <c r="AV113" i="4"/>
  <c r="AU81" i="4"/>
  <c r="AU82" i="4"/>
  <c r="AV78" i="4"/>
  <c r="AY36" i="3"/>
  <c r="AZ35" i="3"/>
  <c r="AT38" i="3"/>
  <c r="AU34" i="3"/>
  <c r="AT37" i="3"/>
  <c r="AQ98" i="2"/>
  <c r="AQ100" i="2"/>
  <c r="AQ83" i="2"/>
  <c r="AK123" i="4"/>
  <c r="AK101" i="4"/>
  <c r="AK124" i="4"/>
  <c r="AJ125" i="4"/>
  <c r="AJ126" i="4"/>
  <c r="AJ128" i="4"/>
  <c r="AJ174" i="4"/>
  <c r="AJ175" i="4"/>
  <c r="AJ130" i="4"/>
  <c r="AR118" i="3"/>
  <c r="AR102" i="3"/>
  <c r="AU76" i="4"/>
  <c r="AU77" i="4"/>
  <c r="AV73" i="4"/>
  <c r="AU111" i="4"/>
  <c r="AU112" i="4"/>
  <c r="AV108" i="4"/>
  <c r="AQ115" i="3"/>
  <c r="AQ116" i="3"/>
  <c r="AQ96" i="3"/>
  <c r="AQ93" i="3"/>
  <c r="AQ95" i="3"/>
  <c r="AQ98" i="3"/>
  <c r="AZ26" i="4"/>
  <c r="BA25" i="4"/>
  <c r="AT36" i="2"/>
  <c r="AT35" i="2"/>
  <c r="AT33" i="2"/>
  <c r="AT34" i="2"/>
  <c r="AU32" i="2"/>
  <c r="AU149" i="4"/>
  <c r="AV148" i="4"/>
  <c r="AT89" i="3"/>
  <c r="AT90" i="3"/>
  <c r="AU88" i="3"/>
  <c r="AO77" i="2"/>
  <c r="AO76" i="2"/>
  <c r="AQ118" i="3"/>
  <c r="AQ102" i="3"/>
  <c r="AI177" i="4"/>
  <c r="AI161" i="4"/>
  <c r="AD88" i="4"/>
  <c r="AD90" i="4"/>
  <c r="AD66" i="4"/>
  <c r="AD89" i="4"/>
  <c r="AD91" i="4"/>
  <c r="AD93" i="4"/>
  <c r="AD94" i="4"/>
  <c r="AD67" i="4"/>
  <c r="AE63" i="4"/>
  <c r="AR55" i="3"/>
  <c r="AR57" i="3"/>
  <c r="AR58" i="3"/>
  <c r="AR64" i="2"/>
  <c r="AR66" i="2"/>
  <c r="AR67" i="2"/>
  <c r="AS55" i="3"/>
  <c r="AS57" i="3"/>
  <c r="AS58" i="3"/>
  <c r="AS66" i="3"/>
  <c r="AS68" i="3"/>
  <c r="AS70" i="3"/>
  <c r="AV76" i="4"/>
  <c r="AV77" i="4"/>
  <c r="AW73" i="4"/>
  <c r="AV111" i="4"/>
  <c r="AV112" i="4"/>
  <c r="AW108" i="4"/>
  <c r="AT54" i="3"/>
  <c r="AT52" i="3"/>
  <c r="AT53" i="3"/>
  <c r="AU50" i="3"/>
  <c r="AR98" i="3"/>
  <c r="AR115" i="3"/>
  <c r="AR116" i="3"/>
  <c r="AR96" i="3"/>
  <c r="AR93" i="3"/>
  <c r="AR95" i="3"/>
  <c r="AE88" i="4"/>
  <c r="AE90" i="4"/>
  <c r="AE66" i="4"/>
  <c r="AE89" i="4"/>
  <c r="AI179" i="4"/>
  <c r="AI178" i="4"/>
  <c r="AR120" i="3"/>
  <c r="AR119" i="3"/>
  <c r="AU37" i="3"/>
  <c r="AU38" i="3"/>
  <c r="AV34" i="3"/>
  <c r="AV81" i="4"/>
  <c r="AV82" i="4"/>
  <c r="AW78" i="4"/>
  <c r="AV116" i="4"/>
  <c r="AV117" i="4"/>
  <c r="AW113" i="4"/>
  <c r="AS96" i="2"/>
  <c r="AS52" i="2"/>
  <c r="AS50" i="2"/>
  <c r="AS51" i="2"/>
  <c r="AT48" i="2"/>
  <c r="AQ77" i="2"/>
  <c r="AQ76" i="2"/>
  <c r="AS98" i="2"/>
  <c r="AS100" i="2"/>
  <c r="AS83" i="2"/>
  <c r="AS115" i="3"/>
  <c r="AS116" i="3"/>
  <c r="AS96" i="3"/>
  <c r="AS93" i="3"/>
  <c r="AS95" i="3"/>
  <c r="AS98" i="3"/>
  <c r="AV86" i="4"/>
  <c r="AV87" i="4"/>
  <c r="AW83" i="4"/>
  <c r="AT63" i="3"/>
  <c r="AT64" i="3"/>
  <c r="AU61" i="3"/>
  <c r="AT65" i="3"/>
  <c r="AS118" i="3"/>
  <c r="AS102" i="3"/>
  <c r="AV121" i="4"/>
  <c r="AV122" i="4"/>
  <c r="AW118" i="4"/>
  <c r="AV71" i="4"/>
  <c r="AV72" i="4"/>
  <c r="AW68" i="4"/>
  <c r="AV106" i="4"/>
  <c r="AV107" i="4"/>
  <c r="AW103" i="4"/>
  <c r="AR83" i="2"/>
  <c r="AR98" i="2"/>
  <c r="AR100" i="2"/>
  <c r="AU89" i="3"/>
  <c r="AU90" i="3"/>
  <c r="AV88" i="3"/>
  <c r="AV149" i="4"/>
  <c r="AW148" i="4"/>
  <c r="AU35" i="2"/>
  <c r="AU33" i="2"/>
  <c r="AU34" i="2"/>
  <c r="AU36" i="2"/>
  <c r="AV32" i="2"/>
  <c r="BA26" i="4"/>
  <c r="BB25" i="4"/>
  <c r="AJ177" i="4"/>
  <c r="AJ161" i="4"/>
  <c r="AK102" i="4"/>
  <c r="AL98" i="4"/>
  <c r="AD157" i="4"/>
  <c r="AD155" i="4"/>
  <c r="AD152" i="4"/>
  <c r="AD154" i="4"/>
  <c r="AQ120" i="3"/>
  <c r="AQ119" i="3"/>
  <c r="AK125" i="4"/>
  <c r="AK126" i="4"/>
  <c r="AK128" i="4"/>
  <c r="AK174" i="4"/>
  <c r="AK175" i="4"/>
  <c r="AK130" i="4"/>
  <c r="AZ36" i="3"/>
  <c r="BA35" i="3"/>
  <c r="AR74" i="2"/>
  <c r="AR95" i="2"/>
  <c r="AR79" i="2"/>
  <c r="AT99" i="2"/>
  <c r="AT63" i="2"/>
  <c r="AT61" i="2"/>
  <c r="AT62" i="2"/>
  <c r="AU59" i="2"/>
  <c r="AS53" i="2"/>
  <c r="AS55" i="2"/>
  <c r="AS56" i="2"/>
  <c r="AT64" i="2"/>
  <c r="AT66" i="2"/>
  <c r="AT67" i="2"/>
  <c r="AW71" i="4"/>
  <c r="AW72" i="4"/>
  <c r="AX68" i="4"/>
  <c r="AW86" i="4"/>
  <c r="AW87" i="4"/>
  <c r="AX83" i="4"/>
  <c r="AU54" i="3"/>
  <c r="AU52" i="3"/>
  <c r="AU53" i="3"/>
  <c r="AV50" i="3"/>
  <c r="AW106" i="4"/>
  <c r="AW107" i="4"/>
  <c r="AX103" i="4"/>
  <c r="AW121" i="4"/>
  <c r="AW122" i="4"/>
  <c r="AX118" i="4"/>
  <c r="AU65" i="3"/>
  <c r="AU63" i="3"/>
  <c r="AU64" i="3"/>
  <c r="AV61" i="3"/>
  <c r="BA36" i="3"/>
  <c r="BB35" i="3"/>
  <c r="AK177" i="4"/>
  <c r="AK161" i="4"/>
  <c r="BB26" i="4"/>
  <c r="BC25" i="4"/>
  <c r="AV36" i="2"/>
  <c r="AV35" i="2"/>
  <c r="AV33" i="2"/>
  <c r="AV34" i="2"/>
  <c r="AW32" i="2"/>
  <c r="AT31" i="2"/>
  <c r="AW149" i="4"/>
  <c r="AX148" i="4"/>
  <c r="AV89" i="3"/>
  <c r="AV90" i="3"/>
  <c r="AW88" i="3"/>
  <c r="AT87" i="3"/>
  <c r="AT66" i="3"/>
  <c r="AT68" i="3"/>
  <c r="AT70" i="3"/>
  <c r="AV38" i="3"/>
  <c r="AW34" i="3"/>
  <c r="AV37" i="3"/>
  <c r="AT33" i="3"/>
  <c r="AE91" i="4"/>
  <c r="AE93" i="4"/>
  <c r="AE94" i="4"/>
  <c r="AT55" i="3"/>
  <c r="AT57" i="3"/>
  <c r="AT58" i="3"/>
  <c r="AU99" i="2"/>
  <c r="AU63" i="2"/>
  <c r="AU61" i="2"/>
  <c r="AU62" i="2"/>
  <c r="AV59" i="2"/>
  <c r="AT83" i="2"/>
  <c r="AT98" i="2"/>
  <c r="AT100" i="2"/>
  <c r="AR77" i="2"/>
  <c r="AR76" i="2"/>
  <c r="AL123" i="4"/>
  <c r="AL101" i="4"/>
  <c r="AL124" i="4"/>
  <c r="AJ179" i="4"/>
  <c r="AJ178" i="4"/>
  <c r="AS120" i="3"/>
  <c r="AS119" i="3"/>
  <c r="AS95" i="2"/>
  <c r="AS79" i="2"/>
  <c r="AS74" i="2"/>
  <c r="AT96" i="2"/>
  <c r="AT52" i="2"/>
  <c r="AT50" i="2"/>
  <c r="AT51" i="2"/>
  <c r="AU48" i="2"/>
  <c r="AW116" i="4"/>
  <c r="AW117" i="4"/>
  <c r="AX113" i="4"/>
  <c r="AW81" i="4"/>
  <c r="AW82" i="4"/>
  <c r="AX78" i="4"/>
  <c r="AE67" i="4"/>
  <c r="AF63" i="4"/>
  <c r="AW111" i="4"/>
  <c r="AW112" i="4"/>
  <c r="AX108" i="4"/>
  <c r="AW76" i="4"/>
  <c r="AW77" i="4"/>
  <c r="AX73" i="4"/>
  <c r="AU66" i="3"/>
  <c r="AU68" i="3"/>
  <c r="AU70" i="3"/>
  <c r="AU55" i="3"/>
  <c r="AU57" i="3"/>
  <c r="AU58" i="3"/>
  <c r="AT53" i="2"/>
  <c r="AT55" i="2"/>
  <c r="AT56" i="2"/>
  <c r="AX111" i="4"/>
  <c r="AX112" i="4"/>
  <c r="AY108" i="4"/>
  <c r="AV54" i="3"/>
  <c r="AV52" i="3"/>
  <c r="AV53" i="3"/>
  <c r="AW50" i="3"/>
  <c r="AX76" i="4"/>
  <c r="AX77" i="4"/>
  <c r="AY73" i="4"/>
  <c r="AV99" i="2"/>
  <c r="AV63" i="2"/>
  <c r="AV61" i="2"/>
  <c r="AV62" i="2"/>
  <c r="AW59" i="2"/>
  <c r="AF88" i="4"/>
  <c r="AF90" i="4"/>
  <c r="AF66" i="4"/>
  <c r="AF89" i="4"/>
  <c r="AF91" i="4"/>
  <c r="AF93" i="4"/>
  <c r="AF94" i="4"/>
  <c r="AF67" i="4"/>
  <c r="AG63" i="4"/>
  <c r="AL102" i="4"/>
  <c r="AM98" i="4"/>
  <c r="AL125" i="4"/>
  <c r="AL126" i="4"/>
  <c r="AL128" i="4"/>
  <c r="AL130" i="4"/>
  <c r="AU64" i="2"/>
  <c r="AU66" i="2"/>
  <c r="AU67" i="2"/>
  <c r="AE155" i="4"/>
  <c r="AE152" i="4"/>
  <c r="AE154" i="4"/>
  <c r="AE157" i="4"/>
  <c r="AW35" i="2"/>
  <c r="AW33" i="2"/>
  <c r="AW34" i="2"/>
  <c r="AX32" i="2"/>
  <c r="AW36" i="2"/>
  <c r="BC26" i="4"/>
  <c r="BD25" i="4"/>
  <c r="BB36" i="3"/>
  <c r="BC35" i="3"/>
  <c r="AX81" i="4"/>
  <c r="AX82" i="4"/>
  <c r="AY78" i="4"/>
  <c r="AX116" i="4"/>
  <c r="AX117" i="4"/>
  <c r="AY113" i="4"/>
  <c r="AU96" i="2"/>
  <c r="AU52" i="2"/>
  <c r="AU50" i="2"/>
  <c r="AU51" i="2"/>
  <c r="AV48" i="2"/>
  <c r="AT74" i="2"/>
  <c r="AT95" i="2"/>
  <c r="AT79" i="2"/>
  <c r="AS77" i="2"/>
  <c r="AS76" i="2"/>
  <c r="AL174" i="4"/>
  <c r="AL175" i="4"/>
  <c r="AT98" i="3"/>
  <c r="AT115" i="3"/>
  <c r="AT116" i="3"/>
  <c r="AT96" i="3"/>
  <c r="AT93" i="3"/>
  <c r="AT95" i="3"/>
  <c r="AW37" i="3"/>
  <c r="AW38" i="3"/>
  <c r="AX34" i="3"/>
  <c r="AT118" i="3"/>
  <c r="AT102" i="3"/>
  <c r="AW89" i="3"/>
  <c r="AW90" i="3"/>
  <c r="AX88" i="3"/>
  <c r="AX149" i="4"/>
  <c r="AY148" i="4"/>
  <c r="AK179" i="4"/>
  <c r="AK178" i="4"/>
  <c r="AV65" i="3"/>
  <c r="AV63" i="3"/>
  <c r="AV66" i="3"/>
  <c r="AV68" i="3"/>
  <c r="AV70" i="3"/>
  <c r="AV64" i="3"/>
  <c r="AW61" i="3"/>
  <c r="AU118" i="3"/>
  <c r="AU102" i="3"/>
  <c r="AX121" i="4"/>
  <c r="AX122" i="4"/>
  <c r="AY118" i="4"/>
  <c r="AX106" i="4"/>
  <c r="AX107" i="4"/>
  <c r="AY103" i="4"/>
  <c r="AU115" i="3"/>
  <c r="AU116" i="3"/>
  <c r="AU96" i="3"/>
  <c r="AU93" i="3"/>
  <c r="AU95" i="3"/>
  <c r="AU98" i="3"/>
  <c r="AX86" i="4"/>
  <c r="AX87" i="4"/>
  <c r="AY83" i="4"/>
  <c r="AX71" i="4"/>
  <c r="AX72" i="4"/>
  <c r="AY68" i="4"/>
  <c r="AY86" i="4"/>
  <c r="AY87" i="4"/>
  <c r="AZ83" i="4"/>
  <c r="AY121" i="4"/>
  <c r="AY122" i="4"/>
  <c r="AZ118" i="4"/>
  <c r="AV96" i="2"/>
  <c r="AV52" i="2"/>
  <c r="AV50" i="2"/>
  <c r="AV51" i="2"/>
  <c r="AW48" i="2"/>
  <c r="AY81" i="4"/>
  <c r="AY82" i="4"/>
  <c r="AZ78" i="4"/>
  <c r="AW61" i="2"/>
  <c r="AW62" i="2"/>
  <c r="AX59" i="2"/>
  <c r="AW99" i="2"/>
  <c r="AW63" i="2"/>
  <c r="AW64" i="2"/>
  <c r="AW66" i="2"/>
  <c r="AW67" i="2"/>
  <c r="AY71" i="4"/>
  <c r="AY72" i="4"/>
  <c r="AZ68" i="4"/>
  <c r="AY106" i="4"/>
  <c r="AY107" i="4"/>
  <c r="AZ103" i="4"/>
  <c r="AW65" i="3"/>
  <c r="AW63" i="3"/>
  <c r="AW64" i="3"/>
  <c r="AX61" i="3"/>
  <c r="AY116" i="4"/>
  <c r="AY117" i="4"/>
  <c r="AZ113" i="4"/>
  <c r="AW54" i="3"/>
  <c r="AW52" i="3"/>
  <c r="AW55" i="3"/>
  <c r="AW57" i="3"/>
  <c r="AW58" i="3"/>
  <c r="AW53" i="3"/>
  <c r="AX50" i="3"/>
  <c r="AY111" i="4"/>
  <c r="AY112" i="4"/>
  <c r="AZ108" i="4"/>
  <c r="AY149" i="4"/>
  <c r="AZ148" i="4"/>
  <c r="AX89" i="3"/>
  <c r="AX90" i="3"/>
  <c r="AY88" i="3"/>
  <c r="AX38" i="3"/>
  <c r="AY34" i="3"/>
  <c r="AX37" i="3"/>
  <c r="AT77" i="2"/>
  <c r="AT76" i="2"/>
  <c r="AU53" i="2"/>
  <c r="AU55" i="2"/>
  <c r="AU56" i="2"/>
  <c r="AX36" i="2"/>
  <c r="AX35" i="2"/>
  <c r="AX33" i="2"/>
  <c r="AX34" i="2"/>
  <c r="AY32" i="2"/>
  <c r="AU98" i="2"/>
  <c r="AU100" i="2"/>
  <c r="AU83" i="2"/>
  <c r="AM123" i="4"/>
  <c r="AM101" i="4"/>
  <c r="AM124" i="4"/>
  <c r="AV64" i="2"/>
  <c r="AV66" i="2"/>
  <c r="AV67" i="2"/>
  <c r="AV55" i="3"/>
  <c r="AV57" i="3"/>
  <c r="AV58" i="3"/>
  <c r="AU120" i="3"/>
  <c r="AU119" i="3"/>
  <c r="AV118" i="3"/>
  <c r="AV102" i="3"/>
  <c r="AT120" i="3"/>
  <c r="AT119" i="3"/>
  <c r="BC36" i="3"/>
  <c r="BD35" i="3"/>
  <c r="BD26" i="4"/>
  <c r="BE25" i="4"/>
  <c r="AL177" i="4"/>
  <c r="AL161" i="4"/>
  <c r="AG88" i="4"/>
  <c r="AG90" i="4"/>
  <c r="AG66" i="4"/>
  <c r="AG89" i="4"/>
  <c r="AG91" i="4"/>
  <c r="AG93" i="4"/>
  <c r="AG94" i="4"/>
  <c r="AF157" i="4"/>
  <c r="AF155" i="4"/>
  <c r="AF152" i="4"/>
  <c r="AF154" i="4"/>
  <c r="AY76" i="4"/>
  <c r="AY77" i="4"/>
  <c r="AZ73" i="4"/>
  <c r="AW66" i="3"/>
  <c r="AW68" i="3"/>
  <c r="AW70" i="3"/>
  <c r="AX54" i="3"/>
  <c r="AX52" i="3"/>
  <c r="AX53" i="3"/>
  <c r="AY50" i="3"/>
  <c r="AZ116" i="4"/>
  <c r="AZ117" i="4"/>
  <c r="BA113" i="4"/>
  <c r="AZ81" i="4"/>
  <c r="AZ82" i="4"/>
  <c r="BA78" i="4"/>
  <c r="AZ111" i="4"/>
  <c r="AZ112" i="4"/>
  <c r="BA108" i="4"/>
  <c r="AW50" i="2"/>
  <c r="AW51" i="2"/>
  <c r="AX48" i="2"/>
  <c r="AW96" i="2"/>
  <c r="AW52" i="2"/>
  <c r="AW53" i="2"/>
  <c r="AW55" i="2"/>
  <c r="AW56" i="2"/>
  <c r="AG67" i="4"/>
  <c r="AH63" i="4"/>
  <c r="AL179" i="4"/>
  <c r="AL178" i="4"/>
  <c r="AV120" i="3"/>
  <c r="AV119" i="3"/>
  <c r="AV83" i="2"/>
  <c r="AV98" i="2"/>
  <c r="AV100" i="2"/>
  <c r="AM102" i="4"/>
  <c r="AN98" i="4"/>
  <c r="AY35" i="2"/>
  <c r="AY33" i="2"/>
  <c r="AY34" i="2"/>
  <c r="AZ32" i="2"/>
  <c r="AY36" i="2"/>
  <c r="AU95" i="2"/>
  <c r="AU79" i="2"/>
  <c r="AU74" i="2"/>
  <c r="AY37" i="3"/>
  <c r="AY38" i="3"/>
  <c r="AZ34" i="3"/>
  <c r="AY89" i="3"/>
  <c r="AY90" i="3"/>
  <c r="AZ88" i="3"/>
  <c r="AZ149" i="4"/>
  <c r="BA148" i="4"/>
  <c r="AV53" i="2"/>
  <c r="AV55" i="2"/>
  <c r="AV56" i="2"/>
  <c r="AZ76" i="4"/>
  <c r="AZ77" i="4"/>
  <c r="BA73" i="4"/>
  <c r="AG155" i="4"/>
  <c r="AG152" i="4"/>
  <c r="AG154" i="4"/>
  <c r="AG157" i="4"/>
  <c r="BE26" i="4"/>
  <c r="BF25" i="4"/>
  <c r="BD36" i="3"/>
  <c r="BE35" i="3"/>
  <c r="AV98" i="3"/>
  <c r="AV115" i="3"/>
  <c r="AV116" i="3"/>
  <c r="AV96" i="3"/>
  <c r="AV93" i="3"/>
  <c r="AV95" i="3"/>
  <c r="AM125" i="4"/>
  <c r="AM126" i="4"/>
  <c r="AM128" i="4"/>
  <c r="AM174" i="4"/>
  <c r="AM175" i="4"/>
  <c r="AM130" i="4"/>
  <c r="AW115" i="3"/>
  <c r="AW116" i="3"/>
  <c r="AW96" i="3"/>
  <c r="AW93" i="3"/>
  <c r="AW95" i="3"/>
  <c r="AW98" i="3"/>
  <c r="AX63" i="3"/>
  <c r="AX64" i="3"/>
  <c r="AY61" i="3"/>
  <c r="AX65" i="3"/>
  <c r="AW118" i="3"/>
  <c r="AW102" i="3"/>
  <c r="AZ106" i="4"/>
  <c r="AZ107" i="4"/>
  <c r="BA103" i="4"/>
  <c r="AZ71" i="4"/>
  <c r="AZ72" i="4"/>
  <c r="BA68" i="4"/>
  <c r="AW98" i="2"/>
  <c r="AW100" i="2"/>
  <c r="AW83" i="2"/>
  <c r="AX99" i="2"/>
  <c r="AX63" i="2"/>
  <c r="AX61" i="2"/>
  <c r="AX62" i="2"/>
  <c r="AY59" i="2"/>
  <c r="AZ121" i="4"/>
  <c r="AZ122" i="4"/>
  <c r="BA118" i="4"/>
  <c r="AZ86" i="4"/>
  <c r="AZ87" i="4"/>
  <c r="BA83" i="4"/>
  <c r="BA121" i="4"/>
  <c r="BA122" i="4"/>
  <c r="BB118" i="4"/>
  <c r="BA71" i="4"/>
  <c r="BA72" i="4"/>
  <c r="BB68" i="4"/>
  <c r="BA76" i="4"/>
  <c r="BA77" i="4"/>
  <c r="BB73" i="4"/>
  <c r="AY54" i="3"/>
  <c r="AY52" i="3"/>
  <c r="AY53" i="3"/>
  <c r="AZ50" i="3"/>
  <c r="BA86" i="4"/>
  <c r="BA87" i="4"/>
  <c r="BB83" i="4"/>
  <c r="AY99" i="2"/>
  <c r="AY63" i="2"/>
  <c r="AY61" i="2"/>
  <c r="AY62" i="2"/>
  <c r="AZ59" i="2"/>
  <c r="BA106" i="4"/>
  <c r="BA107" i="4"/>
  <c r="BB103" i="4"/>
  <c r="AY65" i="3"/>
  <c r="AY63" i="3"/>
  <c r="AY64" i="3"/>
  <c r="AZ61" i="3"/>
  <c r="AX64" i="2"/>
  <c r="AX66" i="2"/>
  <c r="AX67" i="2"/>
  <c r="AX66" i="3"/>
  <c r="AX68" i="3"/>
  <c r="AX70" i="3"/>
  <c r="AM177" i="4"/>
  <c r="AM161" i="4"/>
  <c r="BE36" i="3"/>
  <c r="BF35" i="3"/>
  <c r="BF26" i="4"/>
  <c r="BG25" i="4"/>
  <c r="BA149" i="4"/>
  <c r="BB148" i="4"/>
  <c r="AZ89" i="3"/>
  <c r="AZ90" i="3"/>
  <c r="BA88" i="3"/>
  <c r="AZ38" i="3"/>
  <c r="BA34" i="3"/>
  <c r="AZ37" i="3"/>
  <c r="AN123" i="4"/>
  <c r="AN101" i="4"/>
  <c r="AN124" i="4"/>
  <c r="AX55" i="3"/>
  <c r="AX57" i="3"/>
  <c r="AX58" i="3"/>
  <c r="AW120" i="3"/>
  <c r="AW119" i="3"/>
  <c r="AV74" i="2"/>
  <c r="AV95" i="2"/>
  <c r="AV79" i="2"/>
  <c r="AU77" i="2"/>
  <c r="AU76" i="2"/>
  <c r="AZ36" i="2"/>
  <c r="AZ35" i="2"/>
  <c r="AZ33" i="2"/>
  <c r="AZ34" i="2"/>
  <c r="BA32" i="2"/>
  <c r="AH88" i="4"/>
  <c r="AH90" i="4"/>
  <c r="AH66" i="4"/>
  <c r="AH89" i="4"/>
  <c r="AH91" i="4"/>
  <c r="AH93" i="4"/>
  <c r="AH94" i="4"/>
  <c r="AH67" i="4"/>
  <c r="AI63" i="4"/>
  <c r="AW95" i="2"/>
  <c r="AW79" i="2"/>
  <c r="AW74" i="2"/>
  <c r="AX96" i="2"/>
  <c r="AX52" i="2"/>
  <c r="AX50" i="2"/>
  <c r="AX51" i="2"/>
  <c r="AY48" i="2"/>
  <c r="BA111" i="4"/>
  <c r="BA112" i="4"/>
  <c r="BB108" i="4"/>
  <c r="BA81" i="4"/>
  <c r="BA82" i="4"/>
  <c r="BB78" i="4"/>
  <c r="BA116" i="4"/>
  <c r="BA117" i="4"/>
  <c r="BB113" i="4"/>
  <c r="BB116" i="4"/>
  <c r="BB117" i="4"/>
  <c r="BC113" i="4"/>
  <c r="BB111" i="4"/>
  <c r="BB112" i="4"/>
  <c r="BC108" i="4"/>
  <c r="AZ99" i="2"/>
  <c r="AZ63" i="2"/>
  <c r="AZ61" i="2"/>
  <c r="AZ64" i="2"/>
  <c r="AZ66" i="2"/>
  <c r="AZ67" i="2"/>
  <c r="AZ62" i="2"/>
  <c r="BA59" i="2"/>
  <c r="AZ54" i="3"/>
  <c r="AZ52" i="3"/>
  <c r="AZ55" i="3"/>
  <c r="AZ57" i="3"/>
  <c r="AZ58" i="3"/>
  <c r="AZ53" i="3"/>
  <c r="BA50" i="3"/>
  <c r="BB71" i="4"/>
  <c r="BB72" i="4"/>
  <c r="BC68" i="4"/>
  <c r="BB81" i="4"/>
  <c r="BB82" i="4"/>
  <c r="BC78" i="4"/>
  <c r="AY96" i="2"/>
  <c r="AY52" i="2"/>
  <c r="AY50" i="2"/>
  <c r="AY51" i="2"/>
  <c r="AZ48" i="2"/>
  <c r="AZ65" i="3"/>
  <c r="AZ63" i="3"/>
  <c r="AZ64" i="3"/>
  <c r="BA61" i="3"/>
  <c r="BB106" i="4"/>
  <c r="BB107" i="4"/>
  <c r="BC103" i="4"/>
  <c r="BB86" i="4"/>
  <c r="BB87" i="4"/>
  <c r="BC83" i="4"/>
  <c r="BB121" i="4"/>
  <c r="BB122" i="4"/>
  <c r="BC118" i="4"/>
  <c r="AX53" i="2"/>
  <c r="AX55" i="2"/>
  <c r="AX56" i="2"/>
  <c r="AW77" i="2"/>
  <c r="AW76" i="2"/>
  <c r="BA35" i="2"/>
  <c r="BA33" i="2"/>
  <c r="BA34" i="2"/>
  <c r="BB32" i="2"/>
  <c r="BA36" i="2"/>
  <c r="AY31" i="2"/>
  <c r="AV77" i="2"/>
  <c r="AV76" i="2"/>
  <c r="AN102" i="4"/>
  <c r="AO98" i="4"/>
  <c r="AN125" i="4"/>
  <c r="AN126" i="4"/>
  <c r="AN128" i="4"/>
  <c r="AN130" i="4"/>
  <c r="BA37" i="3"/>
  <c r="AY33" i="3"/>
  <c r="BA38" i="3"/>
  <c r="BB34" i="3"/>
  <c r="AY87" i="3"/>
  <c r="BA89" i="3"/>
  <c r="BA90" i="3"/>
  <c r="BB88" i="3"/>
  <c r="BB149" i="4"/>
  <c r="BC148" i="4"/>
  <c r="BG26" i="4"/>
  <c r="BH25" i="4"/>
  <c r="BF36" i="3"/>
  <c r="BG35" i="3"/>
  <c r="AX118" i="3"/>
  <c r="AX102" i="3"/>
  <c r="BB76" i="4"/>
  <c r="BB77" i="4"/>
  <c r="BC73" i="4"/>
  <c r="AI88" i="4"/>
  <c r="AI90" i="4"/>
  <c r="AI66" i="4"/>
  <c r="AI89" i="4"/>
  <c r="AH157" i="4"/>
  <c r="AH155" i="4"/>
  <c r="AH152" i="4"/>
  <c r="AH154" i="4"/>
  <c r="AX98" i="3"/>
  <c r="AX115" i="3"/>
  <c r="AX116" i="3"/>
  <c r="AX96" i="3"/>
  <c r="AX93" i="3"/>
  <c r="AX95" i="3"/>
  <c r="AN174" i="4"/>
  <c r="AN175" i="4"/>
  <c r="AM179" i="4"/>
  <c r="AM178" i="4"/>
  <c r="AX83" i="2"/>
  <c r="AX98" i="2"/>
  <c r="AX100" i="2"/>
  <c r="AY66" i="3"/>
  <c r="AY68" i="3"/>
  <c r="AY70" i="3"/>
  <c r="AY64" i="2"/>
  <c r="AY66" i="2"/>
  <c r="AY67" i="2"/>
  <c r="AY55" i="3"/>
  <c r="AY57" i="3"/>
  <c r="AY58" i="3"/>
  <c r="BC81" i="4"/>
  <c r="BC82" i="4"/>
  <c r="BD78" i="4"/>
  <c r="BC111" i="4"/>
  <c r="BC112" i="4"/>
  <c r="BD108" i="4"/>
  <c r="BA65" i="3"/>
  <c r="BA63" i="3"/>
  <c r="BA64" i="3"/>
  <c r="BB61" i="3"/>
  <c r="AZ96" i="2"/>
  <c r="AZ52" i="2"/>
  <c r="AZ50" i="2"/>
  <c r="AZ51" i="2"/>
  <c r="BA48" i="2"/>
  <c r="BC116" i="4"/>
  <c r="BC117" i="4"/>
  <c r="BD113" i="4"/>
  <c r="AY98" i="2"/>
  <c r="AY100" i="2"/>
  <c r="AY83" i="2"/>
  <c r="AI67" i="4"/>
  <c r="AJ63" i="4"/>
  <c r="BC76" i="4"/>
  <c r="BC77" i="4"/>
  <c r="BD73" i="4"/>
  <c r="AX120" i="3"/>
  <c r="AX119" i="3"/>
  <c r="BB38" i="3"/>
  <c r="BC34" i="3"/>
  <c r="BB37" i="3"/>
  <c r="AN177" i="4"/>
  <c r="AN161" i="4"/>
  <c r="BB36" i="2"/>
  <c r="BB35" i="2"/>
  <c r="BB33" i="2"/>
  <c r="BB34" i="2"/>
  <c r="BC32" i="2"/>
  <c r="BC121" i="4"/>
  <c r="BC122" i="4"/>
  <c r="BD118" i="4"/>
  <c r="BC86" i="4"/>
  <c r="BC87" i="4"/>
  <c r="BD83" i="4"/>
  <c r="BC106" i="4"/>
  <c r="BC107" i="4"/>
  <c r="BD103" i="4"/>
  <c r="BC71" i="4"/>
  <c r="BC72" i="4"/>
  <c r="BD68" i="4"/>
  <c r="BA54" i="3"/>
  <c r="BA52" i="3"/>
  <c r="BA53" i="3"/>
  <c r="BB50" i="3"/>
  <c r="AZ98" i="3"/>
  <c r="AZ115" i="3"/>
  <c r="AZ116" i="3"/>
  <c r="BA99" i="2"/>
  <c r="BA63" i="2"/>
  <c r="BA61" i="2"/>
  <c r="BA64" i="2"/>
  <c r="BA66" i="2"/>
  <c r="BA67" i="2"/>
  <c r="BA62" i="2"/>
  <c r="BB59" i="2"/>
  <c r="AZ83" i="2"/>
  <c r="AZ98" i="2"/>
  <c r="AZ100" i="2"/>
  <c r="AY115" i="3"/>
  <c r="AY116" i="3"/>
  <c r="AY96" i="3"/>
  <c r="AY93" i="3"/>
  <c r="AY95" i="3"/>
  <c r="AY98" i="3"/>
  <c r="AY118" i="3"/>
  <c r="AY102" i="3"/>
  <c r="AI91" i="4"/>
  <c r="AI93" i="4"/>
  <c r="AI94" i="4"/>
  <c r="BG36" i="3"/>
  <c r="BH35" i="3"/>
  <c r="BH26" i="4"/>
  <c r="BI25" i="4"/>
  <c r="BC149" i="4"/>
  <c r="BD148" i="4"/>
  <c r="BB89" i="3"/>
  <c r="BB90" i="3"/>
  <c r="BC88" i="3"/>
  <c r="AO123" i="4"/>
  <c r="AO101" i="4"/>
  <c r="AO102" i="4"/>
  <c r="AP98" i="4"/>
  <c r="AO124" i="4"/>
  <c r="AX74" i="2"/>
  <c r="AX95" i="2"/>
  <c r="AX79" i="2"/>
  <c r="AZ66" i="3"/>
  <c r="AZ68" i="3"/>
  <c r="AZ70" i="3"/>
  <c r="AY53" i="2"/>
  <c r="AY55" i="2"/>
  <c r="AY56" i="2"/>
  <c r="BA55" i="3"/>
  <c r="BA57" i="3"/>
  <c r="BA58" i="3"/>
  <c r="BA96" i="2"/>
  <c r="BA52" i="2"/>
  <c r="BA50" i="2"/>
  <c r="BA51" i="2"/>
  <c r="BB48" i="2"/>
  <c r="BD111" i="4"/>
  <c r="BD112" i="4"/>
  <c r="BE108" i="4"/>
  <c r="BB54" i="3"/>
  <c r="BB52" i="3"/>
  <c r="BB53" i="3"/>
  <c r="BC50" i="3"/>
  <c r="BD116" i="4"/>
  <c r="BD117" i="4"/>
  <c r="BE113" i="4"/>
  <c r="BD81" i="4"/>
  <c r="BD82" i="4"/>
  <c r="BE78" i="4"/>
  <c r="AZ118" i="3"/>
  <c r="AZ102" i="3"/>
  <c r="AO125" i="4"/>
  <c r="AO126" i="4"/>
  <c r="AO128" i="4"/>
  <c r="AO130" i="4"/>
  <c r="AZ93" i="3"/>
  <c r="AZ95" i="3"/>
  <c r="BC35" i="2"/>
  <c r="BC33" i="2"/>
  <c r="BC34" i="2"/>
  <c r="BD32" i="2"/>
  <c r="BC36" i="2"/>
  <c r="AZ53" i="2"/>
  <c r="AZ55" i="2"/>
  <c r="AZ56" i="2"/>
  <c r="AY95" i="2"/>
  <c r="AY79" i="2"/>
  <c r="AY74" i="2"/>
  <c r="AX77" i="2"/>
  <c r="AX76" i="2"/>
  <c r="AP123" i="4"/>
  <c r="AP101" i="4"/>
  <c r="AP124" i="4"/>
  <c r="AP102" i="4"/>
  <c r="AQ98" i="4"/>
  <c r="BC89" i="3"/>
  <c r="BC90" i="3"/>
  <c r="BD88" i="3"/>
  <c r="BD149" i="4"/>
  <c r="BE148" i="4"/>
  <c r="BI26" i="4"/>
  <c r="BJ25" i="4"/>
  <c r="BH36" i="3"/>
  <c r="BI35" i="3"/>
  <c r="AI155" i="4"/>
  <c r="AI152" i="4"/>
  <c r="AI154" i="4"/>
  <c r="AI157" i="4"/>
  <c r="AY120" i="3"/>
  <c r="AY119" i="3"/>
  <c r="BA98" i="2"/>
  <c r="BA100" i="2"/>
  <c r="BA83" i="2"/>
  <c r="BB99" i="2"/>
  <c r="BB63" i="2"/>
  <c r="BB61" i="2"/>
  <c r="BB62" i="2"/>
  <c r="BC59" i="2"/>
  <c r="AZ96" i="3"/>
  <c r="BA115" i="3"/>
  <c r="BA116" i="3"/>
  <c r="BA98" i="3"/>
  <c r="BD71" i="4"/>
  <c r="BD72" i="4"/>
  <c r="BE68" i="4"/>
  <c r="BD106" i="4"/>
  <c r="BD107" i="4"/>
  <c r="BE103" i="4"/>
  <c r="BD86" i="4"/>
  <c r="BD87" i="4"/>
  <c r="BE83" i="4"/>
  <c r="BD121" i="4"/>
  <c r="BD122" i="4"/>
  <c r="BE118" i="4"/>
  <c r="AN179" i="4"/>
  <c r="AN178" i="4"/>
  <c r="BC37" i="3"/>
  <c r="BC38" i="3"/>
  <c r="BD34" i="3"/>
  <c r="BD76" i="4"/>
  <c r="BD77" i="4"/>
  <c r="BE73" i="4"/>
  <c r="AJ88" i="4"/>
  <c r="AJ90" i="4"/>
  <c r="AJ66" i="4"/>
  <c r="AJ89" i="4"/>
  <c r="BB63" i="3"/>
  <c r="BB64" i="3"/>
  <c r="BC61" i="3"/>
  <c r="BB65" i="3"/>
  <c r="BA66" i="3"/>
  <c r="BA68" i="3"/>
  <c r="BA70" i="3"/>
  <c r="BA96" i="3"/>
  <c r="BB64" i="2"/>
  <c r="BB66" i="2"/>
  <c r="BB67" i="2"/>
  <c r="BC65" i="3"/>
  <c r="BC63" i="3"/>
  <c r="BC64" i="3"/>
  <c r="BD61" i="3"/>
  <c r="BE86" i="4"/>
  <c r="BE87" i="4"/>
  <c r="BF83" i="4"/>
  <c r="BE71" i="4"/>
  <c r="BE72" i="4"/>
  <c r="BF68" i="4"/>
  <c r="BE81" i="4"/>
  <c r="BE82" i="4"/>
  <c r="BF78" i="4"/>
  <c r="BC54" i="3"/>
  <c r="BC52" i="3"/>
  <c r="BC55" i="3"/>
  <c r="BC57" i="3"/>
  <c r="BC58" i="3"/>
  <c r="BC53" i="3"/>
  <c r="BD50" i="3"/>
  <c r="BE111" i="4"/>
  <c r="BE112" i="4"/>
  <c r="BF108" i="4"/>
  <c r="BE76" i="4"/>
  <c r="BE77" i="4"/>
  <c r="BF73" i="4"/>
  <c r="BE121" i="4"/>
  <c r="BE122" i="4"/>
  <c r="BF118" i="4"/>
  <c r="BE106" i="4"/>
  <c r="BE107" i="4"/>
  <c r="BF103" i="4"/>
  <c r="BE116" i="4"/>
  <c r="BE117" i="4"/>
  <c r="BF113" i="4"/>
  <c r="BB96" i="2"/>
  <c r="BB52" i="2"/>
  <c r="BB50" i="2"/>
  <c r="BB51" i="2"/>
  <c r="BC48" i="2"/>
  <c r="BB66" i="3"/>
  <c r="BB68" i="3"/>
  <c r="BB70" i="3"/>
  <c r="AJ67" i="4"/>
  <c r="AK63" i="4"/>
  <c r="AJ91" i="4"/>
  <c r="AJ93" i="4"/>
  <c r="AJ94" i="4"/>
  <c r="BI36" i="3"/>
  <c r="BJ35" i="3"/>
  <c r="BJ26" i="4"/>
  <c r="BK25" i="4"/>
  <c r="BE149" i="4"/>
  <c r="BF148" i="4"/>
  <c r="BD89" i="3"/>
  <c r="BD90" i="3"/>
  <c r="BE88" i="3"/>
  <c r="AQ123" i="4"/>
  <c r="AQ101" i="4"/>
  <c r="AQ102" i="4"/>
  <c r="AR98" i="4"/>
  <c r="AQ124" i="4"/>
  <c r="AP125" i="4"/>
  <c r="AP126" i="4"/>
  <c r="AP128" i="4"/>
  <c r="AP130" i="4"/>
  <c r="AZ74" i="2"/>
  <c r="AZ95" i="2"/>
  <c r="AZ79" i="2"/>
  <c r="BD36" i="2"/>
  <c r="BD35" i="2"/>
  <c r="BD33" i="2"/>
  <c r="BD34" i="2"/>
  <c r="BE32" i="2"/>
  <c r="AO177" i="4"/>
  <c r="AO161" i="4"/>
  <c r="BB55" i="3"/>
  <c r="BB57" i="3"/>
  <c r="BB58" i="3"/>
  <c r="BA118" i="3"/>
  <c r="BA102" i="3"/>
  <c r="BD38" i="3"/>
  <c r="BE34" i="3"/>
  <c r="BD37" i="3"/>
  <c r="BA93" i="3"/>
  <c r="BA95" i="3"/>
  <c r="BC99" i="2"/>
  <c r="BC63" i="2"/>
  <c r="BC61" i="2"/>
  <c r="BC62" i="2"/>
  <c r="BD59" i="2"/>
  <c r="BB83" i="2"/>
  <c r="BB98" i="2"/>
  <c r="BB100" i="2"/>
  <c r="AP174" i="4"/>
  <c r="AP175" i="4"/>
  <c r="AY77" i="2"/>
  <c r="AY76" i="2"/>
  <c r="AO174" i="4"/>
  <c r="AO175" i="4"/>
  <c r="AZ120" i="3"/>
  <c r="AZ119" i="3"/>
  <c r="BA53" i="2"/>
  <c r="BA55" i="2"/>
  <c r="BA56" i="2"/>
  <c r="BD99" i="2"/>
  <c r="BD63" i="2"/>
  <c r="BD61" i="2"/>
  <c r="BD62" i="2"/>
  <c r="BE59" i="2"/>
  <c r="BC96" i="2"/>
  <c r="BC52" i="2"/>
  <c r="BC50" i="2"/>
  <c r="BC51" i="2"/>
  <c r="BD48" i="2"/>
  <c r="BF76" i="4"/>
  <c r="BF77" i="4"/>
  <c r="BG73" i="4"/>
  <c r="BD116" i="3"/>
  <c r="BD54" i="3"/>
  <c r="BD52" i="3"/>
  <c r="BD53" i="3"/>
  <c r="BE50" i="3"/>
  <c r="BF81" i="4"/>
  <c r="BF82" i="4"/>
  <c r="BG78" i="4"/>
  <c r="BF116" i="4"/>
  <c r="BF117" i="4"/>
  <c r="BG113" i="4"/>
  <c r="BF111" i="4"/>
  <c r="BF112" i="4"/>
  <c r="BG108" i="4"/>
  <c r="BA95" i="2"/>
  <c r="BA79" i="2"/>
  <c r="BA74" i="2"/>
  <c r="BC64" i="2"/>
  <c r="BC66" i="2"/>
  <c r="BC67" i="2"/>
  <c r="BA120" i="3"/>
  <c r="BA119" i="3"/>
  <c r="BE35" i="2"/>
  <c r="BE33" i="2"/>
  <c r="BE34" i="2"/>
  <c r="BF32" i="2"/>
  <c r="BE36" i="2"/>
  <c r="AZ77" i="2"/>
  <c r="AZ76" i="2"/>
  <c r="AQ125" i="4"/>
  <c r="AQ126" i="4"/>
  <c r="AQ128" i="4"/>
  <c r="AQ174" i="4"/>
  <c r="AQ175" i="4"/>
  <c r="AQ130" i="4"/>
  <c r="AK88" i="4"/>
  <c r="AK90" i="4"/>
  <c r="AK66" i="4"/>
  <c r="AK89" i="4"/>
  <c r="BB53" i="2"/>
  <c r="BB55" i="2"/>
  <c r="BB56" i="2"/>
  <c r="BE37" i="3"/>
  <c r="BE38" i="3"/>
  <c r="BF34" i="3"/>
  <c r="BB98" i="3"/>
  <c r="BB115" i="3"/>
  <c r="BB116" i="3"/>
  <c r="BB96" i="3"/>
  <c r="BB93" i="3"/>
  <c r="BB95" i="3"/>
  <c r="AO179" i="4"/>
  <c r="AO178" i="4"/>
  <c r="AP177" i="4"/>
  <c r="AP161" i="4"/>
  <c r="AR123" i="4"/>
  <c r="AR101" i="4"/>
  <c r="AR124" i="4"/>
  <c r="BE89" i="3"/>
  <c r="BE90" i="3"/>
  <c r="BF88" i="3"/>
  <c r="BF149" i="4"/>
  <c r="BG148" i="4"/>
  <c r="BK26" i="4"/>
  <c r="BL25" i="4"/>
  <c r="BL26" i="4"/>
  <c r="BJ36" i="3"/>
  <c r="BK35" i="3"/>
  <c r="BK36" i="3"/>
  <c r="AJ157" i="4"/>
  <c r="AJ155" i="4"/>
  <c r="AJ152" i="4"/>
  <c r="AJ154" i="4"/>
  <c r="BB118" i="3"/>
  <c r="BB102" i="3"/>
  <c r="BF106" i="4"/>
  <c r="BF107" i="4"/>
  <c r="BG103" i="4"/>
  <c r="BF121" i="4"/>
  <c r="BF122" i="4"/>
  <c r="BG118" i="4"/>
  <c r="BC115" i="3"/>
  <c r="BC116" i="3"/>
  <c r="BC66" i="3"/>
  <c r="BC68" i="3"/>
  <c r="BC70" i="3"/>
  <c r="BC96" i="3"/>
  <c r="BC98" i="3"/>
  <c r="BF71" i="4"/>
  <c r="BF72" i="4"/>
  <c r="BG68" i="4"/>
  <c r="BF86" i="4"/>
  <c r="BF87" i="4"/>
  <c r="BG83" i="4"/>
  <c r="BD119" i="3"/>
  <c r="BD65" i="3"/>
  <c r="BD63" i="3"/>
  <c r="BD64" i="3"/>
  <c r="BE61" i="3"/>
  <c r="BC53" i="2"/>
  <c r="BC55" i="2"/>
  <c r="BC56" i="2"/>
  <c r="BE65" i="3"/>
  <c r="BE119" i="3"/>
  <c r="BE63" i="3"/>
  <c r="BE64" i="3"/>
  <c r="BF61" i="3"/>
  <c r="BE116" i="3"/>
  <c r="BE54" i="3"/>
  <c r="BE52" i="3"/>
  <c r="BE53" i="3"/>
  <c r="BF50" i="3"/>
  <c r="BE99" i="2"/>
  <c r="BE63" i="2"/>
  <c r="BE61" i="2"/>
  <c r="BE62" i="2"/>
  <c r="BF59" i="2"/>
  <c r="BC118" i="3"/>
  <c r="BC102" i="3"/>
  <c r="BD66" i="3"/>
  <c r="BD68" i="3"/>
  <c r="BD70" i="3"/>
  <c r="BC93" i="3"/>
  <c r="BC95" i="3"/>
  <c r="BB120" i="3"/>
  <c r="BB119" i="3"/>
  <c r="BG149" i="4"/>
  <c r="BH148" i="4"/>
  <c r="BF89" i="3"/>
  <c r="BF90" i="3"/>
  <c r="BG88" i="3"/>
  <c r="BD87" i="3"/>
  <c r="AR102" i="4"/>
  <c r="AS98" i="4"/>
  <c r="AR125" i="4"/>
  <c r="AR126" i="4"/>
  <c r="AR128" i="4"/>
  <c r="AR130" i="4"/>
  <c r="AP179" i="4"/>
  <c r="AP178" i="4"/>
  <c r="BB74" i="2"/>
  <c r="BB95" i="2"/>
  <c r="BB79" i="2"/>
  <c r="AK91" i="4"/>
  <c r="AK93" i="4"/>
  <c r="AK94" i="4"/>
  <c r="AQ177" i="4"/>
  <c r="AQ161" i="4"/>
  <c r="BC98" i="2"/>
  <c r="BC100" i="2"/>
  <c r="BC83" i="2"/>
  <c r="BD55" i="3"/>
  <c r="BD57" i="3"/>
  <c r="BD58" i="3"/>
  <c r="BD64" i="2"/>
  <c r="BD66" i="2"/>
  <c r="BD67" i="2"/>
  <c r="BG86" i="4"/>
  <c r="BG87" i="4"/>
  <c r="BH83" i="4"/>
  <c r="BG71" i="4"/>
  <c r="BG72" i="4"/>
  <c r="BH68" i="4"/>
  <c r="BG121" i="4"/>
  <c r="BG122" i="4"/>
  <c r="BH118" i="4"/>
  <c r="BG106" i="4"/>
  <c r="BG107" i="4"/>
  <c r="BH103" i="4"/>
  <c r="BF38" i="3"/>
  <c r="BG34" i="3"/>
  <c r="BF37" i="3"/>
  <c r="BD33" i="3"/>
  <c r="AK67" i="4"/>
  <c r="AL63" i="4"/>
  <c r="BF36" i="2"/>
  <c r="BF35" i="2"/>
  <c r="BF33" i="2"/>
  <c r="BF34" i="2"/>
  <c r="BG32" i="2"/>
  <c r="BD31" i="2"/>
  <c r="BA77" i="2"/>
  <c r="BA76" i="2"/>
  <c r="BG111" i="4"/>
  <c r="BG112" i="4"/>
  <c r="BH108" i="4"/>
  <c r="BG116" i="4"/>
  <c r="BG117" i="4"/>
  <c r="BH113" i="4"/>
  <c r="BG81" i="4"/>
  <c r="BG82" i="4"/>
  <c r="BH78" i="4"/>
  <c r="BG76" i="4"/>
  <c r="BG77" i="4"/>
  <c r="BH73" i="4"/>
  <c r="BC95" i="2"/>
  <c r="BC79" i="2"/>
  <c r="BC74" i="2"/>
  <c r="BD96" i="2"/>
  <c r="BD52" i="2"/>
  <c r="BD50" i="2"/>
  <c r="BD51" i="2"/>
  <c r="BE48" i="2"/>
  <c r="BD53" i="2"/>
  <c r="BD55" i="2"/>
  <c r="BD56" i="2"/>
  <c r="BE64" i="2"/>
  <c r="BE66" i="2"/>
  <c r="BE67" i="2"/>
  <c r="BH76" i="4"/>
  <c r="BH77" i="4"/>
  <c r="BI73" i="4"/>
  <c r="BH116" i="4"/>
  <c r="BH117" i="4"/>
  <c r="BI113" i="4"/>
  <c r="BH106" i="4"/>
  <c r="BH107" i="4"/>
  <c r="BI103" i="4"/>
  <c r="BH71" i="4"/>
  <c r="BH72" i="4"/>
  <c r="BI68" i="4"/>
  <c r="BF116" i="3"/>
  <c r="BF54" i="3"/>
  <c r="BF52" i="3"/>
  <c r="BF53" i="3"/>
  <c r="BG50" i="3"/>
  <c r="BH81" i="4"/>
  <c r="BH82" i="4"/>
  <c r="BI78" i="4"/>
  <c r="BH111" i="4"/>
  <c r="BH112" i="4"/>
  <c r="BI108" i="4"/>
  <c r="BH121" i="4"/>
  <c r="BH122" i="4"/>
  <c r="BI118" i="4"/>
  <c r="BH86" i="4"/>
  <c r="BH87" i="4"/>
  <c r="BI83" i="4"/>
  <c r="BF99" i="2"/>
  <c r="BF63" i="2"/>
  <c r="BF61" i="2"/>
  <c r="BF62" i="2"/>
  <c r="BG59" i="2"/>
  <c r="BF119" i="3"/>
  <c r="BF63" i="3"/>
  <c r="BF64" i="3"/>
  <c r="BG61" i="3"/>
  <c r="BF65" i="3"/>
  <c r="BF66" i="3"/>
  <c r="BF68" i="3"/>
  <c r="BF70" i="3"/>
  <c r="BG37" i="3"/>
  <c r="BG38" i="3"/>
  <c r="BH34" i="3"/>
  <c r="AR174" i="4"/>
  <c r="AR175" i="4"/>
  <c r="BD98" i="3"/>
  <c r="BD115" i="3"/>
  <c r="BD96" i="3"/>
  <c r="BD93" i="3"/>
  <c r="BD95" i="3"/>
  <c r="AQ179" i="4"/>
  <c r="AQ178" i="4"/>
  <c r="BB77" i="2"/>
  <c r="BB76" i="2"/>
  <c r="AS123" i="4"/>
  <c r="AS101" i="4"/>
  <c r="AS102" i="4"/>
  <c r="AT98" i="4"/>
  <c r="AS124" i="4"/>
  <c r="BG89" i="3"/>
  <c r="BG90" i="3"/>
  <c r="BH88" i="3"/>
  <c r="BH149" i="4"/>
  <c r="BI148" i="4"/>
  <c r="BE96" i="2"/>
  <c r="BE52" i="2"/>
  <c r="BE50" i="2"/>
  <c r="BE51" i="2"/>
  <c r="BF48" i="2"/>
  <c r="BD74" i="2"/>
  <c r="BD95" i="2"/>
  <c r="BD79" i="2"/>
  <c r="BC77" i="2"/>
  <c r="BC76" i="2"/>
  <c r="BG35" i="2"/>
  <c r="BG33" i="2"/>
  <c r="BG34" i="2"/>
  <c r="BH32" i="2"/>
  <c r="BG36" i="2"/>
  <c r="AL88" i="4"/>
  <c r="AL90" i="4"/>
  <c r="AL66" i="4"/>
  <c r="AL89" i="4"/>
  <c r="BD83" i="2"/>
  <c r="BD98" i="2"/>
  <c r="BD100" i="2"/>
  <c r="AK155" i="4"/>
  <c r="AK152" i="4"/>
  <c r="AK154" i="4"/>
  <c r="AK157" i="4"/>
  <c r="AR177" i="4"/>
  <c r="AR161" i="4"/>
  <c r="BD118" i="3"/>
  <c r="BD120" i="3"/>
  <c r="BD102" i="3"/>
  <c r="BC120" i="3"/>
  <c r="BC119" i="3"/>
  <c r="BE98" i="2"/>
  <c r="BE100" i="2"/>
  <c r="BE83" i="2"/>
  <c r="BE55" i="3"/>
  <c r="BE57" i="3"/>
  <c r="BE58" i="3"/>
  <c r="BE66" i="3"/>
  <c r="BE68" i="3"/>
  <c r="BE70" i="3"/>
  <c r="BF55" i="3"/>
  <c r="BF57" i="3"/>
  <c r="BF58" i="3"/>
  <c r="BE53" i="2"/>
  <c r="BE55" i="2"/>
  <c r="BE56" i="2"/>
  <c r="BF64" i="2"/>
  <c r="BF66" i="2"/>
  <c r="BF67" i="2"/>
  <c r="BI111" i="4"/>
  <c r="BI112" i="4"/>
  <c r="BJ108" i="4"/>
  <c r="BI71" i="4"/>
  <c r="BI72" i="4"/>
  <c r="BJ68" i="4"/>
  <c r="BI116" i="4"/>
  <c r="BI117" i="4"/>
  <c r="BJ113" i="4"/>
  <c r="BI81" i="4"/>
  <c r="BI82" i="4"/>
  <c r="BJ78" i="4"/>
  <c r="BI106" i="4"/>
  <c r="BI107" i="4"/>
  <c r="BJ103" i="4"/>
  <c r="BI76" i="4"/>
  <c r="BI77" i="4"/>
  <c r="BJ73" i="4"/>
  <c r="BE118" i="3"/>
  <c r="BE120" i="3"/>
  <c r="BE102" i="3"/>
  <c r="BD77" i="2"/>
  <c r="BD76" i="2"/>
  <c r="BE95" i="2"/>
  <c r="BE79" i="2"/>
  <c r="BE74" i="2"/>
  <c r="BF96" i="2"/>
  <c r="BF52" i="2"/>
  <c r="BF50" i="2"/>
  <c r="BF51" i="2"/>
  <c r="BG48" i="2"/>
  <c r="AT123" i="4"/>
  <c r="AT101" i="4"/>
  <c r="AT124" i="4"/>
  <c r="AT102" i="4"/>
  <c r="AU98" i="4"/>
  <c r="BF118" i="3"/>
  <c r="BF120" i="3"/>
  <c r="BF102" i="3"/>
  <c r="BG65" i="3"/>
  <c r="BG119" i="3"/>
  <c r="BG63" i="3"/>
  <c r="BG64" i="3"/>
  <c r="BH61" i="3"/>
  <c r="BG99" i="2"/>
  <c r="BG63" i="2"/>
  <c r="BG61" i="2"/>
  <c r="BG62" i="2"/>
  <c r="BH59" i="2"/>
  <c r="BF83" i="2"/>
  <c r="BF98" i="2"/>
  <c r="BF100" i="2"/>
  <c r="BI86" i="4"/>
  <c r="BI87" i="4"/>
  <c r="BJ83" i="4"/>
  <c r="BI121" i="4"/>
  <c r="BI122" i="4"/>
  <c r="BJ118" i="4"/>
  <c r="BG116" i="3"/>
  <c r="BG54" i="3"/>
  <c r="BG52" i="3"/>
  <c r="BG53" i="3"/>
  <c r="BH50" i="3"/>
  <c r="BF98" i="3"/>
  <c r="BF115" i="3"/>
  <c r="BF96" i="3"/>
  <c r="BF93" i="3"/>
  <c r="BF95" i="3"/>
  <c r="BE115" i="3"/>
  <c r="BE96" i="3"/>
  <c r="BE93" i="3"/>
  <c r="BE95" i="3"/>
  <c r="BE98" i="3"/>
  <c r="AR179" i="4"/>
  <c r="AR178" i="4"/>
  <c r="AL67" i="4"/>
  <c r="AM63" i="4"/>
  <c r="AL91" i="4"/>
  <c r="AL93" i="4"/>
  <c r="AL94" i="4"/>
  <c r="BH36" i="2"/>
  <c r="BH35" i="2"/>
  <c r="BH33" i="2"/>
  <c r="BH34" i="2"/>
  <c r="BI32" i="2"/>
  <c r="BI149" i="4"/>
  <c r="BJ148" i="4"/>
  <c r="BH89" i="3"/>
  <c r="BH90" i="3"/>
  <c r="BI88" i="3"/>
  <c r="AS125" i="4"/>
  <c r="AS126" i="4"/>
  <c r="AS128" i="4"/>
  <c r="AS130" i="4"/>
  <c r="BH38" i="3"/>
  <c r="BI34" i="3"/>
  <c r="BH37" i="3"/>
  <c r="BH116" i="3"/>
  <c r="BH54" i="3"/>
  <c r="BH52" i="3"/>
  <c r="BH53" i="3"/>
  <c r="BI50" i="3"/>
  <c r="BJ86" i="4"/>
  <c r="BJ87" i="4"/>
  <c r="BK83" i="4"/>
  <c r="BH119" i="3"/>
  <c r="BH65" i="3"/>
  <c r="BH63" i="3"/>
  <c r="BH64" i="3"/>
  <c r="BI61" i="3"/>
  <c r="BG96" i="2"/>
  <c r="BG52" i="2"/>
  <c r="BG50" i="2"/>
  <c r="BG51" i="2"/>
  <c r="BH48" i="2"/>
  <c r="BJ106" i="4"/>
  <c r="BJ107" i="4"/>
  <c r="BK103" i="4"/>
  <c r="BJ121" i="4"/>
  <c r="BJ122" i="4"/>
  <c r="BK118" i="4"/>
  <c r="BH99" i="2"/>
  <c r="BH63" i="2"/>
  <c r="BH61" i="2"/>
  <c r="BH62" i="2"/>
  <c r="BI59" i="2"/>
  <c r="BJ71" i="4"/>
  <c r="BJ72" i="4"/>
  <c r="BK68" i="4"/>
  <c r="BI37" i="3"/>
  <c r="BI38" i="3"/>
  <c r="BJ34" i="3"/>
  <c r="BJ149" i="4"/>
  <c r="BK148" i="4"/>
  <c r="BI35" i="2"/>
  <c r="BI33" i="2"/>
  <c r="BI34" i="2"/>
  <c r="BJ32" i="2"/>
  <c r="BI36" i="2"/>
  <c r="AL157" i="4"/>
  <c r="AL155" i="4"/>
  <c r="AL152" i="4"/>
  <c r="AL154" i="4"/>
  <c r="AT125" i="4"/>
  <c r="AT126" i="4"/>
  <c r="AT128" i="4"/>
  <c r="AT130" i="4"/>
  <c r="BJ76" i="4"/>
  <c r="BJ77" i="4"/>
  <c r="BK73" i="4"/>
  <c r="BJ81" i="4"/>
  <c r="BJ82" i="4"/>
  <c r="BK78" i="4"/>
  <c r="BJ116" i="4"/>
  <c r="BJ117" i="4"/>
  <c r="BK113" i="4"/>
  <c r="BJ111" i="4"/>
  <c r="BJ112" i="4"/>
  <c r="BK108" i="4"/>
  <c r="AS177" i="4"/>
  <c r="AS161" i="4"/>
  <c r="BI89" i="3"/>
  <c r="BI90" i="3"/>
  <c r="BJ88" i="3"/>
  <c r="AU123" i="4"/>
  <c r="AU101" i="4"/>
  <c r="AU124" i="4"/>
  <c r="AS174" i="4"/>
  <c r="AS175" i="4"/>
  <c r="AM88" i="4"/>
  <c r="AM90" i="4"/>
  <c r="AM66" i="4"/>
  <c r="AM89" i="4"/>
  <c r="BG55" i="3"/>
  <c r="BG57" i="3"/>
  <c r="BG58" i="3"/>
  <c r="BG64" i="2"/>
  <c r="BG66" i="2"/>
  <c r="BG67" i="2"/>
  <c r="BG66" i="3"/>
  <c r="BG68" i="3"/>
  <c r="BG70" i="3"/>
  <c r="AT174" i="4"/>
  <c r="AT175" i="4"/>
  <c r="BF53" i="2"/>
  <c r="BF55" i="2"/>
  <c r="BF56" i="2"/>
  <c r="BE77" i="2"/>
  <c r="BE76" i="2"/>
  <c r="BH55" i="3"/>
  <c r="BH57" i="3"/>
  <c r="BH58" i="3"/>
  <c r="BH64" i="2"/>
  <c r="BH66" i="2"/>
  <c r="BH67" i="2"/>
  <c r="BH96" i="2"/>
  <c r="BH52" i="2"/>
  <c r="BH50" i="2"/>
  <c r="BH51" i="2"/>
  <c r="BI48" i="2"/>
  <c r="BI65" i="3"/>
  <c r="BI119" i="3"/>
  <c r="BI63" i="3"/>
  <c r="BI64" i="3"/>
  <c r="BJ61" i="3"/>
  <c r="BG98" i="2"/>
  <c r="BG100" i="2"/>
  <c r="BG83" i="2"/>
  <c r="AM67" i="4"/>
  <c r="AN63" i="4"/>
  <c r="AU125" i="4"/>
  <c r="AU126" i="4"/>
  <c r="AU128" i="4"/>
  <c r="AU130" i="4"/>
  <c r="AS179" i="4"/>
  <c r="AS178" i="4"/>
  <c r="BK111" i="4"/>
  <c r="BK112" i="4"/>
  <c r="BL108" i="4"/>
  <c r="BK116" i="4"/>
  <c r="BK117" i="4"/>
  <c r="BL113" i="4"/>
  <c r="BK81" i="4"/>
  <c r="BK82" i="4"/>
  <c r="BL78" i="4"/>
  <c r="BK76" i="4"/>
  <c r="BK77" i="4"/>
  <c r="BL73" i="4"/>
  <c r="BJ36" i="2"/>
  <c r="BJ35" i="2"/>
  <c r="BJ33" i="2"/>
  <c r="BJ34" i="2"/>
  <c r="BK32" i="2"/>
  <c r="BK71" i="4"/>
  <c r="BK72" i="4"/>
  <c r="BL68" i="4"/>
  <c r="BI99" i="2"/>
  <c r="BI63" i="2"/>
  <c r="BI61" i="2"/>
  <c r="BI62" i="2"/>
  <c r="BJ59" i="2"/>
  <c r="BH83" i="2"/>
  <c r="BH98" i="2"/>
  <c r="BH100" i="2"/>
  <c r="BK121" i="4"/>
  <c r="BK122" i="4"/>
  <c r="BL118" i="4"/>
  <c r="BK106" i="4"/>
  <c r="BK107" i="4"/>
  <c r="BL103" i="4"/>
  <c r="BK86" i="4"/>
  <c r="BK87" i="4"/>
  <c r="BL83" i="4"/>
  <c r="BI116" i="3"/>
  <c r="BI54" i="3"/>
  <c r="BI52" i="3"/>
  <c r="BI53" i="3"/>
  <c r="BJ50" i="3"/>
  <c r="BH98" i="3"/>
  <c r="BH115" i="3"/>
  <c r="BF74" i="2"/>
  <c r="BF95" i="2"/>
  <c r="BF79" i="2"/>
  <c r="BG118" i="3"/>
  <c r="BG120" i="3"/>
  <c r="BG102" i="3"/>
  <c r="BG115" i="3"/>
  <c r="BG96" i="3"/>
  <c r="BG93" i="3"/>
  <c r="BG95" i="3"/>
  <c r="BG98" i="3"/>
  <c r="AM91" i="4"/>
  <c r="AM93" i="4"/>
  <c r="AM94" i="4"/>
  <c r="AU102" i="4"/>
  <c r="AV98" i="4"/>
  <c r="BJ89" i="3"/>
  <c r="BJ90" i="3"/>
  <c r="BK88" i="3"/>
  <c r="AT177" i="4"/>
  <c r="AT161" i="4"/>
  <c r="BK149" i="4"/>
  <c r="BL148" i="4"/>
  <c r="BL149" i="4"/>
  <c r="BJ38" i="3"/>
  <c r="BK34" i="3"/>
  <c r="BJ37" i="3"/>
  <c r="BG53" i="2"/>
  <c r="BG55" i="2"/>
  <c r="BG56" i="2"/>
  <c r="BH66" i="3"/>
  <c r="BH68" i="3"/>
  <c r="BH70" i="3"/>
  <c r="BH96" i="3"/>
  <c r="BI66" i="3"/>
  <c r="BI68" i="3"/>
  <c r="BI70" i="3"/>
  <c r="BL86" i="4"/>
  <c r="BL87" i="4"/>
  <c r="BL121" i="4"/>
  <c r="BL122" i="4"/>
  <c r="BL71" i="4"/>
  <c r="BL72" i="4"/>
  <c r="BJ116" i="3"/>
  <c r="BJ54" i="3"/>
  <c r="BJ52" i="3"/>
  <c r="BJ53" i="3"/>
  <c r="BK50" i="3"/>
  <c r="BL106" i="4"/>
  <c r="BL107" i="4"/>
  <c r="BJ99" i="2"/>
  <c r="BJ63" i="2"/>
  <c r="BJ61" i="2"/>
  <c r="BJ62" i="2"/>
  <c r="BK59" i="2"/>
  <c r="BI50" i="2"/>
  <c r="BI51" i="2"/>
  <c r="BJ48" i="2"/>
  <c r="BI96" i="2"/>
  <c r="BI52" i="2"/>
  <c r="BI53" i="2"/>
  <c r="BI55" i="2"/>
  <c r="BI56" i="2"/>
  <c r="BG95" i="2"/>
  <c r="BG79" i="2"/>
  <c r="BG74" i="2"/>
  <c r="BK37" i="3"/>
  <c r="BI33" i="3"/>
  <c r="BK38" i="3"/>
  <c r="BI87" i="3"/>
  <c r="BK89" i="3"/>
  <c r="BK90" i="3"/>
  <c r="AV123" i="4"/>
  <c r="AV101" i="4"/>
  <c r="AV124" i="4"/>
  <c r="AV102" i="4"/>
  <c r="AW98" i="4"/>
  <c r="BF77" i="2"/>
  <c r="BF76" i="2"/>
  <c r="BI55" i="3"/>
  <c r="BI57" i="3"/>
  <c r="BI58" i="3"/>
  <c r="BI64" i="2"/>
  <c r="BI66" i="2"/>
  <c r="BI67" i="2"/>
  <c r="AU174" i="4"/>
  <c r="AU175" i="4"/>
  <c r="BH53" i="2"/>
  <c r="BH55" i="2"/>
  <c r="BH56" i="2"/>
  <c r="BH118" i="3"/>
  <c r="BH120" i="3"/>
  <c r="BH102" i="3"/>
  <c r="AT179" i="4"/>
  <c r="AT178" i="4"/>
  <c r="AM155" i="4"/>
  <c r="AM152" i="4"/>
  <c r="AM154" i="4"/>
  <c r="AM157" i="4"/>
  <c r="BH93" i="3"/>
  <c r="BH95" i="3"/>
  <c r="BK35" i="2"/>
  <c r="BK33" i="2"/>
  <c r="BK34" i="2"/>
  <c r="BK36" i="2"/>
  <c r="BI31" i="2"/>
  <c r="BL76" i="4"/>
  <c r="BL77" i="4"/>
  <c r="BL81" i="4"/>
  <c r="BL82" i="4"/>
  <c r="BL116" i="4"/>
  <c r="BL117" i="4"/>
  <c r="BL111" i="4"/>
  <c r="BL112" i="4"/>
  <c r="AU177" i="4"/>
  <c r="AU161" i="4"/>
  <c r="AN88" i="4"/>
  <c r="AN90" i="4"/>
  <c r="AN66" i="4"/>
  <c r="AN89" i="4"/>
  <c r="BJ119" i="3"/>
  <c r="BJ63" i="3"/>
  <c r="BJ64" i="3"/>
  <c r="BK61" i="3"/>
  <c r="BJ65" i="3"/>
  <c r="BI118" i="3"/>
  <c r="BI120" i="3"/>
  <c r="BI102" i="3"/>
  <c r="BK99" i="2"/>
  <c r="BK63" i="2"/>
  <c r="BK61" i="2"/>
  <c r="BK62" i="2"/>
  <c r="BK116" i="3"/>
  <c r="BK54" i="3"/>
  <c r="BK52" i="3"/>
  <c r="BK55" i="3"/>
  <c r="BK57" i="3"/>
  <c r="BK58" i="3"/>
  <c r="BK53" i="3"/>
  <c r="BK65" i="3"/>
  <c r="BK63" i="3"/>
  <c r="BK66" i="3"/>
  <c r="BK68" i="3"/>
  <c r="BK70" i="3"/>
  <c r="BK119" i="3"/>
  <c r="BK64" i="3"/>
  <c r="BJ66" i="3"/>
  <c r="BJ68" i="3"/>
  <c r="BJ70" i="3"/>
  <c r="AN67" i="4"/>
  <c r="AO63" i="4"/>
  <c r="AN91" i="4"/>
  <c r="AN93" i="4"/>
  <c r="AN94" i="4"/>
  <c r="AU179" i="4"/>
  <c r="AU178" i="4"/>
  <c r="BI115" i="3"/>
  <c r="BI96" i="3"/>
  <c r="BI93" i="3"/>
  <c r="BI95" i="3"/>
  <c r="BI98" i="3"/>
  <c r="BJ64" i="2"/>
  <c r="BJ66" i="2"/>
  <c r="BJ67" i="2"/>
  <c r="BJ55" i="3"/>
  <c r="BJ57" i="3"/>
  <c r="BJ58" i="3"/>
  <c r="BH74" i="2"/>
  <c r="BH95" i="2"/>
  <c r="BH79" i="2"/>
  <c r="BI98" i="2"/>
  <c r="BI100" i="2"/>
  <c r="BI83" i="2"/>
  <c r="AW123" i="4"/>
  <c r="AW101" i="4"/>
  <c r="AW102" i="4"/>
  <c r="AX98" i="4"/>
  <c r="AW124" i="4"/>
  <c r="AV125" i="4"/>
  <c r="AV126" i="4"/>
  <c r="AV128" i="4"/>
  <c r="AV130" i="4"/>
  <c r="BG77" i="2"/>
  <c r="BG76" i="2"/>
  <c r="BI95" i="2"/>
  <c r="BI79" i="2"/>
  <c r="BI74" i="2"/>
  <c r="BJ96" i="2"/>
  <c r="BJ52" i="2"/>
  <c r="BJ50" i="2"/>
  <c r="BJ51" i="2"/>
  <c r="BK48" i="2"/>
  <c r="BK64" i="2"/>
  <c r="BK66" i="2"/>
  <c r="BK67" i="2"/>
  <c r="BK96" i="2"/>
  <c r="BK52" i="2"/>
  <c r="BK50" i="2"/>
  <c r="BK51" i="2"/>
  <c r="BJ53" i="2"/>
  <c r="BJ55" i="2"/>
  <c r="BJ56" i="2"/>
  <c r="BI77" i="2"/>
  <c r="BI76" i="2"/>
  <c r="AW125" i="4"/>
  <c r="AW126" i="4"/>
  <c r="AW128" i="4"/>
  <c r="AW130" i="4"/>
  <c r="BJ98" i="3"/>
  <c r="BJ115" i="3"/>
  <c r="BJ96" i="3"/>
  <c r="BJ93" i="3"/>
  <c r="BJ95" i="3"/>
  <c r="AV174" i="4"/>
  <c r="AV175" i="4"/>
  <c r="AO88" i="4"/>
  <c r="AO90" i="4"/>
  <c r="AO66" i="4"/>
  <c r="AO89" i="4"/>
  <c r="AV177" i="4"/>
  <c r="AV161" i="4"/>
  <c r="AX123" i="4"/>
  <c r="AX101" i="4"/>
  <c r="AX124" i="4"/>
  <c r="BH77" i="2"/>
  <c r="BH76" i="2"/>
  <c r="BJ83" i="2"/>
  <c r="BJ98" i="2"/>
  <c r="BJ100" i="2"/>
  <c r="AN157" i="4"/>
  <c r="AN155" i="4"/>
  <c r="AN152" i="4"/>
  <c r="AN154" i="4"/>
  <c r="BJ118" i="3"/>
  <c r="BJ120" i="3"/>
  <c r="BJ102" i="3"/>
  <c r="BK118" i="3"/>
  <c r="BK120" i="3"/>
  <c r="BK102" i="3"/>
  <c r="BK115" i="3"/>
  <c r="BK96" i="3"/>
  <c r="BK93" i="3"/>
  <c r="BK95" i="3"/>
  <c r="BK98" i="3"/>
  <c r="BK98" i="2"/>
  <c r="BK100" i="2"/>
  <c r="I102" i="2"/>
  <c r="BK83" i="2"/>
  <c r="BK53" i="2"/>
  <c r="BK55" i="2"/>
  <c r="BK56" i="2"/>
  <c r="AX102" i="4"/>
  <c r="AY98" i="4"/>
  <c r="AX125" i="4"/>
  <c r="AX126" i="4"/>
  <c r="AX128" i="4"/>
  <c r="AX130" i="4"/>
  <c r="AV179" i="4"/>
  <c r="AV178" i="4"/>
  <c r="AO91" i="4"/>
  <c r="AO93" i="4"/>
  <c r="AO94" i="4"/>
  <c r="AW174" i="4"/>
  <c r="AW175" i="4"/>
  <c r="I91" i="2"/>
  <c r="I84" i="2"/>
  <c r="I100" i="3"/>
  <c r="I110" i="3"/>
  <c r="I99" i="3"/>
  <c r="AX174" i="4"/>
  <c r="AX175" i="4"/>
  <c r="AO67" i="4"/>
  <c r="AP63" i="4"/>
  <c r="AW177" i="4"/>
  <c r="AW161" i="4"/>
  <c r="BJ74" i="2"/>
  <c r="BJ95" i="2"/>
  <c r="BJ79" i="2"/>
  <c r="BK95" i="2"/>
  <c r="BK79" i="2"/>
  <c r="BK74" i="2"/>
  <c r="AX177" i="4"/>
  <c r="AX161" i="4"/>
  <c r="BK77" i="2"/>
  <c r="BK76" i="2"/>
  <c r="AP88" i="4"/>
  <c r="AP90" i="4"/>
  <c r="AP66" i="4"/>
  <c r="AP89" i="4"/>
  <c r="I90" i="2"/>
  <c r="I80" i="2"/>
  <c r="I86" i="2"/>
  <c r="I81" i="2"/>
  <c r="BJ77" i="2"/>
  <c r="BJ76" i="2"/>
  <c r="AW179" i="4"/>
  <c r="AW178" i="4"/>
  <c r="AO155" i="4"/>
  <c r="AO152" i="4"/>
  <c r="AO154" i="4"/>
  <c r="AO157" i="4"/>
  <c r="AY123" i="4"/>
  <c r="AY101" i="4"/>
  <c r="AY124" i="4"/>
  <c r="AY125" i="4"/>
  <c r="AY126" i="4"/>
  <c r="AY128" i="4"/>
  <c r="AY130" i="4"/>
  <c r="AY102" i="4"/>
  <c r="AZ98" i="4"/>
  <c r="AP67" i="4"/>
  <c r="AQ63" i="4"/>
  <c r="AP91" i="4"/>
  <c r="AP93" i="4"/>
  <c r="AP94" i="4"/>
  <c r="AX179" i="4"/>
  <c r="AX178" i="4"/>
  <c r="E8" i="2"/>
  <c r="E9" i="2"/>
  <c r="N8" i="2"/>
  <c r="AQ88" i="4"/>
  <c r="AQ90" i="4"/>
  <c r="AQ66" i="4"/>
  <c r="AQ89" i="4"/>
  <c r="AQ91" i="4"/>
  <c r="AQ93" i="4"/>
  <c r="AQ94" i="4"/>
  <c r="AY177" i="4"/>
  <c r="AY161" i="4"/>
  <c r="AP157" i="4"/>
  <c r="AP155" i="4"/>
  <c r="AP152" i="4"/>
  <c r="AP154" i="4"/>
  <c r="AZ123" i="4"/>
  <c r="AZ101" i="4"/>
  <c r="AZ124" i="4"/>
  <c r="AY174" i="4"/>
  <c r="AY175" i="4"/>
  <c r="AY179" i="4"/>
  <c r="AY178" i="4"/>
  <c r="AQ155" i="4"/>
  <c r="AQ152" i="4"/>
  <c r="AQ154" i="4"/>
  <c r="AQ157" i="4"/>
  <c r="AZ102" i="4"/>
  <c r="BA98" i="4"/>
  <c r="AZ125" i="4"/>
  <c r="AZ126" i="4"/>
  <c r="AZ128" i="4"/>
  <c r="AZ130" i="4"/>
  <c r="AQ67" i="4"/>
  <c r="AR63" i="4"/>
  <c r="AZ177" i="4"/>
  <c r="AZ161" i="4"/>
  <c r="AR88" i="4"/>
  <c r="AR90" i="4"/>
  <c r="AR66" i="4"/>
  <c r="AR89" i="4"/>
  <c r="AR91" i="4"/>
  <c r="AR93" i="4"/>
  <c r="AR94" i="4"/>
  <c r="AR67" i="4"/>
  <c r="AS63" i="4"/>
  <c r="BA123" i="4"/>
  <c r="BA101" i="4"/>
  <c r="BA102" i="4"/>
  <c r="BB98" i="4"/>
  <c r="BA124" i="4"/>
  <c r="AZ174" i="4"/>
  <c r="AZ175" i="4"/>
  <c r="BA125" i="4"/>
  <c r="BA126" i="4"/>
  <c r="BA128" i="4"/>
  <c r="BA130" i="4"/>
  <c r="BB123" i="4"/>
  <c r="BB101" i="4"/>
  <c r="BB124" i="4"/>
  <c r="BB102" i="4"/>
  <c r="BC98" i="4"/>
  <c r="AS88" i="4"/>
  <c r="AS90" i="4"/>
  <c r="AS66" i="4"/>
  <c r="AS89" i="4"/>
  <c r="AR157" i="4"/>
  <c r="AR155" i="4"/>
  <c r="AR152" i="4"/>
  <c r="AR154" i="4"/>
  <c r="AZ179" i="4"/>
  <c r="AZ178" i="4"/>
  <c r="AS67" i="4"/>
  <c r="AT63" i="4"/>
  <c r="BA177" i="4"/>
  <c r="BA161" i="4"/>
  <c r="AS91" i="4"/>
  <c r="AS93" i="4"/>
  <c r="AS94" i="4"/>
  <c r="BC123" i="4"/>
  <c r="BC101" i="4"/>
  <c r="BC102" i="4"/>
  <c r="BD98" i="4"/>
  <c r="BC124" i="4"/>
  <c r="BB125" i="4"/>
  <c r="BB126" i="4"/>
  <c r="BB128" i="4"/>
  <c r="BB130" i="4"/>
  <c r="BA174" i="4"/>
  <c r="BA175" i="4"/>
  <c r="BC125" i="4"/>
  <c r="BC126" i="4"/>
  <c r="BC128" i="4"/>
  <c r="BC130" i="4"/>
  <c r="BB174" i="4"/>
  <c r="BB175" i="4"/>
  <c r="BB177" i="4"/>
  <c r="BB161" i="4"/>
  <c r="BD123" i="4"/>
  <c r="BD101" i="4"/>
  <c r="BD124" i="4"/>
  <c r="AS155" i="4"/>
  <c r="AS152" i="4"/>
  <c r="AS154" i="4"/>
  <c r="AS157" i="4"/>
  <c r="BA179" i="4"/>
  <c r="BA178" i="4"/>
  <c r="AT88" i="4"/>
  <c r="AT90" i="4"/>
  <c r="AT66" i="4"/>
  <c r="AT89" i="4"/>
  <c r="AT67" i="4"/>
  <c r="AU63" i="4"/>
  <c r="AT91" i="4"/>
  <c r="AT93" i="4"/>
  <c r="AT94" i="4"/>
  <c r="BD102" i="4"/>
  <c r="BE98" i="4"/>
  <c r="BD125" i="4"/>
  <c r="BD126" i="4"/>
  <c r="BD128" i="4"/>
  <c r="BD130" i="4"/>
  <c r="BB179" i="4"/>
  <c r="BB178" i="4"/>
  <c r="BC177" i="4"/>
  <c r="BC161" i="4"/>
  <c r="BD174" i="4"/>
  <c r="BD175" i="4"/>
  <c r="BC174" i="4"/>
  <c r="BC175" i="4"/>
  <c r="BD177" i="4"/>
  <c r="BD161" i="4"/>
  <c r="AT157" i="4"/>
  <c r="AT155" i="4"/>
  <c r="AT152" i="4"/>
  <c r="AT154" i="4"/>
  <c r="BC179" i="4"/>
  <c r="BC178" i="4"/>
  <c r="BE123" i="4"/>
  <c r="BE101" i="4"/>
  <c r="BE102" i="4"/>
  <c r="BF98" i="4"/>
  <c r="BE124" i="4"/>
  <c r="AU88" i="4"/>
  <c r="AU90" i="4"/>
  <c r="AU66" i="4"/>
  <c r="AU89" i="4"/>
  <c r="AU91" i="4"/>
  <c r="AU93" i="4"/>
  <c r="AU94" i="4"/>
  <c r="BE125" i="4"/>
  <c r="BE126" i="4"/>
  <c r="BE128" i="4"/>
  <c r="BE130" i="4"/>
  <c r="AU67" i="4"/>
  <c r="AV63" i="4"/>
  <c r="BF123" i="4"/>
  <c r="BF101" i="4"/>
  <c r="BF124" i="4"/>
  <c r="BF102" i="4"/>
  <c r="BG98" i="4"/>
  <c r="BD179" i="4"/>
  <c r="BD178" i="4"/>
  <c r="AV88" i="4"/>
  <c r="AV90" i="4"/>
  <c r="AV66" i="4"/>
  <c r="AV89" i="4"/>
  <c r="BE174" i="4"/>
  <c r="BE175" i="4"/>
  <c r="BG123" i="4"/>
  <c r="BG101" i="4"/>
  <c r="BG102" i="4"/>
  <c r="BH98" i="4"/>
  <c r="BG124" i="4"/>
  <c r="BF125" i="4"/>
  <c r="BF126" i="4"/>
  <c r="BF128" i="4"/>
  <c r="BF130" i="4"/>
  <c r="BE177" i="4"/>
  <c r="BE161" i="4"/>
  <c r="AU155" i="4"/>
  <c r="AU152" i="4"/>
  <c r="AU154" i="4"/>
  <c r="AU157" i="4"/>
  <c r="BE179" i="4"/>
  <c r="BE178" i="4"/>
  <c r="BG125" i="4"/>
  <c r="BG126" i="4"/>
  <c r="BG128" i="4"/>
  <c r="BG174" i="4"/>
  <c r="BG178" i="4"/>
  <c r="BG175" i="4"/>
  <c r="BG130" i="4"/>
  <c r="AV67" i="4"/>
  <c r="AW63" i="4"/>
  <c r="AV91" i="4"/>
  <c r="AV93" i="4"/>
  <c r="AV94" i="4"/>
  <c r="BF177" i="4"/>
  <c r="BF161" i="4"/>
  <c r="BH123" i="4"/>
  <c r="BH101" i="4"/>
  <c r="BH124" i="4"/>
  <c r="BH102" i="4"/>
  <c r="BI98" i="4"/>
  <c r="BF174" i="4"/>
  <c r="BF175" i="4"/>
  <c r="AV157" i="4"/>
  <c r="AV155" i="4"/>
  <c r="AV152" i="4"/>
  <c r="AV154" i="4"/>
  <c r="BG177" i="4"/>
  <c r="BG179" i="4"/>
  <c r="BG161" i="4"/>
  <c r="BI123" i="4"/>
  <c r="BI101" i="4"/>
  <c r="BI124" i="4"/>
  <c r="BH178" i="4"/>
  <c r="BH175" i="4"/>
  <c r="BH125" i="4"/>
  <c r="BH126" i="4"/>
  <c r="BH128" i="4"/>
  <c r="BH130" i="4"/>
  <c r="BF179" i="4"/>
  <c r="BF178" i="4"/>
  <c r="AW88" i="4"/>
  <c r="AW90" i="4"/>
  <c r="AW66" i="4"/>
  <c r="AW89" i="4"/>
  <c r="AW91" i="4"/>
  <c r="AW93" i="4"/>
  <c r="AW94" i="4"/>
  <c r="BH177" i="4"/>
  <c r="BH179" i="4"/>
  <c r="BH161" i="4"/>
  <c r="BI102" i="4"/>
  <c r="BJ98" i="4"/>
  <c r="AW67" i="4"/>
  <c r="AX63" i="4"/>
  <c r="BI178" i="4"/>
  <c r="BI175" i="4"/>
  <c r="BI125" i="4"/>
  <c r="BI126" i="4"/>
  <c r="BI128" i="4"/>
  <c r="BI130" i="4"/>
  <c r="BH174" i="4"/>
  <c r="BI174" i="4"/>
  <c r="BJ123" i="4"/>
  <c r="BJ101" i="4"/>
  <c r="BJ124" i="4"/>
  <c r="BI177" i="4"/>
  <c r="BI179" i="4"/>
  <c r="BI161" i="4"/>
  <c r="AX88" i="4"/>
  <c r="AX90" i="4"/>
  <c r="AX66" i="4"/>
  <c r="AX89" i="4"/>
  <c r="AX91" i="4"/>
  <c r="AX93" i="4"/>
  <c r="AX94" i="4"/>
  <c r="AX67" i="4"/>
  <c r="AY63" i="4"/>
  <c r="AW155" i="4"/>
  <c r="AW152" i="4"/>
  <c r="AW154" i="4"/>
  <c r="AW157" i="4"/>
  <c r="BJ102" i="4"/>
  <c r="BK98" i="4"/>
  <c r="BJ178" i="4"/>
  <c r="BJ175" i="4"/>
  <c r="BJ125" i="4"/>
  <c r="BJ126" i="4"/>
  <c r="BJ128" i="4"/>
  <c r="BJ130" i="4"/>
  <c r="AY88" i="4"/>
  <c r="AY90" i="4"/>
  <c r="AY66" i="4"/>
  <c r="AY89" i="4"/>
  <c r="AX157" i="4"/>
  <c r="AX155" i="4"/>
  <c r="AX152" i="4"/>
  <c r="AX154" i="4"/>
  <c r="BJ174" i="4"/>
  <c r="AY91" i="4"/>
  <c r="AY93" i="4"/>
  <c r="AY94" i="4"/>
  <c r="BJ177" i="4"/>
  <c r="BJ179" i="4"/>
  <c r="BJ161" i="4"/>
  <c r="AY67" i="4"/>
  <c r="AZ63" i="4"/>
  <c r="BK123" i="4"/>
  <c r="BK101" i="4"/>
  <c r="BK124" i="4"/>
  <c r="BK102" i="4"/>
  <c r="BL98" i="4"/>
  <c r="AZ88" i="4"/>
  <c r="AZ90" i="4"/>
  <c r="AZ66" i="4"/>
  <c r="AZ89" i="4"/>
  <c r="BK125" i="4"/>
  <c r="BK126" i="4"/>
  <c r="BK128" i="4"/>
  <c r="BK174" i="4"/>
  <c r="BK178" i="4"/>
  <c r="BK175" i="4"/>
  <c r="BK130" i="4"/>
  <c r="AY155" i="4"/>
  <c r="AY152" i="4"/>
  <c r="AY154" i="4"/>
  <c r="AY157" i="4"/>
  <c r="BK177" i="4"/>
  <c r="BK179" i="4"/>
  <c r="BK161" i="4"/>
  <c r="AZ67" i="4"/>
  <c r="BA63" i="4"/>
  <c r="AZ91" i="4"/>
  <c r="AZ93" i="4"/>
  <c r="AZ94" i="4"/>
  <c r="BL123" i="4"/>
  <c r="BL101" i="4"/>
  <c r="BL124" i="4"/>
  <c r="BL102" i="4"/>
  <c r="AZ157" i="4"/>
  <c r="AZ155" i="4"/>
  <c r="AZ152" i="4"/>
  <c r="AZ154" i="4"/>
  <c r="BL178" i="4"/>
  <c r="BL175" i="4"/>
  <c r="BL125" i="4"/>
  <c r="BL126" i="4"/>
  <c r="BL128" i="4"/>
  <c r="BL130" i="4"/>
  <c r="BA88" i="4"/>
  <c r="BA90" i="4"/>
  <c r="BA66" i="4"/>
  <c r="BA89" i="4"/>
  <c r="BA91" i="4"/>
  <c r="BA93" i="4"/>
  <c r="BA94" i="4"/>
  <c r="BA67" i="4"/>
  <c r="BB63" i="4"/>
  <c r="BA155" i="4"/>
  <c r="BA152" i="4"/>
  <c r="BA154" i="4"/>
  <c r="BA157" i="4"/>
  <c r="BL177" i="4"/>
  <c r="BL179" i="4"/>
  <c r="BL161" i="4"/>
  <c r="BL174" i="4"/>
  <c r="BB88" i="4"/>
  <c r="BB90" i="4"/>
  <c r="BB66" i="4"/>
  <c r="BB89" i="4"/>
  <c r="BB91" i="4"/>
  <c r="BB93" i="4"/>
  <c r="BB94" i="4"/>
  <c r="BB67" i="4"/>
  <c r="BC63" i="4"/>
  <c r="BC88" i="4"/>
  <c r="BC90" i="4"/>
  <c r="BC66" i="4"/>
  <c r="BC89" i="4"/>
  <c r="BB157" i="4"/>
  <c r="BB155" i="4"/>
  <c r="BB152" i="4"/>
  <c r="BB154" i="4"/>
  <c r="BC91" i="4"/>
  <c r="BC93" i="4"/>
  <c r="BC94" i="4"/>
  <c r="BC67" i="4"/>
  <c r="BD63" i="4"/>
  <c r="BD88" i="4"/>
  <c r="BD90" i="4"/>
  <c r="BD66" i="4"/>
  <c r="BD89" i="4"/>
  <c r="BD91" i="4"/>
  <c r="BD93" i="4"/>
  <c r="BD94" i="4"/>
  <c r="BD67" i="4"/>
  <c r="BE63" i="4"/>
  <c r="BC155" i="4"/>
  <c r="BC152" i="4"/>
  <c r="BC154" i="4"/>
  <c r="BC157" i="4"/>
  <c r="BE88" i="4"/>
  <c r="BE90" i="4"/>
  <c r="BE66" i="4"/>
  <c r="BE89" i="4"/>
  <c r="BD157" i="4"/>
  <c r="BD155" i="4"/>
  <c r="BD152" i="4"/>
  <c r="BD154" i="4"/>
  <c r="BE91" i="4"/>
  <c r="BE93" i="4"/>
  <c r="BE94" i="4"/>
  <c r="BE67" i="4"/>
  <c r="BF63" i="4"/>
  <c r="BF88" i="4"/>
  <c r="BF90" i="4"/>
  <c r="BF66" i="4"/>
  <c r="BF89" i="4"/>
  <c r="BF91" i="4"/>
  <c r="BF93" i="4"/>
  <c r="BF94" i="4"/>
  <c r="BF67" i="4"/>
  <c r="BG63" i="4"/>
  <c r="BE155" i="4"/>
  <c r="BE152" i="4"/>
  <c r="BE154" i="4"/>
  <c r="BE157" i="4"/>
  <c r="BG88" i="4"/>
  <c r="BG90" i="4"/>
  <c r="BG66" i="4"/>
  <c r="BG89" i="4"/>
  <c r="BF157" i="4"/>
  <c r="BF155" i="4"/>
  <c r="BF152" i="4"/>
  <c r="BF154" i="4"/>
  <c r="BG91" i="4"/>
  <c r="BG93" i="4"/>
  <c r="BG94" i="4"/>
  <c r="BG67" i="4"/>
  <c r="BH63" i="4"/>
  <c r="BH88" i="4"/>
  <c r="BH90" i="4"/>
  <c r="BH66" i="4"/>
  <c r="BH89" i="4"/>
  <c r="BH91" i="4"/>
  <c r="BH93" i="4"/>
  <c r="BH94" i="4"/>
  <c r="BH67" i="4"/>
  <c r="BI63" i="4"/>
  <c r="BG155" i="4"/>
  <c r="BG152" i="4"/>
  <c r="BG154" i="4"/>
  <c r="BG157" i="4"/>
  <c r="BI88" i="4"/>
  <c r="BI90" i="4"/>
  <c r="BI66" i="4"/>
  <c r="BI89" i="4"/>
  <c r="BH157" i="4"/>
  <c r="BH155" i="4"/>
  <c r="BH152" i="4"/>
  <c r="BH154" i="4"/>
  <c r="BI91" i="4"/>
  <c r="BI93" i="4"/>
  <c r="BI94" i="4"/>
  <c r="BI67" i="4"/>
  <c r="BJ63" i="4"/>
  <c r="BJ88" i="4"/>
  <c r="BJ90" i="4"/>
  <c r="BJ66" i="4"/>
  <c r="BJ89" i="4"/>
  <c r="BJ91" i="4"/>
  <c r="BJ93" i="4"/>
  <c r="BJ94" i="4"/>
  <c r="BJ67" i="4"/>
  <c r="BK63" i="4"/>
  <c r="BI155" i="4"/>
  <c r="BI152" i="4"/>
  <c r="BI154" i="4"/>
  <c r="BI157" i="4"/>
  <c r="BK88" i="4"/>
  <c r="BK90" i="4"/>
  <c r="BK66" i="4"/>
  <c r="BK89" i="4"/>
  <c r="BJ157" i="4"/>
  <c r="BJ155" i="4"/>
  <c r="BJ152" i="4"/>
  <c r="BJ154" i="4"/>
  <c r="BK91" i="4"/>
  <c r="BK93" i="4"/>
  <c r="BK94" i="4"/>
  <c r="BK67" i="4"/>
  <c r="BL63" i="4"/>
  <c r="BL88" i="4"/>
  <c r="BL90" i="4"/>
  <c r="BL66" i="4"/>
  <c r="BL89" i="4"/>
  <c r="BL91" i="4"/>
  <c r="BL93" i="4"/>
  <c r="BL94" i="4"/>
  <c r="BL67" i="4"/>
  <c r="BK155" i="4"/>
  <c r="BK152" i="4"/>
  <c r="BK154" i="4"/>
  <c r="BK157" i="4"/>
  <c r="BL157" i="4"/>
  <c r="BL155" i="4"/>
  <c r="BL152" i="4"/>
  <c r="BL154" i="4"/>
  <c r="J158" i="4"/>
  <c r="J169" i="4"/>
  <c r="J159" i="4"/>
  <c r="N78" i="3"/>
  <c r="N80" i="3"/>
  <c r="N81" i="3"/>
  <c r="N82" i="3"/>
  <c r="P69" i="3"/>
  <c r="P70" i="3"/>
  <c r="P96" i="3"/>
  <c r="O69" i="3"/>
  <c r="O70" i="3"/>
  <c r="O96" i="3"/>
  <c r="Q69" i="3"/>
  <c r="Q70" i="3"/>
  <c r="Q96" i="3"/>
  <c r="O118" i="3"/>
  <c r="O119" i="3"/>
  <c r="P118" i="3"/>
  <c r="P119" i="3"/>
  <c r="Q118" i="3"/>
  <c r="Q119" i="3"/>
  <c r="R69" i="3"/>
  <c r="R70" i="3"/>
  <c r="R96" i="3"/>
  <c r="R118" i="3"/>
  <c r="R119" i="3"/>
  <c r="O120" i="3"/>
  <c r="P120" i="3"/>
  <c r="Q120" i="3"/>
  <c r="R120" i="3"/>
  <c r="I122" i="3"/>
  <c r="O93" i="3"/>
  <c r="O95" i="3"/>
  <c r="P93" i="3"/>
  <c r="P95" i="3"/>
  <c r="Q93" i="3"/>
  <c r="Q95" i="3"/>
  <c r="R93" i="3"/>
  <c r="R95" i="3"/>
  <c r="E8" i="3"/>
  <c r="E9" i="3"/>
  <c r="N8" i="3"/>
  <c r="O102" i="3"/>
  <c r="P102" i="3"/>
  <c r="Q102" i="3"/>
  <c r="R102" i="3"/>
  <c r="I111" i="3"/>
  <c r="I103" i="3"/>
  <c r="I105" i="3"/>
  <c r="I106" i="3"/>
  <c r="O134" i="4"/>
  <c r="O136" i="4"/>
  <c r="O142" i="4"/>
  <c r="P129" i="4"/>
  <c r="P130" i="4"/>
  <c r="P161" i="4"/>
  <c r="Q129" i="4"/>
  <c r="Q130" i="4"/>
  <c r="Q161" i="4"/>
  <c r="R129" i="4"/>
  <c r="R130" i="4"/>
  <c r="R161" i="4"/>
  <c r="S129" i="4"/>
  <c r="S130" i="4"/>
  <c r="S161" i="4"/>
  <c r="J162" i="4"/>
  <c r="J164" i="4"/>
  <c r="P152" i="4"/>
  <c r="P154" i="4"/>
  <c r="Q152" i="4"/>
  <c r="Q154" i="4"/>
  <c r="R152" i="4"/>
  <c r="R154" i="4"/>
  <c r="S152" i="4"/>
  <c r="S154" i="4"/>
  <c r="E8" i="4"/>
  <c r="E9" i="4"/>
  <c r="J170" i="4"/>
  <c r="J165" i="4"/>
  <c r="P177" i="4"/>
  <c r="P179" i="4"/>
  <c r="Q177" i="4"/>
  <c r="Q179" i="4"/>
  <c r="R177" i="4"/>
  <c r="R179" i="4"/>
  <c r="S177" i="4"/>
  <c r="S179" i="4"/>
  <c r="J181" i="4"/>
  <c r="S155" i="4"/>
  <c r="R155" i="4"/>
  <c r="Q155" i="4"/>
  <c r="P155" i="4"/>
  <c r="S178" i="4"/>
  <c r="R178" i="4"/>
  <c r="Q178" i="4"/>
  <c r="P178" i="4"/>
</calcChain>
</file>

<file path=xl/sharedStrings.xml><?xml version="1.0" encoding="utf-8"?>
<sst xmlns="http://schemas.openxmlformats.org/spreadsheetml/2006/main" count="413" uniqueCount="198">
  <si>
    <t>Capex Scenarios - Workbook 3</t>
  </si>
  <si>
    <t>Purpose</t>
  </si>
  <si>
    <t>Table of contents</t>
  </si>
  <si>
    <t>Sequencing of price-quality paths on worksheet</t>
  </si>
  <si>
    <t>Worksheet</t>
  </si>
  <si>
    <t>#</t>
  </si>
  <si>
    <t>Type</t>
  </si>
  <si>
    <t>Length</t>
  </si>
  <si>
    <t>How starting prices were set</t>
  </si>
  <si>
    <t>3A</t>
  </si>
  <si>
    <t>1st</t>
  </si>
  <si>
    <t>Default or Customised price-quality path</t>
  </si>
  <si>
    <t>5 year</t>
  </si>
  <si>
    <t>na</t>
  </si>
  <si>
    <t>3B(i)</t>
  </si>
  <si>
    <t>3B(ii)</t>
  </si>
  <si>
    <t>Explanatory note</t>
  </si>
  <si>
    <t>Assumptions</t>
  </si>
  <si>
    <t>The revenue allowance is simply determined as a return on and return of capital excluding revaluations, deferred tax, intra period timing adjustments and other considerations.</t>
  </si>
  <si>
    <t>Summary</t>
  </si>
  <si>
    <t>Net Present Value of saving</t>
  </si>
  <si>
    <t>Retention factors data table</t>
  </si>
  <si>
    <t>Net Present Value of saving to the supplier</t>
  </si>
  <si>
    <t>Year</t>
  </si>
  <si>
    <t>Retention factor for the supplier</t>
  </si>
  <si>
    <t>Inputs</t>
  </si>
  <si>
    <t>Forecast of capital expenditure</t>
  </si>
  <si>
    <t>Year in which capital expenditure is forecast to occur</t>
  </si>
  <si>
    <t>Amount of saving</t>
  </si>
  <si>
    <t>Forecast asset lifetime</t>
  </si>
  <si>
    <t>Actual asset lifetime</t>
  </si>
  <si>
    <t>Weighted Average Cost of Capital (WACC)</t>
  </si>
  <si>
    <t>Calculation of allowed revenues</t>
  </si>
  <si>
    <r>
      <t>Relative year for discounting</t>
    </r>
    <r>
      <rPr>
        <sz val="8"/>
        <color theme="1"/>
        <rFont val="Calibri"/>
        <family val="2"/>
        <scheme val="minor"/>
      </rPr>
      <t/>
    </r>
  </si>
  <si>
    <t>Discount factor</t>
  </si>
  <si>
    <t>Forecast remaining asset life</t>
  </si>
  <si>
    <t>Actual remaining asset life</t>
  </si>
  <si>
    <t>Forecast</t>
  </si>
  <si>
    <t>Forecast of capital expenditure in 1st regulatory period</t>
  </si>
  <si>
    <t>1st period</t>
  </si>
  <si>
    <t>Forecast opening RAB value in 1st regulatory period</t>
  </si>
  <si>
    <t>Forecast value of commissioned assets in 1st regulatory period</t>
  </si>
  <si>
    <t>Forecast depreciation in 1st regulatory period</t>
  </si>
  <si>
    <t>Forecast closing RAB value in 1st regulatory period</t>
  </si>
  <si>
    <t>Forecast closing RAB value in 1st regulatory period * WACC</t>
  </si>
  <si>
    <t>Forecast capital costs in 1st regulatory period</t>
  </si>
  <si>
    <t>Revenue allowed in 1st regulatory period</t>
  </si>
  <si>
    <t>Allowed</t>
  </si>
  <si>
    <t>Actual capital expenditure in 1st regulatory period (no saving)</t>
  </si>
  <si>
    <t>revenue</t>
  </si>
  <si>
    <t>Actual opening RAB value (no saving)</t>
  </si>
  <si>
    <t>no saving</t>
  </si>
  <si>
    <t>Actual value of commissioned assets (no saving)</t>
  </si>
  <si>
    <t>Actual depreciation (no saving)</t>
  </si>
  <si>
    <t>Actual closing RAB value (no saving)</t>
  </si>
  <si>
    <t>Actual opening RAB value (no saving) * WACC</t>
  </si>
  <si>
    <t>Actual capital costs (no saving)</t>
  </si>
  <si>
    <t>Revenue allowed in subsequent regulatory periods (no saving)</t>
  </si>
  <si>
    <t>Revenue allowed across all regulatory periods (no saving)</t>
  </si>
  <si>
    <t>Actual capital expenditure in 1st regulatory period (with saving)</t>
  </si>
  <si>
    <t>Actual opening RAB value (with saving)</t>
  </si>
  <si>
    <t>with saving</t>
  </si>
  <si>
    <t>Actual value of commissioned assets (with saving)</t>
  </si>
  <si>
    <t>Actual depreciation (with saving)</t>
  </si>
  <si>
    <t>Actual closing RAB value (with saving)</t>
  </si>
  <si>
    <t>Actual opening RAB value (with saving) * WACC</t>
  </si>
  <si>
    <t>Actual capital costs (with saving)</t>
  </si>
  <si>
    <t>Revenue allowed in 1st regulatory period (with saving)</t>
  </si>
  <si>
    <t>Revenue allowed in subsequent regulatory periods (with saving)</t>
  </si>
  <si>
    <t>Revenue allowed across all regulatory periods (with saving)</t>
  </si>
  <si>
    <t>Discounted cash flow analysis</t>
  </si>
  <si>
    <t>Effects</t>
  </si>
  <si>
    <t>Saving in capital expenditure</t>
  </si>
  <si>
    <t>Reduction in revenue</t>
  </si>
  <si>
    <t>Benefit</t>
  </si>
  <si>
    <t>Benefit to supplier (cash flow)</t>
  </si>
  <si>
    <t>Sharing</t>
  </si>
  <si>
    <t>Benefit to consumers (lower prices)</t>
  </si>
  <si>
    <t>DCF</t>
  </si>
  <si>
    <t>Cash flows (no saving)</t>
  </si>
  <si>
    <t>No saving</t>
  </si>
  <si>
    <t>Net Present Value of investment (no saving)</t>
  </si>
  <si>
    <t>Check Opening RAB (Y6) = Sum of discounted future cash flows</t>
  </si>
  <si>
    <t>Cash flows (with saving)</t>
  </si>
  <si>
    <t>With saving</t>
  </si>
  <si>
    <t>Net Present Value of investment (with saving)</t>
  </si>
  <si>
    <t>NPV of saving</t>
  </si>
  <si>
    <t>Net Present Value of saving to supplier</t>
  </si>
  <si>
    <t>Internal rate of return</t>
  </si>
  <si>
    <t>IRR (no saving)</t>
  </si>
  <si>
    <t>Internal rate of return (no saving)</t>
  </si>
  <si>
    <t>IRR (with saving)</t>
  </si>
  <si>
    <t>Internal rate of return (with saving)</t>
  </si>
  <si>
    <t>Regulatory profit and Return on Investment (ROI)</t>
  </si>
  <si>
    <t>Regulatory profit (no saving)</t>
  </si>
  <si>
    <t>Return on Investment (no saving)</t>
  </si>
  <si>
    <t>Regulatory profit (with saving)</t>
  </si>
  <si>
    <t>Return on Investment (with saving)</t>
  </si>
  <si>
    <t>Benefit to supplier (higher profits)</t>
  </si>
  <si>
    <t>Retention factor</t>
  </si>
  <si>
    <t>Cost of debt</t>
  </si>
  <si>
    <t xml:space="preserve">Capex incentive amounts calculations </t>
  </si>
  <si>
    <t>Difference in series of revenues</t>
  </si>
  <si>
    <t>Difference</t>
  </si>
  <si>
    <t>Sum of Capex washup and retention adjustments at the end of the previous regulatory period</t>
  </si>
  <si>
    <t>Relative year for NPV calculation discounting</t>
  </si>
  <si>
    <t>Discount factor for NPV calculations</t>
  </si>
  <si>
    <t>Check Opening RAB (Y6) = Sum of discounted future cash flows less Recoverable costs</t>
  </si>
  <si>
    <t>Forecast aggregate value of commissioned assets</t>
  </si>
  <si>
    <t>Actual value of commissioned assets</t>
  </si>
  <si>
    <t>Actual weighted average asset lifetime of commissioned assets</t>
  </si>
  <si>
    <t>Forecast RAB roll forward of commissioned assets</t>
  </si>
  <si>
    <t>Forecast opening RAB value of assets commissioned in year 1</t>
  </si>
  <si>
    <t>Forecast value of commissioned assets in year 1</t>
  </si>
  <si>
    <t>Remaining life of assets</t>
  </si>
  <si>
    <t>Forecast depreciation of assets commissioned in year 1</t>
  </si>
  <si>
    <t>Forecast closing RAB value of assets commissioned in year 1</t>
  </si>
  <si>
    <t>Forecast opening RAB value of assets commissioned in year 2</t>
  </si>
  <si>
    <t>Forecast value of commissioned assets in year 2</t>
  </si>
  <si>
    <t>Forecast depreciation of assets commissioned in year 2</t>
  </si>
  <si>
    <t>Forecast closing RAB value of assets commissioned in year 2</t>
  </si>
  <si>
    <t>Forecast opening RAB value of assets commissioned in year 3</t>
  </si>
  <si>
    <t>Forecast value of commissioned assets in year 3</t>
  </si>
  <si>
    <t>Forecast depreciation of assets commissioned in year 3</t>
  </si>
  <si>
    <t>Forecast closing RAB value of assets commissioned in year 3</t>
  </si>
  <si>
    <t>Forecast opening RAB value of assets commissioned in year 4</t>
  </si>
  <si>
    <t>Forecast value of commissioned assets in year 4</t>
  </si>
  <si>
    <t>Forecast depreciation of assets commissioned in year 4</t>
  </si>
  <si>
    <t>Forecast closing RAB value of assets commissioned in year 4</t>
  </si>
  <si>
    <t>Forecast opening RAB value of assets commissioned in year 5</t>
  </si>
  <si>
    <t>Forecast value of commissioned assets in year 5</t>
  </si>
  <si>
    <t>Forecast depreciation of assets commissioned in year 5</t>
  </si>
  <si>
    <t>Forecast closing RAB value of assets commissioned in year 5</t>
  </si>
  <si>
    <t>Forecast aggregate opening RAB value of assets commissioned in 1st regulatory period</t>
  </si>
  <si>
    <t>Forecast aggregate depreciation of assets commissioned in 1st regulatory period</t>
  </si>
  <si>
    <t>Forecast opening RAB value in 1st regulatory period * WACC</t>
  </si>
  <si>
    <t>Revenue</t>
  </si>
  <si>
    <t>Actual RAB roll forward of commissioned assets</t>
  </si>
  <si>
    <t>(no saving)</t>
  </si>
  <si>
    <t>Actual opening RAB value of assets commissioned in year 1</t>
  </si>
  <si>
    <t>Actual value of commissioned assets in year 1</t>
  </si>
  <si>
    <t>Actual depreciation of assets commissioned in year 1</t>
  </si>
  <si>
    <t>Actual closing RAB value of assets commissioned in year 1</t>
  </si>
  <si>
    <t>Actual opening RAB value of assets commissioned in year 2</t>
  </si>
  <si>
    <t>Actual value of commissioned assets in year 2</t>
  </si>
  <si>
    <t>Actual depreciation of assets commissioned in year 2</t>
  </si>
  <si>
    <t>Actual closing RAB value of assets commissioned in year 2</t>
  </si>
  <si>
    <t>Actual opening RAB value of assets commissioned in year 3</t>
  </si>
  <si>
    <t>Actual value of commissioned assets in year 3</t>
  </si>
  <si>
    <t>Actual depreciation of assets commissioned in year 3</t>
  </si>
  <si>
    <t>Actual closing RAB value of assets commissioned in year 3</t>
  </si>
  <si>
    <t>Actual opening RAB value of assets commissioned in year 4</t>
  </si>
  <si>
    <t>Actual value of commissioned assets in year 4</t>
  </si>
  <si>
    <t>Actual depreciation of assets commissioned in year 4</t>
  </si>
  <si>
    <t>Actual closing RAB value of assets commissioned in year 4</t>
  </si>
  <si>
    <t>Actual opening RAB value of assets commissioned in year 5</t>
  </si>
  <si>
    <t>Actual value of commissioned assets in year 5</t>
  </si>
  <si>
    <t>Actual depreciation of assets commissioned in year 5</t>
  </si>
  <si>
    <t>Actual closing RAB value of assets commissioned in year 5</t>
  </si>
  <si>
    <t>Actual aggregate opening RAB value of assets commissioned in 1st regulatory period</t>
  </si>
  <si>
    <t>Actual aggregate depreciation of assets commissioned in 1st regulatory period</t>
  </si>
  <si>
    <t>Actual capital expenditure in 1st regulatory period</t>
  </si>
  <si>
    <t>(saving)</t>
  </si>
  <si>
    <r>
      <t>Relative year for NPV calculation discounting</t>
    </r>
    <r>
      <rPr>
        <sz val="8"/>
        <color theme="1"/>
        <rFont val="Calibri"/>
        <family val="2"/>
        <scheme val="minor"/>
      </rPr>
      <t/>
    </r>
  </si>
  <si>
    <t>Regulatory profit (no IRIS)</t>
  </si>
  <si>
    <t>Return on Investment (no IRIS)</t>
  </si>
  <si>
    <t>Regulatory profit (with IRIS)</t>
  </si>
  <si>
    <t>Return on Investment (with IRIS)</t>
  </si>
  <si>
    <t>In CAP1 we have produced two worksheets for scenario 3B.  The worksheets are as follows:</t>
  </si>
  <si>
    <t>(i) Single year input with calculations exactly reflecting the input methodologies</t>
  </si>
  <si>
    <t>(ii) Multiple year inputs with calculations exactly reflecting the input methodologies.</t>
  </si>
  <si>
    <t>Calculation of Capex wash-up (cl 3.3.8)</t>
  </si>
  <si>
    <t>PV of revenues using value of commissioned assets (cl 3.3.8(1)(a))</t>
  </si>
  <si>
    <t>PV of revenues using forecast aggregate value of commissioned assets (cl 3.3.8(1)(b))</t>
  </si>
  <si>
    <r>
      <t xml:space="preserve">Calculation of Retention adjustment </t>
    </r>
    <r>
      <rPr>
        <sz val="10"/>
        <color theme="1"/>
        <rFont val="Calibri"/>
        <family val="2"/>
      </rPr>
      <t>(cl. 3.3.9)</t>
    </r>
  </si>
  <si>
    <t>PV of Forecast aggregate value of commissioned assets (3.3.9(2))</t>
  </si>
  <si>
    <t>PV of Actual commissioned asset values (3.3.9(3))</t>
  </si>
  <si>
    <t>Retention adjustment (3.3.9(1)) (difference x retention factor)</t>
  </si>
  <si>
    <t>Capex incentive amount (3.3.7(2)(a))</t>
  </si>
  <si>
    <t>Sharing factors for capital expenditure under an electricity industry default price-quality path with no capex incentive and simplifying assumptions</t>
  </si>
  <si>
    <t>Sharing factors for capital expenditure under an electricity industry default price-quality path with capex incentive and simplifying assumptions</t>
  </si>
  <si>
    <t>Relative year for capex incentive calculation discounting (3.3.9(2)(a))</t>
  </si>
  <si>
    <t>Discount factor for capex incentive calculations</t>
  </si>
  <si>
    <t>IRR (no incentive)</t>
  </si>
  <si>
    <t>IRR (with incentive)</t>
  </si>
  <si>
    <t>Without incentive</t>
  </si>
  <si>
    <t>With incentive</t>
  </si>
  <si>
    <t>Impact of incentive</t>
  </si>
  <si>
    <t>3A  Capex natural incentives</t>
  </si>
  <si>
    <t>3B  Capex incentives with capex incentive</t>
  </si>
  <si>
    <t>No incentive</t>
  </si>
  <si>
    <t>Incentive per IMs</t>
  </si>
  <si>
    <t>The models makes reference to terms applicable to a DPP.  The proposed capex incentive mechanics are identical for a</t>
  </si>
  <si>
    <t>CPP but different defined terms are used.  For example, in the capex wash-up adjustment a DPP capex incentive will</t>
  </si>
  <si>
    <t>utilise the 'forecast aggregate value of commissioned assets' whereas in a CPP the equivalent input would be the</t>
  </si>
  <si>
    <t>'forecast value of commissioned assets'.</t>
  </si>
  <si>
    <t>Capex incentive</t>
  </si>
  <si>
    <t xml:space="preserve">This workbook illustrates the application of the Commission's final capex incentive determination.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</si>
</sst>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@_)"/>
    <numFmt numFmtId="165" formatCode="_(&quot;$&quot;* #,##0.00_);_(&quot;$&quot;* \(#,##0.00\);_(&quot;$&quot;* &quot;-&quot;??_);_(@_)"/>
    <numFmt numFmtId="166" formatCode="_-&quot;$&quot;* #,##0.0_-;\-&quot;$&quot;* #,##0.0_-;_-&quot;$&quot;* &quot;-&quot;??_-;_-@_-"/>
    <numFmt numFmtId="167" formatCode="#,##0;[Red]\-#,##0;&quot;-&quot;"/>
    <numFmt numFmtId="168" formatCode="#,##0.0;[Red]\-#,##0.0;&quot;-&quot;"/>
    <numFmt numFmtId="169" formatCode="&quot;Y&quot;0"/>
    <numFmt numFmtId="170" formatCode="#,##0;[Red]\-#,##0;0"/>
    <numFmt numFmtId="171" formatCode="#,##0.00;[Red]\-#,##0.00;&quot;-&quot;"/>
    <numFmt numFmtId="172" formatCode="&quot;$&quot;#,##0.00_);[Red]\(&quot;$&quot;#,##0.00\)"/>
    <numFmt numFmtId="173" formatCode="0.00%;\-0.00%;&quot;-&quot;\ "/>
    <numFmt numFmtId="174" formatCode="[$-C09]d\ mmmm\ yyyy;@"/>
    <numFmt numFmtId="175" formatCode="_(* [$-1409]d\ mmm\ yyyy\ h\ AM/PM_);_(* @"/>
    <numFmt numFmtId="176" formatCode="#\ ##0"/>
    <numFmt numFmtId="177" formatCode="#,##0_);\(#,##0\);0_);* @_)"/>
    <numFmt numFmtId="178" formatCode="#,##0.0_);\(#,##0.0\);0.0_);* @_)"/>
    <numFmt numFmtId="179" formatCode="#,##0.00_);\(#,##0.00\);0.00_);* @_)"/>
    <numFmt numFmtId="180" formatCode="#,##0.000_);\(#,##0.000\);0.000_);* @_)"/>
    <numFmt numFmtId="181" formatCode="#,##0.0000_);\(#,##0.0000\);0.0000_);* @_)"/>
    <numFmt numFmtId="182" formatCode="d\-mmm\-yyyy;[Red]&quot;Not date&quot;;&quot;-&quot;;[Red]* &quot;Not date&quot;"/>
    <numFmt numFmtId="183" formatCode="d\-mmm\-yyyy\ h:mm\ \a\.m\./\p\.m\.;[Red]* &quot;Not date&quot;;&quot;-&quot;;[Red]* &quot;Not date&quot;"/>
    <numFmt numFmtId="184" formatCode="d/mm/yyyy;[Red]* &quot;Not date&quot;;&quot;-&quot;;[Red]* &quot;Not date&quot;"/>
    <numFmt numFmtId="185" formatCode="mm/dd/yyyy;[Red]* &quot;Not date&quot;;&quot;-&quot;;[Red]* &quot;Not date&quot;"/>
    <numFmt numFmtId="186" formatCode="mmm\-yy;[Red]* &quot;Not date&quot;;&quot;-&quot;;[Red]* &quot;Not date&quot;"/>
    <numFmt numFmtId="187" formatCode="0;\-0;0;* @"/>
    <numFmt numFmtId="188" formatCode="h:mm\ \a\.m\./\p\.m\.;[Red]* &quot;Not time&quot;;\-;[Red]* &quot;Not time&quot;"/>
    <numFmt numFmtId="189" formatCode="[h]:mm;[Red]* &quot;Not time&quot;;[h]:mm;[Red]* &quot;Not time&quot;"/>
    <numFmt numFmtId="190" formatCode="#,##0.00;[Red]\(#,##0.00\)"/>
    <numFmt numFmtId="191" formatCode="#,##0;[Red]\(#,##0\)"/>
    <numFmt numFmtId="192" formatCode="_(* #,##0_);_(* \(#,##0\);_(* &quot;–&quot;??_);_(* @_)"/>
    <numFmt numFmtId="193" formatCode="_(* #,##0_);_(* \(#,##0\);_(* &quot;–&quot;???_);_(* @_)"/>
    <numFmt numFmtId="194" formatCode="_(* #,##0_);_(* \(#,##0\);_(* &quot;-&quot;_);_(@_)"/>
    <numFmt numFmtId="195" formatCode="_(* #,##0.0_);_(* \(#,##0.0\);_(* &quot;–&quot;???_);_(* @_)"/>
    <numFmt numFmtId="196" formatCode="_(* #,##0.00_);_(* \(#,##0.00\);_(* &quot;–&quot;???_);_(* @_)"/>
    <numFmt numFmtId="197" formatCode="_(* #,##0.000_);_(* \(#,##0.000\);_(* &quot;–&quot;??_);_(* @_)"/>
    <numFmt numFmtId="198" formatCode="_(* #,##0.0000_);_(* \(#,##0.0000\);_(* &quot;–&quot;???_);_(* @_)"/>
    <numFmt numFmtId="199" formatCode="_(* #,##0.0000_);_(* \(#,##0.0000\);_(* &quot;–&quot;??_);_(* @_)"/>
    <numFmt numFmtId="200" formatCode="_(* #,##0.00_);_(* \(#,##0.00\);_(* &quot;-&quot;??_);_(@_)"/>
    <numFmt numFmtId="201" formatCode="_ * #,##0.00_ ;_ * \-#,##0.00_ ;_ * &quot;-&quot;??_ ;_ @_ "/>
    <numFmt numFmtId="202" formatCode="\(#,##0\);\(#,##0\);\-"/>
    <numFmt numFmtId="203" formatCode="#,##0.00;\(#,##0.00\);\-"/>
    <numFmt numFmtId="204" formatCode="0%;\-0%;0%;* @_%"/>
    <numFmt numFmtId="205" formatCode="0.0%;\-0.0%;0.0%;* @_%"/>
    <numFmt numFmtId="206" formatCode="0.00%;\-0.00%;0.00%;* @_%"/>
    <numFmt numFmtId="207" formatCode="0.000%;\-0.000%;0.000%;* @_%"/>
    <numFmt numFmtId="208" formatCode="&quot;$&quot;* #,##0_);&quot;$&quot;* \(#,##0\);&quot;$&quot;* 0_);* @_)"/>
    <numFmt numFmtId="209" formatCode="&quot;$&quot;* #,##0.0_);&quot;$&quot;* \(#,##0.0\);&quot;$&quot;* 0.0_);* @_)"/>
    <numFmt numFmtId="210" formatCode="&quot;$&quot;* #,##0.00_);&quot;$&quot;* \(#,##0.00\);&quot;$&quot;* 0.00_);* @_)"/>
    <numFmt numFmtId="211" formatCode="&quot;$&quot;* #,##0.000_);&quot;$&quot;* \(#,##0.000\);&quot;$&quot;* 0.000_);* @_)"/>
    <numFmt numFmtId="212" formatCode="&quot;$&quot;* #,##0.0000_);&quot;$&quot;* \(#,##0.0000\);&quot;$&quot;* 0.0000_);* @_)"/>
    <numFmt numFmtId="213" formatCode="_(&quot;$&quot;* #,##0_);_(&quot;$&quot;* \(#,##0\);_(&quot;$&quot;* &quot;-&quot;_);_(@_)"/>
    <numFmt numFmtId="214" formatCode="_ &quot;$&quot;* #,##0.00_ ;_ &quot;$&quot;* \-#,##0.00_ ;_ &quot;$&quot;* &quot;-&quot;??_ ;_ @_ "/>
    <numFmt numFmtId="215" formatCode="&quot;$&quot;#,##0\ ;\(&quot;$&quot;#,##0\)"/>
    <numFmt numFmtId="216" formatCode="_([$-1409]d\ mmmm\ yyyy;_(@"/>
    <numFmt numFmtId="217" formatCode="[$-1409]d\ mmm\ yy;@"/>
    <numFmt numFmtId="218" formatCode="d\ mmm\ yyyy"/>
    <numFmt numFmtId="219" formatCode="d\ mmmm\ yyyy"/>
    <numFmt numFmtId="220" formatCode="0.0"/>
    <numFmt numFmtId="221" formatCode="_-[$€-2]* #,##0.00_-;\-[$€-2]* #,##0.00_-;_-[$€-2]* &quot;-&quot;??_-"/>
    <numFmt numFmtId="222" formatCode="_(* #,##0_);_(* \(#,##0\);_(* &quot;–&quot;??_);\(@_)"/>
    <numFmt numFmtId="223" formatCode="&quot;$&quot;* #,##0.000_);&quot;$&quot;* \(#,##0.000\)"/>
    <numFmt numFmtId="224" formatCode="0.0%"/>
    <numFmt numFmtId="225" formatCode="d\-mmm\-yyyy;[Red]* &quot;Not date&quot;;&quot;-&quot;;[Red]* &quot;Not date&quot;"/>
    <numFmt numFmtId="226" formatCode="d\-mmm\-yyyy\ h:mm\ \a\.m\./\p\.m\.;[Red]* &quot;Not time&quot;;0;[Red]* &quot;Not time&quot;"/>
    <numFmt numFmtId="227" formatCode="mmm"/>
    <numFmt numFmtId="228" formatCode="_(* #,##0%_);_(* \(#,##0%\);_(* &quot;–&quot;???_);_(* @_)"/>
    <numFmt numFmtId="229" formatCode="_(* #,##0.0%_);_(* \(#,##0.0%\);_(* &quot;–&quot;???_);_(* @_)"/>
    <numFmt numFmtId="230" formatCode="_(* #,##0.00%_);_(* \(#,##0.00%\);_(* &quot;–&quot;???_);_(* @_)"/>
    <numFmt numFmtId="231" formatCode="_(* #,##0.000%_);_(* \(#,##0.000%\);_(* &quot;–&quot;???_);_(* @_)"/>
    <numFmt numFmtId="232" formatCode="0%;\-0%;\-"/>
    <numFmt numFmtId="233" formatCode="d\ mmm\ yy"/>
    <numFmt numFmtId="234" formatCode="_(* @_)"/>
    <numFmt numFmtId="235" formatCode="_([$-1409]h:mm\ AM/PM;@"/>
    <numFmt numFmtId="236" formatCode="_(* 0000_);_(* \(0000\);_(* &quot;–&quot;???_);_(@_)"/>
    <numFmt numFmtId="237" formatCode="_(* 0000_);_(* \(0000\);_(* &quot;–&quot;??_);_(@_)"/>
  </numFmts>
  <fonts count="2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2"/>
      <name val="Calibri"/>
      <family val="2"/>
      <scheme val="minor"/>
    </font>
    <font>
      <b/>
      <sz val="24"/>
      <color theme="5"/>
      <name val="Calibri"/>
      <family val="2"/>
      <scheme val="minor"/>
    </font>
    <font>
      <sz val="11"/>
      <name val="Calibri"/>
      <family val="2"/>
      <scheme val="minor"/>
    </font>
    <font>
      <sz val="24"/>
      <color theme="5"/>
      <name val="Calibri"/>
      <family val="2"/>
      <scheme val="minor"/>
    </font>
    <font>
      <b/>
      <sz val="20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8"/>
      <color theme="5"/>
      <name val="Calibri"/>
      <family val="2"/>
      <scheme val="minor"/>
    </font>
    <font>
      <sz val="18"/>
      <color theme="5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4"/>
      <color theme="5"/>
      <name val="Calibri"/>
      <family val="2"/>
      <scheme val="minor"/>
    </font>
    <font>
      <u/>
      <sz val="12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8"/>
      <name val="Arial Mäori"/>
      <family val="2"/>
    </font>
    <font>
      <sz val="10"/>
      <color indexed="8"/>
      <name val="Arial Mäori"/>
      <family val="2"/>
    </font>
    <font>
      <sz val="8"/>
      <color theme="1"/>
      <name val="Arial"/>
      <family val="2"/>
    </font>
    <font>
      <sz val="10"/>
      <color indexed="9"/>
      <name val="Arial"/>
      <family val="2"/>
    </font>
    <font>
      <sz val="11"/>
      <color indexed="9"/>
      <name val="Arial Mäori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 Mäori"/>
      <family val="2"/>
    </font>
    <font>
      <sz val="8"/>
      <color theme="0"/>
      <name val="Arial"/>
      <family val="2"/>
    </font>
    <font>
      <b/>
      <sz val="13"/>
      <color theme="4" tint="0.39991454817346722"/>
      <name val="Calibri"/>
      <family val="2"/>
      <scheme val="minor"/>
    </font>
    <font>
      <sz val="10"/>
      <name val="Times New Roman"/>
      <family val="1"/>
    </font>
    <font>
      <sz val="10"/>
      <color indexed="20"/>
      <name val="Arial"/>
      <family val="2"/>
    </font>
    <font>
      <sz val="11"/>
      <color indexed="20"/>
      <name val="Arial Mäori"/>
      <family val="2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 Mäori"/>
      <family val="2"/>
    </font>
    <font>
      <sz val="8"/>
      <color rgb="FF9C0006"/>
      <name val="Arial"/>
      <family val="2"/>
    </font>
    <font>
      <sz val="9"/>
      <name val="Century Gothic"/>
      <family val="2"/>
    </font>
    <font>
      <sz val="10"/>
      <name val="Helv"/>
    </font>
    <font>
      <b/>
      <sz val="10"/>
      <color indexed="52"/>
      <name val="Arial"/>
      <family val="2"/>
    </font>
    <font>
      <b/>
      <sz val="11"/>
      <color indexed="52"/>
      <name val="Arial Mäo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 Mäori"/>
      <family val="2"/>
    </font>
    <font>
      <b/>
      <sz val="11"/>
      <color indexed="52"/>
      <name val="Calibri"/>
      <family val="2"/>
      <scheme val="minor"/>
    </font>
    <font>
      <b/>
      <sz val="11"/>
      <color indexed="10"/>
      <name val="Calibri"/>
      <family val="2"/>
    </font>
    <font>
      <b/>
      <sz val="8"/>
      <color rgb="FFFA7D0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 Mäo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 Mäori"/>
      <family val="2"/>
    </font>
    <font>
      <b/>
      <sz val="8"/>
      <color theme="0"/>
      <name val="Arial"/>
      <family val="2"/>
    </font>
    <font>
      <sz val="10"/>
      <color indexed="8"/>
      <name val="Calibri"/>
      <family val="1"/>
    </font>
    <font>
      <sz val="10"/>
      <color theme="1"/>
      <name val="Cambria"/>
      <family val="1"/>
      <scheme val="major"/>
    </font>
    <font>
      <sz val="11"/>
      <name val="Calibri"/>
      <family val="2"/>
    </font>
    <font>
      <sz val="10"/>
      <color theme="1"/>
      <name val="Arial Mäori"/>
      <family val="2"/>
    </font>
    <font>
      <sz val="10"/>
      <name val="Palatino"/>
    </font>
    <font>
      <sz val="8"/>
      <color indexed="8"/>
      <name val="Arial"/>
      <family val="2"/>
    </font>
    <font>
      <sz val="10"/>
      <name val="Calibri"/>
      <family val="2"/>
    </font>
    <font>
      <sz val="12"/>
      <color indexed="24"/>
      <name val="Arial"/>
      <family val="2"/>
    </font>
    <font>
      <i/>
      <sz val="10"/>
      <name val="Calibri"/>
      <family val="2"/>
      <scheme val="minor"/>
    </font>
    <font>
      <sz val="10"/>
      <color theme="1"/>
      <name val="Calibri"/>
      <family val="4"/>
      <scheme val="minor"/>
    </font>
    <font>
      <b/>
      <sz val="13"/>
      <color theme="4"/>
      <name val="Calibri"/>
      <family val="2"/>
      <scheme val="minor"/>
    </font>
    <font>
      <sz val="10"/>
      <color rgb="FF0070C0"/>
      <name val="Calibri"/>
      <family val="2"/>
    </font>
    <font>
      <sz val="10"/>
      <color rgb="FF0070C0"/>
      <name val="Calibri"/>
      <family val="2"/>
      <scheme val="minor"/>
    </font>
    <font>
      <sz val="10"/>
      <color theme="8"/>
      <name val="Calibri"/>
      <family val="4"/>
      <scheme val="minor"/>
    </font>
    <font>
      <sz val="10"/>
      <color indexed="8"/>
      <name val="Arial"/>
      <family val="1"/>
    </font>
    <font>
      <sz val="10"/>
      <name val="CG Times (W1)"/>
    </font>
    <font>
      <b/>
      <sz val="13"/>
      <color theme="4"/>
      <name val="Calibri"/>
      <family val="4"/>
      <scheme val="minor"/>
    </font>
    <font>
      <b/>
      <sz val="13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 Mäori"/>
      <family val="2"/>
    </font>
    <font>
      <i/>
      <sz val="10"/>
      <name val="Calibri"/>
      <family val="4"/>
      <scheme val="minor"/>
    </font>
    <font>
      <i/>
      <sz val="10"/>
      <color indexed="23"/>
      <name val="Arial"/>
      <family val="2"/>
    </font>
    <font>
      <i/>
      <sz val="8"/>
      <color theme="1"/>
      <name val="Calibri"/>
      <family val="4"/>
      <scheme val="minor"/>
    </font>
    <font>
      <i/>
      <sz val="8"/>
      <color rgb="FF7F7F7F"/>
      <name val="Arial"/>
      <family val="2"/>
    </font>
    <font>
      <i/>
      <sz val="11"/>
      <color indexed="23"/>
      <name val="Arial Mäori"/>
      <family val="2"/>
    </font>
    <font>
      <i/>
      <sz val="8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Cambria"/>
      <family val="1"/>
      <scheme val="major"/>
    </font>
    <font>
      <i/>
      <sz val="8"/>
      <name val="Calibri"/>
      <family val="2"/>
      <scheme val="minor"/>
    </font>
    <font>
      <sz val="10"/>
      <color indexed="17"/>
      <name val="Arial"/>
      <family val="2"/>
    </font>
    <font>
      <sz val="11"/>
      <color indexed="17"/>
      <name val="Arial Mäori"/>
      <family val="2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 Mäori"/>
      <family val="2"/>
    </font>
    <font>
      <sz val="8"/>
      <color rgb="FF0061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name val="Calibri"/>
      <family val="4"/>
      <scheme val="minor"/>
    </font>
    <font>
      <i/>
      <sz val="12"/>
      <name val="Calibri"/>
      <family val="4"/>
      <scheme val="minor"/>
    </font>
    <font>
      <sz val="10"/>
      <color indexed="8"/>
      <name val="Calibri"/>
      <family val="2"/>
    </font>
    <font>
      <sz val="10"/>
      <name val="Calibri"/>
      <family val="4"/>
      <scheme val="minor"/>
    </font>
    <font>
      <b/>
      <sz val="18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5"/>
      <color indexed="56"/>
      <name val="Arial Mäori"/>
      <family val="2"/>
    </font>
    <font>
      <b/>
      <sz val="15"/>
      <color indexed="56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28"/>
      <color theme="0"/>
      <name val="Calibri"/>
      <family val="2"/>
      <scheme val="minor"/>
    </font>
    <font>
      <b/>
      <sz val="12"/>
      <color theme="1"/>
      <name val="Calibri"/>
      <family val="2"/>
    </font>
    <font>
      <sz val="18"/>
      <color indexed="24"/>
      <name val="Arial"/>
      <family val="2"/>
    </font>
    <font>
      <b/>
      <sz val="12"/>
      <color theme="1"/>
      <name val="Calibri"/>
      <family val="1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3"/>
      <color indexed="56"/>
      <name val="Arial Mäo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Cambria"/>
      <family val="1"/>
      <scheme val="major"/>
    </font>
    <font>
      <b/>
      <sz val="13"/>
      <color indexed="62"/>
      <name val="Calibri"/>
      <family val="2"/>
    </font>
    <font>
      <sz val="8"/>
      <color indexed="24"/>
      <name val="Arial"/>
      <family val="2"/>
    </font>
    <font>
      <b/>
      <sz val="11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 Mäori"/>
      <family val="2"/>
    </font>
    <font>
      <b/>
      <sz val="11"/>
      <color theme="3"/>
      <name val="Arial"/>
      <family val="2"/>
    </font>
    <font>
      <b/>
      <sz val="11"/>
      <color indexed="62"/>
      <name val="Calibri"/>
      <family val="2"/>
    </font>
    <font>
      <b/>
      <sz val="10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u/>
      <sz val="8"/>
      <color indexed="12"/>
      <name val="Arial"/>
      <family val="2"/>
    </font>
    <font>
      <u/>
      <sz val="10"/>
      <color theme="4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theme="4"/>
      <name val="Cambria"/>
      <family val="1"/>
      <scheme val="major"/>
    </font>
    <font>
      <u/>
      <sz val="11"/>
      <color indexed="12"/>
      <name val="Calibri"/>
      <family val="2"/>
    </font>
    <font>
      <u/>
      <sz val="7"/>
      <color indexed="12"/>
      <name val="Arial"/>
      <family val="2"/>
    </font>
    <font>
      <u/>
      <sz val="10"/>
      <color theme="10"/>
      <name val="Arial"/>
      <family val="2"/>
    </font>
    <font>
      <u/>
      <sz val="9.35"/>
      <color theme="10"/>
      <name val="Calibri"/>
      <family val="2"/>
    </font>
    <font>
      <u/>
      <sz val="9"/>
      <color indexed="12"/>
      <name val="Palatino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11"/>
      <color theme="2"/>
      <name val="Calibri"/>
      <family val="2"/>
      <scheme val="minor"/>
    </font>
    <font>
      <sz val="11"/>
      <color indexed="62"/>
      <name val="Arial Mäori"/>
      <family val="2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0"/>
      <color indexed="62"/>
      <name val="Arial Mäori"/>
      <family val="2"/>
    </font>
    <font>
      <sz val="8"/>
      <color rgb="FF3F3F76"/>
      <name val="Arial"/>
      <family val="2"/>
    </font>
    <font>
      <b/>
      <sz val="10"/>
      <name val="Calibri"/>
      <family val="4"/>
      <scheme val="minor"/>
    </font>
    <font>
      <b/>
      <sz val="13"/>
      <color theme="1"/>
      <name val="Cambria"/>
      <family val="1"/>
      <scheme val="major"/>
    </font>
    <font>
      <b/>
      <sz val="13"/>
      <name val="Arial"/>
      <family val="2"/>
    </font>
    <font>
      <b/>
      <sz val="10"/>
      <color theme="1"/>
      <name val="Calibri"/>
      <family val="4"/>
      <scheme val="minor"/>
    </font>
    <font>
      <sz val="11"/>
      <color theme="9"/>
      <name val="Calibri"/>
      <family val="2"/>
      <scheme val="minor"/>
    </font>
    <font>
      <sz val="10"/>
      <color indexed="52"/>
      <name val="Arial"/>
      <family val="2"/>
    </font>
    <font>
      <sz val="11"/>
      <color indexed="52"/>
      <name val="Arial Mäori"/>
      <family val="2"/>
    </font>
    <font>
      <sz val="11"/>
      <color indexed="52"/>
      <name val="Calibri"/>
      <family val="2"/>
    </font>
    <font>
      <sz val="10"/>
      <color rgb="FFFA7D00"/>
      <name val="Arial"/>
      <family val="2"/>
    </font>
    <font>
      <sz val="10"/>
      <color indexed="52"/>
      <name val="Arial Mäori"/>
      <family val="2"/>
    </font>
    <font>
      <sz val="11"/>
      <color indexed="10"/>
      <name val="Calibri"/>
      <family val="2"/>
    </font>
    <font>
      <sz val="8"/>
      <color rgb="FFFA7D00"/>
      <name val="Arial"/>
      <family val="2"/>
    </font>
    <font>
      <sz val="10"/>
      <name val="MS Sans Serif"/>
      <family val="2"/>
    </font>
    <font>
      <sz val="10"/>
      <color indexed="60"/>
      <name val="Arial"/>
      <family val="2"/>
    </font>
    <font>
      <sz val="11"/>
      <color indexed="60"/>
      <name val="Arial Mäo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 Mäori"/>
      <family val="2"/>
    </font>
    <font>
      <sz val="11"/>
      <color indexed="60"/>
      <name val="Calibri"/>
      <family val="2"/>
      <scheme val="minor"/>
    </font>
    <font>
      <sz val="11"/>
      <color indexed="19"/>
      <name val="Calibri"/>
      <family val="2"/>
    </font>
    <font>
      <sz val="8"/>
      <color rgb="FF9C6500"/>
      <name val="Arial"/>
      <family val="2"/>
    </font>
    <font>
      <sz val="11"/>
      <color theme="1"/>
      <name val="Arial Mäori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sz val="9"/>
      <name val="Times New Roman"/>
      <family val="1"/>
    </font>
    <font>
      <b/>
      <sz val="10"/>
      <color indexed="63"/>
      <name val="Arial"/>
      <family val="2"/>
    </font>
    <font>
      <b/>
      <sz val="11"/>
      <color indexed="63"/>
      <name val="Arial Mäori"/>
      <family val="2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 Mäori"/>
      <family val="2"/>
    </font>
    <font>
      <b/>
      <sz val="8"/>
      <color rgb="FF3F3F3F"/>
      <name val="Arial"/>
      <family val="2"/>
    </font>
    <font>
      <sz val="8"/>
      <color theme="1"/>
      <name val="Cambria"/>
      <family val="1"/>
      <scheme val="major"/>
    </font>
    <font>
      <b/>
      <sz val="10"/>
      <name val="MS Sans Serif"/>
      <family val="2"/>
    </font>
    <font>
      <i/>
      <sz val="8"/>
      <name val="Times"/>
    </font>
    <font>
      <sz val="10"/>
      <color indexed="30"/>
      <name val="Arial"/>
      <family val="2"/>
    </font>
    <font>
      <b/>
      <sz val="18"/>
      <color indexed="56"/>
      <name val="Cambria"/>
      <family val="2"/>
    </font>
    <font>
      <sz val="16"/>
      <color theme="4"/>
      <name val="Arial"/>
      <family val="2"/>
    </font>
    <font>
      <b/>
      <sz val="18"/>
      <color indexed="62"/>
      <name val="Cambria"/>
      <family val="2"/>
    </font>
    <font>
      <b/>
      <sz val="20"/>
      <color theme="0"/>
      <name val="Cambria"/>
      <family val="2"/>
      <scheme val="major"/>
    </font>
    <font>
      <b/>
      <sz val="8"/>
      <name val="times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1"/>
      <color indexed="8"/>
      <name val="Arial Mäori"/>
      <family val="2"/>
    </font>
    <font>
      <b/>
      <sz val="10"/>
      <color indexed="8"/>
      <name val="Arial Mäori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11"/>
      <color indexed="10"/>
      <name val="Arial Mäori"/>
      <family val="2"/>
    </font>
    <font>
      <sz val="10"/>
      <color rgb="FFFF0000"/>
      <name val="Arial"/>
      <family val="2"/>
    </font>
    <font>
      <sz val="10"/>
      <color indexed="10"/>
      <name val="Arial Mäori"/>
      <family val="2"/>
    </font>
    <font>
      <sz val="8"/>
      <color rgb="FFFF0000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7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/>
        <bgColor indexed="64"/>
      </patternFill>
    </fill>
    <fill>
      <patternFill patternType="mediumGray">
        <fgColor indexed="22"/>
      </patternFill>
    </fill>
    <fill>
      <patternFill patternType="solid">
        <fgColor theme="8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auto="1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dotted">
        <color indexed="64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auto="1"/>
      </left>
      <right/>
      <top style="thin">
        <color theme="0" tint="-0.34998626667073579"/>
      </top>
      <bottom/>
      <diagonal/>
    </border>
    <border>
      <left/>
      <right style="dotted">
        <color auto="1"/>
      </right>
      <top/>
      <bottom style="thin">
        <color theme="0" tint="-0.34998626667073579"/>
      </bottom>
      <diagonal/>
    </border>
    <border>
      <left style="dotted">
        <color auto="1"/>
      </left>
      <right/>
      <top/>
      <bottom style="thin">
        <color theme="0" tint="-0.34998626667073579"/>
      </bottom>
      <diagonal/>
    </border>
    <border>
      <left/>
      <right style="dotted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dotted">
        <color auto="1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ck">
        <color theme="8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B0A978"/>
      </right>
      <top style="thin">
        <color rgb="FFB0A978"/>
      </top>
      <bottom style="thin">
        <color theme="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theme="7"/>
      </top>
      <bottom style="thin">
        <color theme="7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1905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8" fillId="0" borderId="0" applyFill="0" applyAlignment="0"/>
    <xf numFmtId="0" fontId="20" fillId="0" borderId="0" applyFont="0"/>
    <xf numFmtId="165" fontId="1" fillId="0" borderId="0" applyFont="0" applyFill="0" applyBorder="0" applyAlignment="0" applyProtection="0"/>
    <xf numFmtId="174" fontId="42" fillId="0" borderId="0"/>
    <xf numFmtId="174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175" fontId="44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175" fontId="43" fillId="37" borderId="0" applyNumberFormat="0" applyBorder="0" applyAlignment="0" applyProtection="0"/>
    <xf numFmtId="175" fontId="43" fillId="37" borderId="0" applyNumberFormat="0" applyBorder="0" applyAlignment="0" applyProtection="0"/>
    <xf numFmtId="0" fontId="44" fillId="37" borderId="0" applyNumberFormat="0" applyBorder="0" applyAlignment="0" applyProtection="0"/>
    <xf numFmtId="175" fontId="4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175" fontId="44" fillId="37" borderId="0" applyNumberFormat="0" applyBorder="0" applyAlignment="0" applyProtection="0"/>
    <xf numFmtId="0" fontId="46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175" fontId="44" fillId="37" borderId="0" applyNumberFormat="0" applyBorder="0" applyAlignment="0" applyProtection="0"/>
    <xf numFmtId="175" fontId="44" fillId="37" borderId="0" applyNumberFormat="0" applyBorder="0" applyAlignment="0" applyProtection="0"/>
    <xf numFmtId="0" fontId="46" fillId="37" borderId="0" applyNumberFormat="0" applyBorder="0" applyAlignment="0" applyProtection="0"/>
    <xf numFmtId="175" fontId="44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175" fontId="46" fillId="37" borderId="0" applyNumberFormat="0" applyBorder="0" applyAlignment="0" applyProtection="0"/>
    <xf numFmtId="0" fontId="44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175" fontId="47" fillId="37" borderId="0" applyNumberFormat="0" applyBorder="0" applyAlignment="0" applyProtection="0"/>
    <xf numFmtId="175" fontId="47" fillId="37" borderId="0" applyNumberFormat="0" applyBorder="0" applyAlignment="0" applyProtection="0"/>
    <xf numFmtId="0" fontId="44" fillId="37" borderId="0" applyNumberFormat="0" applyBorder="0" applyAlignment="0" applyProtection="0"/>
    <xf numFmtId="175" fontId="47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175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5" fontId="1" fillId="37" borderId="0" applyNumberFormat="0" applyBorder="0" applyAlignment="0" applyProtection="0"/>
    <xf numFmtId="17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175" fontId="44" fillId="37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5" fontId="48" fillId="10" borderId="0" applyNumberFormat="0" applyBorder="0" applyAlignment="0" applyProtection="0"/>
    <xf numFmtId="175" fontId="4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5" fontId="48" fillId="10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5" fontId="44" fillId="37" borderId="0" applyNumberFormat="0" applyBorder="0" applyAlignment="0" applyProtection="0"/>
    <xf numFmtId="175" fontId="44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5" fontId="44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5" fontId="1" fillId="10" borderId="0" applyNumberFormat="0" applyBorder="0" applyAlignment="0" applyProtection="0"/>
    <xf numFmtId="175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3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175" fontId="44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175" fontId="43" fillId="39" borderId="0" applyNumberFormat="0" applyBorder="0" applyAlignment="0" applyProtection="0"/>
    <xf numFmtId="175" fontId="43" fillId="39" borderId="0" applyNumberFormat="0" applyBorder="0" applyAlignment="0" applyProtection="0"/>
    <xf numFmtId="0" fontId="44" fillId="39" borderId="0" applyNumberFormat="0" applyBorder="0" applyAlignment="0" applyProtection="0"/>
    <xf numFmtId="175" fontId="43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175" fontId="44" fillId="39" borderId="0" applyNumberFormat="0" applyBorder="0" applyAlignment="0" applyProtection="0"/>
    <xf numFmtId="0" fontId="46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175" fontId="44" fillId="39" borderId="0" applyNumberFormat="0" applyBorder="0" applyAlignment="0" applyProtection="0"/>
    <xf numFmtId="175" fontId="44" fillId="39" borderId="0" applyNumberFormat="0" applyBorder="0" applyAlignment="0" applyProtection="0"/>
    <xf numFmtId="0" fontId="46" fillId="39" borderId="0" applyNumberFormat="0" applyBorder="0" applyAlignment="0" applyProtection="0"/>
    <xf numFmtId="175" fontId="44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175" fontId="46" fillId="39" borderId="0" applyNumberFormat="0" applyBorder="0" applyAlignment="0" applyProtection="0"/>
    <xf numFmtId="0" fontId="44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175" fontId="47" fillId="39" borderId="0" applyNumberFormat="0" applyBorder="0" applyAlignment="0" applyProtection="0"/>
    <xf numFmtId="175" fontId="47" fillId="39" borderId="0" applyNumberFormat="0" applyBorder="0" applyAlignment="0" applyProtection="0"/>
    <xf numFmtId="0" fontId="44" fillId="39" borderId="0" applyNumberFormat="0" applyBorder="0" applyAlignment="0" applyProtection="0"/>
    <xf numFmtId="175" fontId="47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175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175" fontId="1" fillId="39" borderId="0" applyNumberFormat="0" applyBorder="0" applyAlignment="0" applyProtection="0"/>
    <xf numFmtId="175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175" fontId="44" fillId="39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5" fontId="48" fillId="14" borderId="0" applyNumberFormat="0" applyBorder="0" applyAlignment="0" applyProtection="0"/>
    <xf numFmtId="175" fontId="4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5" fontId="48" fillId="14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5" fontId="44" fillId="39" borderId="0" applyNumberFormat="0" applyBorder="0" applyAlignment="0" applyProtection="0"/>
    <xf numFmtId="175" fontId="44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5" fontId="44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5" fontId="1" fillId="14" borderId="0" applyNumberFormat="0" applyBorder="0" applyAlignment="0" applyProtection="0"/>
    <xf numFmtId="175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3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175" fontId="44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175" fontId="43" fillId="41" borderId="0" applyNumberFormat="0" applyBorder="0" applyAlignment="0" applyProtection="0"/>
    <xf numFmtId="175" fontId="43" fillId="41" borderId="0" applyNumberFormat="0" applyBorder="0" applyAlignment="0" applyProtection="0"/>
    <xf numFmtId="0" fontId="44" fillId="41" borderId="0" applyNumberFormat="0" applyBorder="0" applyAlignment="0" applyProtection="0"/>
    <xf numFmtId="175" fontId="43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175" fontId="44" fillId="41" borderId="0" applyNumberFormat="0" applyBorder="0" applyAlignment="0" applyProtection="0"/>
    <xf numFmtId="0" fontId="46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175" fontId="44" fillId="41" borderId="0" applyNumberFormat="0" applyBorder="0" applyAlignment="0" applyProtection="0"/>
    <xf numFmtId="175" fontId="44" fillId="41" borderId="0" applyNumberFormat="0" applyBorder="0" applyAlignment="0" applyProtection="0"/>
    <xf numFmtId="0" fontId="46" fillId="41" borderId="0" applyNumberFormat="0" applyBorder="0" applyAlignment="0" applyProtection="0"/>
    <xf numFmtId="175" fontId="44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175" fontId="46" fillId="41" borderId="0" applyNumberFormat="0" applyBorder="0" applyAlignment="0" applyProtection="0"/>
    <xf numFmtId="0" fontId="44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175" fontId="47" fillId="41" borderId="0" applyNumberFormat="0" applyBorder="0" applyAlignment="0" applyProtection="0"/>
    <xf numFmtId="175" fontId="47" fillId="41" borderId="0" applyNumberFormat="0" applyBorder="0" applyAlignment="0" applyProtection="0"/>
    <xf numFmtId="0" fontId="44" fillId="41" borderId="0" applyNumberFormat="0" applyBorder="0" applyAlignment="0" applyProtection="0"/>
    <xf numFmtId="175" fontId="47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175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5" fontId="1" fillId="41" borderId="0" applyNumberFormat="0" applyBorder="0" applyAlignment="0" applyProtection="0"/>
    <xf numFmtId="17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175" fontId="44" fillId="41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5" fontId="48" fillId="18" borderId="0" applyNumberFormat="0" applyBorder="0" applyAlignment="0" applyProtection="0"/>
    <xf numFmtId="175" fontId="4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5" fontId="48" fillId="1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5" fontId="44" fillId="41" borderId="0" applyNumberFormat="0" applyBorder="0" applyAlignment="0" applyProtection="0"/>
    <xf numFmtId="175" fontId="4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5" fontId="4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5" fontId="1" fillId="18" borderId="0" applyNumberFormat="0" applyBorder="0" applyAlignment="0" applyProtection="0"/>
    <xf numFmtId="175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3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175" fontId="44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175" fontId="43" fillId="43" borderId="0" applyNumberFormat="0" applyBorder="0" applyAlignment="0" applyProtection="0"/>
    <xf numFmtId="175" fontId="43" fillId="43" borderId="0" applyNumberFormat="0" applyBorder="0" applyAlignment="0" applyProtection="0"/>
    <xf numFmtId="0" fontId="44" fillId="43" borderId="0" applyNumberFormat="0" applyBorder="0" applyAlignment="0" applyProtection="0"/>
    <xf numFmtId="175" fontId="43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175" fontId="44" fillId="43" borderId="0" applyNumberFormat="0" applyBorder="0" applyAlignment="0" applyProtection="0"/>
    <xf numFmtId="0" fontId="46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175" fontId="44" fillId="43" borderId="0" applyNumberFormat="0" applyBorder="0" applyAlignment="0" applyProtection="0"/>
    <xf numFmtId="175" fontId="44" fillId="43" borderId="0" applyNumberFormat="0" applyBorder="0" applyAlignment="0" applyProtection="0"/>
    <xf numFmtId="0" fontId="46" fillId="43" borderId="0" applyNumberFormat="0" applyBorder="0" applyAlignment="0" applyProtection="0"/>
    <xf numFmtId="175" fontId="44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175" fontId="46" fillId="43" borderId="0" applyNumberFormat="0" applyBorder="0" applyAlignment="0" applyProtection="0"/>
    <xf numFmtId="0" fontId="44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175" fontId="47" fillId="43" borderId="0" applyNumberFormat="0" applyBorder="0" applyAlignment="0" applyProtection="0"/>
    <xf numFmtId="175" fontId="47" fillId="43" borderId="0" applyNumberFormat="0" applyBorder="0" applyAlignment="0" applyProtection="0"/>
    <xf numFmtId="0" fontId="44" fillId="43" borderId="0" applyNumberFormat="0" applyBorder="0" applyAlignment="0" applyProtection="0"/>
    <xf numFmtId="175" fontId="47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175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75" fontId="1" fillId="43" borderId="0" applyNumberFormat="0" applyBorder="0" applyAlignment="0" applyProtection="0"/>
    <xf numFmtId="175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175" fontId="44" fillId="43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5" fontId="48" fillId="22" borderId="0" applyNumberFormat="0" applyBorder="0" applyAlignment="0" applyProtection="0"/>
    <xf numFmtId="175" fontId="4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5" fontId="48" fillId="2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5" fontId="44" fillId="43" borderId="0" applyNumberFormat="0" applyBorder="0" applyAlignment="0" applyProtection="0"/>
    <xf numFmtId="175" fontId="44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5" fontId="44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5" fontId="1" fillId="22" borderId="0" applyNumberFormat="0" applyBorder="0" applyAlignment="0" applyProtection="0"/>
    <xf numFmtId="175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3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175" fontId="44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175" fontId="43" fillId="45" borderId="0" applyNumberFormat="0" applyBorder="0" applyAlignment="0" applyProtection="0"/>
    <xf numFmtId="175" fontId="43" fillId="45" borderId="0" applyNumberFormat="0" applyBorder="0" applyAlignment="0" applyProtection="0"/>
    <xf numFmtId="0" fontId="44" fillId="45" borderId="0" applyNumberFormat="0" applyBorder="0" applyAlignment="0" applyProtection="0"/>
    <xf numFmtId="175" fontId="43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175" fontId="44" fillId="45" borderId="0" applyNumberFormat="0" applyBorder="0" applyAlignment="0" applyProtection="0"/>
    <xf numFmtId="0" fontId="46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175" fontId="44" fillId="45" borderId="0" applyNumberFormat="0" applyBorder="0" applyAlignment="0" applyProtection="0"/>
    <xf numFmtId="175" fontId="44" fillId="45" borderId="0" applyNumberFormat="0" applyBorder="0" applyAlignment="0" applyProtection="0"/>
    <xf numFmtId="0" fontId="46" fillId="45" borderId="0" applyNumberFormat="0" applyBorder="0" applyAlignment="0" applyProtection="0"/>
    <xf numFmtId="175" fontId="44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175" fontId="46" fillId="45" borderId="0" applyNumberFormat="0" applyBorder="0" applyAlignment="0" applyProtection="0"/>
    <xf numFmtId="0" fontId="44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175" fontId="47" fillId="45" borderId="0" applyNumberFormat="0" applyBorder="0" applyAlignment="0" applyProtection="0"/>
    <xf numFmtId="175" fontId="47" fillId="45" borderId="0" applyNumberFormat="0" applyBorder="0" applyAlignment="0" applyProtection="0"/>
    <xf numFmtId="0" fontId="44" fillId="45" borderId="0" applyNumberFormat="0" applyBorder="0" applyAlignment="0" applyProtection="0"/>
    <xf numFmtId="175" fontId="47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175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8" fillId="26" borderId="0" applyNumberFormat="0" applyBorder="0" applyAlignment="0" applyProtection="0"/>
    <xf numFmtId="175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4" fillId="45" borderId="0" applyNumberFormat="0" applyBorder="0" applyAlignment="0" applyProtection="0"/>
    <xf numFmtId="175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5" fontId="44" fillId="45" borderId="0" applyNumberFormat="0" applyBorder="0" applyAlignment="0" applyProtection="0"/>
    <xf numFmtId="175" fontId="44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5" fontId="44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5" fontId="1" fillId="26" borderId="0" applyNumberFormat="0" applyBorder="0" applyAlignment="0" applyProtection="0"/>
    <xf numFmtId="175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3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175" fontId="44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175" fontId="43" fillId="44" borderId="0" applyNumberFormat="0" applyBorder="0" applyAlignment="0" applyProtection="0"/>
    <xf numFmtId="175" fontId="43" fillId="44" borderId="0" applyNumberFormat="0" applyBorder="0" applyAlignment="0" applyProtection="0"/>
    <xf numFmtId="0" fontId="44" fillId="44" borderId="0" applyNumberFormat="0" applyBorder="0" applyAlignment="0" applyProtection="0"/>
    <xf numFmtId="175" fontId="43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175" fontId="44" fillId="44" borderId="0" applyNumberFormat="0" applyBorder="0" applyAlignment="0" applyProtection="0"/>
    <xf numFmtId="0" fontId="46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175" fontId="44" fillId="44" borderId="0" applyNumberFormat="0" applyBorder="0" applyAlignment="0" applyProtection="0"/>
    <xf numFmtId="175" fontId="44" fillId="44" borderId="0" applyNumberFormat="0" applyBorder="0" applyAlignment="0" applyProtection="0"/>
    <xf numFmtId="0" fontId="46" fillId="44" borderId="0" applyNumberFormat="0" applyBorder="0" applyAlignment="0" applyProtection="0"/>
    <xf numFmtId="175" fontId="44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175" fontId="46" fillId="44" borderId="0" applyNumberFormat="0" applyBorder="0" applyAlignment="0" applyProtection="0"/>
    <xf numFmtId="0" fontId="44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175" fontId="47" fillId="44" borderId="0" applyNumberFormat="0" applyBorder="0" applyAlignment="0" applyProtection="0"/>
    <xf numFmtId="175" fontId="47" fillId="44" borderId="0" applyNumberFormat="0" applyBorder="0" applyAlignment="0" applyProtection="0"/>
    <xf numFmtId="0" fontId="44" fillId="44" borderId="0" applyNumberFormat="0" applyBorder="0" applyAlignment="0" applyProtection="0"/>
    <xf numFmtId="175" fontId="47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175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75" fontId="1" fillId="46" borderId="0" applyNumberFormat="0" applyBorder="0" applyAlignment="0" applyProtection="0"/>
    <xf numFmtId="17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175" fontId="44" fillId="44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5" fontId="48" fillId="30" borderId="0" applyNumberFormat="0" applyBorder="0" applyAlignment="0" applyProtection="0"/>
    <xf numFmtId="175" fontId="48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5" fontId="48" fillId="30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5" fontId="44" fillId="44" borderId="0" applyNumberFormat="0" applyBorder="0" applyAlignment="0" applyProtection="0"/>
    <xf numFmtId="175" fontId="44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5" fontId="44" fillId="4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5" fontId="1" fillId="30" borderId="0" applyNumberFormat="0" applyBorder="0" applyAlignment="0" applyProtection="0"/>
    <xf numFmtId="175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175" fontId="44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75" fontId="43" fillId="38" borderId="0" applyNumberFormat="0" applyBorder="0" applyAlignment="0" applyProtection="0"/>
    <xf numFmtId="175" fontId="43" fillId="38" borderId="0" applyNumberFormat="0" applyBorder="0" applyAlignment="0" applyProtection="0"/>
    <xf numFmtId="0" fontId="44" fillId="38" borderId="0" applyNumberFormat="0" applyBorder="0" applyAlignment="0" applyProtection="0"/>
    <xf numFmtId="175" fontId="4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175" fontId="44" fillId="38" borderId="0" applyNumberFormat="0" applyBorder="0" applyAlignment="0" applyProtection="0"/>
    <xf numFmtId="0" fontId="46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175" fontId="44" fillId="38" borderId="0" applyNumberFormat="0" applyBorder="0" applyAlignment="0" applyProtection="0"/>
    <xf numFmtId="175" fontId="44" fillId="38" borderId="0" applyNumberFormat="0" applyBorder="0" applyAlignment="0" applyProtection="0"/>
    <xf numFmtId="0" fontId="46" fillId="38" borderId="0" applyNumberFormat="0" applyBorder="0" applyAlignment="0" applyProtection="0"/>
    <xf numFmtId="175" fontId="44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175" fontId="46" fillId="38" borderId="0" applyNumberFormat="0" applyBorder="0" applyAlignment="0" applyProtection="0"/>
    <xf numFmtId="0" fontId="44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175" fontId="47" fillId="38" borderId="0" applyNumberFormat="0" applyBorder="0" applyAlignment="0" applyProtection="0"/>
    <xf numFmtId="175" fontId="47" fillId="38" borderId="0" applyNumberFormat="0" applyBorder="0" applyAlignment="0" applyProtection="0"/>
    <xf numFmtId="0" fontId="44" fillId="38" borderId="0" applyNumberFormat="0" applyBorder="0" applyAlignment="0" applyProtection="0"/>
    <xf numFmtId="175" fontId="47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175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5" fontId="1" fillId="38" borderId="0" applyNumberFormat="0" applyBorder="0" applyAlignment="0" applyProtection="0"/>
    <xf numFmtId="17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175" fontId="44" fillId="38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5" fontId="48" fillId="11" borderId="0" applyNumberFormat="0" applyBorder="0" applyAlignment="0" applyProtection="0"/>
    <xf numFmtId="175" fontId="4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5" fontId="48" fillId="11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5" fontId="44" fillId="38" borderId="0" applyNumberFormat="0" applyBorder="0" applyAlignment="0" applyProtection="0"/>
    <xf numFmtId="175" fontId="44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5" fontId="44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5" fontId="1" fillId="11" borderId="0" applyNumberFormat="0" applyBorder="0" applyAlignment="0" applyProtection="0"/>
    <xf numFmtId="175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3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175" fontId="44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175" fontId="43" fillId="40" borderId="0" applyNumberFormat="0" applyBorder="0" applyAlignment="0" applyProtection="0"/>
    <xf numFmtId="175" fontId="43" fillId="40" borderId="0" applyNumberFormat="0" applyBorder="0" applyAlignment="0" applyProtection="0"/>
    <xf numFmtId="0" fontId="44" fillId="40" borderId="0" applyNumberFormat="0" applyBorder="0" applyAlignment="0" applyProtection="0"/>
    <xf numFmtId="175" fontId="43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175" fontId="44" fillId="40" borderId="0" applyNumberFormat="0" applyBorder="0" applyAlignment="0" applyProtection="0"/>
    <xf numFmtId="0" fontId="46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175" fontId="44" fillId="40" borderId="0" applyNumberFormat="0" applyBorder="0" applyAlignment="0" applyProtection="0"/>
    <xf numFmtId="175" fontId="44" fillId="40" borderId="0" applyNumberFormat="0" applyBorder="0" applyAlignment="0" applyProtection="0"/>
    <xf numFmtId="0" fontId="46" fillId="40" borderId="0" applyNumberFormat="0" applyBorder="0" applyAlignment="0" applyProtection="0"/>
    <xf numFmtId="175" fontId="44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175" fontId="46" fillId="40" borderId="0" applyNumberFormat="0" applyBorder="0" applyAlignment="0" applyProtection="0"/>
    <xf numFmtId="0" fontId="44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175" fontId="47" fillId="40" borderId="0" applyNumberFormat="0" applyBorder="0" applyAlignment="0" applyProtection="0"/>
    <xf numFmtId="175" fontId="47" fillId="40" borderId="0" applyNumberFormat="0" applyBorder="0" applyAlignment="0" applyProtection="0"/>
    <xf numFmtId="0" fontId="44" fillId="40" borderId="0" applyNumberFormat="0" applyBorder="0" applyAlignment="0" applyProtection="0"/>
    <xf numFmtId="175" fontId="47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175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8" fillId="15" borderId="0" applyNumberFormat="0" applyBorder="0" applyAlignment="0" applyProtection="0"/>
    <xf numFmtId="175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4" fillId="40" borderId="0" applyNumberFormat="0" applyBorder="0" applyAlignment="0" applyProtection="0"/>
    <xf numFmtId="175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5" fontId="44" fillId="40" borderId="0" applyNumberFormat="0" applyBorder="0" applyAlignment="0" applyProtection="0"/>
    <xf numFmtId="175" fontId="4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5" fontId="4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5" fontId="1" fillId="15" borderId="0" applyNumberFormat="0" applyBorder="0" applyAlignment="0" applyProtection="0"/>
    <xf numFmtId="175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3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175" fontId="44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175" fontId="43" fillId="47" borderId="0" applyNumberFormat="0" applyBorder="0" applyAlignment="0" applyProtection="0"/>
    <xf numFmtId="175" fontId="43" fillId="47" borderId="0" applyNumberFormat="0" applyBorder="0" applyAlignment="0" applyProtection="0"/>
    <xf numFmtId="0" fontId="44" fillId="47" borderId="0" applyNumberFormat="0" applyBorder="0" applyAlignment="0" applyProtection="0"/>
    <xf numFmtId="175" fontId="43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175" fontId="44" fillId="47" borderId="0" applyNumberFormat="0" applyBorder="0" applyAlignment="0" applyProtection="0"/>
    <xf numFmtId="0" fontId="46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175" fontId="44" fillId="47" borderId="0" applyNumberFormat="0" applyBorder="0" applyAlignment="0" applyProtection="0"/>
    <xf numFmtId="175" fontId="44" fillId="47" borderId="0" applyNumberFormat="0" applyBorder="0" applyAlignment="0" applyProtection="0"/>
    <xf numFmtId="0" fontId="46" fillId="47" borderId="0" applyNumberFormat="0" applyBorder="0" applyAlignment="0" applyProtection="0"/>
    <xf numFmtId="175" fontId="44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175" fontId="46" fillId="47" borderId="0" applyNumberFormat="0" applyBorder="0" applyAlignment="0" applyProtection="0"/>
    <xf numFmtId="0" fontId="44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175" fontId="47" fillId="47" borderId="0" applyNumberFormat="0" applyBorder="0" applyAlignment="0" applyProtection="0"/>
    <xf numFmtId="175" fontId="47" fillId="47" borderId="0" applyNumberFormat="0" applyBorder="0" applyAlignment="0" applyProtection="0"/>
    <xf numFmtId="0" fontId="44" fillId="47" borderId="0" applyNumberFormat="0" applyBorder="0" applyAlignment="0" applyProtection="0"/>
    <xf numFmtId="175" fontId="47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175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175" fontId="1" fillId="47" borderId="0" applyNumberFormat="0" applyBorder="0" applyAlignment="0" applyProtection="0"/>
    <xf numFmtId="175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8" borderId="0" applyNumberFormat="0" applyBorder="0" applyAlignment="0" applyProtection="0"/>
    <xf numFmtId="175" fontId="44" fillId="47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5" fontId="48" fillId="19" borderId="0" applyNumberFormat="0" applyBorder="0" applyAlignment="0" applyProtection="0"/>
    <xf numFmtId="175" fontId="48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5" fontId="48" fillId="19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5" fontId="44" fillId="47" borderId="0" applyNumberFormat="0" applyBorder="0" applyAlignment="0" applyProtection="0"/>
    <xf numFmtId="175" fontId="44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5" fontId="44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5" fontId="1" fillId="19" borderId="0" applyNumberFormat="0" applyBorder="0" applyAlignment="0" applyProtection="0"/>
    <xf numFmtId="175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3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175" fontId="44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175" fontId="43" fillId="43" borderId="0" applyNumberFormat="0" applyBorder="0" applyAlignment="0" applyProtection="0"/>
    <xf numFmtId="175" fontId="43" fillId="43" borderId="0" applyNumberFormat="0" applyBorder="0" applyAlignment="0" applyProtection="0"/>
    <xf numFmtId="0" fontId="44" fillId="43" borderId="0" applyNumberFormat="0" applyBorder="0" applyAlignment="0" applyProtection="0"/>
    <xf numFmtId="175" fontId="43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175" fontId="44" fillId="43" borderId="0" applyNumberFormat="0" applyBorder="0" applyAlignment="0" applyProtection="0"/>
    <xf numFmtId="0" fontId="46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175" fontId="44" fillId="43" borderId="0" applyNumberFormat="0" applyBorder="0" applyAlignment="0" applyProtection="0"/>
    <xf numFmtId="175" fontId="44" fillId="43" borderId="0" applyNumberFormat="0" applyBorder="0" applyAlignment="0" applyProtection="0"/>
    <xf numFmtId="0" fontId="46" fillId="43" borderId="0" applyNumberFormat="0" applyBorder="0" applyAlignment="0" applyProtection="0"/>
    <xf numFmtId="175" fontId="44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175" fontId="46" fillId="43" borderId="0" applyNumberFormat="0" applyBorder="0" applyAlignment="0" applyProtection="0"/>
    <xf numFmtId="0" fontId="44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175" fontId="47" fillId="43" borderId="0" applyNumberFormat="0" applyBorder="0" applyAlignment="0" applyProtection="0"/>
    <xf numFmtId="175" fontId="47" fillId="43" borderId="0" applyNumberFormat="0" applyBorder="0" applyAlignment="0" applyProtection="0"/>
    <xf numFmtId="0" fontId="44" fillId="43" borderId="0" applyNumberFormat="0" applyBorder="0" applyAlignment="0" applyProtection="0"/>
    <xf numFmtId="175" fontId="47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175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75" fontId="1" fillId="43" borderId="0" applyNumberFormat="0" applyBorder="0" applyAlignment="0" applyProtection="0"/>
    <xf numFmtId="175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175" fontId="44" fillId="4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5" fontId="48" fillId="23" borderId="0" applyNumberFormat="0" applyBorder="0" applyAlignment="0" applyProtection="0"/>
    <xf numFmtId="175" fontId="48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5" fontId="48" fillId="2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5" fontId="44" fillId="43" borderId="0" applyNumberFormat="0" applyBorder="0" applyAlignment="0" applyProtection="0"/>
    <xf numFmtId="175" fontId="44" fillId="4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5" fontId="44" fillId="4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5" fontId="1" fillId="23" borderId="0" applyNumberFormat="0" applyBorder="0" applyAlignment="0" applyProtection="0"/>
    <xf numFmtId="175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175" fontId="44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75" fontId="43" fillId="38" borderId="0" applyNumberFormat="0" applyBorder="0" applyAlignment="0" applyProtection="0"/>
    <xf numFmtId="175" fontId="43" fillId="38" borderId="0" applyNumberFormat="0" applyBorder="0" applyAlignment="0" applyProtection="0"/>
    <xf numFmtId="0" fontId="44" fillId="38" borderId="0" applyNumberFormat="0" applyBorder="0" applyAlignment="0" applyProtection="0"/>
    <xf numFmtId="175" fontId="4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175" fontId="44" fillId="38" borderId="0" applyNumberFormat="0" applyBorder="0" applyAlignment="0" applyProtection="0"/>
    <xf numFmtId="0" fontId="46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175" fontId="44" fillId="38" borderId="0" applyNumberFormat="0" applyBorder="0" applyAlignment="0" applyProtection="0"/>
    <xf numFmtId="175" fontId="44" fillId="38" borderId="0" applyNumberFormat="0" applyBorder="0" applyAlignment="0" applyProtection="0"/>
    <xf numFmtId="0" fontId="46" fillId="38" borderId="0" applyNumberFormat="0" applyBorder="0" applyAlignment="0" applyProtection="0"/>
    <xf numFmtId="175" fontId="44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175" fontId="46" fillId="38" borderId="0" applyNumberFormat="0" applyBorder="0" applyAlignment="0" applyProtection="0"/>
    <xf numFmtId="0" fontId="44" fillId="38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175" fontId="47" fillId="38" borderId="0" applyNumberFormat="0" applyBorder="0" applyAlignment="0" applyProtection="0"/>
    <xf numFmtId="175" fontId="47" fillId="38" borderId="0" applyNumberFormat="0" applyBorder="0" applyAlignment="0" applyProtection="0"/>
    <xf numFmtId="0" fontId="44" fillId="38" borderId="0" applyNumberFormat="0" applyBorder="0" applyAlignment="0" applyProtection="0"/>
    <xf numFmtId="175" fontId="47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175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5" fontId="1" fillId="38" borderId="0" applyNumberFormat="0" applyBorder="0" applyAlignment="0" applyProtection="0"/>
    <xf numFmtId="17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175" fontId="44" fillId="38" borderId="0" applyNumberFormat="0" applyBorder="0" applyAlignment="0" applyProtection="0"/>
    <xf numFmtId="0" fontId="48" fillId="27" borderId="0" applyNumberFormat="0" applyBorder="0" applyAlignment="0" applyProtection="0"/>
    <xf numFmtId="0" fontId="48" fillId="27" borderId="0" applyNumberFormat="0" applyBorder="0" applyAlignment="0" applyProtection="0"/>
    <xf numFmtId="0" fontId="48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5" fontId="48" fillId="27" borderId="0" applyNumberFormat="0" applyBorder="0" applyAlignment="0" applyProtection="0"/>
    <xf numFmtId="175" fontId="48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5" fontId="48" fillId="2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5" fontId="44" fillId="38" borderId="0" applyNumberFormat="0" applyBorder="0" applyAlignment="0" applyProtection="0"/>
    <xf numFmtId="175" fontId="44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5" fontId="44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5" fontId="1" fillId="27" borderId="0" applyNumberFormat="0" applyBorder="0" applyAlignment="0" applyProtection="0"/>
    <xf numFmtId="175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3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175" fontId="44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175" fontId="43" fillId="49" borderId="0" applyNumberFormat="0" applyBorder="0" applyAlignment="0" applyProtection="0"/>
    <xf numFmtId="175" fontId="43" fillId="49" borderId="0" applyNumberFormat="0" applyBorder="0" applyAlignment="0" applyProtection="0"/>
    <xf numFmtId="0" fontId="44" fillId="49" borderId="0" applyNumberFormat="0" applyBorder="0" applyAlignment="0" applyProtection="0"/>
    <xf numFmtId="175" fontId="43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175" fontId="44" fillId="49" borderId="0" applyNumberFormat="0" applyBorder="0" applyAlignment="0" applyProtection="0"/>
    <xf numFmtId="0" fontId="46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175" fontId="44" fillId="49" borderId="0" applyNumberFormat="0" applyBorder="0" applyAlignment="0" applyProtection="0"/>
    <xf numFmtId="175" fontId="44" fillId="49" borderId="0" applyNumberFormat="0" applyBorder="0" applyAlignment="0" applyProtection="0"/>
    <xf numFmtId="0" fontId="46" fillId="49" borderId="0" applyNumberFormat="0" applyBorder="0" applyAlignment="0" applyProtection="0"/>
    <xf numFmtId="175" fontId="44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175" fontId="46" fillId="49" borderId="0" applyNumberFormat="0" applyBorder="0" applyAlignment="0" applyProtection="0"/>
    <xf numFmtId="0" fontId="44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175" fontId="47" fillId="49" borderId="0" applyNumberFormat="0" applyBorder="0" applyAlignment="0" applyProtection="0"/>
    <xf numFmtId="175" fontId="47" fillId="49" borderId="0" applyNumberFormat="0" applyBorder="0" applyAlignment="0" applyProtection="0"/>
    <xf numFmtId="0" fontId="44" fillId="49" borderId="0" applyNumberFormat="0" applyBorder="0" applyAlignment="0" applyProtection="0"/>
    <xf numFmtId="175" fontId="47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175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5" fontId="1" fillId="49" borderId="0" applyNumberFormat="0" applyBorder="0" applyAlignment="0" applyProtection="0"/>
    <xf numFmtId="17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175" fontId="44" fillId="49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5" fontId="48" fillId="31" borderId="0" applyNumberFormat="0" applyBorder="0" applyAlignment="0" applyProtection="0"/>
    <xf numFmtId="175" fontId="48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5" fontId="48" fillId="31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5" fontId="44" fillId="49" borderId="0" applyNumberFormat="0" applyBorder="0" applyAlignment="0" applyProtection="0"/>
    <xf numFmtId="175" fontId="44" fillId="4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5" fontId="44" fillId="4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5" fontId="1" fillId="31" borderId="0" applyNumberFormat="0" applyBorder="0" applyAlignment="0" applyProtection="0"/>
    <xf numFmtId="175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9" fillId="50" borderId="0" applyNumberFormat="0" applyBorder="0" applyAlignment="0" applyProtection="0"/>
    <xf numFmtId="0" fontId="50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175" fontId="49" fillId="50" borderId="0" applyNumberFormat="0" applyBorder="0" applyAlignment="0" applyProtection="0"/>
    <xf numFmtId="175" fontId="49" fillId="50" borderId="0" applyNumberFormat="0" applyBorder="0" applyAlignment="0" applyProtection="0"/>
    <xf numFmtId="0" fontId="50" fillId="50" borderId="0" applyNumberFormat="0" applyBorder="0" applyAlignment="0" applyProtection="0"/>
    <xf numFmtId="175" fontId="49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175" fontId="50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175" fontId="52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175" fontId="53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175" fontId="17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175" fontId="52" fillId="50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54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175" fontId="54" fillId="12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175" fontId="52" fillId="50" borderId="0" applyNumberFormat="0" applyBorder="0" applyAlignment="0" applyProtection="0"/>
    <xf numFmtId="0" fontId="17" fillId="12" borderId="0" applyNumberFormat="0" applyBorder="0" applyAlignment="0" applyProtection="0"/>
    <xf numFmtId="175" fontId="17" fillId="12" borderId="0" applyNumberFormat="0" applyBorder="0" applyAlignment="0" applyProtection="0"/>
    <xf numFmtId="0" fontId="49" fillId="40" borderId="0" applyNumberFormat="0" applyBorder="0" applyAlignment="0" applyProtection="0"/>
    <xf numFmtId="0" fontId="50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175" fontId="49" fillId="40" borderId="0" applyNumberFormat="0" applyBorder="0" applyAlignment="0" applyProtection="0"/>
    <xf numFmtId="175" fontId="49" fillId="40" borderId="0" applyNumberFormat="0" applyBorder="0" applyAlignment="0" applyProtection="0"/>
    <xf numFmtId="0" fontId="50" fillId="40" borderId="0" applyNumberFormat="0" applyBorder="0" applyAlignment="0" applyProtection="0"/>
    <xf numFmtId="175" fontId="49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175" fontId="50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175" fontId="52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175" fontId="53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175" fontId="17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175" fontId="52" fillId="40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175" fontId="54" fillId="16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175" fontId="52" fillId="40" borderId="0" applyNumberFormat="0" applyBorder="0" applyAlignment="0" applyProtection="0"/>
    <xf numFmtId="0" fontId="17" fillId="16" borderId="0" applyNumberFormat="0" applyBorder="0" applyAlignment="0" applyProtection="0"/>
    <xf numFmtId="175" fontId="17" fillId="16" borderId="0" applyNumberFormat="0" applyBorder="0" applyAlignment="0" applyProtection="0"/>
    <xf numFmtId="0" fontId="49" fillId="47" borderId="0" applyNumberFormat="0" applyBorder="0" applyAlignment="0" applyProtection="0"/>
    <xf numFmtId="0" fontId="50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175" fontId="49" fillId="47" borderId="0" applyNumberFormat="0" applyBorder="0" applyAlignment="0" applyProtection="0"/>
    <xf numFmtId="175" fontId="49" fillId="47" borderId="0" applyNumberFormat="0" applyBorder="0" applyAlignment="0" applyProtection="0"/>
    <xf numFmtId="0" fontId="50" fillId="47" borderId="0" applyNumberFormat="0" applyBorder="0" applyAlignment="0" applyProtection="0"/>
    <xf numFmtId="175" fontId="49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175" fontId="50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175" fontId="52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175" fontId="53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175" fontId="17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175" fontId="52" fillId="47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175" fontId="54" fillId="20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175" fontId="52" fillId="47" borderId="0" applyNumberFormat="0" applyBorder="0" applyAlignment="0" applyProtection="0"/>
    <xf numFmtId="0" fontId="17" fillId="20" borderId="0" applyNumberFormat="0" applyBorder="0" applyAlignment="0" applyProtection="0"/>
    <xf numFmtId="175" fontId="17" fillId="20" borderId="0" applyNumberFormat="0" applyBorder="0" applyAlignment="0" applyProtection="0"/>
    <xf numFmtId="0" fontId="49" fillId="52" borderId="0" applyNumberFormat="0" applyBorder="0" applyAlignment="0" applyProtection="0"/>
    <xf numFmtId="0" fontId="50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175" fontId="49" fillId="52" borderId="0" applyNumberFormat="0" applyBorder="0" applyAlignment="0" applyProtection="0"/>
    <xf numFmtId="175" fontId="49" fillId="52" borderId="0" applyNumberFormat="0" applyBorder="0" applyAlignment="0" applyProtection="0"/>
    <xf numFmtId="0" fontId="50" fillId="52" borderId="0" applyNumberFormat="0" applyBorder="0" applyAlignment="0" applyProtection="0"/>
    <xf numFmtId="175" fontId="49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175" fontId="50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175" fontId="52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175" fontId="53" fillId="52" borderId="0" applyNumberFormat="0" applyBorder="0" applyAlignment="0" applyProtection="0"/>
    <xf numFmtId="0" fontId="17" fillId="52" borderId="0" applyNumberFormat="0" applyBorder="0" applyAlignment="0" applyProtection="0"/>
    <xf numFmtId="0" fontId="17" fillId="52" borderId="0" applyNumberFormat="0" applyBorder="0" applyAlignment="0" applyProtection="0"/>
    <xf numFmtId="175" fontId="17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175" fontId="52" fillId="52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175" fontId="54" fillId="24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175" fontId="52" fillId="52" borderId="0" applyNumberFormat="0" applyBorder="0" applyAlignment="0" applyProtection="0"/>
    <xf numFmtId="0" fontId="17" fillId="24" borderId="0" applyNumberFormat="0" applyBorder="0" applyAlignment="0" applyProtection="0"/>
    <xf numFmtId="175" fontId="17" fillId="24" borderId="0" applyNumberFormat="0" applyBorder="0" applyAlignment="0" applyProtection="0"/>
    <xf numFmtId="0" fontId="49" fillId="53" borderId="0" applyNumberFormat="0" applyBorder="0" applyAlignment="0" applyProtection="0"/>
    <xf numFmtId="0" fontId="50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175" fontId="49" fillId="53" borderId="0" applyNumberFormat="0" applyBorder="0" applyAlignment="0" applyProtection="0"/>
    <xf numFmtId="175" fontId="49" fillId="53" borderId="0" applyNumberFormat="0" applyBorder="0" applyAlignment="0" applyProtection="0"/>
    <xf numFmtId="0" fontId="50" fillId="53" borderId="0" applyNumberFormat="0" applyBorder="0" applyAlignment="0" applyProtection="0"/>
    <xf numFmtId="175" fontId="49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175" fontId="50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175" fontId="52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175" fontId="53" fillId="53" borderId="0" applyNumberFormat="0" applyBorder="0" applyAlignment="0" applyProtection="0"/>
    <xf numFmtId="0" fontId="17" fillId="53" borderId="0" applyNumberFormat="0" applyBorder="0" applyAlignment="0" applyProtection="0"/>
    <xf numFmtId="0" fontId="17" fillId="53" borderId="0" applyNumberFormat="0" applyBorder="0" applyAlignment="0" applyProtection="0"/>
    <xf numFmtId="175" fontId="17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175" fontId="52" fillId="53" borderId="0" applyNumberFormat="0" applyBorder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175" fontId="54" fillId="28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175" fontId="52" fillId="53" borderId="0" applyNumberFormat="0" applyBorder="0" applyAlignment="0" applyProtection="0"/>
    <xf numFmtId="0" fontId="17" fillId="28" borderId="0" applyNumberFormat="0" applyBorder="0" applyAlignment="0" applyProtection="0"/>
    <xf numFmtId="175" fontId="17" fillId="28" borderId="0" applyNumberFormat="0" applyBorder="0" applyAlignment="0" applyProtection="0"/>
    <xf numFmtId="0" fontId="49" fillId="54" borderId="0" applyNumberFormat="0" applyBorder="0" applyAlignment="0" applyProtection="0"/>
    <xf numFmtId="0" fontId="50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175" fontId="49" fillId="54" borderId="0" applyNumberFormat="0" applyBorder="0" applyAlignment="0" applyProtection="0"/>
    <xf numFmtId="175" fontId="49" fillId="54" borderId="0" applyNumberFormat="0" applyBorder="0" applyAlignment="0" applyProtection="0"/>
    <xf numFmtId="0" fontId="50" fillId="54" borderId="0" applyNumberFormat="0" applyBorder="0" applyAlignment="0" applyProtection="0"/>
    <xf numFmtId="175" fontId="49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175" fontId="50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175" fontId="52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175" fontId="53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175" fontId="17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175" fontId="52" fillId="54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175" fontId="54" fillId="32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175" fontId="52" fillId="54" borderId="0" applyNumberFormat="0" applyBorder="0" applyAlignment="0" applyProtection="0"/>
    <xf numFmtId="0" fontId="17" fillId="32" borderId="0" applyNumberFormat="0" applyBorder="0" applyAlignment="0" applyProtection="0"/>
    <xf numFmtId="175" fontId="17" fillId="32" borderId="0" applyNumberFormat="0" applyBorder="0" applyAlignment="0" applyProtection="0"/>
    <xf numFmtId="0" fontId="49" fillId="55" borderId="0" applyNumberFormat="0" applyBorder="0" applyAlignment="0" applyProtection="0"/>
    <xf numFmtId="0" fontId="50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175" fontId="49" fillId="55" borderId="0" applyNumberFormat="0" applyBorder="0" applyAlignment="0" applyProtection="0"/>
    <xf numFmtId="175" fontId="49" fillId="55" borderId="0" applyNumberFormat="0" applyBorder="0" applyAlignment="0" applyProtection="0"/>
    <xf numFmtId="0" fontId="50" fillId="55" borderId="0" applyNumberFormat="0" applyBorder="0" applyAlignment="0" applyProtection="0"/>
    <xf numFmtId="175" fontId="49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175" fontId="50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175" fontId="52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175" fontId="53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175" fontId="17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175" fontId="52" fillId="55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175" fontId="54" fillId="9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175" fontId="52" fillId="55" borderId="0" applyNumberFormat="0" applyBorder="0" applyAlignment="0" applyProtection="0"/>
    <xf numFmtId="0" fontId="17" fillId="9" borderId="0" applyNumberFormat="0" applyBorder="0" applyAlignment="0" applyProtection="0"/>
    <xf numFmtId="175" fontId="17" fillId="9" borderId="0" applyNumberFormat="0" applyBorder="0" applyAlignment="0" applyProtection="0"/>
    <xf numFmtId="0" fontId="49" fillId="57" borderId="0" applyNumberFormat="0" applyBorder="0" applyAlignment="0" applyProtection="0"/>
    <xf numFmtId="0" fontId="50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175" fontId="49" fillId="57" borderId="0" applyNumberFormat="0" applyBorder="0" applyAlignment="0" applyProtection="0"/>
    <xf numFmtId="175" fontId="49" fillId="57" borderId="0" applyNumberFormat="0" applyBorder="0" applyAlignment="0" applyProtection="0"/>
    <xf numFmtId="0" fontId="50" fillId="57" borderId="0" applyNumberFormat="0" applyBorder="0" applyAlignment="0" applyProtection="0"/>
    <xf numFmtId="175" fontId="49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175" fontId="50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175" fontId="52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175" fontId="53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175" fontId="17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175" fontId="52" fillId="57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175" fontId="54" fillId="13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175" fontId="52" fillId="57" borderId="0" applyNumberFormat="0" applyBorder="0" applyAlignment="0" applyProtection="0"/>
    <xf numFmtId="0" fontId="17" fillId="13" borderId="0" applyNumberFormat="0" applyBorder="0" applyAlignment="0" applyProtection="0"/>
    <xf numFmtId="175" fontId="17" fillId="13" borderId="0" applyNumberFormat="0" applyBorder="0" applyAlignment="0" applyProtection="0"/>
    <xf numFmtId="0" fontId="49" fillId="58" borderId="0" applyNumberFormat="0" applyBorder="0" applyAlignment="0" applyProtection="0"/>
    <xf numFmtId="0" fontId="50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175" fontId="49" fillId="58" borderId="0" applyNumberFormat="0" applyBorder="0" applyAlignment="0" applyProtection="0"/>
    <xf numFmtId="175" fontId="49" fillId="58" borderId="0" applyNumberFormat="0" applyBorder="0" applyAlignment="0" applyProtection="0"/>
    <xf numFmtId="0" fontId="50" fillId="58" borderId="0" applyNumberFormat="0" applyBorder="0" applyAlignment="0" applyProtection="0"/>
    <xf numFmtId="175" fontId="49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175" fontId="50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175" fontId="52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175" fontId="53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175" fontId="17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175" fontId="52" fillId="58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54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75" fontId="54" fillId="17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175" fontId="52" fillId="58" borderId="0" applyNumberFormat="0" applyBorder="0" applyAlignment="0" applyProtection="0"/>
    <xf numFmtId="0" fontId="17" fillId="17" borderId="0" applyNumberFormat="0" applyBorder="0" applyAlignment="0" applyProtection="0"/>
    <xf numFmtId="175" fontId="17" fillId="17" borderId="0" applyNumberFormat="0" applyBorder="0" applyAlignment="0" applyProtection="0"/>
    <xf numFmtId="0" fontId="49" fillId="52" borderId="0" applyNumberFormat="0" applyBorder="0" applyAlignment="0" applyProtection="0"/>
    <xf numFmtId="0" fontId="50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175" fontId="49" fillId="52" borderId="0" applyNumberFormat="0" applyBorder="0" applyAlignment="0" applyProtection="0"/>
    <xf numFmtId="175" fontId="49" fillId="52" borderId="0" applyNumberFormat="0" applyBorder="0" applyAlignment="0" applyProtection="0"/>
    <xf numFmtId="0" fontId="50" fillId="52" borderId="0" applyNumberFormat="0" applyBorder="0" applyAlignment="0" applyProtection="0"/>
    <xf numFmtId="175" fontId="49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175" fontId="50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175" fontId="52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175" fontId="53" fillId="52" borderId="0" applyNumberFormat="0" applyBorder="0" applyAlignment="0" applyProtection="0"/>
    <xf numFmtId="0" fontId="17" fillId="52" borderId="0" applyNumberFormat="0" applyBorder="0" applyAlignment="0" applyProtection="0"/>
    <xf numFmtId="0" fontId="17" fillId="52" borderId="0" applyNumberFormat="0" applyBorder="0" applyAlignment="0" applyProtection="0"/>
    <xf numFmtId="175" fontId="17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175" fontId="52" fillId="52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175" fontId="54" fillId="21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175" fontId="52" fillId="52" borderId="0" applyNumberFormat="0" applyBorder="0" applyAlignment="0" applyProtection="0"/>
    <xf numFmtId="0" fontId="17" fillId="21" borderId="0" applyNumberFormat="0" applyBorder="0" applyAlignment="0" applyProtection="0"/>
    <xf numFmtId="175" fontId="17" fillId="21" borderId="0" applyNumberFormat="0" applyBorder="0" applyAlignment="0" applyProtection="0"/>
    <xf numFmtId="0" fontId="49" fillId="53" borderId="0" applyNumberFormat="0" applyBorder="0" applyAlignment="0" applyProtection="0"/>
    <xf numFmtId="0" fontId="50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175" fontId="49" fillId="53" borderId="0" applyNumberFormat="0" applyBorder="0" applyAlignment="0" applyProtection="0"/>
    <xf numFmtId="175" fontId="49" fillId="53" borderId="0" applyNumberFormat="0" applyBorder="0" applyAlignment="0" applyProtection="0"/>
    <xf numFmtId="0" fontId="50" fillId="53" borderId="0" applyNumberFormat="0" applyBorder="0" applyAlignment="0" applyProtection="0"/>
    <xf numFmtId="175" fontId="49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75" fontId="50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175" fontId="52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175" fontId="53" fillId="53" borderId="0" applyNumberFormat="0" applyBorder="0" applyAlignment="0" applyProtection="0"/>
    <xf numFmtId="0" fontId="54" fillId="25" borderId="0" applyNumberFormat="0" applyBorder="0" applyAlignment="0" applyProtection="0"/>
    <xf numFmtId="0" fontId="54" fillId="25" borderId="0" applyNumberFormat="0" applyBorder="0" applyAlignment="0" applyProtection="0"/>
    <xf numFmtId="175" fontId="54" fillId="25" borderId="0" applyNumberFormat="0" applyBorder="0" applyAlignment="0" applyProtection="0"/>
    <xf numFmtId="0" fontId="52" fillId="53" borderId="0" applyNumberFormat="0" applyBorder="0" applyAlignment="0" applyProtection="0"/>
    <xf numFmtId="175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175" fontId="52" fillId="53" borderId="0" applyNumberFormat="0" applyBorder="0" applyAlignment="0" applyProtection="0"/>
    <xf numFmtId="0" fontId="17" fillId="25" borderId="0" applyNumberFormat="0" applyBorder="0" applyAlignment="0" applyProtection="0"/>
    <xf numFmtId="175" fontId="17" fillId="25" borderId="0" applyNumberFormat="0" applyBorder="0" applyAlignment="0" applyProtection="0"/>
    <xf numFmtId="0" fontId="49" fillId="51" borderId="0" applyNumberFormat="0" applyBorder="0" applyAlignment="0" applyProtection="0"/>
    <xf numFmtId="0" fontId="50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175" fontId="49" fillId="51" borderId="0" applyNumberFormat="0" applyBorder="0" applyAlignment="0" applyProtection="0"/>
    <xf numFmtId="175" fontId="49" fillId="51" borderId="0" applyNumberFormat="0" applyBorder="0" applyAlignment="0" applyProtection="0"/>
    <xf numFmtId="0" fontId="50" fillId="51" borderId="0" applyNumberFormat="0" applyBorder="0" applyAlignment="0" applyProtection="0"/>
    <xf numFmtId="175" fontId="49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175" fontId="50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175" fontId="52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175" fontId="53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175" fontId="17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175" fontId="52" fillId="51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175" fontId="54" fillId="29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175" fontId="52" fillId="51" borderId="0" applyNumberFormat="0" applyBorder="0" applyAlignment="0" applyProtection="0"/>
    <xf numFmtId="0" fontId="17" fillId="29" borderId="0" applyNumberFormat="0" applyBorder="0" applyAlignment="0" applyProtection="0"/>
    <xf numFmtId="175" fontId="17" fillId="29" borderId="0" applyNumberFormat="0" applyBorder="0" applyAlignment="0" applyProtection="0"/>
    <xf numFmtId="0" fontId="42" fillId="0" borderId="0">
      <alignment horizontal="center" wrapText="1"/>
    </xf>
    <xf numFmtId="0" fontId="55" fillId="0" borderId="34">
      <alignment horizontal="center"/>
    </xf>
    <xf numFmtId="0" fontId="56" fillId="0" borderId="16">
      <alignment horizontal="center" vertical="center"/>
    </xf>
    <xf numFmtId="0" fontId="56" fillId="0" borderId="16">
      <alignment horizontal="center" vertical="center"/>
    </xf>
    <xf numFmtId="0" fontId="56" fillId="0" borderId="16">
      <alignment horizontal="center" vertical="center"/>
    </xf>
    <xf numFmtId="0" fontId="56" fillId="0" borderId="16">
      <alignment horizontal="center" vertical="center"/>
    </xf>
    <xf numFmtId="0" fontId="56" fillId="0" borderId="16">
      <alignment horizontal="center" vertical="center"/>
    </xf>
    <xf numFmtId="175" fontId="56" fillId="0" borderId="16">
      <alignment horizontal="center" vertical="center"/>
    </xf>
    <xf numFmtId="175" fontId="56" fillId="0" borderId="16">
      <alignment horizontal="center" vertical="center"/>
    </xf>
    <xf numFmtId="175" fontId="56" fillId="0" borderId="16">
      <alignment horizontal="center" vertical="center"/>
    </xf>
    <xf numFmtId="0" fontId="56" fillId="0" borderId="16">
      <alignment horizontal="center" vertical="center"/>
    </xf>
    <xf numFmtId="0" fontId="56" fillId="0" borderId="16">
      <alignment horizontal="center" vertical="center"/>
    </xf>
    <xf numFmtId="175" fontId="56" fillId="0" borderId="16">
      <alignment horizontal="center" vertical="center"/>
    </xf>
    <xf numFmtId="175" fontId="56" fillId="0" borderId="16">
      <alignment horizontal="center" vertical="center"/>
    </xf>
    <xf numFmtId="175" fontId="56" fillId="0" borderId="16">
      <alignment horizontal="center" vertical="center"/>
    </xf>
    <xf numFmtId="0" fontId="56" fillId="0" borderId="16">
      <alignment horizontal="center" vertical="center"/>
    </xf>
    <xf numFmtId="0" fontId="56" fillId="0" borderId="16">
      <alignment horizontal="center" vertical="center"/>
    </xf>
    <xf numFmtId="0" fontId="56" fillId="0" borderId="16">
      <alignment horizontal="center" vertical="center"/>
    </xf>
    <xf numFmtId="175" fontId="56" fillId="0" borderId="16">
      <alignment horizontal="center" vertical="center"/>
    </xf>
    <xf numFmtId="175" fontId="56" fillId="0" borderId="16">
      <alignment horizontal="center" vertical="center"/>
    </xf>
    <xf numFmtId="175" fontId="56" fillId="0" borderId="16">
      <alignment horizontal="center" vertical="center"/>
    </xf>
    <xf numFmtId="0" fontId="56" fillId="0" borderId="16">
      <alignment horizontal="center" vertical="center"/>
    </xf>
    <xf numFmtId="0" fontId="56" fillId="0" borderId="16">
      <alignment horizontal="center" vertical="center"/>
    </xf>
    <xf numFmtId="175" fontId="56" fillId="0" borderId="16">
      <alignment horizontal="center" vertical="center"/>
    </xf>
    <xf numFmtId="175" fontId="56" fillId="0" borderId="16">
      <alignment horizontal="center" vertical="center"/>
    </xf>
    <xf numFmtId="175" fontId="56" fillId="0" borderId="16">
      <alignment horizontal="center" vertical="center"/>
    </xf>
    <xf numFmtId="0" fontId="57" fillId="39" borderId="0" applyNumberFormat="0" applyBorder="0" applyAlignment="0" applyProtection="0"/>
    <xf numFmtId="0" fontId="58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175" fontId="57" fillId="39" borderId="0" applyNumberFormat="0" applyBorder="0" applyAlignment="0" applyProtection="0"/>
    <xf numFmtId="175" fontId="57" fillId="39" borderId="0" applyNumberFormat="0" applyBorder="0" applyAlignment="0" applyProtection="0"/>
    <xf numFmtId="0" fontId="58" fillId="39" borderId="0" applyNumberFormat="0" applyBorder="0" applyAlignment="0" applyProtection="0"/>
    <xf numFmtId="175" fontId="57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8" fillId="39" borderId="0" applyNumberFormat="0" applyBorder="0" applyAlignment="0" applyProtection="0"/>
    <xf numFmtId="0" fontId="59" fillId="3" borderId="0" applyNumberFormat="0" applyBorder="0" applyAlignment="0" applyProtection="0"/>
    <xf numFmtId="0" fontId="59" fillId="3" borderId="0" applyNumberFormat="0" applyBorder="0" applyAlignment="0" applyProtection="0"/>
    <xf numFmtId="175" fontId="58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175" fontId="60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175" fontId="61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175" fontId="7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43" borderId="0" applyNumberFormat="0" applyBorder="0" applyAlignment="0" applyProtection="0"/>
    <xf numFmtId="0" fontId="60" fillId="43" borderId="0" applyNumberFormat="0" applyBorder="0" applyAlignment="0" applyProtection="0"/>
    <xf numFmtId="175" fontId="60" fillId="39" borderId="0" applyNumberFormat="0" applyBorder="0" applyAlignment="0" applyProtection="0"/>
    <xf numFmtId="0" fontId="62" fillId="3" borderId="0" applyNumberFormat="0" applyBorder="0" applyAlignment="0" applyProtection="0"/>
    <xf numFmtId="0" fontId="62" fillId="3" borderId="0" applyNumberFormat="0" applyBorder="0" applyAlignment="0" applyProtection="0"/>
    <xf numFmtId="0" fontId="62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62" fillId="3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175" fontId="60" fillId="39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63" fillId="0" borderId="0" applyNumberFormat="0" applyFont="0" applyProtection="0">
      <alignment horizontal="right" vertical="center"/>
    </xf>
    <xf numFmtId="4" fontId="42" fillId="60" borderId="0" applyFont="0" applyBorder="0" applyAlignment="0">
      <alignment horizontal="right"/>
    </xf>
    <xf numFmtId="4" fontId="42" fillId="60" borderId="0" applyFont="0" applyBorder="0" applyAlignment="0">
      <alignment horizontal="right"/>
    </xf>
    <xf numFmtId="4" fontId="42" fillId="60" borderId="0" applyFont="0" applyBorder="0" applyAlignment="0">
      <alignment horizontal="right"/>
    </xf>
    <xf numFmtId="4" fontId="42" fillId="60" borderId="0" applyFont="0" applyBorder="0" applyAlignment="0">
      <alignment horizontal="right"/>
    </xf>
    <xf numFmtId="4" fontId="42" fillId="60" borderId="0" applyFont="0" applyBorder="0" applyAlignment="0">
      <alignment horizontal="right"/>
    </xf>
    <xf numFmtId="176" fontId="64" fillId="0" borderId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175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7" fillId="6" borderId="4" applyNumberFormat="0" applyAlignment="0" applyProtection="0"/>
    <xf numFmtId="0" fontId="67" fillId="6" borderId="4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0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175" fontId="66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175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69" fillId="46" borderId="35" applyNumberFormat="0" applyAlignment="0" applyProtection="0"/>
    <xf numFmtId="0" fontId="70" fillId="46" borderId="4" applyNumberFormat="0" applyAlignment="0" applyProtection="0"/>
    <xf numFmtId="0" fontId="70" fillId="46" borderId="4" applyNumberFormat="0" applyAlignment="0" applyProtection="0"/>
    <xf numFmtId="175" fontId="70" fillId="46" borderId="4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71" fillId="61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65" fillId="46" borderId="35" applyNumberFormat="0" applyAlignment="0" applyProtection="0"/>
    <xf numFmtId="0" fontId="72" fillId="6" borderId="4" applyNumberFormat="0" applyAlignment="0" applyProtection="0"/>
    <xf numFmtId="0" fontId="72" fillId="6" borderId="4" applyNumberFormat="0" applyAlignment="0" applyProtection="0"/>
    <xf numFmtId="0" fontId="72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175" fontId="72" fillId="6" borderId="4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175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68" fillId="46" borderId="35" applyNumberFormat="0" applyAlignment="0" applyProtection="0"/>
    <xf numFmtId="0" fontId="11" fillId="6" borderId="4" applyNumberFormat="0" applyAlignment="0" applyProtection="0"/>
    <xf numFmtId="175" fontId="11" fillId="6" borderId="4" applyNumberFormat="0" applyAlignment="0" applyProtection="0"/>
    <xf numFmtId="177" fontId="73" fillId="0" borderId="0" applyFill="0" applyBorder="0"/>
    <xf numFmtId="177" fontId="73" fillId="0" borderId="0" applyFill="0" applyBorder="0"/>
    <xf numFmtId="178" fontId="73" fillId="0" borderId="0" applyFill="0" applyBorder="0"/>
    <xf numFmtId="178" fontId="73" fillId="0" borderId="0" applyFill="0" applyBorder="0"/>
    <xf numFmtId="179" fontId="73" fillId="0" borderId="0" applyFill="0" applyBorder="0"/>
    <xf numFmtId="179" fontId="73" fillId="0" borderId="0" applyFill="0" applyBorder="0"/>
    <xf numFmtId="180" fontId="73" fillId="0" borderId="0" applyFill="0" applyBorder="0"/>
    <xf numFmtId="180" fontId="73" fillId="0" borderId="0" applyFill="0" applyBorder="0"/>
    <xf numFmtId="181" fontId="73" fillId="0" borderId="0" applyFill="0" applyBorder="0"/>
    <xf numFmtId="181" fontId="73" fillId="0" borderId="0" applyFill="0" applyBorder="0"/>
    <xf numFmtId="182" fontId="73" fillId="0" borderId="0" applyFill="0" applyBorder="0"/>
    <xf numFmtId="182" fontId="73" fillId="0" borderId="0" applyFill="0" applyBorder="0"/>
    <xf numFmtId="183" fontId="73" fillId="0" borderId="0" applyFill="0" applyBorder="0"/>
    <xf numFmtId="183" fontId="73" fillId="0" borderId="0" applyFill="0" applyBorder="0"/>
    <xf numFmtId="184" fontId="73" fillId="0" borderId="0" applyFill="0" applyBorder="0"/>
    <xf numFmtId="184" fontId="73" fillId="0" borderId="0" applyFill="0" applyBorder="0"/>
    <xf numFmtId="185" fontId="73" fillId="0" borderId="0" applyFill="0" applyBorder="0"/>
    <xf numFmtId="185" fontId="73" fillId="0" borderId="0" applyFill="0" applyBorder="0"/>
    <xf numFmtId="186" fontId="73" fillId="0" borderId="0" applyFill="0" applyBorder="0"/>
    <xf numFmtId="186" fontId="73" fillId="0" borderId="0" applyFill="0" applyBorder="0"/>
    <xf numFmtId="186" fontId="73" fillId="0" borderId="0" applyFill="0" applyBorder="0">
      <alignment horizontal="center"/>
    </xf>
    <xf numFmtId="186" fontId="73" fillId="0" borderId="0" applyFill="0" applyBorder="0">
      <alignment horizontal="center"/>
    </xf>
    <xf numFmtId="187" fontId="73" fillId="0" borderId="0" applyFill="0" applyBorder="0"/>
    <xf numFmtId="187" fontId="73" fillId="0" borderId="0" applyFill="0" applyBorder="0"/>
    <xf numFmtId="0" fontId="74" fillId="62" borderId="36" applyNumberFormat="0" applyAlignment="0" applyProtection="0"/>
    <xf numFmtId="0" fontId="75" fillId="62" borderId="36" applyNumberFormat="0" applyAlignment="0" applyProtection="0"/>
    <xf numFmtId="0" fontId="74" fillId="62" borderId="36" applyNumberFormat="0" applyAlignment="0" applyProtection="0"/>
    <xf numFmtId="0" fontId="74" fillId="62" borderId="36" applyNumberFormat="0" applyAlignment="0" applyProtection="0"/>
    <xf numFmtId="175" fontId="74" fillId="62" borderId="36" applyNumberFormat="0" applyAlignment="0" applyProtection="0"/>
    <xf numFmtId="175" fontId="74" fillId="62" borderId="36" applyNumberFormat="0" applyAlignment="0" applyProtection="0"/>
    <xf numFmtId="0" fontId="75" fillId="62" borderId="36" applyNumberFormat="0" applyAlignment="0" applyProtection="0"/>
    <xf numFmtId="175" fontId="74" fillId="62" borderId="36" applyNumberFormat="0" applyAlignment="0" applyProtection="0"/>
    <xf numFmtId="0" fontId="75" fillId="62" borderId="36" applyNumberFormat="0" applyAlignment="0" applyProtection="0"/>
    <xf numFmtId="0" fontId="75" fillId="62" borderId="36" applyNumberFormat="0" applyAlignment="0" applyProtection="0"/>
    <xf numFmtId="0" fontId="75" fillId="62" borderId="36" applyNumberFormat="0" applyAlignment="0" applyProtection="0"/>
    <xf numFmtId="0" fontId="75" fillId="62" borderId="36" applyNumberFormat="0" applyAlignment="0" applyProtection="0"/>
    <xf numFmtId="0" fontId="76" fillId="7" borderId="7" applyNumberFormat="0" applyAlignment="0" applyProtection="0"/>
    <xf numFmtId="0" fontId="76" fillId="7" borderId="7" applyNumberFormat="0" applyAlignment="0" applyProtection="0"/>
    <xf numFmtId="175" fontId="75" fillId="62" borderId="36" applyNumberFormat="0" applyAlignment="0" applyProtection="0"/>
    <xf numFmtId="0" fontId="77" fillId="62" borderId="36" applyNumberFormat="0" applyAlignment="0" applyProtection="0"/>
    <xf numFmtId="0" fontId="77" fillId="62" borderId="36" applyNumberFormat="0" applyAlignment="0" applyProtection="0"/>
    <xf numFmtId="175" fontId="77" fillId="62" borderId="36" applyNumberFormat="0" applyAlignment="0" applyProtection="0"/>
    <xf numFmtId="0" fontId="78" fillId="62" borderId="36" applyNumberFormat="0" applyAlignment="0" applyProtection="0"/>
    <xf numFmtId="0" fontId="78" fillId="62" borderId="36" applyNumberFormat="0" applyAlignment="0" applyProtection="0"/>
    <xf numFmtId="175" fontId="78" fillId="62" borderId="36" applyNumberFormat="0" applyAlignment="0" applyProtection="0"/>
    <xf numFmtId="0" fontId="79" fillId="7" borderId="7" applyNumberFormat="0" applyAlignment="0" applyProtection="0"/>
    <xf numFmtId="0" fontId="79" fillId="7" borderId="7" applyNumberFormat="0" applyAlignment="0" applyProtection="0"/>
    <xf numFmtId="175" fontId="79" fillId="7" borderId="7" applyNumberFormat="0" applyAlignment="0" applyProtection="0"/>
    <xf numFmtId="0" fontId="77" fillId="62" borderId="36" applyNumberFormat="0" applyAlignment="0" applyProtection="0"/>
    <xf numFmtId="175" fontId="77" fillId="62" borderId="36" applyNumberFormat="0" applyAlignment="0" applyProtection="0"/>
    <xf numFmtId="0" fontId="77" fillId="62" borderId="36" applyNumberFormat="0" applyAlignment="0" applyProtection="0"/>
    <xf numFmtId="0" fontId="77" fillId="62" borderId="36" applyNumberFormat="0" applyAlignment="0" applyProtection="0"/>
    <xf numFmtId="0" fontId="77" fillId="62" borderId="36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175" fontId="77" fillId="62" borderId="36" applyNumberFormat="0" applyAlignment="0" applyProtection="0"/>
    <xf numFmtId="0" fontId="13" fillId="7" borderId="7" applyNumberFormat="0" applyAlignment="0" applyProtection="0"/>
    <xf numFmtId="175" fontId="13" fillId="7" borderId="7" applyNumberFormat="0" applyAlignment="0" applyProtection="0"/>
    <xf numFmtId="188" fontId="73" fillId="0" borderId="0" applyFill="0" applyBorder="0"/>
    <xf numFmtId="188" fontId="73" fillId="0" borderId="0" applyFill="0" applyBorder="0"/>
    <xf numFmtId="189" fontId="73" fillId="0" borderId="0" applyFill="0" applyBorder="0"/>
    <xf numFmtId="189" fontId="73" fillId="0" borderId="0" applyFill="0" applyBorder="0"/>
    <xf numFmtId="0" fontId="42" fillId="63" borderId="0"/>
    <xf numFmtId="0" fontId="42" fillId="63" borderId="0"/>
    <xf numFmtId="0" fontId="42" fillId="63" borderId="0"/>
    <xf numFmtId="0" fontId="42" fillId="63" borderId="0"/>
    <xf numFmtId="0" fontId="42" fillId="63" borderId="0"/>
    <xf numFmtId="3" fontId="1" fillId="0" borderId="0" applyFont="0" applyFill="0" applyAlignment="0" applyProtection="0"/>
    <xf numFmtId="3" fontId="1" fillId="0" borderId="0" applyFont="0" applyFill="0" applyAlignment="0" applyProtection="0"/>
    <xf numFmtId="190" fontId="42" fillId="0" borderId="0" applyFont="0" applyFill="0" applyBorder="0" applyAlignment="0" applyProtection="0"/>
    <xf numFmtId="190" fontId="42" fillId="0" borderId="0" applyFont="0" applyFill="0" applyBorder="0" applyAlignment="0" applyProtection="0"/>
    <xf numFmtId="190" fontId="42" fillId="0" borderId="0" applyFont="0" applyFill="0" applyBorder="0" applyAlignment="0" applyProtection="0"/>
    <xf numFmtId="191" fontId="42" fillId="0" borderId="0" applyFont="0" applyFill="0" applyBorder="0" applyAlignment="0" applyProtection="0"/>
    <xf numFmtId="191" fontId="42" fillId="0" borderId="0" applyFont="0" applyFill="0" applyBorder="0" applyAlignment="0" applyProtection="0"/>
    <xf numFmtId="192" fontId="80" fillId="0" borderId="0" applyFont="0" applyFill="0" applyBorder="0" applyAlignment="0" applyProtection="0">
      <alignment horizontal="left"/>
      <protection locked="0"/>
    </xf>
    <xf numFmtId="192" fontId="80" fillId="0" borderId="0" applyFont="0" applyFill="0" applyBorder="0" applyAlignment="0" applyProtection="0">
      <alignment horizontal="left"/>
      <protection locked="0"/>
    </xf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2" fontId="80" fillId="0" borderId="0" applyFont="0" applyFill="0" applyBorder="0" applyAlignment="0" applyProtection="0">
      <alignment horizontal="left"/>
      <protection locked="0"/>
    </xf>
    <xf numFmtId="192" fontId="42" fillId="0" borderId="34" applyFont="0" applyFill="0" applyBorder="0" applyAlignment="0" applyProtection="0">
      <alignment horizontal="left"/>
      <protection locked="0"/>
    </xf>
    <xf numFmtId="192" fontId="42" fillId="0" borderId="34" applyFont="0" applyFill="0" applyBorder="0" applyAlignment="0" applyProtection="0">
      <alignment horizontal="left"/>
      <protection locked="0"/>
    </xf>
    <xf numFmtId="192" fontId="42" fillId="0" borderId="34" applyFont="0" applyFill="0" applyBorder="0" applyAlignment="0" applyProtection="0">
      <alignment horizontal="left"/>
      <protection locked="0"/>
    </xf>
    <xf numFmtId="192" fontId="42" fillId="0" borderId="34" applyFont="0" applyFill="0" applyBorder="0" applyAlignment="0" applyProtection="0">
      <alignment horizontal="left"/>
      <protection locked="0"/>
    </xf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2" fontId="81" fillId="0" borderId="0" applyFont="0" applyFill="0" applyBorder="0" applyAlignment="0" applyProtection="0">
      <alignment horizontal="left"/>
      <protection locked="0"/>
    </xf>
    <xf numFmtId="192" fontId="80" fillId="0" borderId="0" applyFont="0" applyFill="0" applyBorder="0" applyAlignment="0" applyProtection="0">
      <alignment horizontal="left"/>
      <protection locked="0"/>
    </xf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44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5" fontId="82" fillId="0" borderId="0" applyFont="0" applyFill="0" applyBorder="0" applyAlignment="0" applyProtection="0">
      <protection locked="0"/>
    </xf>
    <xf numFmtId="195" fontId="81" fillId="0" borderId="0" applyFont="0" applyFill="0" applyBorder="0" applyAlignment="0" applyProtection="0">
      <protection locked="0"/>
    </xf>
    <xf numFmtId="195" fontId="82" fillId="0" borderId="0" applyFont="0" applyFill="0" applyBorder="0" applyAlignment="0" applyProtection="0">
      <protection locked="0"/>
    </xf>
    <xf numFmtId="196" fontId="82" fillId="0" borderId="0" applyFont="0" applyFill="0" applyBorder="0" applyAlignment="0" applyProtection="0">
      <protection locked="0"/>
    </xf>
    <xf numFmtId="196" fontId="81" fillId="0" borderId="0" applyFont="0" applyFill="0" applyBorder="0" applyAlignment="0" applyProtection="0">
      <protection locked="0"/>
    </xf>
    <xf numFmtId="196" fontId="82" fillId="0" borderId="0" applyFont="0" applyFill="0" applyBorder="0" applyAlignment="0" applyProtection="0">
      <protection locked="0"/>
    </xf>
    <xf numFmtId="197" fontId="42" fillId="64" borderId="34" applyFont="0" applyFill="0" applyBorder="0" applyAlignment="0" applyProtection="0"/>
    <xf numFmtId="197" fontId="42" fillId="64" borderId="34" applyFont="0" applyFill="0" applyBorder="0" applyAlignment="0" applyProtection="0"/>
    <xf numFmtId="197" fontId="42" fillId="64" borderId="34" applyFont="0" applyFill="0" applyBorder="0" applyAlignment="0" applyProtection="0"/>
    <xf numFmtId="197" fontId="42" fillId="64" borderId="34" applyFont="0" applyFill="0" applyBorder="0" applyAlignment="0" applyProtection="0"/>
    <xf numFmtId="198" fontId="82" fillId="0" borderId="0" applyFont="0" applyFill="0" applyBorder="0" applyAlignment="0" applyProtection="0"/>
    <xf numFmtId="199" fontId="81" fillId="0" borderId="0" applyFont="0" applyFill="0" applyBorder="0" applyAlignment="0" applyProtection="0"/>
    <xf numFmtId="198" fontId="82" fillId="0" borderId="0" applyFont="0" applyFill="0" applyBorder="0" applyAlignment="0" applyProtection="0"/>
    <xf numFmtId="4" fontId="6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" fontId="6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83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" fontId="6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" fontId="6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" fontId="6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" fontId="6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8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8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84" fillId="0" borderId="0" applyFont="0" applyFill="0" applyBorder="0" applyAlignment="0" applyProtection="0"/>
    <xf numFmtId="200" fontId="8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8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5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43" fontId="20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1" fontId="42" fillId="0" borderId="0" applyFont="0" applyFill="0" applyBorder="0" applyAlignment="0" applyProtection="0"/>
    <xf numFmtId="201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4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85" fillId="0" borderId="0" applyFont="0" applyFill="0" applyBorder="0" applyAlignment="0" applyProtection="0"/>
    <xf numFmtId="200" fontId="85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85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85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85" fillId="0" borderId="0" applyFont="0" applyFill="0" applyBorder="0" applyAlignment="0" applyProtection="0"/>
    <xf numFmtId="200" fontId="85" fillId="0" borderId="0" applyFont="0" applyFill="0" applyBorder="0" applyAlignment="0" applyProtection="0"/>
    <xf numFmtId="200" fontId="85" fillId="0" borderId="0" applyFont="0" applyFill="0" applyBorder="0" applyAlignment="0" applyProtection="0"/>
    <xf numFmtId="200" fontId="85" fillId="0" borderId="0" applyFont="0" applyFill="0" applyBorder="0" applyAlignment="0" applyProtection="0"/>
    <xf numFmtId="200" fontId="85" fillId="0" borderId="0" applyFont="0" applyFill="0" applyBorder="0" applyAlignment="0" applyProtection="0"/>
    <xf numFmtId="200" fontId="85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56" fillId="0" borderId="0" applyFont="0" applyFill="0" applyBorder="0" applyAlignment="0" applyProtection="0"/>
    <xf numFmtId="200" fontId="56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56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200" fontId="56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0" fontId="42" fillId="0" borderId="0" applyFont="0" applyFill="0" applyBorder="0" applyAlignment="0" applyProtection="0"/>
    <xf numFmtId="202" fontId="86" fillId="65" borderId="0" applyFont="0" applyBorder="0" applyAlignment="0" applyProtection="0"/>
    <xf numFmtId="203" fontId="86" fillId="65" borderId="0" applyFont="0" applyBorder="0" applyProtection="0">
      <alignment horizontal="right"/>
    </xf>
    <xf numFmtId="3" fontId="87" fillId="0" borderId="0" applyFont="0" applyFill="0" applyBorder="0" applyAlignment="0" applyProtection="0"/>
    <xf numFmtId="3" fontId="1" fillId="0" borderId="37" applyFont="0" applyFill="0" applyAlignment="0" applyProtection="0"/>
    <xf numFmtId="3" fontId="1" fillId="0" borderId="37" applyFont="0" applyFill="0" applyAlignment="0" applyProtection="0"/>
    <xf numFmtId="0" fontId="88" fillId="65" borderId="0" applyBorder="0"/>
    <xf numFmtId="0" fontId="89" fillId="33" borderId="38">
      <alignment vertical="top" wrapText="1"/>
      <protection locked="0"/>
    </xf>
    <xf numFmtId="0" fontId="89" fillId="33" borderId="38">
      <alignment horizontal="left" vertical="top" wrapText="1" indent="1"/>
      <protection locked="0"/>
    </xf>
    <xf numFmtId="0" fontId="89" fillId="33" borderId="38">
      <alignment horizontal="left" vertical="top" wrapText="1" indent="1"/>
      <protection locked="0"/>
    </xf>
    <xf numFmtId="175" fontId="89" fillId="33" borderId="38">
      <alignment horizontal="left" vertical="top" wrapText="1" indent="1"/>
      <protection locked="0"/>
    </xf>
    <xf numFmtId="0" fontId="89" fillId="33" borderId="38">
      <alignment vertical="top" wrapText="1"/>
      <protection locked="0"/>
    </xf>
    <xf numFmtId="175" fontId="89" fillId="33" borderId="38">
      <alignment vertical="top" wrapText="1"/>
      <protection locked="0"/>
    </xf>
    <xf numFmtId="0" fontId="88" fillId="65" borderId="0" applyBorder="0">
      <alignment wrapText="1"/>
    </xf>
    <xf numFmtId="0" fontId="90" fillId="66" borderId="34">
      <alignment horizontal="center"/>
    </xf>
    <xf numFmtId="204" fontId="73" fillId="0" borderId="0" applyFill="0" applyBorder="0"/>
    <xf numFmtId="204" fontId="73" fillId="0" borderId="0" applyFill="0" applyBorder="0"/>
    <xf numFmtId="205" fontId="85" fillId="0" borderId="0" applyFill="0" applyBorder="0"/>
    <xf numFmtId="206" fontId="73" fillId="0" borderId="0" applyFill="0" applyBorder="0"/>
    <xf numFmtId="206" fontId="73" fillId="0" borderId="0" applyFill="0" applyBorder="0"/>
    <xf numFmtId="207" fontId="73" fillId="0" borderId="0" applyFill="0" applyBorder="0"/>
    <xf numFmtId="207" fontId="73" fillId="0" borderId="0" applyFill="0" applyBorder="0"/>
    <xf numFmtId="208" fontId="73" fillId="0" borderId="0" applyFill="0" applyBorder="0"/>
    <xf numFmtId="208" fontId="73" fillId="0" borderId="0" applyFill="0" applyBorder="0"/>
    <xf numFmtId="209" fontId="73" fillId="0" borderId="0" applyFill="0" applyBorder="0"/>
    <xf numFmtId="209" fontId="73" fillId="0" borderId="0" applyFill="0" applyBorder="0"/>
    <xf numFmtId="210" fontId="73" fillId="0" borderId="0" applyFill="0" applyBorder="0"/>
    <xf numFmtId="210" fontId="73" fillId="0" borderId="0" applyFill="0" applyBorder="0"/>
    <xf numFmtId="211" fontId="73" fillId="0" borderId="0" applyFill="0" applyBorder="0"/>
    <xf numFmtId="211" fontId="73" fillId="0" borderId="0" applyFill="0" applyBorder="0"/>
    <xf numFmtId="212" fontId="73" fillId="0" borderId="0" applyFill="0" applyBorder="0"/>
    <xf numFmtId="212" fontId="73" fillId="0" borderId="0" applyFill="0" applyBorder="0"/>
    <xf numFmtId="213" fontId="1" fillId="0" borderId="0" applyFont="0" applyFill="0" applyBorder="0" applyAlignment="0" applyProtection="0"/>
    <xf numFmtId="21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42" fillId="0" borderId="0" applyFont="0" applyFill="0" applyBorder="0" applyAlignment="0" applyProtection="0"/>
    <xf numFmtId="214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15" fontId="87" fillId="0" borderId="0" applyFont="0" applyFill="0" applyBorder="0" applyAlignment="0" applyProtection="0"/>
    <xf numFmtId="0" fontId="91" fillId="33" borderId="39" applyFill="0">
      <alignment horizontal="right"/>
      <protection locked="0"/>
    </xf>
    <xf numFmtId="0" fontId="92" fillId="0" borderId="34">
      <protection locked="0"/>
    </xf>
    <xf numFmtId="0" fontId="93" fillId="33" borderId="38" applyNumberFormat="0">
      <protection locked="0"/>
    </xf>
    <xf numFmtId="175" fontId="93" fillId="33" borderId="38" applyNumberFormat="0">
      <protection locked="0"/>
    </xf>
    <xf numFmtId="0" fontId="93" fillId="33" borderId="38" applyNumberFormat="0">
      <protection locked="0"/>
    </xf>
    <xf numFmtId="0" fontId="92" fillId="0" borderId="34">
      <protection locked="0"/>
    </xf>
    <xf numFmtId="0" fontId="92" fillId="0" borderId="34">
      <alignment horizontal="center"/>
      <protection locked="0"/>
    </xf>
    <xf numFmtId="0" fontId="39" fillId="65" borderId="0" applyAlignment="0"/>
    <xf numFmtId="0" fontId="42" fillId="67" borderId="0"/>
    <xf numFmtId="0" fontId="42" fillId="67" borderId="0"/>
    <xf numFmtId="175" fontId="42" fillId="67" borderId="0"/>
    <xf numFmtId="0" fontId="89" fillId="64" borderId="0"/>
    <xf numFmtId="174" fontId="89" fillId="64" borderId="0"/>
    <xf numFmtId="0" fontId="89" fillId="64" borderId="0"/>
    <xf numFmtId="175" fontId="89" fillId="64" borderId="0"/>
    <xf numFmtId="0" fontId="89" fillId="64" borderId="0"/>
    <xf numFmtId="0" fontId="41" fillId="64" borderId="0"/>
    <xf numFmtId="0" fontId="39" fillId="65" borderId="0" applyAlignment="0"/>
    <xf numFmtId="216" fontId="94" fillId="0" borderId="0" applyFont="0" applyFill="0" applyBorder="0" applyProtection="0">
      <protection locked="0"/>
    </xf>
    <xf numFmtId="217" fontId="82" fillId="0" borderId="0" applyFont="0" applyFill="0" applyBorder="0" applyAlignment="0" applyProtection="0">
      <alignment wrapText="1"/>
    </xf>
    <xf numFmtId="217" fontId="94" fillId="0" borderId="0" applyFont="0" applyFill="0" applyBorder="0" applyAlignment="0" applyProtection="0">
      <alignment wrapText="1"/>
    </xf>
    <xf numFmtId="217" fontId="81" fillId="0" borderId="0" applyFont="0" applyFill="0" applyBorder="0" applyAlignment="0" applyProtection="0">
      <alignment wrapText="1"/>
    </xf>
    <xf numFmtId="217" fontId="94" fillId="0" borderId="0" applyFont="0" applyFill="0" applyBorder="0" applyAlignment="0" applyProtection="0">
      <alignment wrapText="1"/>
    </xf>
    <xf numFmtId="175" fontId="81" fillId="0" borderId="0" applyFont="0" applyFill="0" applyBorder="0" applyAlignment="0" applyProtection="0">
      <alignment wrapText="1"/>
    </xf>
    <xf numFmtId="217" fontId="81" fillId="0" borderId="0" applyFont="0" applyFill="0" applyBorder="0" applyAlignment="0" applyProtection="0">
      <alignment wrapText="1"/>
    </xf>
    <xf numFmtId="217" fontId="82" fillId="0" borderId="0" applyFont="0" applyFill="0" applyBorder="0" applyAlignment="0" applyProtection="0">
      <alignment wrapText="1"/>
    </xf>
    <xf numFmtId="0" fontId="87" fillId="0" borderId="0" applyFont="0" applyFill="0" applyBorder="0" applyAlignment="0" applyProtection="0"/>
    <xf numFmtId="175" fontId="87" fillId="0" borderId="0" applyFont="0" applyFill="0" applyBorder="0" applyAlignment="0" applyProtection="0"/>
    <xf numFmtId="175" fontId="87" fillId="0" borderId="0" applyFont="0" applyFill="0" applyBorder="0" applyAlignment="0" applyProtection="0"/>
    <xf numFmtId="175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175" fontId="87" fillId="0" borderId="0" applyFont="0" applyFill="0" applyBorder="0" applyAlignment="0" applyProtection="0"/>
    <xf numFmtId="175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216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175" fontId="81" fillId="0" borderId="0" applyFont="0" applyFill="0" applyBorder="0" applyProtection="0">
      <protection locked="0"/>
    </xf>
    <xf numFmtId="0" fontId="87" fillId="0" borderId="0" applyFont="0" applyFill="0" applyBorder="0" applyAlignment="0" applyProtection="0"/>
    <xf numFmtId="216" fontId="94" fillId="0" borderId="0" applyFont="0" applyFill="0" applyBorder="0" applyProtection="0">
      <protection locked="0"/>
    </xf>
    <xf numFmtId="216" fontId="94" fillId="0" borderId="0" applyFont="0" applyFill="0" applyBorder="0" applyProtection="0">
      <protection locked="0"/>
    </xf>
    <xf numFmtId="0" fontId="87" fillId="0" borderId="0" applyFont="0" applyFill="0" applyBorder="0" applyAlignment="0" applyProtection="0"/>
    <xf numFmtId="216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175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175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175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175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175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175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216" fontId="81" fillId="0" borderId="0" applyFont="0" applyFill="0" applyBorder="0" applyProtection="0">
      <protection locked="0"/>
    </xf>
    <xf numFmtId="175" fontId="81" fillId="0" borderId="0" applyFont="0" applyFill="0" applyBorder="0" applyProtection="0">
      <protection locked="0"/>
    </xf>
    <xf numFmtId="175" fontId="81" fillId="0" borderId="0" applyFont="0" applyFill="0" applyBorder="0" applyAlignment="0" applyProtection="0">
      <protection locked="0"/>
    </xf>
    <xf numFmtId="175" fontId="81" fillId="0" borderId="0" applyFont="0" applyFill="0" applyBorder="0" applyAlignment="0" applyProtection="0">
      <protection locked="0"/>
    </xf>
    <xf numFmtId="218" fontId="95" fillId="0" borderId="0">
      <alignment horizontal="left"/>
    </xf>
    <xf numFmtId="219" fontId="90" fillId="66" borderId="34">
      <alignment horizontal="center" vertical="center"/>
    </xf>
    <xf numFmtId="220" fontId="56" fillId="0" borderId="0" applyBorder="0"/>
    <xf numFmtId="220" fontId="56" fillId="0" borderId="40"/>
    <xf numFmtId="0" fontId="96" fillId="0" borderId="38" applyFill="0">
      <alignment horizontal="center"/>
    </xf>
    <xf numFmtId="0" fontId="97" fillId="68" borderId="34" applyFill="0">
      <alignment horizontal="center"/>
    </xf>
    <xf numFmtId="0" fontId="97" fillId="68" borderId="34" applyFill="0">
      <alignment horizontal="center"/>
    </xf>
    <xf numFmtId="0" fontId="97" fillId="68" borderId="34" applyFill="0">
      <alignment horizontal="center"/>
    </xf>
    <xf numFmtId="0" fontId="97" fillId="68" borderId="34" applyFill="0">
      <alignment horizontal="center"/>
    </xf>
    <xf numFmtId="175" fontId="97" fillId="68" borderId="34" applyFill="0">
      <alignment horizontal="center"/>
    </xf>
    <xf numFmtId="0" fontId="97" fillId="68" borderId="34" applyFill="0">
      <alignment horizontal="center"/>
    </xf>
    <xf numFmtId="0" fontId="96" fillId="0" borderId="38" applyFill="0">
      <alignment horizontal="center"/>
    </xf>
    <xf numFmtId="175" fontId="97" fillId="68" borderId="34" applyFill="0">
      <alignment horizontal="center"/>
    </xf>
    <xf numFmtId="0" fontId="97" fillId="68" borderId="34" applyFill="0">
      <alignment horizontal="center"/>
    </xf>
    <xf numFmtId="0" fontId="97" fillId="68" borderId="34" applyFill="0">
      <alignment horizontal="center"/>
    </xf>
    <xf numFmtId="175" fontId="97" fillId="68" borderId="34" applyFill="0">
      <alignment horizontal="center"/>
    </xf>
    <xf numFmtId="0" fontId="97" fillId="68" borderId="34" applyFill="0">
      <alignment horizontal="center"/>
    </xf>
    <xf numFmtId="175" fontId="97" fillId="68" borderId="34" applyFill="0">
      <alignment horizontal="center"/>
    </xf>
    <xf numFmtId="0" fontId="96" fillId="0" borderId="38" applyFill="0">
      <alignment horizontal="center"/>
    </xf>
    <xf numFmtId="174" fontId="96" fillId="0" borderId="38" applyFill="0">
      <alignment horizontal="center"/>
    </xf>
    <xf numFmtId="175" fontId="96" fillId="0" borderId="38" applyFill="0">
      <alignment horizontal="center"/>
    </xf>
    <xf numFmtId="216" fontId="96" fillId="0" borderId="38" applyFill="0">
      <alignment horizontal="center" vertical="center"/>
      <protection locked="0"/>
    </xf>
    <xf numFmtId="216" fontId="97" fillId="68" borderId="34" applyFill="0">
      <alignment horizontal="center" vertical="center"/>
    </xf>
    <xf numFmtId="216" fontId="97" fillId="68" borderId="34" applyFill="0">
      <alignment horizontal="center" vertical="center"/>
    </xf>
    <xf numFmtId="216" fontId="97" fillId="68" borderId="34" applyFill="0">
      <alignment horizontal="center" vertical="center"/>
    </xf>
    <xf numFmtId="216" fontId="97" fillId="68" borderId="34" applyFill="0">
      <alignment horizontal="center" vertical="center"/>
    </xf>
    <xf numFmtId="175" fontId="97" fillId="68" borderId="34" applyFill="0">
      <alignment horizontal="center" vertical="center"/>
    </xf>
    <xf numFmtId="216" fontId="97" fillId="68" borderId="34" applyFill="0">
      <alignment horizontal="center" vertical="center"/>
    </xf>
    <xf numFmtId="216" fontId="96" fillId="0" borderId="38" applyFill="0">
      <alignment horizontal="center" vertical="center"/>
    </xf>
    <xf numFmtId="175" fontId="97" fillId="68" borderId="34" applyFill="0">
      <alignment horizontal="center" vertical="center"/>
    </xf>
    <xf numFmtId="216" fontId="97" fillId="68" borderId="34" applyFill="0">
      <alignment horizontal="center" vertical="center"/>
    </xf>
    <xf numFmtId="216" fontId="97" fillId="68" borderId="34" applyFill="0">
      <alignment horizontal="center" vertical="center"/>
    </xf>
    <xf numFmtId="175" fontId="97" fillId="68" borderId="34" applyFill="0">
      <alignment horizontal="center" vertical="center"/>
    </xf>
    <xf numFmtId="216" fontId="97" fillId="68" borderId="34" applyFill="0">
      <alignment horizontal="center" vertical="center"/>
    </xf>
    <xf numFmtId="175" fontId="97" fillId="68" borderId="34" applyFill="0">
      <alignment horizontal="center" vertical="center"/>
    </xf>
    <xf numFmtId="216" fontId="96" fillId="0" borderId="38" applyFill="0">
      <alignment horizontal="center" vertical="center"/>
    </xf>
    <xf numFmtId="175" fontId="96" fillId="0" borderId="38" applyFill="0">
      <alignment horizontal="center" vertical="center"/>
    </xf>
    <xf numFmtId="216" fontId="96" fillId="0" borderId="38" applyFill="0">
      <alignment horizontal="center" vertical="center"/>
    </xf>
    <xf numFmtId="216" fontId="96" fillId="0" borderId="38" applyFill="0">
      <alignment horizontal="center" vertical="center"/>
      <protection locked="0"/>
    </xf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221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221" fontId="42" fillId="0" borderId="0" applyFont="0" applyFill="0" applyBorder="0" applyAlignment="0" applyProtection="0"/>
    <xf numFmtId="221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221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221" fontId="42" fillId="0" borderId="0" applyFont="0" applyFill="0" applyBorder="0" applyAlignment="0" applyProtection="0"/>
    <xf numFmtId="221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175" fontId="9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5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00" fillId="0" borderId="0" applyFill="0" applyProtection="0">
      <alignment horizontal="left" indent="1"/>
    </xf>
    <xf numFmtId="0" fontId="101" fillId="0" borderId="0" applyNumberFormat="0" applyFill="0" applyBorder="0" applyAlignment="0" applyProtection="0"/>
    <xf numFmtId="49" fontId="102" fillId="0" borderId="0" applyFill="0" applyProtection="0">
      <alignment horizontal="left" indent="1"/>
    </xf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175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175" fontId="99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75" fontId="103" fillId="0" borderId="0" applyNumberFormat="0" applyFill="0" applyBorder="0" applyAlignment="0" applyProtection="0"/>
    <xf numFmtId="175" fontId="10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10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49" fontId="105" fillId="67" borderId="0" applyFill="0">
      <alignment horizontal="left" indent="1"/>
    </xf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5" fontId="101" fillId="0" borderId="0" applyNumberFormat="0" applyFill="0" applyBorder="0" applyAlignment="0" applyProtection="0"/>
    <xf numFmtId="175" fontId="101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175" fontId="101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75" fontId="10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75" fontId="103" fillId="0" borderId="0" applyNumberFormat="0" applyFill="0" applyBorder="0" applyAlignment="0" applyProtection="0"/>
    <xf numFmtId="49" fontId="102" fillId="0" borderId="0" applyFill="0" applyProtection="0">
      <alignment horizontal="left" indent="1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49" fontId="102" fillId="0" borderId="0" applyFill="0" applyProtection="0">
      <alignment horizontal="left" indent="1"/>
    </xf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49" fontId="102" fillId="0" borderId="0" applyFill="0" applyProtection="0">
      <alignment horizontal="left" indent="1"/>
    </xf>
    <xf numFmtId="49" fontId="102" fillId="0" borderId="0" applyFill="0" applyProtection="0">
      <alignment horizontal="left" indent="1"/>
    </xf>
    <xf numFmtId="49" fontId="102" fillId="0" borderId="0" applyFill="0" applyProtection="0">
      <alignment horizontal="left" indent="1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75" fontId="98" fillId="0" borderId="0" applyNumberFormat="0" applyFill="0" applyBorder="0" applyAlignment="0" applyProtection="0"/>
    <xf numFmtId="2" fontId="87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175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175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175" fontId="107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8" fillId="65" borderId="0" applyNumberFormat="0" applyBorder="0">
      <alignment horizontal="left"/>
    </xf>
    <xf numFmtId="0" fontId="109" fillId="41" borderId="0" applyNumberFormat="0" applyBorder="0" applyAlignment="0" applyProtection="0"/>
    <xf numFmtId="0" fontId="110" fillId="41" borderId="0" applyNumberFormat="0" applyBorder="0" applyAlignment="0" applyProtection="0"/>
    <xf numFmtId="0" fontId="109" fillId="41" borderId="0" applyNumberFormat="0" applyBorder="0" applyAlignment="0" applyProtection="0"/>
    <xf numFmtId="0" fontId="109" fillId="41" borderId="0" applyNumberFormat="0" applyBorder="0" applyAlignment="0" applyProtection="0"/>
    <xf numFmtId="175" fontId="109" fillId="41" borderId="0" applyNumberFormat="0" applyBorder="0" applyAlignment="0" applyProtection="0"/>
    <xf numFmtId="175" fontId="109" fillId="41" borderId="0" applyNumberFormat="0" applyBorder="0" applyAlignment="0" applyProtection="0"/>
    <xf numFmtId="0" fontId="110" fillId="41" borderId="0" applyNumberFormat="0" applyBorder="0" applyAlignment="0" applyProtection="0"/>
    <xf numFmtId="175" fontId="109" fillId="41" borderId="0" applyNumberFormat="0" applyBorder="0" applyAlignment="0" applyProtection="0"/>
    <xf numFmtId="0" fontId="110" fillId="41" borderId="0" applyNumberFormat="0" applyBorder="0" applyAlignment="0" applyProtection="0"/>
    <xf numFmtId="0" fontId="110" fillId="41" borderId="0" applyNumberFormat="0" applyBorder="0" applyAlignment="0" applyProtection="0"/>
    <xf numFmtId="0" fontId="110" fillId="41" borderId="0" applyNumberFormat="0" applyBorder="0" applyAlignment="0" applyProtection="0"/>
    <xf numFmtId="0" fontId="110" fillId="41" borderId="0" applyNumberFormat="0" applyBorder="0" applyAlignment="0" applyProtection="0"/>
    <xf numFmtId="0" fontId="111" fillId="2" borderId="0" applyNumberFormat="0" applyBorder="0" applyAlignment="0" applyProtection="0"/>
    <xf numFmtId="0" fontId="111" fillId="2" borderId="0" applyNumberFormat="0" applyBorder="0" applyAlignment="0" applyProtection="0"/>
    <xf numFmtId="175" fontId="110" fillId="41" borderId="0" applyNumberFormat="0" applyBorder="0" applyAlignment="0" applyProtection="0"/>
    <xf numFmtId="0" fontId="112" fillId="41" borderId="0" applyNumberFormat="0" applyBorder="0" applyAlignment="0" applyProtection="0"/>
    <xf numFmtId="0" fontId="112" fillId="41" borderId="0" applyNumberFormat="0" applyBorder="0" applyAlignment="0" applyProtection="0"/>
    <xf numFmtId="175" fontId="112" fillId="41" borderId="0" applyNumberFormat="0" applyBorder="0" applyAlignment="0" applyProtection="0"/>
    <xf numFmtId="0" fontId="113" fillId="41" borderId="0" applyNumberFormat="0" applyBorder="0" applyAlignment="0" applyProtection="0"/>
    <xf numFmtId="0" fontId="113" fillId="41" borderId="0" applyNumberFormat="0" applyBorder="0" applyAlignment="0" applyProtection="0"/>
    <xf numFmtId="175" fontId="113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175" fontId="6" fillId="41" borderId="0" applyNumberFormat="0" applyBorder="0" applyAlignment="0" applyProtection="0"/>
    <xf numFmtId="0" fontId="112" fillId="41" borderId="0" applyNumberFormat="0" applyBorder="0" applyAlignment="0" applyProtection="0"/>
    <xf numFmtId="0" fontId="112" fillId="41" borderId="0" applyNumberFormat="0" applyBorder="0" applyAlignment="0" applyProtection="0"/>
    <xf numFmtId="0" fontId="112" fillId="45" borderId="0" applyNumberFormat="0" applyBorder="0" applyAlignment="0" applyProtection="0"/>
    <xf numFmtId="0" fontId="112" fillId="45" borderId="0" applyNumberFormat="0" applyBorder="0" applyAlignment="0" applyProtection="0"/>
    <xf numFmtId="175" fontId="112" fillId="41" borderId="0" applyNumberFormat="0" applyBorder="0" applyAlignment="0" applyProtection="0"/>
    <xf numFmtId="0" fontId="114" fillId="2" borderId="0" applyNumberFormat="0" applyBorder="0" applyAlignment="0" applyProtection="0"/>
    <xf numFmtId="0" fontId="114" fillId="2" borderId="0" applyNumberFormat="0" applyBorder="0" applyAlignment="0" applyProtection="0"/>
    <xf numFmtId="0" fontId="114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175" fontId="114" fillId="2" borderId="0" applyNumberFormat="0" applyBorder="0" applyAlignment="0" applyProtection="0"/>
    <xf numFmtId="0" fontId="112" fillId="41" borderId="0" applyNumberFormat="0" applyBorder="0" applyAlignment="0" applyProtection="0"/>
    <xf numFmtId="0" fontId="112" fillId="41" borderId="0" applyNumberFormat="0" applyBorder="0" applyAlignment="0" applyProtection="0"/>
    <xf numFmtId="175" fontId="112" fillId="41" borderId="0" applyNumberFormat="0" applyBorder="0" applyAlignment="0" applyProtection="0"/>
    <xf numFmtId="0" fontId="6" fillId="2" borderId="0" applyNumberFormat="0" applyBorder="0" applyAlignment="0" applyProtection="0"/>
    <xf numFmtId="175" fontId="6" fillId="2" borderId="0" applyNumberFormat="0" applyBorder="0" applyAlignment="0" applyProtection="0"/>
    <xf numFmtId="4" fontId="42" fillId="63" borderId="0"/>
    <xf numFmtId="4" fontId="42" fillId="63" borderId="0"/>
    <xf numFmtId="4" fontId="42" fillId="63" borderId="0"/>
    <xf numFmtId="4" fontId="42" fillId="63" borderId="0"/>
    <xf numFmtId="4" fontId="42" fillId="63" borderId="0"/>
    <xf numFmtId="0" fontId="115" fillId="0" borderId="0" applyFill="0" applyBorder="0"/>
    <xf numFmtId="0" fontId="115" fillId="0" borderId="0" applyFill="0" applyBorder="0"/>
    <xf numFmtId="0" fontId="115" fillId="0" borderId="0" applyFill="0" applyBorder="0"/>
    <xf numFmtId="175" fontId="115" fillId="0" borderId="0" applyFill="0" applyBorder="0"/>
    <xf numFmtId="0" fontId="115" fillId="0" borderId="0" applyFill="0" applyBorder="0"/>
    <xf numFmtId="175" fontId="115" fillId="0" borderId="0" applyFill="0" applyBorder="0"/>
    <xf numFmtId="0" fontId="116" fillId="0" borderId="0" applyFill="0" applyBorder="0"/>
    <xf numFmtId="0" fontId="116" fillId="0" borderId="0" applyFill="0" applyBorder="0"/>
    <xf numFmtId="0" fontId="116" fillId="0" borderId="0" applyFill="0" applyBorder="0"/>
    <xf numFmtId="175" fontId="116" fillId="0" borderId="0" applyFill="0" applyBorder="0"/>
    <xf numFmtId="0" fontId="116" fillId="0" borderId="0" applyFill="0" applyBorder="0"/>
    <xf numFmtId="175" fontId="116" fillId="0" borderId="0" applyFill="0" applyBorder="0"/>
    <xf numFmtId="0" fontId="117" fillId="0" borderId="0" applyFill="0" applyBorder="0"/>
    <xf numFmtId="0" fontId="117" fillId="0" borderId="0" applyFill="0" applyBorder="0"/>
    <xf numFmtId="0" fontId="117" fillId="0" borderId="0" applyFill="0" applyBorder="0"/>
    <xf numFmtId="175" fontId="117" fillId="0" borderId="0" applyFill="0" applyBorder="0"/>
    <xf numFmtId="0" fontId="117" fillId="0" borderId="0" applyFill="0" applyBorder="0"/>
    <xf numFmtId="175" fontId="117" fillId="0" borderId="0" applyFill="0" applyBorder="0"/>
    <xf numFmtId="0" fontId="118" fillId="0" borderId="0" applyFill="0" applyBorder="0"/>
    <xf numFmtId="0" fontId="118" fillId="0" borderId="0" applyFill="0" applyBorder="0"/>
    <xf numFmtId="0" fontId="118" fillId="0" borderId="0" applyFill="0" applyBorder="0"/>
    <xf numFmtId="175" fontId="118" fillId="0" borderId="0" applyFill="0" applyBorder="0"/>
    <xf numFmtId="0" fontId="118" fillId="0" borderId="0" applyFill="0" applyBorder="0"/>
    <xf numFmtId="175" fontId="118" fillId="0" borderId="0" applyFill="0" applyBorder="0"/>
    <xf numFmtId="0" fontId="119" fillId="66" borderId="40" applyBorder="0"/>
    <xf numFmtId="0" fontId="120" fillId="66" borderId="0" applyNumberFormat="0" applyBorder="0">
      <alignment horizontal="right"/>
    </xf>
    <xf numFmtId="0" fontId="121" fillId="66" borderId="0" applyFont="0" applyAlignment="0"/>
    <xf numFmtId="0" fontId="122" fillId="66" borderId="0" applyBorder="0">
      <alignment vertical="top" wrapText="1"/>
    </xf>
    <xf numFmtId="0" fontId="88" fillId="66" borderId="0" applyAlignment="0">
      <alignment horizontal="center"/>
    </xf>
    <xf numFmtId="0" fontId="30" fillId="69" borderId="0" applyNumberFormat="0" applyAlignment="0" applyProtection="0"/>
    <xf numFmtId="164" fontId="123" fillId="0" borderId="0" applyFill="0" applyAlignment="0"/>
    <xf numFmtId="0" fontId="124" fillId="0" borderId="0" applyNumberFormat="0" applyFill="0" applyAlignment="0"/>
    <xf numFmtId="0" fontId="125" fillId="0" borderId="41" applyNumberFormat="0" applyFill="0" applyAlignment="0" applyProtection="0"/>
    <xf numFmtId="0" fontId="125" fillId="0" borderId="41" applyNumberFormat="0" applyFill="0" applyAlignment="0" applyProtection="0"/>
    <xf numFmtId="0" fontId="116" fillId="0" borderId="0" applyNumberFormat="0" applyFill="0" applyAlignment="0"/>
    <xf numFmtId="175" fontId="116" fillId="0" borderId="0" applyNumberFormat="0" applyFill="0" applyAlignment="0"/>
    <xf numFmtId="0" fontId="116" fillId="0" borderId="0" applyNumberFormat="0" applyFill="0" applyAlignment="0"/>
    <xf numFmtId="0" fontId="126" fillId="0" borderId="41" applyNumberFormat="0" applyFill="0" applyAlignment="0" applyProtection="0"/>
    <xf numFmtId="0" fontId="126" fillId="0" borderId="41" applyNumberFormat="0" applyFill="0" applyAlignment="0" applyProtection="0"/>
    <xf numFmtId="175" fontId="126" fillId="0" borderId="41" applyNumberFormat="0" applyFill="0" applyAlignment="0" applyProtection="0"/>
    <xf numFmtId="175" fontId="126" fillId="0" borderId="41" applyNumberFormat="0" applyFill="0" applyAlignment="0" applyProtection="0"/>
    <xf numFmtId="0" fontId="125" fillId="0" borderId="41" applyNumberFormat="0" applyFill="0" applyAlignment="0" applyProtection="0"/>
    <xf numFmtId="175" fontId="126" fillId="0" borderId="41" applyNumberFormat="0" applyFill="0" applyAlignment="0" applyProtection="0"/>
    <xf numFmtId="0" fontId="125" fillId="0" borderId="41" applyNumberFormat="0" applyFill="0" applyAlignment="0" applyProtection="0"/>
    <xf numFmtId="0" fontId="125" fillId="0" borderId="41" applyNumberFormat="0" applyFill="0" applyAlignment="0" applyProtection="0"/>
    <xf numFmtId="0" fontId="125" fillId="0" borderId="41" applyNumberFormat="0" applyFill="0" applyAlignment="0" applyProtection="0"/>
    <xf numFmtId="0" fontId="125" fillId="0" borderId="41" applyNumberFormat="0" applyFill="0" applyAlignment="0" applyProtection="0"/>
    <xf numFmtId="0" fontId="127" fillId="0" borderId="1" applyNumberFormat="0" applyFill="0" applyAlignment="0" applyProtection="0"/>
    <xf numFmtId="0" fontId="127" fillId="0" borderId="1" applyNumberFormat="0" applyFill="0" applyAlignment="0" applyProtection="0"/>
    <xf numFmtId="175" fontId="125" fillId="0" borderId="41" applyNumberFormat="0" applyFill="0" applyAlignment="0" applyProtection="0"/>
    <xf numFmtId="0" fontId="128" fillId="0" borderId="41" applyNumberFormat="0" applyFill="0" applyAlignment="0" applyProtection="0"/>
    <xf numFmtId="0" fontId="128" fillId="0" borderId="41" applyNumberFormat="0" applyFill="0" applyAlignment="0" applyProtection="0"/>
    <xf numFmtId="0" fontId="128" fillId="0" borderId="41" applyNumberFormat="0" applyFill="0" applyAlignment="0" applyProtection="0"/>
    <xf numFmtId="175" fontId="128" fillId="0" borderId="41" applyNumberFormat="0" applyFill="0" applyAlignment="0" applyProtection="0"/>
    <xf numFmtId="0" fontId="124" fillId="0" borderId="0" applyNumberFormat="0" applyFill="0" applyAlignment="0"/>
    <xf numFmtId="175" fontId="124" fillId="0" borderId="0" applyNumberFormat="0" applyFill="0" applyAlignment="0"/>
    <xf numFmtId="0" fontId="124" fillId="0" borderId="0" applyNumberFormat="0" applyFill="0" applyAlignment="0"/>
    <xf numFmtId="0" fontId="124" fillId="0" borderId="0" applyNumberFormat="0" applyFill="0" applyAlignment="0"/>
    <xf numFmtId="0" fontId="124" fillId="0" borderId="0" applyNumberFormat="0" applyFill="0" applyAlignment="0"/>
    <xf numFmtId="175" fontId="124" fillId="0" borderId="0" applyNumberFormat="0" applyFill="0" applyAlignment="0"/>
    <xf numFmtId="0" fontId="125" fillId="0" borderId="41" applyNumberFormat="0" applyFill="0" applyAlignment="0" applyProtection="0"/>
    <xf numFmtId="0" fontId="125" fillId="0" borderId="41" applyNumberFormat="0" applyFill="0" applyAlignment="0" applyProtection="0"/>
    <xf numFmtId="175" fontId="125" fillId="0" borderId="41" applyNumberFormat="0" applyFill="0" applyAlignment="0" applyProtection="0"/>
    <xf numFmtId="0" fontId="128" fillId="0" borderId="41" applyNumberFormat="0" applyFill="0" applyAlignment="0" applyProtection="0"/>
    <xf numFmtId="0" fontId="128" fillId="0" borderId="41" applyNumberFormat="0" applyFill="0" applyAlignment="0" applyProtection="0"/>
    <xf numFmtId="0" fontId="129" fillId="0" borderId="42" applyNumberFormat="0" applyFill="0" applyAlignment="0" applyProtection="0"/>
    <xf numFmtId="0" fontId="129" fillId="0" borderId="42" applyNumberFormat="0" applyFill="0" applyAlignment="0" applyProtection="0"/>
    <xf numFmtId="175" fontId="128" fillId="0" borderId="41" applyNumberFormat="0" applyFill="0" applyAlignment="0" applyProtection="0"/>
    <xf numFmtId="0" fontId="130" fillId="70" borderId="0" applyNumberFormat="0" applyAlignment="0"/>
    <xf numFmtId="0" fontId="126" fillId="0" borderId="41" applyNumberFormat="0" applyFill="0" applyAlignment="0" applyProtection="0"/>
    <xf numFmtId="0" fontId="131" fillId="0" borderId="0" applyNumberFormat="0" applyFill="0" applyAlignment="0"/>
    <xf numFmtId="0" fontId="127" fillId="0" borderId="1" applyNumberFormat="0" applyFill="0" applyAlignment="0" applyProtection="0"/>
    <xf numFmtId="0" fontId="127" fillId="0" borderId="1" applyNumberFormat="0" applyFill="0" applyAlignment="0" applyProtection="0"/>
    <xf numFmtId="175" fontId="127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32" fillId="0" borderId="0" applyNumberFormat="0" applyFill="0" applyBorder="0" applyAlignment="0" applyProtection="0"/>
    <xf numFmtId="175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1" fillId="0" borderId="0" applyNumberFormat="0" applyFill="0" applyAlignment="0"/>
    <xf numFmtId="0" fontId="128" fillId="0" borderId="41" applyNumberFormat="0" applyFill="0" applyAlignment="0" applyProtection="0"/>
    <xf numFmtId="0" fontId="128" fillId="0" borderId="41" applyNumberFormat="0" applyFill="0" applyAlignment="0" applyProtection="0"/>
    <xf numFmtId="175" fontId="128" fillId="0" borderId="41" applyNumberFormat="0" applyFill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174" fontId="124" fillId="0" borderId="0" applyNumberFormat="0" applyFill="0" applyAlignment="0"/>
    <xf numFmtId="175" fontId="132" fillId="0" borderId="0" applyNumberFormat="0" applyFill="0" applyBorder="0" applyAlignment="0" applyProtection="0"/>
    <xf numFmtId="0" fontId="3" fillId="0" borderId="1" applyNumberFormat="0" applyFill="0" applyAlignment="0" applyProtection="0"/>
    <xf numFmtId="175" fontId="3" fillId="0" borderId="1" applyNumberFormat="0" applyFill="0" applyAlignment="0" applyProtection="0"/>
    <xf numFmtId="0" fontId="3" fillId="0" borderId="1" applyNumberFormat="0" applyFill="0" applyAlignment="0" applyProtection="0"/>
    <xf numFmtId="0" fontId="30" fillId="69" borderId="0" applyNumberFormat="0" applyAlignment="0" applyProtection="0"/>
    <xf numFmtId="0" fontId="133" fillId="0" borderId="0" applyNumberFormat="0" applyFill="0" applyAlignment="0" applyProtection="0"/>
    <xf numFmtId="0" fontId="116" fillId="68" borderId="0" applyNumberFormat="0" applyFill="0" applyAlignment="0"/>
    <xf numFmtId="0" fontId="116" fillId="68" borderId="0" applyNumberFormat="0" applyFill="0" applyAlignment="0"/>
    <xf numFmtId="175" fontId="116" fillId="68" borderId="0" applyNumberFormat="0" applyFill="0" applyAlignment="0"/>
    <xf numFmtId="0" fontId="124" fillId="0" borderId="0" applyNumberFormat="0" applyFill="0" applyAlignment="0" applyProtection="0"/>
    <xf numFmtId="174" fontId="124" fillId="0" borderId="0" applyNumberFormat="0" applyFill="0" applyAlignment="0" applyProtection="0"/>
    <xf numFmtId="175" fontId="124" fillId="0" borderId="0" applyNumberFormat="0" applyFill="0" applyAlignment="0" applyProtection="0"/>
    <xf numFmtId="0" fontId="124" fillId="0" borderId="0" applyNumberFormat="0" applyFill="0" applyAlignment="0" applyProtection="0"/>
    <xf numFmtId="0" fontId="133" fillId="0" borderId="0" applyNumberFormat="0" applyFill="0" applyAlignment="0" applyProtection="0"/>
    <xf numFmtId="0" fontId="134" fillId="71" borderId="0" applyNumberFormat="0" applyAlignment="0" applyProtection="0"/>
    <xf numFmtId="164" fontId="135" fillId="0" borderId="0" applyFill="0" applyAlignment="0"/>
    <xf numFmtId="0" fontId="136" fillId="70" borderId="0" applyNumberFormat="0" applyAlignment="0" applyProtection="0"/>
    <xf numFmtId="0" fontId="137" fillId="0" borderId="43" applyNumberFormat="0" applyFill="0" applyAlignment="0" applyProtection="0"/>
    <xf numFmtId="0" fontId="137" fillId="0" borderId="43" applyNumberFormat="0" applyFill="0" applyAlignment="0" applyProtection="0"/>
    <xf numFmtId="0" fontId="138" fillId="0" borderId="43" applyNumberFormat="0" applyFill="0" applyAlignment="0" applyProtection="0"/>
    <xf numFmtId="175" fontId="138" fillId="0" borderId="43" applyNumberFormat="0" applyFill="0" applyAlignment="0" applyProtection="0"/>
    <xf numFmtId="0" fontId="138" fillId="0" borderId="43" applyNumberFormat="0" applyFill="0" applyAlignment="0" applyProtection="0"/>
    <xf numFmtId="0" fontId="139" fillId="0" borderId="43" applyNumberFormat="0" applyFill="0" applyAlignment="0" applyProtection="0"/>
    <xf numFmtId="0" fontId="139" fillId="0" borderId="43" applyNumberFormat="0" applyFill="0" applyAlignment="0" applyProtection="0"/>
    <xf numFmtId="175" fontId="139" fillId="0" borderId="43" applyNumberFormat="0" applyFill="0" applyAlignment="0" applyProtection="0"/>
    <xf numFmtId="175" fontId="139" fillId="0" borderId="43" applyNumberFormat="0" applyFill="0" applyAlignment="0" applyProtection="0"/>
    <xf numFmtId="0" fontId="137" fillId="0" borderId="43" applyNumberFormat="0" applyFill="0" applyAlignment="0" applyProtection="0"/>
    <xf numFmtId="175" fontId="139" fillId="0" borderId="43" applyNumberFormat="0" applyFill="0" applyAlignment="0" applyProtection="0"/>
    <xf numFmtId="0" fontId="137" fillId="0" borderId="43" applyNumberFormat="0" applyFill="0" applyAlignment="0" applyProtection="0"/>
    <xf numFmtId="0" fontId="137" fillId="0" borderId="43" applyNumberFormat="0" applyFill="0" applyAlignment="0" applyProtection="0"/>
    <xf numFmtId="0" fontId="137" fillId="0" borderId="43" applyNumberFormat="0" applyFill="0" applyAlignment="0" applyProtection="0"/>
    <xf numFmtId="0" fontId="137" fillId="0" borderId="43" applyNumberFormat="0" applyFill="0" applyAlignment="0" applyProtection="0"/>
    <xf numFmtId="0" fontId="140" fillId="0" borderId="2" applyNumberFormat="0" applyFill="0" applyAlignment="0" applyProtection="0"/>
    <xf numFmtId="0" fontId="140" fillId="0" borderId="2" applyNumberFormat="0" applyFill="0" applyAlignment="0" applyProtection="0"/>
    <xf numFmtId="175" fontId="137" fillId="0" borderId="43" applyNumberFormat="0" applyFill="0" applyAlignment="0" applyProtection="0"/>
    <xf numFmtId="0" fontId="138" fillId="0" borderId="43" applyNumberFormat="0" applyFill="0" applyAlignment="0" applyProtection="0"/>
    <xf numFmtId="0" fontId="138" fillId="0" borderId="43" applyNumberFormat="0" applyFill="0" applyAlignment="0" applyProtection="0"/>
    <xf numFmtId="0" fontId="141" fillId="0" borderId="0" applyNumberFormat="0" applyFill="0" applyAlignment="0"/>
    <xf numFmtId="175" fontId="141" fillId="0" borderId="0" applyNumberFormat="0" applyFill="0" applyAlignment="0"/>
    <xf numFmtId="0" fontId="141" fillId="0" borderId="0" applyNumberFormat="0" applyFill="0" applyAlignment="0"/>
    <xf numFmtId="0" fontId="137" fillId="0" borderId="43" applyNumberFormat="0" applyFill="0" applyAlignment="0" applyProtection="0"/>
    <xf numFmtId="0" fontId="137" fillId="0" borderId="43" applyNumberFormat="0" applyFill="0" applyAlignment="0" applyProtection="0"/>
    <xf numFmtId="175" fontId="137" fillId="0" borderId="43" applyNumberFormat="0" applyFill="0" applyAlignment="0" applyProtection="0"/>
    <xf numFmtId="0" fontId="138" fillId="0" borderId="43" applyNumberFormat="0" applyFill="0" applyAlignment="0" applyProtection="0"/>
    <xf numFmtId="0" fontId="138" fillId="0" borderId="43" applyNumberFormat="0" applyFill="0" applyAlignment="0" applyProtection="0"/>
    <xf numFmtId="0" fontId="142" fillId="0" borderId="44" applyNumberFormat="0" applyFill="0" applyAlignment="0" applyProtection="0"/>
    <xf numFmtId="0" fontId="142" fillId="0" borderId="44" applyNumberFormat="0" applyFill="0" applyAlignment="0" applyProtection="0"/>
    <xf numFmtId="175" fontId="138" fillId="0" borderId="43" applyNumberFormat="0" applyFill="0" applyAlignment="0" applyProtection="0"/>
    <xf numFmtId="0" fontId="139" fillId="0" borderId="43" applyNumberFormat="0" applyFill="0" applyAlignment="0" applyProtection="0"/>
    <xf numFmtId="0" fontId="143" fillId="0" borderId="0" applyNumberFormat="0" applyFill="0" applyBorder="0" applyAlignment="0" applyProtection="0"/>
    <xf numFmtId="0" fontId="140" fillId="0" borderId="2" applyNumberFormat="0" applyFill="0" applyAlignment="0" applyProtection="0"/>
    <xf numFmtId="0" fontId="140" fillId="0" borderId="2" applyNumberFormat="0" applyFill="0" applyAlignment="0" applyProtection="0"/>
    <xf numFmtId="175" fontId="140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43" fillId="0" borderId="0" applyNumberFormat="0" applyFill="0" applyBorder="0" applyAlignment="0" applyProtection="0"/>
    <xf numFmtId="175" fontId="143" fillId="0" borderId="0" applyNumberFormat="0" applyFill="0" applyBorder="0" applyAlignment="0" applyProtection="0"/>
    <xf numFmtId="0" fontId="138" fillId="0" borderId="43" applyNumberFormat="0" applyFill="0" applyAlignment="0" applyProtection="0"/>
    <xf numFmtId="0" fontId="138" fillId="0" borderId="43" applyNumberFormat="0" applyFill="0" applyAlignment="0" applyProtection="0"/>
    <xf numFmtId="175" fontId="138" fillId="0" borderId="43" applyNumberFormat="0" applyFill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175" fontId="143" fillId="0" borderId="0" applyNumberFormat="0" applyFill="0" applyBorder="0" applyAlignment="0" applyProtection="0"/>
    <xf numFmtId="0" fontId="4" fillId="0" borderId="2" applyNumberFormat="0" applyFill="0" applyAlignment="0" applyProtection="0"/>
    <xf numFmtId="175" fontId="4" fillId="0" borderId="2" applyNumberFormat="0" applyFill="0" applyAlignment="0" applyProtection="0"/>
    <xf numFmtId="0" fontId="4" fillId="0" borderId="2" applyNumberFormat="0" applyFill="0" applyAlignment="0" applyProtection="0"/>
    <xf numFmtId="0" fontId="134" fillId="71" borderId="0" applyNumberFormat="0" applyAlignment="0" applyProtection="0"/>
    <xf numFmtId="0" fontId="144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6" fillId="0" borderId="45" applyNumberFormat="0" applyFill="0" applyAlignment="0" applyProtection="0"/>
    <xf numFmtId="0" fontId="144" fillId="0" borderId="45" applyNumberFormat="0" applyFill="0" applyAlignment="0" applyProtection="0"/>
    <xf numFmtId="0" fontId="146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175" fontId="144" fillId="0" borderId="45" applyNumberFormat="0" applyFill="0" applyAlignment="0" applyProtection="0"/>
    <xf numFmtId="175" fontId="144" fillId="0" borderId="45" applyNumberFormat="0" applyFill="0" applyAlignment="0" applyProtection="0"/>
    <xf numFmtId="175" fontId="144" fillId="0" borderId="45" applyNumberFormat="0" applyFill="0" applyAlignment="0" applyProtection="0"/>
    <xf numFmtId="175" fontId="144" fillId="0" borderId="45" applyNumberFormat="0" applyFill="0" applyAlignment="0" applyProtection="0"/>
    <xf numFmtId="175" fontId="144" fillId="0" borderId="45" applyNumberFormat="0" applyFill="0" applyAlignment="0" applyProtection="0"/>
    <xf numFmtId="175" fontId="144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175" fontId="144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175" fontId="144" fillId="0" borderId="45" applyNumberFormat="0" applyFill="0" applyAlignment="0" applyProtection="0"/>
    <xf numFmtId="175" fontId="144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4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7" fillId="0" borderId="3" applyNumberFormat="0" applyFill="0" applyAlignment="0" applyProtection="0"/>
    <xf numFmtId="0" fontId="147" fillId="0" borderId="3" applyNumberFormat="0" applyFill="0" applyAlignment="0" applyProtection="0"/>
    <xf numFmtId="0" fontId="146" fillId="0" borderId="45" applyNumberFormat="0" applyFill="0" applyAlignment="0" applyProtection="0"/>
    <xf numFmtId="175" fontId="146" fillId="0" borderId="45" applyNumberFormat="0" applyFill="0" applyAlignment="0" applyProtection="0"/>
    <xf numFmtId="175" fontId="146" fillId="0" borderId="45" applyNumberFormat="0" applyFill="0" applyAlignment="0" applyProtection="0"/>
    <xf numFmtId="175" fontId="146" fillId="0" borderId="45" applyNumberFormat="0" applyFill="0" applyAlignment="0" applyProtection="0"/>
    <xf numFmtId="175" fontId="146" fillId="0" borderId="45" applyNumberFormat="0" applyFill="0" applyAlignment="0" applyProtection="0"/>
    <xf numFmtId="175" fontId="146" fillId="0" borderId="45" applyNumberFormat="0" applyFill="0" applyAlignment="0" applyProtection="0"/>
    <xf numFmtId="175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0" fontId="144" fillId="0" borderId="45" applyNumberFormat="0" applyFill="0" applyAlignment="0" applyProtection="0"/>
    <xf numFmtId="0" fontId="145" fillId="0" borderId="45" applyNumberFormat="0" applyFill="0" applyAlignment="0" applyProtection="0"/>
    <xf numFmtId="0" fontId="148" fillId="0" borderId="46" applyNumberFormat="0" applyFill="0" applyAlignment="0" applyProtection="0"/>
    <xf numFmtId="49" fontId="149" fillId="67" borderId="0" applyFill="0" applyBorder="0">
      <alignment horizontal="left"/>
    </xf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175" fontId="146" fillId="0" borderId="45" applyNumberFormat="0" applyFill="0" applyAlignment="0" applyProtection="0"/>
    <xf numFmtId="175" fontId="146" fillId="0" borderId="45" applyNumberFormat="0" applyFill="0" applyAlignment="0" applyProtection="0"/>
    <xf numFmtId="175" fontId="146" fillId="0" borderId="45" applyNumberFormat="0" applyFill="0" applyAlignment="0" applyProtection="0"/>
    <xf numFmtId="175" fontId="146" fillId="0" borderId="45" applyNumberFormat="0" applyFill="0" applyAlignment="0" applyProtection="0"/>
    <xf numFmtId="175" fontId="146" fillId="0" borderId="45" applyNumberFormat="0" applyFill="0" applyAlignment="0" applyProtection="0"/>
    <xf numFmtId="175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6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8" fillId="0" borderId="46" applyNumberFormat="0" applyFill="0" applyAlignment="0" applyProtection="0"/>
    <xf numFmtId="0" fontId="148" fillId="0" borderId="46" applyNumberFormat="0" applyFill="0" applyAlignment="0" applyProtection="0"/>
    <xf numFmtId="0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7" fillId="0" borderId="3" applyNumberFormat="0" applyFill="0" applyAlignment="0" applyProtection="0"/>
    <xf numFmtId="0" fontId="147" fillId="0" borderId="3" applyNumberFormat="0" applyFill="0" applyAlignment="0" applyProtection="0"/>
    <xf numFmtId="0" fontId="147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175" fontId="147" fillId="0" borderId="3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175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145" fillId="0" borderId="45" applyNumberFormat="0" applyFill="0" applyAlignment="0" applyProtection="0"/>
    <xf numFmtId="0" fontId="5" fillId="0" borderId="3" applyNumberFormat="0" applyFill="0" applyAlignment="0" applyProtection="0"/>
    <xf numFmtId="175" fontId="5" fillId="0" borderId="3" applyNumberFormat="0" applyFill="0" applyAlignment="0" applyProtection="0"/>
    <xf numFmtId="0" fontId="5" fillId="0" borderId="3" applyNumberFormat="0" applyFill="0" applyAlignment="0" applyProtection="0"/>
    <xf numFmtId="0" fontId="150" fillId="0" borderId="0" applyNumberFormat="0" applyAlignment="0" applyProtection="0"/>
    <xf numFmtId="164" fontId="151" fillId="67" borderId="0" applyFill="0" applyBorder="0">
      <alignment horizontal="left"/>
    </xf>
    <xf numFmtId="49" fontId="152" fillId="67" borderId="0" applyFill="0">
      <alignment horizontal="center"/>
    </xf>
    <xf numFmtId="0" fontId="144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175" fontId="144" fillId="0" borderId="0" applyNumberFormat="0" applyFill="0" applyBorder="0" applyAlignment="0" applyProtection="0"/>
    <xf numFmtId="175" fontId="144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75" fontId="144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5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1" fillId="67" borderId="0" applyFill="0" applyBorder="0"/>
    <xf numFmtId="175" fontId="81" fillId="67" borderId="0" applyFill="0" applyBorder="0"/>
    <xf numFmtId="0" fontId="81" fillId="67" borderId="0" applyFill="0" applyBorder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75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5" fontId="145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81" fillId="67" borderId="0" applyFill="0" applyBorder="0">
      <alignment wrapText="1"/>
    </xf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5" fontId="147" fillId="0" borderId="0" applyNumberFormat="0" applyFill="0" applyBorder="0" applyAlignment="0" applyProtection="0"/>
    <xf numFmtId="0" fontId="81" fillId="67" borderId="0" applyFill="0" applyBorder="0">
      <alignment wrapText="1"/>
    </xf>
    <xf numFmtId="175" fontId="81" fillId="67" borderId="0" applyFill="0" applyBorder="0">
      <alignment wrapText="1"/>
    </xf>
    <xf numFmtId="0" fontId="81" fillId="67" borderId="0" applyFill="0" applyBorder="0">
      <alignment wrapText="1"/>
    </xf>
    <xf numFmtId="0" fontId="81" fillId="67" borderId="0" applyFill="0" applyBorder="0">
      <alignment wrapText="1"/>
    </xf>
    <xf numFmtId="175" fontId="81" fillId="67" borderId="0" applyFill="0" applyBorder="0">
      <alignment wrapText="1"/>
    </xf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5" fontId="147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4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5" fontId="5" fillId="0" borderId="0" applyNumberFormat="0" applyFill="0" applyBorder="0" applyAlignment="0" applyProtection="0"/>
    <xf numFmtId="0" fontId="153" fillId="65" borderId="0" applyBorder="0"/>
    <xf numFmtId="0" fontId="135" fillId="65" borderId="0" applyBorder="0"/>
    <xf numFmtId="0" fontId="154" fillId="65" borderId="0" applyBorder="0">
      <alignment horizontal="left"/>
    </xf>
    <xf numFmtId="0" fontId="154" fillId="65" borderId="0" applyBorder="0">
      <alignment horizontal="center" vertical="center" wrapText="1"/>
    </xf>
    <xf numFmtId="0" fontId="154" fillId="65" borderId="0" applyBorder="0">
      <alignment horizontal="center" wrapText="1"/>
    </xf>
    <xf numFmtId="0" fontId="86" fillId="65" borderId="47" applyNumberFormat="0" applyFont="0" applyAlignment="0"/>
    <xf numFmtId="0" fontId="86" fillId="65" borderId="47" applyNumberFormat="0" applyFont="0" applyAlignment="0"/>
    <xf numFmtId="0" fontId="89" fillId="64" borderId="39" applyNumberFormat="0" applyFill="0">
      <alignment horizontal="left"/>
    </xf>
    <xf numFmtId="175" fontId="89" fillId="64" borderId="39" applyNumberFormat="0" applyFill="0">
      <alignment horizontal="left"/>
    </xf>
    <xf numFmtId="0" fontId="89" fillId="64" borderId="39" applyNumberFormat="0" applyFill="0">
      <alignment horizontal="left"/>
    </xf>
    <xf numFmtId="0" fontId="86" fillId="65" borderId="47" applyNumberFormat="0" applyFont="0" applyAlignment="0"/>
    <xf numFmtId="222" fontId="89" fillId="64" borderId="39" applyNumberFormat="0">
      <alignment horizontal="left"/>
    </xf>
    <xf numFmtId="0" fontId="89" fillId="64" borderId="39" applyNumberFormat="0">
      <alignment horizontal="left"/>
    </xf>
    <xf numFmtId="175" fontId="89" fillId="64" borderId="39" applyNumberFormat="0">
      <alignment horizontal="left"/>
    </xf>
    <xf numFmtId="0" fontId="89" fillId="64" borderId="39" applyNumberFormat="0">
      <alignment horizontal="left"/>
    </xf>
    <xf numFmtId="0" fontId="86" fillId="65" borderId="47" applyNumberFormat="0" applyFont="0" applyAlignment="0"/>
    <xf numFmtId="0" fontId="155" fillId="0" borderId="0" applyFill="0" applyBorder="0">
      <alignment horizontal="left"/>
      <protection hidden="1"/>
    </xf>
    <xf numFmtId="0" fontId="155" fillId="0" borderId="0" applyFill="0" applyBorder="0">
      <alignment horizontal="left"/>
      <protection hidden="1"/>
    </xf>
    <xf numFmtId="175" fontId="155" fillId="0" borderId="0" applyFill="0" applyBorder="0">
      <alignment horizontal="left"/>
      <protection hidden="1"/>
    </xf>
    <xf numFmtId="0" fontId="155" fillId="0" borderId="0" applyFill="0" applyBorder="0">
      <alignment horizontal="left" indent="1"/>
      <protection hidden="1"/>
    </xf>
    <xf numFmtId="0" fontId="155" fillId="0" borderId="0" applyFill="0" applyBorder="0">
      <alignment horizontal="left" indent="1"/>
      <protection hidden="1"/>
    </xf>
    <xf numFmtId="175" fontId="155" fillId="0" borderId="0" applyFill="0" applyBorder="0">
      <alignment horizontal="left" indent="1"/>
      <protection hidden="1"/>
    </xf>
    <xf numFmtId="0" fontId="155" fillId="0" borderId="0" applyFill="0" applyBorder="0">
      <alignment horizontal="left" indent="2"/>
      <protection hidden="1"/>
    </xf>
    <xf numFmtId="0" fontId="155" fillId="0" borderId="0" applyFill="0" applyBorder="0">
      <alignment horizontal="left" indent="2"/>
      <protection hidden="1"/>
    </xf>
    <xf numFmtId="175" fontId="155" fillId="0" borderId="0" applyFill="0" applyBorder="0">
      <alignment horizontal="left" indent="2"/>
      <protection hidden="1"/>
    </xf>
    <xf numFmtId="0" fontId="155" fillId="0" borderId="0" applyFill="0" applyBorder="0">
      <alignment horizontal="left" indent="3"/>
      <protection hidden="1"/>
    </xf>
    <xf numFmtId="0" fontId="155" fillId="0" borderId="0" applyFill="0" applyBorder="0">
      <alignment horizontal="left" indent="3"/>
      <protection hidden="1"/>
    </xf>
    <xf numFmtId="175" fontId="155" fillId="0" borderId="0" applyFill="0" applyBorder="0">
      <alignment horizontal="left" indent="3"/>
      <protection hidden="1"/>
    </xf>
    <xf numFmtId="0" fontId="156" fillId="0" borderId="0" applyNumberFormat="0" applyFill="0" applyBorder="0" applyAlignment="0" applyProtection="0">
      <alignment vertical="top"/>
      <protection locked="0"/>
    </xf>
    <xf numFmtId="0" fontId="156" fillId="0" borderId="0" applyNumberFormat="0" applyFill="0" applyBorder="0" applyAlignment="0" applyProtection="0">
      <alignment vertical="top"/>
      <protection locked="0"/>
    </xf>
    <xf numFmtId="223" fontId="155" fillId="0" borderId="0" applyNumberFormat="0" applyFill="0" applyBorder="0" applyAlignment="0" applyProtection="0"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223" fontId="155" fillId="0" borderId="0" applyNumberFormat="0" applyFill="0" applyBorder="0" applyAlignment="0" applyProtection="0"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175" fontId="157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>
      <alignment vertical="top"/>
      <protection locked="0"/>
    </xf>
    <xf numFmtId="175" fontId="158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224" fontId="158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175" fontId="157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175" fontId="159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175" fontId="157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175" fontId="159" fillId="0" borderId="0" applyNumberFormat="0" applyFill="0" applyBorder="0" applyAlignment="0" applyProtection="0">
      <alignment vertical="top"/>
      <protection locked="0"/>
    </xf>
    <xf numFmtId="224" fontId="160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175" fontId="161" fillId="0" borderId="0" applyNumberFormat="0" applyFill="0" applyBorder="0" applyAlignment="0" applyProtection="0">
      <alignment vertical="top"/>
      <protection locked="0"/>
    </xf>
    <xf numFmtId="224" fontId="158" fillId="0" borderId="0" applyNumberFormat="0" applyFill="0" applyBorder="0" applyAlignment="0" applyProtection="0">
      <alignment vertical="top"/>
      <protection locked="0"/>
    </xf>
    <xf numFmtId="224" fontId="160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175" fontId="157" fillId="0" borderId="0" applyNumberFormat="0" applyFill="0" applyBorder="0" applyAlignment="0" applyProtection="0">
      <alignment vertical="top"/>
      <protection locked="0"/>
    </xf>
    <xf numFmtId="224" fontId="160" fillId="0" borderId="0" applyNumberFormat="0" applyFill="0" applyBorder="0" applyAlignment="0" applyProtection="0">
      <alignment vertical="top"/>
      <protection locked="0"/>
    </xf>
    <xf numFmtId="0" fontId="162" fillId="0" borderId="0" applyNumberFormat="0" applyFill="0" applyBorder="0" applyAlignment="0" applyProtection="0">
      <alignment vertical="top"/>
      <protection locked="0"/>
    </xf>
    <xf numFmtId="0" fontId="162" fillId="0" borderId="0" applyNumberFormat="0" applyFill="0" applyBorder="0" applyAlignment="0" applyProtection="0">
      <alignment vertical="top"/>
      <protection locked="0"/>
    </xf>
    <xf numFmtId="175" fontId="162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175" fontId="157" fillId="0" borderId="0" applyNumberFormat="0" applyFill="0" applyBorder="0" applyAlignment="0" applyProtection="0">
      <alignment vertical="top"/>
      <protection locked="0"/>
    </xf>
    <xf numFmtId="0" fontId="163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175" fontId="159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>
      <alignment vertical="top"/>
      <protection locked="0"/>
    </xf>
    <xf numFmtId="175" fontId="158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>
      <alignment vertical="top"/>
      <protection locked="0"/>
    </xf>
    <xf numFmtId="224" fontId="160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>
      <alignment vertical="top"/>
      <protection locked="0"/>
    </xf>
    <xf numFmtId="175" fontId="158" fillId="0" borderId="0" applyNumberFormat="0" applyFill="0" applyBorder="0" applyAlignment="0" applyProtection="0">
      <alignment vertical="top"/>
      <protection locked="0"/>
    </xf>
    <xf numFmtId="177" fontId="165" fillId="0" borderId="0" applyFill="0" applyBorder="0">
      <protection locked="0"/>
    </xf>
    <xf numFmtId="178" fontId="165" fillId="0" borderId="0" applyFill="0" applyBorder="0">
      <protection locked="0"/>
    </xf>
    <xf numFmtId="179" fontId="165" fillId="0" borderId="0" applyFill="0" applyBorder="0">
      <protection locked="0"/>
    </xf>
    <xf numFmtId="180" fontId="165" fillId="0" borderId="0" applyFill="0" applyBorder="0">
      <protection locked="0"/>
    </xf>
    <xf numFmtId="181" fontId="165" fillId="0" borderId="0" applyFill="0" applyBorder="0">
      <protection locked="0"/>
    </xf>
    <xf numFmtId="225" fontId="165" fillId="0" borderId="0" applyFill="0" applyBorder="0">
      <protection locked="0"/>
    </xf>
    <xf numFmtId="226" fontId="165" fillId="0" borderId="0" applyFill="0" applyBorder="0">
      <protection locked="0"/>
    </xf>
    <xf numFmtId="184" fontId="165" fillId="0" borderId="0" applyFill="0" applyBorder="0">
      <protection locked="0"/>
    </xf>
    <xf numFmtId="185" fontId="165" fillId="0" borderId="0" applyFill="0" applyBorder="0">
      <protection locked="0"/>
    </xf>
    <xf numFmtId="186" fontId="165" fillId="0" borderId="0" applyFill="0" applyBorder="0">
      <protection locked="0"/>
    </xf>
    <xf numFmtId="187" fontId="165" fillId="0" borderId="0" applyFill="0" applyBorder="0">
      <protection locked="0"/>
    </xf>
    <xf numFmtId="187" fontId="166" fillId="0" borderId="0" applyFill="0" applyBorder="0">
      <protection locked="0"/>
    </xf>
    <xf numFmtId="187" fontId="165" fillId="0" borderId="0" applyFill="0" applyBorder="0">
      <protection locked="0"/>
    </xf>
    <xf numFmtId="49" fontId="165" fillId="0" borderId="0" applyFill="0" applyBorder="0">
      <alignment vertical="top"/>
      <protection locked="0"/>
    </xf>
    <xf numFmtId="49" fontId="166" fillId="0" borderId="0" applyFill="0" applyBorder="0">
      <alignment vertical="top"/>
      <protection locked="0"/>
    </xf>
    <xf numFmtId="0" fontId="165" fillId="0" borderId="0" applyFill="0" applyBorder="0">
      <alignment vertical="top" wrapText="1"/>
      <protection locked="0"/>
    </xf>
    <xf numFmtId="0" fontId="165" fillId="0" borderId="0" applyFill="0" applyBorder="0">
      <alignment vertical="top" wrapText="1"/>
      <protection locked="0"/>
    </xf>
    <xf numFmtId="175" fontId="165" fillId="0" borderId="0" applyFill="0" applyBorder="0">
      <alignment vertical="top" wrapText="1"/>
      <protection locked="0"/>
    </xf>
    <xf numFmtId="188" fontId="165" fillId="0" borderId="0" applyFill="0" applyBorder="0">
      <protection locked="0"/>
    </xf>
    <xf numFmtId="189" fontId="165" fillId="0" borderId="0" applyFill="0" applyBorder="0">
      <protection locked="0"/>
    </xf>
    <xf numFmtId="0" fontId="9" fillId="36" borderId="0" applyNumberFormat="0" applyFont="0" applyAlignment="0" applyProtection="0"/>
    <xf numFmtId="0" fontId="167" fillId="72" borderId="48" applyNumberFormat="0" applyFill="0" applyAlignment="0">
      <protection locked="0"/>
    </xf>
    <xf numFmtId="0" fontId="9" fillId="36" borderId="4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175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70" fillId="5" borderId="4" applyNumberFormat="0" applyAlignment="0" applyProtection="0"/>
    <xf numFmtId="0" fontId="170" fillId="5" borderId="4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0" fontId="169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0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175" fontId="168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175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172" fillId="44" borderId="35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175" fontId="9" fillId="46" borderId="4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8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69" fillId="44" borderId="35" applyNumberFormat="0" applyAlignment="0" applyProtection="0"/>
    <xf numFmtId="0" fontId="173" fillId="5" borderId="4" applyNumberFormat="0" applyAlignment="0" applyProtection="0"/>
    <xf numFmtId="0" fontId="173" fillId="5" borderId="4" applyNumberFormat="0" applyAlignment="0" applyProtection="0"/>
    <xf numFmtId="0" fontId="173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75" fontId="173" fillId="5" borderId="4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175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171" fillId="44" borderId="35" applyNumberFormat="0" applyAlignment="0" applyProtection="0"/>
    <xf numFmtId="0" fontId="9" fillId="5" borderId="4" applyNumberFormat="0" applyAlignment="0" applyProtection="0"/>
    <xf numFmtId="175" fontId="9" fillId="5" borderId="4" applyNumberFormat="0" applyAlignment="0" applyProtection="0"/>
    <xf numFmtId="0" fontId="9" fillId="5" borderId="4" applyNumberFormat="0" applyAlignment="0" applyProtection="0"/>
    <xf numFmtId="0" fontId="9" fillId="36" borderId="0" applyNumberFormat="0" applyFont="0" applyAlignment="0" applyProtection="0"/>
    <xf numFmtId="0" fontId="9" fillId="36" borderId="0" applyNumberFormat="0" applyFont="0" applyAlignment="0" applyProtection="0"/>
    <xf numFmtId="204" fontId="165" fillId="0" borderId="0" applyFill="0" applyBorder="0">
      <protection locked="0"/>
    </xf>
    <xf numFmtId="205" fontId="165" fillId="0" borderId="0" applyFill="0" applyBorder="0">
      <protection locked="0"/>
    </xf>
    <xf numFmtId="206" fontId="165" fillId="0" borderId="0" applyFill="0" applyBorder="0">
      <protection locked="0"/>
    </xf>
    <xf numFmtId="207" fontId="165" fillId="0" borderId="0" applyFill="0" applyBorder="0">
      <protection locked="0"/>
    </xf>
    <xf numFmtId="208" fontId="165" fillId="0" borderId="0" applyFill="0" applyBorder="0">
      <protection locked="0"/>
    </xf>
    <xf numFmtId="209" fontId="165" fillId="0" borderId="0" applyFill="0" applyBorder="0">
      <protection locked="0"/>
    </xf>
    <xf numFmtId="210" fontId="165" fillId="0" borderId="0" applyFill="0" applyBorder="0">
      <protection locked="0"/>
    </xf>
    <xf numFmtId="211" fontId="165" fillId="0" borderId="0" applyFill="0" applyBorder="0">
      <protection locked="0"/>
    </xf>
    <xf numFmtId="212" fontId="165" fillId="0" borderId="0" applyFill="0" applyBorder="0">
      <protection locked="0"/>
    </xf>
    <xf numFmtId="49" fontId="165" fillId="0" borderId="0" applyFill="0" applyBorder="0">
      <alignment horizontal="left" vertical="top"/>
      <protection locked="0"/>
    </xf>
    <xf numFmtId="49" fontId="165" fillId="0" borderId="0" applyFill="0" applyBorder="0">
      <alignment horizontal="left" vertical="top" indent="1"/>
      <protection locked="0"/>
    </xf>
    <xf numFmtId="49" fontId="165" fillId="0" borderId="0" applyFill="0" applyBorder="0">
      <alignment horizontal="left" vertical="top" indent="2"/>
      <protection locked="0"/>
    </xf>
    <xf numFmtId="49" fontId="165" fillId="0" borderId="0" applyFill="0" applyBorder="0">
      <alignment horizontal="left" vertical="top" indent="3"/>
      <protection locked="0"/>
    </xf>
    <xf numFmtId="49" fontId="165" fillId="0" borderId="0" applyFill="0" applyBorder="0">
      <alignment horizontal="left" vertical="top" indent="4"/>
      <protection locked="0"/>
    </xf>
    <xf numFmtId="49" fontId="165" fillId="0" borderId="0" applyFill="0" applyBorder="0">
      <alignment horizontal="center"/>
      <protection locked="0"/>
    </xf>
    <xf numFmtId="49" fontId="165" fillId="0" borderId="0" applyFill="0" applyBorder="0">
      <alignment horizontal="center" wrapText="1"/>
      <protection locked="0"/>
    </xf>
    <xf numFmtId="0" fontId="174" fillId="73" borderId="49" applyNumberFormat="0" applyFill="0">
      <alignment horizontal="centerContinuous" wrapText="1"/>
    </xf>
    <xf numFmtId="49" fontId="175" fillId="0" borderId="0" applyFill="0" applyBorder="0">
      <alignment horizontal="right" indent="1"/>
    </xf>
    <xf numFmtId="49" fontId="176" fillId="68" borderId="0" applyFill="0" applyBorder="0">
      <alignment horizontal="right" indent="1"/>
    </xf>
    <xf numFmtId="49" fontId="177" fillId="0" borderId="0" applyFill="0" applyBorder="0">
      <alignment horizontal="center" wrapText="1"/>
    </xf>
    <xf numFmtId="49" fontId="117" fillId="67" borderId="0" applyFill="0" applyBorder="0">
      <alignment horizontal="center" wrapText="1"/>
    </xf>
    <xf numFmtId="0" fontId="177" fillId="0" borderId="0" applyFill="0" applyBorder="0">
      <alignment horizontal="centerContinuous" wrapText="1"/>
    </xf>
    <xf numFmtId="0" fontId="117" fillId="67" borderId="0" applyFill="0" applyBorder="0">
      <alignment horizontal="centerContinuous" wrapText="1"/>
    </xf>
    <xf numFmtId="0" fontId="117" fillId="67" borderId="0" applyFill="0" applyBorder="0">
      <alignment horizontal="centerContinuous" wrapText="1"/>
    </xf>
    <xf numFmtId="175" fontId="117" fillId="67" borderId="0" applyFill="0" applyBorder="0">
      <alignment horizontal="centerContinuous" wrapText="1"/>
    </xf>
    <xf numFmtId="0" fontId="177" fillId="0" borderId="0" applyFill="0" applyBorder="0">
      <alignment horizontal="centerContinuous" wrapText="1"/>
    </xf>
    <xf numFmtId="175" fontId="177" fillId="0" borderId="0" applyFill="0" applyBorder="0">
      <alignment horizontal="centerContinuous" wrapText="1"/>
    </xf>
    <xf numFmtId="0" fontId="177" fillId="0" borderId="0" applyFill="0" applyBorder="0">
      <alignment horizontal="center" wrapText="1"/>
    </xf>
    <xf numFmtId="0" fontId="177" fillId="0" borderId="0" applyFill="0" applyBorder="0">
      <alignment horizontal="center" wrapText="1"/>
    </xf>
    <xf numFmtId="175" fontId="177" fillId="0" borderId="0" applyFill="0" applyBorder="0">
      <alignment horizontal="center" wrapText="1"/>
    </xf>
    <xf numFmtId="49" fontId="89" fillId="0" borderId="0" applyFill="0" applyBorder="0">
      <alignment horizontal="left" indent="1"/>
    </xf>
    <xf numFmtId="49" fontId="89" fillId="0" borderId="0" applyFill="0" applyBorder="0">
      <alignment horizontal="left" wrapText="1" indent="2"/>
    </xf>
    <xf numFmtId="0" fontId="152" fillId="64" borderId="0" applyFill="0">
      <alignment horizontal="center" vertical="center" wrapText="1"/>
    </xf>
    <xf numFmtId="4" fontId="42" fillId="74" borderId="0">
      <alignment horizontal="right"/>
    </xf>
    <xf numFmtId="4" fontId="42" fillId="74" borderId="0">
      <alignment horizontal="right"/>
    </xf>
    <xf numFmtId="4" fontId="42" fillId="74" borderId="0">
      <alignment horizontal="right"/>
    </xf>
    <xf numFmtId="4" fontId="42" fillId="74" borderId="0">
      <alignment horizontal="right"/>
    </xf>
    <xf numFmtId="4" fontId="42" fillId="74" borderId="0">
      <alignment horizontal="right"/>
    </xf>
    <xf numFmtId="0" fontId="178" fillId="72" borderId="48" applyNumberFormat="0" applyFill="0" applyAlignment="0"/>
    <xf numFmtId="0" fontId="39" fillId="65" borderId="34" applyNumberFormat="0"/>
    <xf numFmtId="0" fontId="89" fillId="64" borderId="38" applyNumberFormat="0">
      <alignment horizontal="left"/>
    </xf>
    <xf numFmtId="175" fontId="89" fillId="64" borderId="38" applyNumberFormat="0">
      <alignment horizontal="left"/>
    </xf>
    <xf numFmtId="0" fontId="89" fillId="64" borderId="38" applyNumberFormat="0">
      <alignment horizontal="left"/>
    </xf>
    <xf numFmtId="0" fontId="39" fillId="65" borderId="34" applyNumberFormat="0"/>
    <xf numFmtId="222" fontId="89" fillId="64" borderId="38" applyNumberFormat="0">
      <alignment horizontal="left"/>
    </xf>
    <xf numFmtId="0" fontId="89" fillId="64" borderId="38" applyNumberFormat="0">
      <alignment horizontal="left"/>
    </xf>
    <xf numFmtId="175" fontId="89" fillId="64" borderId="38" applyNumberFormat="0">
      <alignment horizontal="left"/>
    </xf>
    <xf numFmtId="0" fontId="89" fillId="64" borderId="38" applyNumberFormat="0">
      <alignment horizontal="left"/>
    </xf>
    <xf numFmtId="0" fontId="178" fillId="72" borderId="48" applyNumberFormat="0" applyFill="0" applyAlignment="0"/>
    <xf numFmtId="0" fontId="179" fillId="0" borderId="50" applyNumberFormat="0" applyFill="0" applyAlignment="0" applyProtection="0"/>
    <xf numFmtId="0" fontId="180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175" fontId="181" fillId="0" borderId="50" applyNumberFormat="0" applyFill="0" applyAlignment="0" applyProtection="0"/>
    <xf numFmtId="0" fontId="179" fillId="0" borderId="50" applyNumberFormat="0" applyFill="0" applyAlignment="0" applyProtection="0"/>
    <xf numFmtId="0" fontId="179" fillId="0" borderId="50" applyNumberFormat="0" applyFill="0" applyAlignment="0" applyProtection="0"/>
    <xf numFmtId="175" fontId="179" fillId="0" borderId="50" applyNumberFormat="0" applyFill="0" applyAlignment="0" applyProtection="0"/>
    <xf numFmtId="175" fontId="179" fillId="0" borderId="50" applyNumberFormat="0" applyFill="0" applyAlignment="0" applyProtection="0"/>
    <xf numFmtId="0" fontId="180" fillId="0" borderId="50" applyNumberFormat="0" applyFill="0" applyAlignment="0" applyProtection="0"/>
    <xf numFmtId="175" fontId="179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0" fillId="0" borderId="50" applyNumberFormat="0" applyFill="0" applyAlignment="0" applyProtection="0"/>
    <xf numFmtId="0" fontId="182" fillId="0" borderId="6" applyNumberFormat="0" applyFill="0" applyAlignment="0" applyProtection="0"/>
    <xf numFmtId="0" fontId="182" fillId="0" borderId="6" applyNumberFormat="0" applyFill="0" applyAlignment="0" applyProtection="0"/>
    <xf numFmtId="175" fontId="180" fillId="0" borderId="50" applyNumberFormat="0" applyFill="0" applyAlignment="0" applyProtection="0"/>
    <xf numFmtId="0" fontId="181" fillId="0" borderId="50" applyNumberFormat="0" applyFill="0" applyAlignment="0" applyProtection="0"/>
    <xf numFmtId="0" fontId="183" fillId="0" borderId="50" applyNumberFormat="0" applyFill="0" applyAlignment="0" applyProtection="0"/>
    <xf numFmtId="175" fontId="183" fillId="0" borderId="50" applyNumberFormat="0" applyFill="0" applyAlignment="0" applyProtection="0"/>
    <xf numFmtId="0" fontId="183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84" fillId="0" borderId="51" applyNumberFormat="0" applyFill="0" applyAlignment="0" applyProtection="0"/>
    <xf numFmtId="0" fontId="184" fillId="0" borderId="51" applyNumberFormat="0" applyFill="0" applyAlignment="0" applyProtection="0"/>
    <xf numFmtId="175" fontId="181" fillId="0" borderId="50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85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175" fontId="185" fillId="0" borderId="6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175" fontId="181" fillId="0" borderId="50" applyNumberFormat="0" applyFill="0" applyAlignment="0" applyProtection="0"/>
    <xf numFmtId="0" fontId="12" fillId="0" borderId="6" applyNumberFormat="0" applyFill="0" applyAlignment="0" applyProtection="0"/>
    <xf numFmtId="175" fontId="12" fillId="0" borderId="6" applyNumberFormat="0" applyFill="0" applyAlignment="0" applyProtection="0"/>
    <xf numFmtId="49" fontId="73" fillId="0" borderId="0" applyFill="0" applyBorder="0">
      <alignment vertical="top"/>
    </xf>
    <xf numFmtId="49" fontId="73" fillId="0" borderId="0" applyFill="0" applyBorder="0">
      <alignment vertical="top"/>
    </xf>
    <xf numFmtId="0" fontId="73" fillId="0" borderId="0" applyFill="0" applyBorder="0">
      <alignment vertical="top" wrapText="1"/>
    </xf>
    <xf numFmtId="0" fontId="73" fillId="0" borderId="0" applyFill="0" applyBorder="0">
      <alignment vertical="top" wrapText="1"/>
    </xf>
    <xf numFmtId="0" fontId="73" fillId="0" borderId="0" applyFill="0" applyBorder="0">
      <alignment vertical="top" wrapText="1"/>
    </xf>
    <xf numFmtId="175" fontId="73" fillId="0" borderId="0" applyFill="0" applyBorder="0">
      <alignment vertical="top" wrapText="1"/>
    </xf>
    <xf numFmtId="0" fontId="73" fillId="0" borderId="0" applyFill="0" applyBorder="0">
      <alignment vertical="top" wrapText="1"/>
    </xf>
    <xf numFmtId="175" fontId="73" fillId="0" borderId="0" applyFill="0" applyBorder="0">
      <alignment vertical="top" wrapText="1"/>
    </xf>
    <xf numFmtId="227" fontId="186" fillId="0" borderId="0"/>
    <xf numFmtId="0" fontId="187" fillId="48" borderId="0" applyNumberFormat="0" applyBorder="0" applyAlignment="0" applyProtection="0"/>
    <xf numFmtId="0" fontId="188" fillId="48" borderId="0" applyNumberFormat="0" applyBorder="0" applyAlignment="0" applyProtection="0"/>
    <xf numFmtId="0" fontId="187" fillId="48" borderId="0" applyNumberFormat="0" applyBorder="0" applyAlignment="0" applyProtection="0"/>
    <xf numFmtId="0" fontId="187" fillId="48" borderId="0" applyNumberFormat="0" applyBorder="0" applyAlignment="0" applyProtection="0"/>
    <xf numFmtId="175" fontId="187" fillId="48" borderId="0" applyNumberFormat="0" applyBorder="0" applyAlignment="0" applyProtection="0"/>
    <xf numFmtId="175" fontId="187" fillId="48" borderId="0" applyNumberFormat="0" applyBorder="0" applyAlignment="0" applyProtection="0"/>
    <xf numFmtId="0" fontId="188" fillId="48" borderId="0" applyNumberFormat="0" applyBorder="0" applyAlignment="0" applyProtection="0"/>
    <xf numFmtId="175" fontId="187" fillId="48" borderId="0" applyNumberFormat="0" applyBorder="0" applyAlignment="0" applyProtection="0"/>
    <xf numFmtId="0" fontId="188" fillId="48" borderId="0" applyNumberFormat="0" applyBorder="0" applyAlignment="0" applyProtection="0"/>
    <xf numFmtId="0" fontId="188" fillId="48" borderId="0" applyNumberFormat="0" applyBorder="0" applyAlignment="0" applyProtection="0"/>
    <xf numFmtId="0" fontId="188" fillId="48" borderId="0" applyNumberFormat="0" applyBorder="0" applyAlignment="0" applyProtection="0"/>
    <xf numFmtId="0" fontId="188" fillId="48" borderId="0" applyNumberFormat="0" applyBorder="0" applyAlignment="0" applyProtection="0"/>
    <xf numFmtId="0" fontId="189" fillId="4" borderId="0" applyNumberFormat="0" applyBorder="0" applyAlignment="0" applyProtection="0"/>
    <xf numFmtId="0" fontId="189" fillId="4" borderId="0" applyNumberFormat="0" applyBorder="0" applyAlignment="0" applyProtection="0"/>
    <xf numFmtId="175" fontId="188" fillId="48" borderId="0" applyNumberFormat="0" applyBorder="0" applyAlignment="0" applyProtection="0"/>
    <xf numFmtId="0" fontId="190" fillId="48" borderId="0" applyNumberFormat="0" applyBorder="0" applyAlignment="0" applyProtection="0"/>
    <xf numFmtId="0" fontId="190" fillId="48" borderId="0" applyNumberFormat="0" applyBorder="0" applyAlignment="0" applyProtection="0"/>
    <xf numFmtId="175" fontId="190" fillId="48" borderId="0" applyNumberFormat="0" applyBorder="0" applyAlignment="0" applyProtection="0"/>
    <xf numFmtId="0" fontId="191" fillId="48" borderId="0" applyNumberFormat="0" applyBorder="0" applyAlignment="0" applyProtection="0"/>
    <xf numFmtId="0" fontId="191" fillId="48" borderId="0" applyNumberFormat="0" applyBorder="0" applyAlignment="0" applyProtection="0"/>
    <xf numFmtId="175" fontId="191" fillId="48" borderId="0" applyNumberFormat="0" applyBorder="0" applyAlignment="0" applyProtection="0"/>
    <xf numFmtId="0" fontId="192" fillId="4" borderId="0" applyNumberFormat="0" applyBorder="0" applyAlignment="0" applyProtection="0"/>
    <xf numFmtId="0" fontId="192" fillId="4" borderId="0" applyNumberFormat="0" applyBorder="0" applyAlignment="0" applyProtection="0"/>
    <xf numFmtId="175" fontId="192" fillId="4" borderId="0" applyNumberFormat="0" applyBorder="0" applyAlignment="0" applyProtection="0"/>
    <xf numFmtId="0" fontId="190" fillId="48" borderId="0" applyNumberFormat="0" applyBorder="0" applyAlignment="0" applyProtection="0"/>
    <xf numFmtId="0" fontId="190" fillId="48" borderId="0" applyNumberFormat="0" applyBorder="0" applyAlignment="0" applyProtection="0"/>
    <xf numFmtId="0" fontId="193" fillId="48" borderId="0" applyNumberFormat="0" applyBorder="0" applyAlignment="0" applyProtection="0"/>
    <xf numFmtId="0" fontId="193" fillId="48" borderId="0" applyNumberFormat="0" applyBorder="0" applyAlignment="0" applyProtection="0"/>
    <xf numFmtId="175" fontId="190" fillId="48" borderId="0" applyNumberFormat="0" applyBorder="0" applyAlignment="0" applyProtection="0"/>
    <xf numFmtId="0" fontId="194" fillId="4" borderId="0" applyNumberFormat="0" applyBorder="0" applyAlignment="0" applyProtection="0"/>
    <xf numFmtId="0" fontId="194" fillId="4" borderId="0" applyNumberFormat="0" applyBorder="0" applyAlignment="0" applyProtection="0"/>
    <xf numFmtId="0" fontId="194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175" fontId="194" fillId="4" borderId="0" applyNumberFormat="0" applyBorder="0" applyAlignment="0" applyProtection="0"/>
    <xf numFmtId="0" fontId="190" fillId="48" borderId="0" applyNumberFormat="0" applyBorder="0" applyAlignment="0" applyProtection="0"/>
    <xf numFmtId="0" fontId="190" fillId="48" borderId="0" applyNumberFormat="0" applyBorder="0" applyAlignment="0" applyProtection="0"/>
    <xf numFmtId="175" fontId="190" fillId="48" borderId="0" applyNumberFormat="0" applyBorder="0" applyAlignment="0" applyProtection="0"/>
    <xf numFmtId="0" fontId="8" fillId="4" borderId="0" applyNumberFormat="0" applyBorder="0" applyAlignment="0" applyProtection="0"/>
    <xf numFmtId="175" fontId="8" fillId="4" borderId="0" applyNumberFormat="0" applyBorder="0" applyAlignment="0" applyProtection="0"/>
    <xf numFmtId="0" fontId="64" fillId="0" borderId="0"/>
    <xf numFmtId="0" fontId="64" fillId="0" borderId="0"/>
    <xf numFmtId="175" fontId="64" fillId="0" borderId="0"/>
    <xf numFmtId="0" fontId="83" fillId="0" borderId="0"/>
    <xf numFmtId="0" fontId="42" fillId="0" borderId="0"/>
    <xf numFmtId="0" fontId="42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/>
    <xf numFmtId="175" fontId="42" fillId="0" borderId="0"/>
    <xf numFmtId="0" fontId="56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56" fillId="0" borderId="0"/>
    <xf numFmtId="175" fontId="56" fillId="0" borderId="0"/>
    <xf numFmtId="0" fontId="83" fillId="0" borderId="0"/>
    <xf numFmtId="0" fontId="83" fillId="0" borderId="0"/>
    <xf numFmtId="175" fontId="83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42" fillId="0" borderId="0"/>
    <xf numFmtId="0" fontId="42" fillId="0" borderId="0"/>
    <xf numFmtId="0" fontId="42" fillId="0" borderId="0"/>
    <xf numFmtId="0" fontId="42" fillId="0" borderId="0"/>
    <xf numFmtId="175" fontId="42" fillId="0" borderId="0"/>
    <xf numFmtId="0" fontId="56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56" fillId="0" borderId="0"/>
    <xf numFmtId="0" fontId="56" fillId="0" borderId="0"/>
    <xf numFmtId="0" fontId="42" fillId="0" borderId="0"/>
    <xf numFmtId="0" fontId="42" fillId="0" borderId="0"/>
    <xf numFmtId="175" fontId="56" fillId="0" borderId="0"/>
    <xf numFmtId="0" fontId="42" fillId="0" borderId="0"/>
    <xf numFmtId="0" fontId="42" fillId="0" borderId="0"/>
    <xf numFmtId="0" fontId="42" fillId="0" borderId="0"/>
    <xf numFmtId="175" fontId="42" fillId="0" borderId="0"/>
    <xf numFmtId="0" fontId="56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83" fillId="0" borderId="0"/>
    <xf numFmtId="0" fontId="83" fillId="0" borderId="0"/>
    <xf numFmtId="175" fontId="83" fillId="0" borderId="0"/>
    <xf numFmtId="0" fontId="42" fillId="0" borderId="0" applyBorder="0"/>
    <xf numFmtId="0" fontId="56" fillId="0" borderId="0"/>
    <xf numFmtId="0" fontId="42" fillId="0" borderId="0" applyBorder="0"/>
    <xf numFmtId="0" fontId="56" fillId="0" borderId="0"/>
    <xf numFmtId="0" fontId="42" fillId="0" borderId="0" applyBorder="0"/>
    <xf numFmtId="0" fontId="42" fillId="0" borderId="0" applyBorder="0"/>
    <xf numFmtId="175" fontId="56" fillId="0" borderId="0"/>
    <xf numFmtId="175" fontId="56" fillId="0" borderId="0"/>
    <xf numFmtId="0" fontId="83" fillId="0" borderId="0"/>
    <xf numFmtId="175" fontId="56" fillId="0" borderId="0"/>
    <xf numFmtId="0" fontId="56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56" fillId="0" borderId="0"/>
    <xf numFmtId="175" fontId="56" fillId="0" borderId="0"/>
    <xf numFmtId="0" fontId="56" fillId="0" borderId="0"/>
    <xf numFmtId="0" fontId="56" fillId="0" borderId="0"/>
    <xf numFmtId="175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175" fontId="56" fillId="0" borderId="0"/>
    <xf numFmtId="0" fontId="83" fillId="0" borderId="0"/>
    <xf numFmtId="175" fontId="83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56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56" fillId="0" borderId="0"/>
    <xf numFmtId="175" fontId="56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/>
    <xf numFmtId="175" fontId="42" fillId="0" borderId="0"/>
    <xf numFmtId="0" fontId="56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56" fillId="0" borderId="0"/>
    <xf numFmtId="175" fontId="56" fillId="0" borderId="0"/>
    <xf numFmtId="0" fontId="56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56" fillId="0" borderId="0"/>
    <xf numFmtId="0" fontId="42" fillId="0" borderId="0" applyBorder="0"/>
    <xf numFmtId="0" fontId="42" fillId="0" borderId="0" applyBorder="0"/>
    <xf numFmtId="0" fontId="56" fillId="0" borderId="0"/>
    <xf numFmtId="0" fontId="42" fillId="0" borderId="0" applyBorder="0"/>
    <xf numFmtId="175" fontId="56" fillId="0" borderId="0"/>
    <xf numFmtId="0" fontId="42" fillId="0" borderId="0" applyBorder="0"/>
    <xf numFmtId="175" fontId="56" fillId="0" borderId="0"/>
    <xf numFmtId="0" fontId="42" fillId="0" borderId="0" applyBorder="0"/>
    <xf numFmtId="175" fontId="56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42" fillId="0" borderId="0"/>
    <xf numFmtId="0" fontId="56" fillId="0" borderId="0"/>
    <xf numFmtId="0" fontId="42" fillId="0" borderId="0"/>
    <xf numFmtId="0" fontId="42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/>
    <xf numFmtId="175" fontId="42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42" fillId="0" borderId="0"/>
    <xf numFmtId="0" fontId="56" fillId="0" borderId="0"/>
    <xf numFmtId="0" fontId="42" fillId="0" borderId="0"/>
    <xf numFmtId="0" fontId="42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/>
    <xf numFmtId="175" fontId="42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/>
    <xf numFmtId="175" fontId="42" fillId="0" borderId="0"/>
    <xf numFmtId="0" fontId="56" fillId="0" borderId="0"/>
    <xf numFmtId="0" fontId="42" fillId="0" borderId="0"/>
    <xf numFmtId="0" fontId="42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175" fontId="42" fillId="0" borderId="0" applyBorder="0"/>
    <xf numFmtId="0" fontId="42" fillId="0" borderId="0"/>
    <xf numFmtId="175" fontId="42" fillId="0" borderId="0" applyBorder="0"/>
    <xf numFmtId="0" fontId="42" fillId="0" borderId="0"/>
    <xf numFmtId="0" fontId="42" fillId="0" borderId="0"/>
    <xf numFmtId="0" fontId="42" fillId="0" borderId="0"/>
    <xf numFmtId="175" fontId="42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175" fontId="42" fillId="0" borderId="0" applyBorder="0"/>
    <xf numFmtId="0" fontId="42" fillId="0" borderId="0"/>
    <xf numFmtId="175" fontId="42" fillId="0" borderId="0" applyBorder="0"/>
    <xf numFmtId="0" fontId="42" fillId="0" borderId="0"/>
    <xf numFmtId="0" fontId="42" fillId="0" borderId="0"/>
    <xf numFmtId="0" fontId="42" fillId="0" borderId="0"/>
    <xf numFmtId="175" fontId="42" fillId="0" borderId="0"/>
    <xf numFmtId="0" fontId="56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175" fontId="42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1" fillId="0" borderId="0"/>
    <xf numFmtId="0" fontId="42" fillId="0" borderId="0"/>
    <xf numFmtId="0" fontId="42" fillId="0" borderId="0"/>
    <xf numFmtId="175" fontId="42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175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1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175" fontId="42" fillId="0" borderId="0"/>
    <xf numFmtId="0" fontId="42" fillId="0" borderId="0"/>
    <xf numFmtId="175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175" fontId="42" fillId="0" borderId="0"/>
    <xf numFmtId="0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175" fontId="42" fillId="0" borderId="0"/>
    <xf numFmtId="0" fontId="42" fillId="0" borderId="0"/>
    <xf numFmtId="175" fontId="42" fillId="0" borderId="0"/>
    <xf numFmtId="0" fontId="42" fillId="0" borderId="0"/>
    <xf numFmtId="175" fontId="42" fillId="0" borderId="0"/>
    <xf numFmtId="0" fontId="89" fillId="0" borderId="0">
      <alignment horizontal="right"/>
    </xf>
    <xf numFmtId="0" fontId="42" fillId="0" borderId="0"/>
    <xf numFmtId="0" fontId="89" fillId="0" borderId="0"/>
    <xf numFmtId="0" fontId="89" fillId="0" borderId="0"/>
    <xf numFmtId="175" fontId="89" fillId="0" borderId="0"/>
    <xf numFmtId="0" fontId="46" fillId="0" borderId="0"/>
    <xf numFmtId="0" fontId="46" fillId="0" borderId="0"/>
    <xf numFmtId="175" fontId="46" fillId="0" borderId="0"/>
    <xf numFmtId="0" fontId="42" fillId="0" borderId="0"/>
    <xf numFmtId="175" fontId="42" fillId="0" borderId="0"/>
    <xf numFmtId="0" fontId="42" fillId="0" borderId="0"/>
    <xf numFmtId="0" fontId="195" fillId="0" borderId="0"/>
    <xf numFmtId="0" fontId="195" fillId="0" borderId="0"/>
    <xf numFmtId="175" fontId="195" fillId="0" borderId="0"/>
    <xf numFmtId="0" fontId="42" fillId="0" borderId="0"/>
    <xf numFmtId="224" fontId="1" fillId="0" borderId="0"/>
    <xf numFmtId="224" fontId="1" fillId="0" borderId="0"/>
    <xf numFmtId="175" fontId="42" fillId="0" borderId="0"/>
    <xf numFmtId="0" fontId="89" fillId="0" borderId="0"/>
    <xf numFmtId="0" fontId="89" fillId="0" borderId="0"/>
    <xf numFmtId="175" fontId="89" fillId="0" borderId="0"/>
    <xf numFmtId="0" fontId="42" fillId="0" borderId="0"/>
    <xf numFmtId="175" fontId="42" fillId="0" borderId="0"/>
    <xf numFmtId="0" fontId="195" fillId="0" borderId="0"/>
    <xf numFmtId="0" fontId="89" fillId="0" borderId="0">
      <alignment horizontal="right"/>
    </xf>
    <xf numFmtId="0" fontId="42" fillId="0" borderId="0"/>
    <xf numFmtId="0" fontId="1" fillId="0" borderId="0"/>
    <xf numFmtId="0" fontId="1" fillId="0" borderId="0"/>
    <xf numFmtId="175" fontId="42" fillId="0" borderId="0"/>
    <xf numFmtId="224" fontId="44" fillId="0" borderId="0"/>
    <xf numFmtId="224" fontId="44" fillId="0" borderId="0"/>
    <xf numFmtId="224" fontId="44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224" fontId="44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175" fontId="42" fillId="0" borderId="0"/>
    <xf numFmtId="224" fontId="44" fillId="0" borderId="0"/>
    <xf numFmtId="224" fontId="44" fillId="0" borderId="0"/>
    <xf numFmtId="224" fontId="44" fillId="0" borderId="0"/>
    <xf numFmtId="224" fontId="44" fillId="0" borderId="0"/>
    <xf numFmtId="0" fontId="42" fillId="0" borderId="0"/>
    <xf numFmtId="0" fontId="42" fillId="0" borderId="0"/>
    <xf numFmtId="175" fontId="42" fillId="0" borderId="0"/>
    <xf numFmtId="224" fontId="44" fillId="0" borderId="0"/>
    <xf numFmtId="224" fontId="44" fillId="0" borderId="0"/>
    <xf numFmtId="224" fontId="44" fillId="0" borderId="0"/>
    <xf numFmtId="224" fontId="44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224" fontId="1" fillId="0" borderId="0"/>
    <xf numFmtId="224" fontId="1" fillId="0" borderId="0"/>
    <xf numFmtId="0" fontId="42" fillId="0" borderId="0"/>
    <xf numFmtId="0" fontId="42" fillId="0" borderId="0" applyBorder="0"/>
    <xf numFmtId="175" fontId="42" fillId="0" borderId="0"/>
    <xf numFmtId="0" fontId="42" fillId="0" borderId="0"/>
    <xf numFmtId="0" fontId="48" fillId="0" borderId="0"/>
    <xf numFmtId="0" fontId="48" fillId="0" borderId="0"/>
    <xf numFmtId="175" fontId="48" fillId="0" borderId="0"/>
    <xf numFmtId="0" fontId="42" fillId="0" borderId="0"/>
    <xf numFmtId="224" fontId="1" fillId="0" borderId="0"/>
    <xf numFmtId="224" fontId="1" fillId="0" borderId="0"/>
    <xf numFmtId="175" fontId="42" fillId="0" borderId="0"/>
    <xf numFmtId="0" fontId="42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/>
    <xf numFmtId="175" fontId="42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 applyBorder="0"/>
    <xf numFmtId="224" fontId="44" fillId="0" borderId="0"/>
    <xf numFmtId="224" fontId="44" fillId="0" borderId="0"/>
    <xf numFmtId="224" fontId="44" fillId="0" borderId="0"/>
    <xf numFmtId="0" fontId="42" fillId="0" borderId="0"/>
    <xf numFmtId="0" fontId="42" fillId="0" borderId="0"/>
    <xf numFmtId="175" fontId="42" fillId="0" borderId="0"/>
    <xf numFmtId="175" fontId="42" fillId="0" borderId="0"/>
    <xf numFmtId="224" fontId="44" fillId="0" borderId="0"/>
    <xf numFmtId="175" fontId="42" fillId="0" borderId="0"/>
    <xf numFmtId="224" fontId="44" fillId="0" borderId="0"/>
    <xf numFmtId="224" fontId="44" fillId="0" borderId="0"/>
    <xf numFmtId="224" fontId="44" fillId="0" borderId="0"/>
    <xf numFmtId="0" fontId="46" fillId="0" borderId="0"/>
    <xf numFmtId="0" fontId="46" fillId="0" borderId="0"/>
    <xf numFmtId="175" fontId="46" fillId="0" borderId="0"/>
    <xf numFmtId="175" fontId="46" fillId="0" borderId="0"/>
    <xf numFmtId="224" fontId="44" fillId="0" borderId="0"/>
    <xf numFmtId="175" fontId="46" fillId="0" borderId="0"/>
    <xf numFmtId="224" fontId="44" fillId="0" borderId="0"/>
    <xf numFmtId="224" fontId="44" fillId="0" borderId="0"/>
    <xf numFmtId="224" fontId="1" fillId="0" borderId="0"/>
    <xf numFmtId="224" fontId="1" fillId="0" borderId="0"/>
    <xf numFmtId="0" fontId="42" fillId="0" borderId="0"/>
    <xf numFmtId="0" fontId="42" fillId="0" borderId="0"/>
    <xf numFmtId="175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2" fillId="0" borderId="0" applyBorder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6" fillId="0" borderId="0"/>
    <xf numFmtId="0" fontId="42" fillId="0" borderId="0"/>
    <xf numFmtId="0" fontId="42" fillId="0" borderId="0"/>
    <xf numFmtId="0" fontId="42" fillId="0" borderId="0"/>
    <xf numFmtId="175" fontId="42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0" fontId="42" fillId="0" borderId="0"/>
    <xf numFmtId="0" fontId="42" fillId="0" borderId="0"/>
    <xf numFmtId="175" fontId="42" fillId="0" borderId="0"/>
    <xf numFmtId="0" fontId="46" fillId="0" borderId="0"/>
    <xf numFmtId="0" fontId="46" fillId="0" borderId="0"/>
    <xf numFmtId="0" fontId="42" fillId="0" borderId="0"/>
    <xf numFmtId="0" fontId="42" fillId="0" borderId="0"/>
    <xf numFmtId="175" fontId="42" fillId="0" borderId="0"/>
    <xf numFmtId="224" fontId="1" fillId="0" borderId="0"/>
    <xf numFmtId="224" fontId="1" fillId="0" borderId="0"/>
    <xf numFmtId="0" fontId="42" fillId="0" borderId="0"/>
    <xf numFmtId="175" fontId="42" fillId="0" borderId="0"/>
    <xf numFmtId="0" fontId="46" fillId="0" borderId="0"/>
    <xf numFmtId="0" fontId="46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6" fillId="0" borderId="0"/>
    <xf numFmtId="224" fontId="44" fillId="0" borderId="0"/>
    <xf numFmtId="175" fontId="46" fillId="0" borderId="0"/>
    <xf numFmtId="0" fontId="46" fillId="0" borderId="0"/>
    <xf numFmtId="0" fontId="42" fillId="0" borderId="0"/>
    <xf numFmtId="224" fontId="1" fillId="0" borderId="0"/>
    <xf numFmtId="224" fontId="1" fillId="0" borderId="0"/>
    <xf numFmtId="0" fontId="42" fillId="0" borderId="0"/>
    <xf numFmtId="0" fontId="42" fillId="0" borderId="0"/>
    <xf numFmtId="0" fontId="46" fillId="0" borderId="0"/>
    <xf numFmtId="0" fontId="46" fillId="0" borderId="0"/>
    <xf numFmtId="175" fontId="42" fillId="0" borderId="0"/>
    <xf numFmtId="0" fontId="46" fillId="0" borderId="0"/>
    <xf numFmtId="0" fontId="46" fillId="0" borderId="0"/>
    <xf numFmtId="0" fontId="46" fillId="0" borderId="0"/>
    <xf numFmtId="175" fontId="46" fillId="0" borderId="0"/>
    <xf numFmtId="0" fontId="46" fillId="0" borderId="0"/>
    <xf numFmtId="0" fontId="42" fillId="0" borderId="0"/>
    <xf numFmtId="224" fontId="44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175" fontId="42" fillId="0" borderId="0"/>
    <xf numFmtId="0" fontId="46" fillId="0" borderId="0"/>
    <xf numFmtId="175" fontId="42" fillId="0" borderId="0"/>
    <xf numFmtId="0" fontId="46" fillId="0" borderId="0"/>
    <xf numFmtId="0" fontId="46" fillId="0" borderId="0"/>
    <xf numFmtId="0" fontId="46" fillId="0" borderId="0"/>
    <xf numFmtId="175" fontId="46" fillId="0" borderId="0"/>
    <xf numFmtId="0" fontId="42" fillId="0" borderId="0"/>
    <xf numFmtId="0" fontId="56" fillId="0" borderId="0"/>
    <xf numFmtId="0" fontId="42" fillId="0" borderId="0"/>
    <xf numFmtId="0" fontId="42" fillId="0" borderId="0"/>
    <xf numFmtId="175" fontId="42" fillId="0" borderId="0"/>
    <xf numFmtId="0" fontId="56" fillId="0" borderId="0"/>
    <xf numFmtId="175" fontId="56" fillId="0" borderId="0"/>
    <xf numFmtId="0" fontId="56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56" fillId="0" borderId="0"/>
    <xf numFmtId="0" fontId="42" fillId="0" borderId="0"/>
    <xf numFmtId="0" fontId="56" fillId="0" borderId="0"/>
    <xf numFmtId="0" fontId="42" fillId="0" borderId="0"/>
    <xf numFmtId="0" fontId="42" fillId="0" borderId="0"/>
    <xf numFmtId="175" fontId="56" fillId="0" borderId="0"/>
    <xf numFmtId="0" fontId="64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64" fillId="0" borderId="0"/>
    <xf numFmtId="0" fontId="42" fillId="0" borderId="0"/>
    <xf numFmtId="0" fontId="64" fillId="0" borderId="0"/>
    <xf numFmtId="0" fontId="42" fillId="0" borderId="0"/>
    <xf numFmtId="0" fontId="42" fillId="0" borderId="0"/>
    <xf numFmtId="175" fontId="64" fillId="0" borderId="0"/>
    <xf numFmtId="0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175" fontId="42" fillId="0" borderId="0"/>
    <xf numFmtId="0" fontId="42" fillId="0" borderId="0"/>
    <xf numFmtId="175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83" fillId="0" borderId="0"/>
    <xf numFmtId="0" fontId="47" fillId="0" borderId="0"/>
    <xf numFmtId="0" fontId="47" fillId="0" borderId="0"/>
    <xf numFmtId="175" fontId="47" fillId="0" borderId="0"/>
    <xf numFmtId="0" fontId="44" fillId="0" borderId="0"/>
    <xf numFmtId="0" fontId="44" fillId="0" borderId="0"/>
    <xf numFmtId="175" fontId="44" fillId="0" borderId="0"/>
    <xf numFmtId="0" fontId="83" fillId="0" borderId="0"/>
    <xf numFmtId="175" fontId="83" fillId="0" borderId="0"/>
    <xf numFmtId="0" fontId="42" fillId="0" borderId="0"/>
    <xf numFmtId="174" fontId="44" fillId="0" borderId="0"/>
    <xf numFmtId="174" fontId="44" fillId="0" borderId="0"/>
    <xf numFmtId="174" fontId="44" fillId="0" borderId="0"/>
    <xf numFmtId="175" fontId="44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4" fontId="44" fillId="0" borderId="0"/>
    <xf numFmtId="175" fontId="1" fillId="0" borderId="0"/>
    <xf numFmtId="175" fontId="1" fillId="0" borderId="0"/>
    <xf numFmtId="175" fontId="1" fillId="0" borderId="0"/>
    <xf numFmtId="174" fontId="44" fillId="0" borderId="0"/>
    <xf numFmtId="174" fontId="44" fillId="0" borderId="0"/>
    <xf numFmtId="0" fontId="1" fillId="0" borderId="0"/>
    <xf numFmtId="174" fontId="44" fillId="0" borderId="0"/>
    <xf numFmtId="175" fontId="44" fillId="0" borderId="0"/>
    <xf numFmtId="0" fontId="83" fillId="0" borderId="0"/>
    <xf numFmtId="0" fontId="83" fillId="0" borderId="0"/>
    <xf numFmtId="0" fontId="42" fillId="0" borderId="0"/>
    <xf numFmtId="0" fontId="42" fillId="0" borderId="0"/>
    <xf numFmtId="175" fontId="42" fillId="0" borderId="0"/>
    <xf numFmtId="0" fontId="83" fillId="0" borderId="0"/>
    <xf numFmtId="0" fontId="83" fillId="0" borderId="0"/>
    <xf numFmtId="175" fontId="83" fillId="0" borderId="0"/>
    <xf numFmtId="0" fontId="42" fillId="0" borderId="0"/>
    <xf numFmtId="0" fontId="1" fillId="0" borderId="0"/>
    <xf numFmtId="0" fontId="1" fillId="0" borderId="0"/>
    <xf numFmtId="175" fontId="42" fillId="0" borderId="0"/>
    <xf numFmtId="0" fontId="42" fillId="0" borderId="0"/>
    <xf numFmtId="0" fontId="83" fillId="0" borderId="0"/>
    <xf numFmtId="0" fontId="83" fillId="0" borderId="0"/>
    <xf numFmtId="175" fontId="83" fillId="0" borderId="0"/>
    <xf numFmtId="0" fontId="83" fillId="0" borderId="0"/>
    <xf numFmtId="175" fontId="83" fillId="0" borderId="0"/>
    <xf numFmtId="0" fontId="83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175" fontId="56" fillId="0" borderId="0"/>
    <xf numFmtId="0" fontId="42" fillId="0" borderId="0"/>
    <xf numFmtId="0" fontId="56" fillId="0" borderId="0"/>
    <xf numFmtId="0" fontId="56" fillId="0" borderId="0"/>
    <xf numFmtId="175" fontId="56" fillId="0" borderId="0"/>
    <xf numFmtId="175" fontId="56" fillId="0" borderId="0"/>
    <xf numFmtId="0" fontId="42" fillId="0" borderId="0"/>
    <xf numFmtId="175" fontId="56" fillId="0" borderId="0"/>
    <xf numFmtId="0" fontId="42" fillId="0" borderId="0"/>
    <xf numFmtId="0" fontId="42" fillId="0" borderId="0"/>
    <xf numFmtId="0" fontId="42" fillId="0" borderId="0"/>
    <xf numFmtId="175" fontId="42" fillId="0" borderId="0"/>
    <xf numFmtId="0" fontId="56" fillId="0" borderId="0"/>
    <xf numFmtId="0" fontId="56" fillId="0" borderId="0"/>
    <xf numFmtId="175" fontId="56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56" fillId="0" borderId="0"/>
    <xf numFmtId="0" fontId="83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42" fillId="0" borderId="0"/>
    <xf numFmtId="0" fontId="42" fillId="0" borderId="0"/>
    <xf numFmtId="0" fontId="42" fillId="0" borderId="0"/>
    <xf numFmtId="0" fontId="42" fillId="0" borderId="0"/>
    <xf numFmtId="175" fontId="42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0" fontId="42" fillId="0" borderId="0"/>
    <xf numFmtId="175" fontId="1" fillId="0" borderId="0"/>
    <xf numFmtId="175" fontId="1" fillId="0" borderId="0"/>
    <xf numFmtId="175" fontId="1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44" fillId="0" borderId="0"/>
    <xf numFmtId="175" fontId="42" fillId="0" borderId="0"/>
    <xf numFmtId="0" fontId="44" fillId="0" borderId="0"/>
    <xf numFmtId="0" fontId="44" fillId="0" borderId="0"/>
    <xf numFmtId="0" fontId="44" fillId="0" borderId="0"/>
    <xf numFmtId="175" fontId="44" fillId="0" borderId="0"/>
    <xf numFmtId="0" fontId="42" fillId="0" borderId="0"/>
    <xf numFmtId="0" fontId="83" fillId="0" borderId="0"/>
    <xf numFmtId="0" fontId="83" fillId="0" borderId="0"/>
    <xf numFmtId="175" fontId="83" fillId="0" borderId="0"/>
    <xf numFmtId="0" fontId="42" fillId="0" borderId="0"/>
    <xf numFmtId="175" fontId="42" fillId="0" borderId="0"/>
    <xf numFmtId="0" fontId="44" fillId="0" borderId="0"/>
    <xf numFmtId="175" fontId="44" fillId="0" borderId="0"/>
    <xf numFmtId="0" fontId="42" fillId="0" borderId="0"/>
    <xf numFmtId="0" fontId="47" fillId="0" borderId="0"/>
    <xf numFmtId="0" fontId="47" fillId="0" borderId="0"/>
    <xf numFmtId="175" fontId="47" fillId="0" borderId="0"/>
    <xf numFmtId="0" fontId="83" fillId="0" borderId="0"/>
    <xf numFmtId="0" fontId="83" fillId="0" borderId="0"/>
    <xf numFmtId="175" fontId="83" fillId="0" borderId="0"/>
    <xf numFmtId="0" fontId="42" fillId="0" borderId="0"/>
    <xf numFmtId="175" fontId="42" fillId="0" borderId="0"/>
    <xf numFmtId="0" fontId="47" fillId="0" borderId="0"/>
    <xf numFmtId="0" fontId="47" fillId="0" borderId="0"/>
    <xf numFmtId="175" fontId="47" fillId="0" borderId="0"/>
    <xf numFmtId="0" fontId="47" fillId="0" borderId="0"/>
    <xf numFmtId="0" fontId="47" fillId="0" borderId="0"/>
    <xf numFmtId="175" fontId="47" fillId="0" borderId="0"/>
    <xf numFmtId="0" fontId="56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83" fillId="0" borderId="0"/>
    <xf numFmtId="0" fontId="56" fillId="0" borderId="0"/>
    <xf numFmtId="0" fontId="47" fillId="0" borderId="0"/>
    <xf numFmtId="0" fontId="47" fillId="0" borderId="0"/>
    <xf numFmtId="175" fontId="47" fillId="0" borderId="0"/>
    <xf numFmtId="0" fontId="56" fillId="0" borderId="0"/>
    <xf numFmtId="175" fontId="56" fillId="0" borderId="0"/>
    <xf numFmtId="0" fontId="56" fillId="0" borderId="0"/>
    <xf numFmtId="0" fontId="56" fillId="0" borderId="0"/>
    <xf numFmtId="175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4" fontId="44" fillId="0" borderId="0"/>
    <xf numFmtId="0" fontId="83" fillId="0" borderId="0"/>
    <xf numFmtId="0" fontId="1" fillId="0" borderId="0"/>
    <xf numFmtId="0" fontId="1" fillId="0" borderId="0"/>
    <xf numFmtId="175" fontId="83" fillId="0" borderId="0"/>
    <xf numFmtId="0" fontId="83" fillId="0" borderId="0"/>
    <xf numFmtId="175" fontId="83" fillId="0" borderId="0"/>
    <xf numFmtId="174" fontId="43" fillId="0" borderId="0"/>
    <xf numFmtId="0" fontId="56" fillId="0" borderId="0"/>
    <xf numFmtId="0" fontId="83" fillId="0" borderId="0"/>
    <xf numFmtId="0" fontId="83" fillId="0" borderId="0"/>
    <xf numFmtId="175" fontId="83" fillId="0" borderId="0"/>
    <xf numFmtId="0" fontId="83" fillId="0" borderId="0"/>
    <xf numFmtId="0" fontId="83" fillId="0" borderId="0"/>
    <xf numFmtId="175" fontId="83" fillId="0" borderId="0"/>
    <xf numFmtId="0" fontId="83" fillId="0" borderId="0"/>
    <xf numFmtId="0" fontId="83" fillId="0" borderId="0"/>
    <xf numFmtId="175" fontId="83" fillId="0" borderId="0"/>
    <xf numFmtId="0" fontId="56" fillId="0" borderId="0"/>
    <xf numFmtId="175" fontId="56" fillId="0" borderId="0"/>
    <xf numFmtId="0" fontId="56" fillId="0" borderId="0"/>
    <xf numFmtId="0" fontId="56" fillId="0" borderId="0"/>
    <xf numFmtId="175" fontId="56" fillId="0" borderId="0"/>
    <xf numFmtId="0" fontId="56" fillId="0" borderId="0"/>
    <xf numFmtId="0" fontId="56" fillId="0" borderId="0"/>
    <xf numFmtId="175" fontId="56" fillId="0" borderId="0"/>
    <xf numFmtId="0" fontId="83" fillId="0" borderId="0"/>
    <xf numFmtId="0" fontId="83" fillId="0" borderId="0"/>
    <xf numFmtId="175" fontId="83" fillId="0" borderId="0"/>
    <xf numFmtId="174" fontId="43" fillId="0" borderId="0"/>
    <xf numFmtId="175" fontId="43" fillId="0" borderId="0"/>
    <xf numFmtId="0" fontId="43" fillId="0" borderId="0"/>
    <xf numFmtId="0" fontId="83" fillId="0" borderId="0"/>
    <xf numFmtId="224" fontId="1" fillId="0" borderId="0"/>
    <xf numFmtId="224" fontId="1" fillId="0" borderId="0"/>
    <xf numFmtId="0" fontId="83" fillId="0" borderId="0"/>
    <xf numFmtId="0" fontId="83" fillId="0" borderId="0"/>
    <xf numFmtId="0" fontId="43" fillId="0" borderId="0"/>
    <xf numFmtId="0" fontId="43" fillId="0" borderId="0"/>
    <xf numFmtId="175" fontId="83" fillId="0" borderId="0"/>
    <xf numFmtId="0" fontId="43" fillId="0" borderId="0"/>
    <xf numFmtId="0" fontId="43" fillId="0" borderId="0"/>
    <xf numFmtId="0" fontId="43" fillId="0" borderId="0"/>
    <xf numFmtId="175" fontId="43" fillId="0" borderId="0"/>
    <xf numFmtId="0" fontId="83" fillId="0" borderId="0"/>
    <xf numFmtId="0" fontId="42" fillId="0" borderId="0"/>
    <xf numFmtId="0" fontId="42" fillId="0" borderId="0"/>
    <xf numFmtId="175" fontId="42" fillId="0" borderId="0"/>
    <xf numFmtId="0" fontId="83" fillId="0" borderId="0"/>
    <xf numFmtId="175" fontId="83" fillId="0" borderId="0"/>
    <xf numFmtId="0" fontId="83" fillId="0" borderId="0"/>
    <xf numFmtId="0" fontId="83" fillId="0" borderId="0"/>
    <xf numFmtId="175" fontId="83" fillId="0" borderId="0"/>
    <xf numFmtId="0" fontId="83" fillId="0" borderId="0"/>
    <xf numFmtId="0" fontId="83" fillId="0" borderId="0"/>
    <xf numFmtId="175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83" fillId="0" borderId="0"/>
    <xf numFmtId="175" fontId="83" fillId="0" borderId="0"/>
    <xf numFmtId="0" fontId="56" fillId="0" borderId="0"/>
    <xf numFmtId="0" fontId="56" fillId="0" borderId="0"/>
    <xf numFmtId="175" fontId="56" fillId="0" borderId="0"/>
    <xf numFmtId="0" fontId="83" fillId="0" borderId="0"/>
    <xf numFmtId="0" fontId="47" fillId="0" borderId="0"/>
    <xf numFmtId="0" fontId="1" fillId="0" borderId="0"/>
    <xf numFmtId="0" fontId="83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1" fillId="0" borderId="0"/>
    <xf numFmtId="0" fontId="83" fillId="0" borderId="0"/>
    <xf numFmtId="175" fontId="83" fillId="0" borderId="0"/>
    <xf numFmtId="224" fontId="1" fillId="0" borderId="0"/>
    <xf numFmtId="224" fontId="1" fillId="0" borderId="0"/>
    <xf numFmtId="0" fontId="1" fillId="0" borderId="0"/>
    <xf numFmtId="0" fontId="1" fillId="0" borderId="0"/>
    <xf numFmtId="224" fontId="44" fillId="0" borderId="0"/>
    <xf numFmtId="175" fontId="1" fillId="0" borderId="0"/>
    <xf numFmtId="175" fontId="1" fillId="0" borderId="0"/>
    <xf numFmtId="0" fontId="1" fillId="0" borderId="0"/>
    <xf numFmtId="224" fontId="44" fillId="0" borderId="0"/>
    <xf numFmtId="224" fontId="44" fillId="0" borderId="0"/>
    <xf numFmtId="0" fontId="83" fillId="0" borderId="0"/>
    <xf numFmtId="0" fontId="83" fillId="0" borderId="0"/>
    <xf numFmtId="175" fontId="83" fillId="0" borderId="0"/>
    <xf numFmtId="0" fontId="83" fillId="0" borderId="0"/>
    <xf numFmtId="0" fontId="47" fillId="0" borderId="0"/>
    <xf numFmtId="0" fontId="47" fillId="0" borderId="0"/>
    <xf numFmtId="175" fontId="47" fillId="0" borderId="0"/>
    <xf numFmtId="0" fontId="83" fillId="0" borderId="0"/>
    <xf numFmtId="175" fontId="83" fillId="0" borderId="0"/>
    <xf numFmtId="0" fontId="83" fillId="0" borderId="0"/>
    <xf numFmtId="0" fontId="47" fillId="0" borderId="0"/>
    <xf numFmtId="0" fontId="47" fillId="0" borderId="0"/>
    <xf numFmtId="175" fontId="47" fillId="0" borderId="0"/>
    <xf numFmtId="0" fontId="83" fillId="0" borderId="0"/>
    <xf numFmtId="175" fontId="83" fillId="0" borderId="0"/>
    <xf numFmtId="0" fontId="56" fillId="0" borderId="0"/>
    <xf numFmtId="0" fontId="83" fillId="0" borderId="0"/>
    <xf numFmtId="0" fontId="56" fillId="0" borderId="0"/>
    <xf numFmtId="0" fontId="56" fillId="0" borderId="0"/>
    <xf numFmtId="175" fontId="56" fillId="0" borderId="0"/>
    <xf numFmtId="0" fontId="56" fillId="0" borderId="0"/>
    <xf numFmtId="0" fontId="56" fillId="0" borderId="0"/>
    <xf numFmtId="175" fontId="56" fillId="0" borderId="0"/>
    <xf numFmtId="0" fontId="56" fillId="0" borderId="0"/>
    <xf numFmtId="0" fontId="56" fillId="0" borderId="0"/>
    <xf numFmtId="175" fontId="56" fillId="0" borderId="0"/>
    <xf numFmtId="0" fontId="83" fillId="0" borderId="0"/>
    <xf numFmtId="175" fontId="83" fillId="0" borderId="0"/>
    <xf numFmtId="0" fontId="83" fillId="0" borderId="0"/>
    <xf numFmtId="0" fontId="83" fillId="0" borderId="0"/>
    <xf numFmtId="175" fontId="83" fillId="0" borderId="0"/>
    <xf numFmtId="0" fontId="83" fillId="0" borderId="0"/>
    <xf numFmtId="0" fontId="83" fillId="0" borderId="0"/>
    <xf numFmtId="175" fontId="83" fillId="0" borderId="0"/>
    <xf numFmtId="0" fontId="47" fillId="0" borderId="0"/>
    <xf numFmtId="0" fontId="47" fillId="0" borderId="0"/>
    <xf numFmtId="175" fontId="47" fillId="0" borderId="0"/>
    <xf numFmtId="0" fontId="56" fillId="0" borderId="0"/>
    <xf numFmtId="175" fontId="56" fillId="0" borderId="0"/>
    <xf numFmtId="0" fontId="56" fillId="0" borderId="0"/>
    <xf numFmtId="0" fontId="47" fillId="0" borderId="0"/>
    <xf numFmtId="0" fontId="47" fillId="0" borderId="0"/>
    <xf numFmtId="175" fontId="47" fillId="0" borderId="0"/>
    <xf numFmtId="0" fontId="56" fillId="0" borderId="0"/>
    <xf numFmtId="175" fontId="56" fillId="0" borderId="0"/>
    <xf numFmtId="0" fontId="56" fillId="0" borderId="0"/>
    <xf numFmtId="0" fontId="47" fillId="0" borderId="0"/>
    <xf numFmtId="0" fontId="47" fillId="0" borderId="0"/>
    <xf numFmtId="175" fontId="47" fillId="0" borderId="0"/>
    <xf numFmtId="0" fontId="56" fillId="0" borderId="0"/>
    <xf numFmtId="175" fontId="56" fillId="0" borderId="0"/>
    <xf numFmtId="0" fontId="42" fillId="0" borderId="0"/>
    <xf numFmtId="0" fontId="42" fillId="0" borderId="0"/>
    <xf numFmtId="0" fontId="42" fillId="0" borderId="0"/>
    <xf numFmtId="175" fontId="42" fillId="0" borderId="0"/>
    <xf numFmtId="0" fontId="84" fillId="0" borderId="0"/>
    <xf numFmtId="0" fontId="84" fillId="0" borderId="0"/>
    <xf numFmtId="0" fontId="42" fillId="0" borderId="0"/>
    <xf numFmtId="0" fontId="42" fillId="0" borderId="0"/>
    <xf numFmtId="175" fontId="42" fillId="0" borderId="0"/>
    <xf numFmtId="0" fontId="84" fillId="0" borderId="0"/>
    <xf numFmtId="0" fontId="84" fillId="0" borderId="0"/>
    <xf numFmtId="0" fontId="64" fillId="0" borderId="0"/>
    <xf numFmtId="0" fontId="64" fillId="0" borderId="0"/>
    <xf numFmtId="175" fontId="64" fillId="0" borderId="0"/>
    <xf numFmtId="0" fontId="84" fillId="0" borderId="0"/>
    <xf numFmtId="0" fontId="84" fillId="0" borderId="0"/>
    <xf numFmtId="0" fontId="64" fillId="0" borderId="0"/>
    <xf numFmtId="0" fontId="64" fillId="0" borderId="0"/>
    <xf numFmtId="175" fontId="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175" fontId="83" fillId="0" borderId="0"/>
    <xf numFmtId="224" fontId="1" fillId="0" borderId="0"/>
    <xf numFmtId="224" fontId="1" fillId="0" borderId="0"/>
    <xf numFmtId="0" fontId="83" fillId="0" borderId="0"/>
    <xf numFmtId="175" fontId="83" fillId="0" borderId="0"/>
    <xf numFmtId="0" fontId="196" fillId="0" borderId="0"/>
    <xf numFmtId="0" fontId="83" fillId="0" borderId="0"/>
    <xf numFmtId="0" fontId="196" fillId="0" borderId="0"/>
    <xf numFmtId="0" fontId="196" fillId="0" borderId="0"/>
    <xf numFmtId="175" fontId="196" fillId="0" borderId="0"/>
    <xf numFmtId="0" fontId="83" fillId="0" borderId="0"/>
    <xf numFmtId="175" fontId="83" fillId="0" borderId="0"/>
    <xf numFmtId="224" fontId="44" fillId="0" borderId="0"/>
    <xf numFmtId="0" fontId="83" fillId="0" borderId="0"/>
    <xf numFmtId="0" fontId="83" fillId="0" borderId="0"/>
    <xf numFmtId="175" fontId="83" fillId="0" borderId="0"/>
    <xf numFmtId="0" fontId="196" fillId="0" borderId="0"/>
    <xf numFmtId="224" fontId="1" fillId="0" borderId="0"/>
    <xf numFmtId="224" fontId="1" fillId="0" borderId="0"/>
    <xf numFmtId="175" fontId="196" fillId="0" borderId="0"/>
    <xf numFmtId="224" fontId="44" fillId="0" borderId="0"/>
    <xf numFmtId="224" fontId="44" fillId="0" borderId="0"/>
    <xf numFmtId="0" fontId="83" fillId="0" borderId="0"/>
    <xf numFmtId="0" fontId="47" fillId="0" borderId="0"/>
    <xf numFmtId="0" fontId="47" fillId="0" borderId="0"/>
    <xf numFmtId="175" fontId="47" fillId="0" borderId="0"/>
    <xf numFmtId="0" fontId="83" fillId="0" borderId="0"/>
    <xf numFmtId="0" fontId="83" fillId="0" borderId="0"/>
    <xf numFmtId="224" fontId="44" fillId="0" borderId="0"/>
    <xf numFmtId="224" fontId="44" fillId="0" borderId="0"/>
    <xf numFmtId="175" fontId="83" fillId="0" borderId="0"/>
    <xf numFmtId="224" fontId="44" fillId="0" borderId="0"/>
    <xf numFmtId="224" fontId="44" fillId="0" borderId="0"/>
    <xf numFmtId="0" fontId="83" fillId="0" borderId="0"/>
    <xf numFmtId="0" fontId="83" fillId="0" borderId="0"/>
    <xf numFmtId="175" fontId="83" fillId="0" borderId="0"/>
    <xf numFmtId="0" fontId="83" fillId="0" borderId="0"/>
    <xf numFmtId="0" fontId="83" fillId="0" borderId="0"/>
    <xf numFmtId="175" fontId="83" fillId="0" borderId="0"/>
    <xf numFmtId="0" fontId="186" fillId="0" borderId="0"/>
    <xf numFmtId="0" fontId="186" fillId="0" borderId="0"/>
    <xf numFmtId="0" fontId="83" fillId="0" borderId="0"/>
    <xf numFmtId="0" fontId="83" fillId="0" borderId="0"/>
    <xf numFmtId="175" fontId="83" fillId="0" borderId="0"/>
    <xf numFmtId="0" fontId="83" fillId="0" borderId="0"/>
    <xf numFmtId="175" fontId="83" fillId="0" borderId="0"/>
    <xf numFmtId="0" fontId="56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0" fontId="8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84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83" fillId="0" borderId="0"/>
    <xf numFmtId="0" fontId="83" fillId="0" borderId="0"/>
    <xf numFmtId="174" fontId="42" fillId="0" borderId="0" applyBorder="0"/>
    <xf numFmtId="0" fontId="83" fillId="0" borderId="0"/>
    <xf numFmtId="0" fontId="83" fillId="0" borderId="0"/>
    <xf numFmtId="175" fontId="83" fillId="0" borderId="0"/>
    <xf numFmtId="175" fontId="83" fillId="0" borderId="0"/>
    <xf numFmtId="174" fontId="42" fillId="0" borderId="0" applyBorder="0"/>
    <xf numFmtId="175" fontId="83" fillId="0" borderId="0"/>
    <xf numFmtId="174" fontId="42" fillId="0" borderId="0" applyBorder="0"/>
    <xf numFmtId="174" fontId="42" fillId="0" borderId="0" applyBorder="0"/>
    <xf numFmtId="174" fontId="42" fillId="0" borderId="0" applyBorder="0"/>
    <xf numFmtId="175" fontId="42" fillId="0" borderId="0" applyBorder="0"/>
    <xf numFmtId="0" fontId="42" fillId="0" borderId="0"/>
    <xf numFmtId="0" fontId="83" fillId="0" borderId="0"/>
    <xf numFmtId="0" fontId="83" fillId="0" borderId="0"/>
    <xf numFmtId="175" fontId="83" fillId="0" borderId="0"/>
    <xf numFmtId="0" fontId="42" fillId="0" borderId="0"/>
    <xf numFmtId="175" fontId="42" fillId="0" borderId="0"/>
    <xf numFmtId="0" fontId="83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Border="0"/>
    <xf numFmtId="175" fontId="83" fillId="0" borderId="0"/>
    <xf numFmtId="0" fontId="42" fillId="0" borderId="0" applyBorder="0"/>
    <xf numFmtId="0" fontId="42" fillId="0" borderId="0"/>
    <xf numFmtId="0" fontId="83" fillId="0" borderId="0"/>
    <xf numFmtId="0" fontId="83" fillId="0" borderId="0"/>
    <xf numFmtId="175" fontId="83" fillId="0" borderId="0"/>
    <xf numFmtId="0" fontId="42" fillId="0" borderId="0"/>
    <xf numFmtId="0" fontId="42" fillId="0" borderId="0"/>
    <xf numFmtId="0" fontId="42" fillId="0" borderId="0" applyBorder="0"/>
    <xf numFmtId="0" fontId="42" fillId="0" borderId="0" applyBorder="0"/>
    <xf numFmtId="175" fontId="42" fillId="0" borderId="0"/>
    <xf numFmtId="0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/>
    <xf numFmtId="0" fontId="42" fillId="0" borderId="0"/>
    <xf numFmtId="0" fontId="42" fillId="0" borderId="0"/>
    <xf numFmtId="175" fontId="42" fillId="0" borderId="0"/>
    <xf numFmtId="0" fontId="83" fillId="0" borderId="0"/>
    <xf numFmtId="0" fontId="83" fillId="0" borderId="0"/>
    <xf numFmtId="175" fontId="83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175" fontId="42" fillId="0" borderId="0"/>
    <xf numFmtId="0" fontId="42" fillId="0" borderId="0"/>
    <xf numFmtId="0" fontId="42" fillId="0" borderId="0"/>
    <xf numFmtId="175" fontId="42" fillId="0" borderId="0"/>
    <xf numFmtId="0" fontId="83" fillId="0" borderId="0"/>
    <xf numFmtId="175" fontId="83" fillId="0" borderId="0"/>
    <xf numFmtId="0" fontId="56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>
      <alignment horizontal="right"/>
    </xf>
    <xf numFmtId="0" fontId="89" fillId="0" borderId="0">
      <alignment horizontal="right"/>
    </xf>
    <xf numFmtId="0" fontId="1" fillId="0" borderId="0"/>
    <xf numFmtId="0" fontId="83" fillId="0" borderId="0"/>
    <xf numFmtId="0" fontId="83" fillId="0" borderId="0"/>
    <xf numFmtId="174" fontId="42" fillId="0" borderId="0"/>
    <xf numFmtId="0" fontId="42" fillId="0" borderId="0"/>
    <xf numFmtId="0" fontId="42" fillId="0" borderId="0"/>
    <xf numFmtId="175" fontId="42" fillId="0" borderId="0"/>
    <xf numFmtId="175" fontId="42" fillId="0" borderId="0"/>
    <xf numFmtId="174" fontId="42" fillId="0" borderId="0"/>
    <xf numFmtId="175" fontId="42" fillId="0" borderId="0"/>
    <xf numFmtId="174" fontId="42" fillId="0" borderId="0"/>
    <xf numFmtId="174" fontId="42" fillId="0" borderId="0"/>
    <xf numFmtId="174" fontId="42" fillId="0" borderId="0"/>
    <xf numFmtId="175" fontId="42" fillId="0" borderId="0"/>
    <xf numFmtId="0" fontId="56" fillId="0" borderId="0"/>
    <xf numFmtId="0" fontId="83" fillId="0" borderId="0"/>
    <xf numFmtId="0" fontId="83" fillId="0" borderId="0"/>
    <xf numFmtId="175" fontId="83" fillId="0" borderId="0"/>
    <xf numFmtId="0" fontId="56" fillId="0" borderId="0"/>
    <xf numFmtId="175" fontId="56" fillId="0" borderId="0"/>
    <xf numFmtId="0" fontId="83" fillId="0" borderId="0"/>
    <xf numFmtId="0" fontId="83" fillId="0" borderId="0"/>
    <xf numFmtId="0" fontId="186" fillId="0" borderId="0"/>
    <xf numFmtId="0" fontId="186" fillId="0" borderId="0"/>
    <xf numFmtId="175" fontId="83" fillId="0" borderId="0"/>
    <xf numFmtId="0" fontId="83" fillId="0" borderId="0"/>
    <xf numFmtId="0" fontId="186" fillId="0" borderId="0"/>
    <xf numFmtId="0" fontId="83" fillId="0" borderId="0"/>
    <xf numFmtId="0" fontId="83" fillId="0" borderId="0"/>
    <xf numFmtId="175" fontId="83" fillId="0" borderId="0"/>
    <xf numFmtId="175" fontId="83" fillId="0" borderId="0"/>
    <xf numFmtId="0" fontId="186" fillId="0" borderId="0"/>
    <xf numFmtId="175" fontId="83" fillId="0" borderId="0"/>
    <xf numFmtId="0" fontId="186" fillId="0" borderId="0"/>
    <xf numFmtId="0" fontId="186" fillId="0" borderId="0"/>
    <xf numFmtId="0" fontId="186" fillId="0" borderId="0"/>
    <xf numFmtId="175" fontId="186" fillId="0" borderId="0"/>
    <xf numFmtId="0" fontId="56" fillId="0" borderId="0"/>
    <xf numFmtId="0" fontId="83" fillId="0" borderId="0"/>
    <xf numFmtId="0" fontId="83" fillId="0" borderId="0"/>
    <xf numFmtId="175" fontId="83" fillId="0" borderId="0"/>
    <xf numFmtId="0" fontId="56" fillId="0" borderId="0"/>
    <xf numFmtId="175" fontId="56" fillId="0" borderId="0"/>
    <xf numFmtId="0" fontId="83" fillId="0" borderId="0"/>
    <xf numFmtId="175" fontId="83" fillId="0" borderId="0"/>
    <xf numFmtId="0" fontId="186" fillId="0" borderId="0"/>
    <xf numFmtId="0" fontId="56" fillId="0" borderId="0"/>
    <xf numFmtId="0" fontId="56" fillId="0" borderId="0"/>
    <xf numFmtId="175" fontId="56" fillId="0" borderId="0"/>
    <xf numFmtId="0" fontId="186" fillId="0" borderId="0"/>
    <xf numFmtId="175" fontId="186" fillId="0" borderId="0"/>
    <xf numFmtId="0" fontId="42" fillId="0" borderId="0"/>
    <xf numFmtId="0" fontId="56" fillId="0" borderId="0"/>
    <xf numFmtId="0" fontId="42" fillId="0" borderId="0" applyBorder="0"/>
    <xf numFmtId="0" fontId="42" fillId="0" borderId="0" applyBorder="0"/>
    <xf numFmtId="175" fontId="42" fillId="0" borderId="0" applyBorder="0"/>
    <xf numFmtId="0" fontId="56" fillId="0" borderId="0"/>
    <xf numFmtId="0" fontId="56" fillId="0" borderId="0"/>
    <xf numFmtId="0" fontId="42" fillId="0" borderId="0"/>
    <xf numFmtId="0" fontId="42" fillId="0" borderId="0"/>
    <xf numFmtId="175" fontId="56" fillId="0" borderId="0"/>
    <xf numFmtId="0" fontId="42" fillId="0" borderId="0"/>
    <xf numFmtId="0" fontId="42" fillId="0" borderId="0"/>
    <xf numFmtId="0" fontId="42" fillId="0" borderId="0"/>
    <xf numFmtId="175" fontId="42" fillId="0" borderId="0"/>
    <xf numFmtId="0" fontId="56" fillId="0" borderId="0"/>
    <xf numFmtId="0" fontId="83" fillId="0" borderId="0"/>
    <xf numFmtId="0" fontId="83" fillId="0" borderId="0"/>
    <xf numFmtId="175" fontId="83" fillId="0" borderId="0"/>
    <xf numFmtId="0" fontId="56" fillId="0" borderId="0"/>
    <xf numFmtId="0" fontId="42" fillId="0" borderId="0" applyBorder="0"/>
    <xf numFmtId="175" fontId="56" fillId="0" borderId="0"/>
    <xf numFmtId="0" fontId="56" fillId="0" borderId="0"/>
    <xf numFmtId="0" fontId="56" fillId="0" borderId="0"/>
    <xf numFmtId="175" fontId="56" fillId="0" borderId="0"/>
    <xf numFmtId="0" fontId="83" fillId="0" borderId="0"/>
    <xf numFmtId="175" fontId="83" fillId="0" borderId="0"/>
    <xf numFmtId="0" fontId="56" fillId="0" borderId="0"/>
    <xf numFmtId="0" fontId="20" fillId="0" borderId="0" applyFont="0"/>
    <xf numFmtId="0" fontId="1" fillId="0" borderId="0"/>
    <xf numFmtId="0" fontId="83" fillId="0" borderId="0"/>
    <xf numFmtId="0" fontId="43" fillId="0" borderId="0"/>
    <xf numFmtId="0" fontId="56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1" fillId="0" borderId="0"/>
    <xf numFmtId="0" fontId="56" fillId="0" borderId="0"/>
    <xf numFmtId="0" fontId="56" fillId="0" borderId="0"/>
    <xf numFmtId="0" fontId="43" fillId="0" borderId="0"/>
    <xf numFmtId="0" fontId="43" fillId="0" borderId="0"/>
    <xf numFmtId="175" fontId="56" fillId="0" borderId="0"/>
    <xf numFmtId="0" fontId="43" fillId="0" borderId="0"/>
    <xf numFmtId="0" fontId="43" fillId="0" borderId="0"/>
    <xf numFmtId="0" fontId="43" fillId="0" borderId="0"/>
    <xf numFmtId="175" fontId="43" fillId="0" borderId="0"/>
    <xf numFmtId="0" fontId="56" fillId="0" borderId="0"/>
    <xf numFmtId="0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42" fillId="0" borderId="0" applyBorder="0"/>
    <xf numFmtId="0" fontId="42" fillId="0" borderId="0" applyBorder="0"/>
    <xf numFmtId="175" fontId="42" fillId="0" borderId="0" applyBorder="0"/>
    <xf numFmtId="0" fontId="83" fillId="0" borderId="0"/>
    <xf numFmtId="0" fontId="83" fillId="0" borderId="0"/>
    <xf numFmtId="175" fontId="83" fillId="0" borderId="0"/>
    <xf numFmtId="0" fontId="56" fillId="0" borderId="0"/>
    <xf numFmtId="175" fontId="56" fillId="0" borderId="0"/>
    <xf numFmtId="0" fontId="56" fillId="0" borderId="0"/>
    <xf numFmtId="0" fontId="43" fillId="0" borderId="0"/>
    <xf numFmtId="0" fontId="43" fillId="0" borderId="0"/>
    <xf numFmtId="175" fontId="43" fillId="0" borderId="0"/>
    <xf numFmtId="0" fontId="83" fillId="0" borderId="0"/>
    <xf numFmtId="0" fontId="83" fillId="0" borderId="0"/>
    <xf numFmtId="175" fontId="83" fillId="0" borderId="0"/>
    <xf numFmtId="0" fontId="56" fillId="0" borderId="0"/>
    <xf numFmtId="175" fontId="56" fillId="0" borderId="0"/>
    <xf numFmtId="0" fontId="56" fillId="0" borderId="0"/>
    <xf numFmtId="0" fontId="42" fillId="0" borderId="0"/>
    <xf numFmtId="0" fontId="42" fillId="0" borderId="0"/>
    <xf numFmtId="175" fontId="42" fillId="0" borderId="0"/>
    <xf numFmtId="0" fontId="56" fillId="0" borderId="0"/>
    <xf numFmtId="175" fontId="56" fillId="0" borderId="0"/>
    <xf numFmtId="0" fontId="56" fillId="0" borderId="0"/>
    <xf numFmtId="0" fontId="56" fillId="0" borderId="0"/>
    <xf numFmtId="175" fontId="56" fillId="0" borderId="0"/>
    <xf numFmtId="0" fontId="197" fillId="0" borderId="0"/>
    <xf numFmtId="0" fontId="197" fillId="0" borderId="0"/>
    <xf numFmtId="0" fontId="56" fillId="0" borderId="0"/>
    <xf numFmtId="0" fontId="56" fillId="0" borderId="0"/>
    <xf numFmtId="175" fontId="56" fillId="0" borderId="0"/>
    <xf numFmtId="0" fontId="83" fillId="0" borderId="0"/>
    <xf numFmtId="175" fontId="83" fillId="0" borderId="0"/>
    <xf numFmtId="0" fontId="56" fillId="0" borderId="0"/>
    <xf numFmtId="0" fontId="83" fillId="0" borderId="0"/>
    <xf numFmtId="175" fontId="42" fillId="0" borderId="0"/>
    <xf numFmtId="0" fontId="42" fillId="0" borderId="0"/>
    <xf numFmtId="0" fontId="56" fillId="0" borderId="0"/>
    <xf numFmtId="0" fontId="198" fillId="0" borderId="0"/>
    <xf numFmtId="175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42" fillId="0" borderId="0"/>
    <xf numFmtId="175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42" fillId="0" borderId="0"/>
    <xf numFmtId="0" fontId="56" fillId="0" borderId="0"/>
    <xf numFmtId="175" fontId="56" fillId="0" borderId="0"/>
    <xf numFmtId="0" fontId="56" fillId="0" borderId="0"/>
    <xf numFmtId="0" fontId="1" fillId="0" borderId="0"/>
    <xf numFmtId="0" fontId="56" fillId="0" borderId="0"/>
    <xf numFmtId="175" fontId="56" fillId="0" borderId="0"/>
    <xf numFmtId="0" fontId="56" fillId="0" borderId="0"/>
    <xf numFmtId="0" fontId="1" fillId="0" borderId="0"/>
    <xf numFmtId="0" fontId="56" fillId="0" borderId="0"/>
    <xf numFmtId="0" fontId="56" fillId="0" borderId="0"/>
    <xf numFmtId="175" fontId="56" fillId="0" borderId="0"/>
    <xf numFmtId="0" fontId="56" fillId="0" borderId="0"/>
    <xf numFmtId="0" fontId="56" fillId="0" borderId="0"/>
    <xf numFmtId="175" fontId="56" fillId="0" borderId="0"/>
    <xf numFmtId="0" fontId="42" fillId="0" borderId="0"/>
    <xf numFmtId="174" fontId="89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175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175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6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4" fillId="8" borderId="8" applyNumberFormat="0" applyFont="0" applyAlignment="0" applyProtection="0"/>
    <xf numFmtId="0" fontId="44" fillId="8" borderId="8" applyNumberFormat="0" applyFont="0" applyAlignment="0" applyProtection="0"/>
    <xf numFmtId="175" fontId="44" fillId="8" borderId="8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43" fillId="42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85" fillId="8" borderId="8" applyNumberFormat="0" applyFont="0" applyAlignment="0" applyProtection="0"/>
    <xf numFmtId="0" fontId="85" fillId="8" borderId="8" applyNumberFormat="0" applyFont="0" applyAlignment="0" applyProtection="0"/>
    <xf numFmtId="175" fontId="85" fillId="8" borderId="8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85" fillId="8" borderId="8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85" fillId="8" borderId="8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85" fillId="8" borderId="8" applyNumberFormat="0" applyFont="0" applyAlignment="0" applyProtection="0"/>
    <xf numFmtId="0" fontId="85" fillId="8" borderId="8" applyNumberFormat="0" applyFont="0" applyAlignment="0" applyProtection="0"/>
    <xf numFmtId="175" fontId="85" fillId="8" borderId="8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85" fillId="8" borderId="8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85" fillId="8" borderId="8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175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42" fillId="42" borderId="5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1" fillId="8" borderId="8" applyNumberFormat="0" applyFont="0" applyAlignment="0" applyProtection="0"/>
    <xf numFmtId="17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9" fillId="0" borderId="0">
      <alignment horizontal="left"/>
    </xf>
    <xf numFmtId="0" fontId="199" fillId="0" borderId="0">
      <alignment horizontal="left"/>
    </xf>
    <xf numFmtId="175" fontId="199" fillId="0" borderId="0">
      <alignment horizontal="left"/>
    </xf>
    <xf numFmtId="0" fontId="1" fillId="75" borderId="48" applyNumberFormat="0" applyFill="0" applyAlignment="0"/>
    <xf numFmtId="0" fontId="1" fillId="75" borderId="48" applyNumberFormat="0" applyFill="0" applyAlignment="0"/>
    <xf numFmtId="0" fontId="1" fillId="75" borderId="48" applyNumberFormat="0" applyFill="0" applyAlignment="0"/>
    <xf numFmtId="0" fontId="1" fillId="75" borderId="48" applyNumberFormat="0" applyFill="0" applyAlignment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1" fillId="75" borderId="48" applyNumberFormat="0" applyFill="0" applyAlignment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175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2" fillId="6" borderId="5" applyNumberFormat="0" applyAlignment="0" applyProtection="0"/>
    <xf numFmtId="0" fontId="202" fillId="6" borderId="5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0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175" fontId="201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175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204" fillId="46" borderId="53" applyNumberFormat="0" applyAlignment="0" applyProtection="0"/>
    <xf numFmtId="0" fontId="10" fillId="46" borderId="5" applyNumberFormat="0" applyAlignment="0" applyProtection="0"/>
    <xf numFmtId="0" fontId="10" fillId="46" borderId="5" applyNumberFormat="0" applyAlignment="0" applyProtection="0"/>
    <xf numFmtId="175" fontId="10" fillId="46" borderId="5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61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0" fillId="46" borderId="53" applyNumberFormat="0" applyAlignment="0" applyProtection="0"/>
    <xf numFmtId="0" fontId="205" fillId="6" borderId="5" applyNumberFormat="0" applyAlignment="0" applyProtection="0"/>
    <xf numFmtId="0" fontId="205" fillId="6" borderId="5" applyNumberFormat="0" applyAlignment="0" applyProtection="0"/>
    <xf numFmtId="0" fontId="205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175" fontId="205" fillId="6" borderId="5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175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203" fillId="46" borderId="53" applyNumberFormat="0" applyAlignment="0" applyProtection="0"/>
    <xf numFmtId="0" fontId="10" fillId="6" borderId="5" applyNumberFormat="0" applyAlignment="0" applyProtection="0"/>
    <xf numFmtId="175" fontId="10" fillId="6" borderId="5" applyNumberFormat="0" applyAlignment="0" applyProtection="0"/>
    <xf numFmtId="0" fontId="10" fillId="6" borderId="5" applyNumberFormat="0" applyAlignment="0" applyProtection="0"/>
    <xf numFmtId="0" fontId="1" fillId="75" borderId="48" applyNumberFormat="0" applyFill="0" applyAlignment="0"/>
    <xf numFmtId="0" fontId="1" fillId="75" borderId="48" applyNumberFormat="0" applyFill="0" applyAlignment="0"/>
    <xf numFmtId="0" fontId="1" fillId="75" borderId="48" applyNumberFormat="0" applyFill="0" applyAlignment="0"/>
    <xf numFmtId="49" fontId="206" fillId="64" borderId="54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73" fillId="67" borderId="55">
      <alignment horizontal="right" indent="2"/>
    </xf>
    <xf numFmtId="49" fontId="206" fillId="64" borderId="54" applyFill="0">
      <alignment horizontal="right" indent="2"/>
    </xf>
    <xf numFmtId="228" fontId="20" fillId="0" borderId="0" applyFont="0" applyFill="0" applyBorder="0" applyAlignment="0" applyProtection="0">
      <protection locked="0"/>
    </xf>
    <xf numFmtId="228" fontId="86" fillId="65" borderId="34">
      <alignment horizontal="right"/>
    </xf>
    <xf numFmtId="228" fontId="81" fillId="0" borderId="0" applyFont="0" applyFill="0" applyBorder="0" applyAlignment="0" applyProtection="0">
      <protection locked="0"/>
    </xf>
    <xf numFmtId="228" fontId="20" fillId="0" borderId="0" applyFont="0" applyFill="0" applyBorder="0" applyAlignment="0" applyProtection="0">
      <protection locked="0"/>
    </xf>
    <xf numFmtId="229" fontId="20" fillId="0" borderId="0" applyFont="0" applyFill="0" applyBorder="0" applyAlignment="0" applyProtection="0">
      <alignment horizontal="center" vertical="top" wrapText="1"/>
    </xf>
    <xf numFmtId="229" fontId="81" fillId="0" borderId="0" applyFont="0" applyFill="0" applyBorder="0" applyAlignment="0" applyProtection="0">
      <protection locked="0"/>
    </xf>
    <xf numFmtId="229" fontId="20" fillId="0" borderId="0" applyFont="0" applyFill="0" applyBorder="0" applyAlignment="0" applyProtection="0">
      <alignment horizontal="center" vertical="top" wrapText="1"/>
    </xf>
    <xf numFmtId="230" fontId="82" fillId="0" borderId="0" applyFont="0" applyFill="0" applyBorder="0" applyAlignment="0" applyProtection="0">
      <protection locked="0"/>
    </xf>
    <xf numFmtId="230" fontId="94" fillId="0" borderId="0" applyFont="0" applyFill="0" applyBorder="0" applyAlignment="0" applyProtection="0">
      <protection locked="0"/>
    </xf>
    <xf numFmtId="230" fontId="81" fillId="0" borderId="0" applyFont="0" applyFill="0" applyBorder="0" applyAlignment="0" applyProtection="0">
      <protection locked="0"/>
    </xf>
    <xf numFmtId="230" fontId="82" fillId="0" borderId="0" applyFont="0" applyFill="0" applyBorder="0" applyAlignment="0" applyProtection="0">
      <protection locked="0"/>
    </xf>
    <xf numFmtId="231" fontId="20" fillId="33" borderId="0" applyFont="0" applyBorder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98" fillId="0" borderId="0" applyFont="0" applyFill="0" applyBorder="0" applyAlignment="0" applyProtection="0"/>
    <xf numFmtId="9" fontId="19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232" fontId="86" fillId="65" borderId="0" applyFont="0" applyBorder="0" applyAlignment="0" applyProtection="0"/>
    <xf numFmtId="10" fontId="1" fillId="0" borderId="37" applyFont="0" applyFill="0" applyAlignment="0" applyProtection="0"/>
    <xf numFmtId="10" fontId="1" fillId="0" borderId="37" applyFont="0" applyFill="0" applyAlignment="0" applyProtection="0"/>
    <xf numFmtId="10" fontId="1" fillId="0" borderId="0" applyFont="0" applyFill="0" applyAlignment="0" applyProtection="0"/>
    <xf numFmtId="10" fontId="1" fillId="0" borderId="0" applyFont="0" applyFill="0" applyAlignment="0" applyProtection="0"/>
    <xf numFmtId="0" fontId="88" fillId="65" borderId="0" applyNumberFormat="0" applyBorder="0" applyProtection="0">
      <alignment horizontal="righ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0" fontId="186" fillId="0" borderId="0" applyNumberFormat="0" applyFont="0" applyFill="0" applyBorder="0" applyAlignment="0" applyProtection="0">
      <alignment horizontal="left"/>
    </xf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15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4" fontId="186" fillId="0" borderId="0" applyFont="0" applyFill="0" applyBorder="0" applyAlignment="0" applyProtection="0"/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0" fontId="207" fillId="0" borderId="56">
      <alignment horizontal="center"/>
    </xf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3" fontId="186" fillId="0" borderId="0" applyFont="0" applyFill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186" fillId="76" borderId="0" applyNumberFormat="0" applyFont="0" applyBorder="0" applyAlignment="0" applyProtection="0"/>
    <xf numFmtId="0" fontId="88" fillId="65" borderId="57">
      <alignment horizontal="right"/>
    </xf>
    <xf numFmtId="195" fontId="1" fillId="75" borderId="58" applyNumberFormat="0" applyFont="0" applyFill="0" applyAlignment="0" applyProtection="0"/>
    <xf numFmtId="195" fontId="1" fillId="75" borderId="58" applyNumberFormat="0" applyFont="0" applyFill="0" applyAlignment="0" applyProtection="0"/>
    <xf numFmtId="195" fontId="1" fillId="75" borderId="58" applyNumberFormat="0" applyFont="0" applyFill="0" applyAlignment="0" applyProtection="0"/>
    <xf numFmtId="195" fontId="1" fillId="75" borderId="58" applyNumberFormat="0" applyFont="0" applyFill="0" applyAlignment="0" applyProtection="0"/>
    <xf numFmtId="195" fontId="1" fillId="75" borderId="58" applyNumberFormat="0" applyFont="0" applyFill="0" applyAlignment="0" applyProtection="0"/>
    <xf numFmtId="195" fontId="1" fillId="75" borderId="58" applyNumberFormat="0" applyFont="0" applyFill="0" applyAlignment="0" applyProtection="0"/>
    <xf numFmtId="195" fontId="1" fillId="75" borderId="58" applyNumberFormat="0" applyFont="0" applyFill="0" applyAlignment="0" applyProtection="0"/>
    <xf numFmtId="195" fontId="1" fillId="75" borderId="58" applyNumberFormat="0" applyFont="0" applyFill="0" applyAlignment="0" applyProtection="0"/>
    <xf numFmtId="195" fontId="1" fillId="75" borderId="58" applyNumberFormat="0" applyFont="0" applyFill="0" applyAlignment="0" applyProtection="0"/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175" fontId="56" fillId="0" borderId="11">
      <alignment horizontal="center" vertical="center"/>
    </xf>
    <xf numFmtId="0" fontId="56" fillId="0" borderId="11">
      <alignment horizontal="center" vertical="center"/>
    </xf>
    <xf numFmtId="175" fontId="56" fillId="0" borderId="11">
      <alignment horizontal="center" vertical="center"/>
    </xf>
    <xf numFmtId="175" fontId="56" fillId="0" borderId="11">
      <alignment horizontal="center" vertical="center"/>
    </xf>
    <xf numFmtId="0" fontId="56" fillId="0" borderId="11">
      <alignment horizontal="center" vertical="center"/>
    </xf>
    <xf numFmtId="175" fontId="56" fillId="0" borderId="11">
      <alignment horizontal="center" vertical="center"/>
    </xf>
    <xf numFmtId="175" fontId="56" fillId="0" borderId="11">
      <alignment horizontal="center" vertical="center"/>
    </xf>
    <xf numFmtId="175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175" fontId="56" fillId="0" borderId="11">
      <alignment horizontal="center" vertical="center"/>
    </xf>
    <xf numFmtId="0" fontId="56" fillId="0" borderId="11">
      <alignment horizontal="center" vertical="center"/>
    </xf>
    <xf numFmtId="175" fontId="56" fillId="0" borderId="11">
      <alignment horizontal="center" vertical="center"/>
    </xf>
    <xf numFmtId="175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175" fontId="56" fillId="0" borderId="11">
      <alignment horizontal="center" vertical="center"/>
    </xf>
    <xf numFmtId="175" fontId="56" fillId="0" borderId="11">
      <alignment horizontal="center" vertical="center"/>
    </xf>
    <xf numFmtId="175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175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175" fontId="56" fillId="0" borderId="11">
      <alignment horizontal="center" vertical="center"/>
    </xf>
    <xf numFmtId="175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0" fontId="56" fillId="0" borderId="11">
      <alignment horizontal="center" vertical="center"/>
    </xf>
    <xf numFmtId="175" fontId="56" fillId="0" borderId="11">
      <alignment horizontal="center" vertical="center"/>
    </xf>
    <xf numFmtId="175" fontId="56" fillId="0" borderId="11">
      <alignment horizontal="center" vertical="center"/>
    </xf>
    <xf numFmtId="175" fontId="56" fillId="0" borderId="11">
      <alignment horizontal="center" vertical="center"/>
    </xf>
    <xf numFmtId="0" fontId="56" fillId="0" borderId="11">
      <alignment horizontal="center" vertical="center"/>
    </xf>
    <xf numFmtId="0" fontId="118" fillId="0" borderId="0" applyFill="0" applyBorder="0">
      <alignment vertical="top"/>
    </xf>
    <xf numFmtId="0" fontId="118" fillId="0" borderId="0" applyFill="0" applyBorder="0">
      <alignment vertical="top"/>
    </xf>
    <xf numFmtId="0" fontId="118" fillId="0" borderId="0" applyFill="0" applyBorder="0">
      <alignment vertical="top"/>
    </xf>
    <xf numFmtId="175" fontId="118" fillId="0" borderId="0" applyFill="0" applyBorder="0">
      <alignment vertical="top"/>
    </xf>
    <xf numFmtId="0" fontId="118" fillId="0" borderId="0" applyFill="0" applyBorder="0">
      <alignment vertical="top"/>
    </xf>
    <xf numFmtId="175" fontId="118" fillId="0" borderId="0" applyFill="0" applyBorder="0">
      <alignment vertical="top"/>
    </xf>
    <xf numFmtId="0" fontId="118" fillId="0" borderId="0" applyFill="0" applyBorder="0">
      <alignment horizontal="left" vertical="top" indent="1"/>
    </xf>
    <xf numFmtId="0" fontId="118" fillId="0" borderId="0" applyFill="0" applyBorder="0">
      <alignment horizontal="left" vertical="top" indent="1"/>
    </xf>
    <xf numFmtId="0" fontId="118" fillId="0" borderId="0" applyFill="0" applyBorder="0">
      <alignment horizontal="left" vertical="top" indent="1"/>
    </xf>
    <xf numFmtId="175" fontId="118" fillId="0" borderId="0" applyFill="0" applyBorder="0">
      <alignment horizontal="left" vertical="top" indent="1"/>
    </xf>
    <xf numFmtId="0" fontId="118" fillId="0" borderId="0" applyFill="0" applyBorder="0">
      <alignment horizontal="left" vertical="top" indent="1"/>
    </xf>
    <xf numFmtId="175" fontId="118" fillId="0" borderId="0" applyFill="0" applyBorder="0">
      <alignment horizontal="left" vertical="top" indent="1"/>
    </xf>
    <xf numFmtId="0" fontId="118" fillId="0" borderId="0" applyFill="0" applyBorder="0">
      <alignment horizontal="left" vertical="top" indent="2"/>
    </xf>
    <xf numFmtId="0" fontId="118" fillId="0" borderId="0" applyFill="0" applyBorder="0">
      <alignment horizontal="left" vertical="top" indent="2"/>
    </xf>
    <xf numFmtId="0" fontId="118" fillId="0" borderId="0" applyFill="0" applyBorder="0">
      <alignment horizontal="left" vertical="top" indent="2"/>
    </xf>
    <xf numFmtId="175" fontId="118" fillId="0" borderId="0" applyFill="0" applyBorder="0">
      <alignment horizontal="left" vertical="top" indent="2"/>
    </xf>
    <xf numFmtId="0" fontId="118" fillId="0" borderId="0" applyFill="0" applyBorder="0">
      <alignment horizontal="left" vertical="top" indent="2"/>
    </xf>
    <xf numFmtId="175" fontId="118" fillId="0" borderId="0" applyFill="0" applyBorder="0">
      <alignment horizontal="left" vertical="top" indent="2"/>
    </xf>
    <xf numFmtId="0" fontId="118" fillId="0" borderId="0" applyFill="0" applyBorder="0">
      <alignment horizontal="left" vertical="top" indent="3"/>
    </xf>
    <xf numFmtId="0" fontId="118" fillId="0" borderId="0" applyFill="0" applyBorder="0">
      <alignment horizontal="left" vertical="top" indent="3"/>
    </xf>
    <xf numFmtId="0" fontId="118" fillId="0" borderId="0" applyFill="0" applyBorder="0">
      <alignment horizontal="left" vertical="top" indent="3"/>
    </xf>
    <xf numFmtId="175" fontId="118" fillId="0" borderId="0" applyFill="0" applyBorder="0">
      <alignment horizontal="left" vertical="top" indent="3"/>
    </xf>
    <xf numFmtId="0" fontId="118" fillId="0" borderId="0" applyFill="0" applyBorder="0">
      <alignment horizontal="left" vertical="top" indent="3"/>
    </xf>
    <xf numFmtId="175" fontId="118" fillId="0" borderId="0" applyFill="0" applyBorder="0">
      <alignment horizontal="left" vertical="top" indent="3"/>
    </xf>
    <xf numFmtId="233" fontId="86" fillId="65" borderId="0" applyFont="0" applyBorder="0" applyAlignment="0" applyProtection="0"/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175" fontId="73" fillId="0" borderId="0" applyFill="0" applyBorder="0">
      <alignment vertical="top"/>
    </xf>
    <xf numFmtId="0" fontId="73" fillId="0" borderId="0" applyFill="0" applyBorder="0">
      <alignment vertical="top"/>
    </xf>
    <xf numFmtId="175" fontId="73" fillId="0" borderId="0" applyFill="0" applyBorder="0">
      <alignment vertical="top"/>
    </xf>
    <xf numFmtId="0" fontId="73" fillId="0" borderId="0" applyFill="0" applyBorder="0">
      <alignment horizontal="left" vertical="top" indent="1"/>
    </xf>
    <xf numFmtId="0" fontId="73" fillId="0" borderId="0" applyFill="0" applyBorder="0">
      <alignment horizontal="left" vertical="top" indent="1"/>
    </xf>
    <xf numFmtId="0" fontId="73" fillId="0" borderId="0" applyFill="0" applyBorder="0">
      <alignment horizontal="left" vertical="top" indent="1"/>
    </xf>
    <xf numFmtId="175" fontId="73" fillId="0" borderId="0" applyFill="0" applyBorder="0">
      <alignment horizontal="left" vertical="top" indent="1"/>
    </xf>
    <xf numFmtId="0" fontId="73" fillId="0" borderId="0" applyFill="0" applyBorder="0">
      <alignment horizontal="left" vertical="top" indent="1"/>
    </xf>
    <xf numFmtId="175" fontId="73" fillId="0" borderId="0" applyFill="0" applyBorder="0">
      <alignment horizontal="left" vertical="top" indent="1"/>
    </xf>
    <xf numFmtId="0" fontId="73" fillId="0" borderId="0" applyFill="0" applyBorder="0">
      <alignment horizontal="left" vertical="top" indent="2"/>
    </xf>
    <xf numFmtId="0" fontId="73" fillId="0" borderId="0" applyFill="0" applyBorder="0">
      <alignment horizontal="left" vertical="top" indent="2"/>
    </xf>
    <xf numFmtId="0" fontId="73" fillId="0" borderId="0" applyFill="0" applyBorder="0">
      <alignment horizontal="left" vertical="top" indent="2"/>
    </xf>
    <xf numFmtId="175" fontId="73" fillId="0" borderId="0" applyFill="0" applyBorder="0">
      <alignment horizontal="left" vertical="top" indent="2"/>
    </xf>
    <xf numFmtId="0" fontId="73" fillId="0" borderId="0" applyFill="0" applyBorder="0">
      <alignment horizontal="left" vertical="top" indent="2"/>
    </xf>
    <xf numFmtId="175" fontId="73" fillId="0" borderId="0" applyFill="0" applyBorder="0">
      <alignment horizontal="left" vertical="top" indent="2"/>
    </xf>
    <xf numFmtId="0" fontId="73" fillId="0" borderId="0" applyFill="0" applyBorder="0">
      <alignment horizontal="left" vertical="top" indent="3"/>
    </xf>
    <xf numFmtId="0" fontId="73" fillId="0" borderId="0" applyFill="0" applyBorder="0">
      <alignment horizontal="left" vertical="top" indent="3"/>
    </xf>
    <xf numFmtId="0" fontId="73" fillId="0" borderId="0" applyFill="0" applyBorder="0">
      <alignment horizontal="left" vertical="top" indent="3"/>
    </xf>
    <xf numFmtId="175" fontId="73" fillId="0" borderId="0" applyFill="0" applyBorder="0">
      <alignment horizontal="left" vertical="top" indent="3"/>
    </xf>
    <xf numFmtId="0" fontId="73" fillId="0" borderId="0" applyFill="0" applyBorder="0">
      <alignment horizontal="left" vertical="top" indent="3"/>
    </xf>
    <xf numFmtId="175" fontId="73" fillId="0" borderId="0" applyFill="0" applyBorder="0">
      <alignment horizontal="left" vertical="top" indent="3"/>
    </xf>
    <xf numFmtId="0" fontId="73" fillId="0" borderId="0" applyFill="0" applyBorder="0">
      <alignment horizontal="left" vertical="top" indent="4"/>
    </xf>
    <xf numFmtId="0" fontId="73" fillId="0" borderId="0" applyFill="0" applyBorder="0">
      <alignment horizontal="left" vertical="top" indent="4"/>
    </xf>
    <xf numFmtId="0" fontId="73" fillId="0" borderId="0" applyFill="0" applyBorder="0">
      <alignment horizontal="left" vertical="top" indent="4"/>
    </xf>
    <xf numFmtId="175" fontId="73" fillId="0" borderId="0" applyFill="0" applyBorder="0">
      <alignment horizontal="left" vertical="top" indent="4"/>
    </xf>
    <xf numFmtId="0" fontId="73" fillId="0" borderId="0" applyFill="0" applyBorder="0">
      <alignment horizontal="left" vertical="top" indent="4"/>
    </xf>
    <xf numFmtId="175" fontId="73" fillId="0" borderId="0" applyFill="0" applyBorder="0">
      <alignment horizontal="left" vertical="top" indent="4"/>
    </xf>
    <xf numFmtId="0" fontId="42" fillId="0" borderId="0" applyNumberFormat="0" applyFill="0" applyBorder="0" applyAlignment="0" applyProtection="0"/>
    <xf numFmtId="200" fontId="43" fillId="0" borderId="59" applyFont="0" applyAlignment="0">
      <alignment vertical="top" wrapText="1"/>
    </xf>
    <xf numFmtId="200" fontId="43" fillId="0" borderId="59" applyFont="0" applyAlignment="0">
      <alignment vertical="top" wrapText="1"/>
    </xf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200" fontId="43" fillId="0" borderId="59" applyFont="0" applyAlignment="0">
      <alignment vertical="top" wrapText="1"/>
    </xf>
    <xf numFmtId="0" fontId="43" fillId="0" borderId="0">
      <alignment vertical="top"/>
    </xf>
    <xf numFmtId="200" fontId="43" fillId="0" borderId="59" applyFont="0" applyAlignment="0">
      <alignment vertical="top" wrapText="1"/>
    </xf>
    <xf numFmtId="0" fontId="43" fillId="0" borderId="0">
      <alignment vertical="top"/>
    </xf>
    <xf numFmtId="0" fontId="43" fillId="0" borderId="0">
      <alignment vertical="top"/>
    </xf>
    <xf numFmtId="175" fontId="43" fillId="0" borderId="0">
      <alignment vertical="top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0" fontId="43" fillId="0" borderId="0">
      <alignment vertical="top"/>
    </xf>
    <xf numFmtId="175" fontId="43" fillId="0" borderId="0">
      <alignment vertical="top"/>
    </xf>
    <xf numFmtId="200" fontId="43" fillId="0" borderId="59" applyFont="0" applyAlignment="0">
      <alignment vertical="top" wrapText="1"/>
    </xf>
    <xf numFmtId="0" fontId="42" fillId="0" borderId="0" applyNumberFormat="0" applyFill="0" applyBorder="0" applyAlignment="0" applyProtection="0"/>
    <xf numFmtId="200" fontId="43" fillId="0" borderId="59" applyFont="0" applyAlignment="0">
      <alignment vertical="top" wrapText="1"/>
    </xf>
    <xf numFmtId="0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200" fontId="43" fillId="0" borderId="59" applyFont="0" applyAlignment="0">
      <alignment vertical="top" wrapText="1"/>
    </xf>
    <xf numFmtId="200" fontId="43" fillId="0" borderId="59" applyFont="0" applyAlignment="0">
      <alignment vertical="top" wrapText="1"/>
    </xf>
    <xf numFmtId="200" fontId="43" fillId="0" borderId="59" applyFont="0" applyAlignment="0">
      <alignment vertical="top" wrapText="1"/>
    </xf>
    <xf numFmtId="200" fontId="43" fillId="0" borderId="59" applyFont="0" applyAlignment="0">
      <alignment vertical="top" wrapText="1"/>
    </xf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0" fontId="89" fillId="64" borderId="61" applyNumberFormat="0" applyFill="0">
      <alignment horizontal="left"/>
    </xf>
    <xf numFmtId="175" fontId="89" fillId="64" borderId="61" applyNumberFormat="0" applyFill="0">
      <alignment horizontal="left"/>
    </xf>
    <xf numFmtId="0" fontId="89" fillId="64" borderId="61" applyNumberFormat="0" applyFill="0">
      <alignment horizontal="left"/>
    </xf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0" fontId="86" fillId="65" borderId="62" applyNumberFormat="0" applyFont="0" applyAlignment="0"/>
    <xf numFmtId="0" fontId="89" fillId="64" borderId="61" applyNumberFormat="0">
      <alignment horizontal="left"/>
    </xf>
    <xf numFmtId="0" fontId="86" fillId="65" borderId="62" applyNumberFormat="0" applyFont="0" applyAlignment="0"/>
    <xf numFmtId="175" fontId="89" fillId="64" borderId="61" applyNumberFormat="0">
      <alignment horizontal="left"/>
    </xf>
    <xf numFmtId="0" fontId="89" fillId="64" borderId="61" applyNumberFormat="0">
      <alignment horizontal="left"/>
    </xf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194" fontId="1" fillId="33" borderId="60" applyNumberFormat="0" applyFont="0" applyFill="0" applyAlignment="0" applyProtection="0"/>
    <xf numFmtId="0" fontId="154" fillId="65" borderId="34" applyAlignment="0">
      <alignment horizontal="center" vertical="center" wrapText="1"/>
    </xf>
    <xf numFmtId="0" fontId="39" fillId="65" borderId="34" applyProtection="0">
      <alignment horizontal="center" vertical="center" wrapText="1"/>
    </xf>
    <xf numFmtId="0" fontId="39" fillId="65" borderId="34" applyAlignment="0">
      <alignment horizontal="center" vertical="top" wrapText="1"/>
    </xf>
    <xf numFmtId="0" fontId="39" fillId="65" borderId="34" applyAlignment="0" applyProtection="0">
      <alignment vertical="top" wrapText="1"/>
    </xf>
    <xf numFmtId="0" fontId="208" fillId="0" borderId="0"/>
    <xf numFmtId="0" fontId="208" fillId="0" borderId="0"/>
    <xf numFmtId="175" fontId="208" fillId="0" borderId="0"/>
    <xf numFmtId="164" fontId="82" fillId="0" borderId="0" applyFont="0" applyFill="0" applyBorder="0" applyAlignment="0" applyProtection="0">
      <alignment horizontal="left"/>
      <protection locked="0"/>
    </xf>
    <xf numFmtId="0" fontId="39" fillId="65" borderId="0" applyBorder="0">
      <alignment horizontal="left"/>
    </xf>
    <xf numFmtId="164" fontId="209" fillId="0" borderId="34" applyFont="0" applyFill="0" applyBorder="0" applyAlignment="0" applyProtection="0">
      <alignment horizontal="left"/>
      <protection locked="0"/>
    </xf>
    <xf numFmtId="164" fontId="209" fillId="0" borderId="34" applyFont="0" applyFill="0" applyBorder="0" applyAlignment="0" applyProtection="0">
      <alignment horizontal="left"/>
      <protection locked="0"/>
    </xf>
    <xf numFmtId="164" fontId="209" fillId="0" borderId="34" applyFont="0" applyFill="0" applyBorder="0" applyAlignment="0" applyProtection="0">
      <alignment horizontal="left"/>
      <protection locked="0"/>
    </xf>
    <xf numFmtId="164" fontId="209" fillId="0" borderId="34" applyFont="0" applyFill="0" applyBorder="0" applyAlignment="0" applyProtection="0">
      <alignment horizontal="left"/>
      <protection locked="0"/>
    </xf>
    <xf numFmtId="0" fontId="39" fillId="65" borderId="0" applyBorder="0">
      <alignment horizontal="left"/>
    </xf>
    <xf numFmtId="164" fontId="81" fillId="0" borderId="0" applyFont="0" applyFill="0" applyBorder="0" applyAlignment="0" applyProtection="0">
      <alignment horizontal="left"/>
      <protection locked="0"/>
    </xf>
    <xf numFmtId="164" fontId="82" fillId="0" borderId="0" applyFont="0" applyFill="0" applyBorder="0" applyAlignment="0" applyProtection="0">
      <alignment horizontal="left"/>
      <protection locked="0"/>
    </xf>
    <xf numFmtId="234" fontId="94" fillId="0" borderId="0" applyFont="0" applyFill="0" applyBorder="0">
      <alignment horizontal="left"/>
      <protection locked="0"/>
    </xf>
    <xf numFmtId="234" fontId="209" fillId="0" borderId="34">
      <alignment horizontal="left"/>
      <protection locked="0"/>
    </xf>
    <xf numFmtId="234" fontId="209" fillId="0" borderId="34">
      <alignment horizontal="left"/>
      <protection locked="0"/>
    </xf>
    <xf numFmtId="234" fontId="209" fillId="0" borderId="34">
      <alignment horizontal="left"/>
      <protection locked="0"/>
    </xf>
    <xf numFmtId="234" fontId="209" fillId="0" borderId="34">
      <alignment horizontal="left"/>
      <protection locked="0"/>
    </xf>
    <xf numFmtId="234" fontId="81" fillId="0" borderId="0" applyFont="0" applyFill="0" applyBorder="0">
      <alignment horizontal="left"/>
      <protection locked="0"/>
    </xf>
    <xf numFmtId="234" fontId="94" fillId="0" borderId="0" applyFont="0" applyFill="0" applyBorder="0">
      <alignment horizontal="left"/>
      <protection locked="0"/>
    </xf>
    <xf numFmtId="40" fontId="42" fillId="0" borderId="34">
      <alignment vertical="top" wrapText="1"/>
    </xf>
    <xf numFmtId="235" fontId="81" fillId="0" borderId="0" applyFont="0" applyFill="0" applyBorder="0" applyAlignment="0" applyProtection="0">
      <alignment horizontal="left"/>
      <protection locked="0"/>
    </xf>
    <xf numFmtId="235" fontId="81" fillId="0" borderId="0" applyFont="0" applyFill="0" applyBorder="0" applyAlignment="0" applyProtection="0">
      <alignment horizontal="left"/>
      <protection locked="0"/>
    </xf>
    <xf numFmtId="235" fontId="81" fillId="0" borderId="0" applyFont="0" applyFill="0" applyBorder="0" applyAlignment="0" applyProtection="0">
      <alignment horizontal="left"/>
      <protection locked="0"/>
    </xf>
    <xf numFmtId="175" fontId="81" fillId="0" borderId="0" applyFont="0" applyFill="0" applyBorder="0" applyAlignment="0" applyProtection="0">
      <alignment horizontal="left"/>
      <protection locked="0"/>
    </xf>
    <xf numFmtId="235" fontId="81" fillId="0" borderId="0" applyFont="0" applyFill="0" applyBorder="0" applyAlignment="0" applyProtection="0">
      <alignment horizontal="left"/>
      <protection locked="0"/>
    </xf>
    <xf numFmtId="175" fontId="81" fillId="0" borderId="0" applyFont="0" applyFill="0" applyBorder="0" applyAlignment="0" applyProtection="0">
      <alignment horizontal="left"/>
      <protection locked="0"/>
    </xf>
    <xf numFmtId="0" fontId="210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5" fontId="210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175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175" fontId="211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175" fontId="21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5" fontId="2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5" fontId="21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5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13" fillId="77" borderId="0" applyNumberFormat="0" applyAlignment="0" applyProtection="0"/>
    <xf numFmtId="0" fontId="214" fillId="0" borderId="0"/>
    <xf numFmtId="0" fontId="214" fillId="0" borderId="0"/>
    <xf numFmtId="175" fontId="214" fillId="0" borderId="0"/>
    <xf numFmtId="0" fontId="81" fillId="75" borderId="0"/>
    <xf numFmtId="0" fontId="42" fillId="68" borderId="0"/>
    <xf numFmtId="0" fontId="42" fillId="68" borderId="0"/>
    <xf numFmtId="175" fontId="42" fillId="68" borderId="0"/>
    <xf numFmtId="0" fontId="81" fillId="75" borderId="0"/>
    <xf numFmtId="174" fontId="81" fillId="75" borderId="0"/>
    <xf numFmtId="175" fontId="81" fillId="75" borderId="0"/>
    <xf numFmtId="0" fontId="215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4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175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7" fillId="0" borderId="9" applyNumberFormat="0" applyFill="0" applyAlignment="0" applyProtection="0"/>
    <xf numFmtId="0" fontId="217" fillId="0" borderId="9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0" fontId="215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175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8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175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219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175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16" fillId="0" borderId="63" applyNumberFormat="0" applyFill="0" applyAlignment="0" applyProtection="0"/>
    <xf numFmtId="0" fontId="87" fillId="0" borderId="65" applyNumberFormat="0" applyFont="0" applyFill="0" applyAlignment="0" applyProtection="0"/>
    <xf numFmtId="0" fontId="220" fillId="0" borderId="9" applyNumberFormat="0" applyFill="0" applyAlignment="0" applyProtection="0"/>
    <xf numFmtId="0" fontId="220" fillId="0" borderId="9" applyNumberFormat="0" applyFill="0" applyAlignment="0" applyProtection="0"/>
    <xf numFmtId="175" fontId="220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87" fillId="0" borderId="65" applyNumberFormat="0" applyFont="0" applyFill="0" applyAlignment="0" applyProtection="0"/>
    <xf numFmtId="175" fontId="87" fillId="0" borderId="65" applyNumberFormat="0" applyFon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175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216" fillId="0" borderId="63" applyNumberFormat="0" applyFill="0" applyAlignment="0" applyProtection="0"/>
    <xf numFmtId="0" fontId="87" fillId="0" borderId="65" applyNumberFormat="0" applyFont="0" applyFill="0" applyAlignment="0" applyProtection="0"/>
    <xf numFmtId="0" fontId="87" fillId="0" borderId="65" applyNumberFormat="0" applyFont="0" applyFill="0" applyAlignment="0" applyProtection="0"/>
    <xf numFmtId="175" fontId="87" fillId="0" borderId="65" applyNumberFormat="0" applyFont="0" applyFill="0" applyAlignment="0" applyProtection="0"/>
    <xf numFmtId="0" fontId="16" fillId="0" borderId="9" applyNumberFormat="0" applyFill="0" applyAlignment="0" applyProtection="0"/>
    <xf numFmtId="175" fontId="16" fillId="0" borderId="9" applyNumberFormat="0" applyFill="0" applyAlignment="0" applyProtection="0"/>
    <xf numFmtId="0" fontId="73" fillId="0" borderId="0" applyFill="0" applyBorder="0">
      <alignment horizontal="center"/>
    </xf>
    <xf numFmtId="0" fontId="73" fillId="0" borderId="0" applyFill="0" applyBorder="0">
      <alignment horizontal="center"/>
    </xf>
    <xf numFmtId="0" fontId="73" fillId="0" borderId="0" applyFill="0" applyBorder="0">
      <alignment horizontal="center"/>
    </xf>
    <xf numFmtId="175" fontId="73" fillId="0" borderId="0" applyFill="0" applyBorder="0">
      <alignment horizontal="center"/>
    </xf>
    <xf numFmtId="0" fontId="73" fillId="0" borderId="0" applyFill="0" applyBorder="0">
      <alignment horizontal="center"/>
    </xf>
    <xf numFmtId="175" fontId="73" fillId="0" borderId="0" applyFill="0" applyBorder="0">
      <alignment horizontal="center"/>
    </xf>
    <xf numFmtId="0" fontId="73" fillId="0" borderId="0" applyFill="0" applyBorder="0">
      <alignment horizontal="center" wrapText="1"/>
    </xf>
    <xf numFmtId="0" fontId="73" fillId="0" borderId="0" applyFill="0" applyBorder="0">
      <alignment horizontal="center" wrapText="1"/>
    </xf>
    <xf numFmtId="0" fontId="73" fillId="0" borderId="0" applyFill="0" applyBorder="0">
      <alignment horizontal="center" wrapText="1"/>
    </xf>
    <xf numFmtId="175" fontId="73" fillId="0" borderId="0" applyFill="0" applyBorder="0">
      <alignment horizontal="center" wrapText="1"/>
    </xf>
    <xf numFmtId="0" fontId="73" fillId="0" borderId="0" applyFill="0" applyBorder="0">
      <alignment horizontal="center" wrapText="1"/>
    </xf>
    <xf numFmtId="175" fontId="73" fillId="0" borderId="0" applyFill="0" applyBorder="0">
      <alignment horizontal="center" wrapText="1"/>
    </xf>
    <xf numFmtId="0" fontId="221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175" fontId="221" fillId="0" borderId="0" applyNumberFormat="0" applyFill="0" applyBorder="0" applyAlignment="0" applyProtection="0"/>
    <xf numFmtId="175" fontId="221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175" fontId="221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175" fontId="222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5" fontId="18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175" fontId="224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175" fontId="225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75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5" fontId="18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5" fontId="14" fillId="0" borderId="0" applyNumberFormat="0" applyFill="0" applyBorder="0" applyAlignment="0" applyProtection="0"/>
    <xf numFmtId="236" fontId="82" fillId="0" borderId="0" applyFont="0" applyFill="0" applyBorder="0" applyAlignment="0" applyProtection="0">
      <alignment horizontal="left"/>
      <protection locked="0"/>
    </xf>
    <xf numFmtId="237" fontId="81" fillId="0" borderId="0" applyFont="0" applyFill="0" applyBorder="0" applyAlignment="0" applyProtection="0">
      <alignment horizontal="left"/>
      <protection locked="0"/>
    </xf>
    <xf numFmtId="236" fontId="82" fillId="0" borderId="0" applyFont="0" applyFill="0" applyBorder="0" applyAlignment="0" applyProtection="0">
      <alignment horizontal="left"/>
      <protection locked="0"/>
    </xf>
    <xf numFmtId="0" fontId="88" fillId="65" borderId="0" applyBorder="0">
      <alignment horizontal="center" wrapText="1"/>
    </xf>
  </cellStyleXfs>
  <cellXfs count="169">
    <xf numFmtId="0" fontId="0" fillId="0" borderId="0" xfId="0"/>
    <xf numFmtId="49" fontId="19" fillId="33" borderId="0" xfId="3" applyNumberFormat="1" applyFont="1" applyFill="1" applyBorder="1" applyAlignment="1">
      <alignment vertical="top"/>
    </xf>
    <xf numFmtId="0" fontId="21" fillId="33" borderId="0" xfId="4" applyFont="1" applyFill="1" applyBorder="1" applyAlignment="1">
      <alignment vertical="top"/>
    </xf>
    <xf numFmtId="0" fontId="21" fillId="33" borderId="0" xfId="4" applyFont="1" applyFill="1" applyBorder="1" applyAlignment="1">
      <alignment horizontal="left" vertical="top"/>
    </xf>
    <xf numFmtId="49" fontId="22" fillId="33" borderId="0" xfId="3" applyNumberFormat="1" applyFont="1" applyFill="1" applyBorder="1" applyAlignment="1"/>
    <xf numFmtId="0" fontId="23" fillId="33" borderId="0" xfId="4" applyFont="1" applyFill="1" applyBorder="1" applyAlignment="1"/>
    <xf numFmtId="0" fontId="23" fillId="33" borderId="0" xfId="4" applyFont="1" applyFill="1" applyBorder="1" applyAlignment="1">
      <alignment horizontal="left"/>
    </xf>
    <xf numFmtId="0" fontId="0" fillId="33" borderId="0" xfId="0" applyFill="1"/>
    <xf numFmtId="0" fontId="0" fillId="33" borderId="0" xfId="0" applyFill="1" applyAlignment="1">
      <alignment horizontal="left"/>
    </xf>
    <xf numFmtId="0" fontId="0" fillId="33" borderId="0" xfId="0" applyFill="1" applyBorder="1" applyAlignment="1">
      <alignment horizontal="center"/>
    </xf>
    <xf numFmtId="0" fontId="0" fillId="33" borderId="0" xfId="0" applyFill="1" applyBorder="1"/>
    <xf numFmtId="0" fontId="25" fillId="33" borderId="0" xfId="4" applyFont="1" applyFill="1" applyBorder="1" applyAlignment="1">
      <alignment vertical="center"/>
    </xf>
    <xf numFmtId="0" fontId="27" fillId="33" borderId="0" xfId="0" applyFont="1" applyFill="1" applyBorder="1" applyAlignment="1">
      <alignment horizontal="center" vertical="center" wrapText="1"/>
    </xf>
    <xf numFmtId="0" fontId="27" fillId="33" borderId="0" xfId="0" applyFont="1" applyFill="1" applyBorder="1" applyAlignment="1">
      <alignment vertical="center" wrapText="1"/>
    </xf>
    <xf numFmtId="0" fontId="27" fillId="33" borderId="0" xfId="0" applyFont="1" applyFill="1" applyAlignment="1">
      <alignment vertical="center" wrapText="1"/>
    </xf>
    <xf numFmtId="0" fontId="28" fillId="34" borderId="12" xfId="0" applyFont="1" applyFill="1" applyBorder="1" applyAlignment="1">
      <alignment horizontal="left" vertical="top"/>
    </xf>
    <xf numFmtId="0" fontId="29" fillId="34" borderId="0" xfId="0" applyFont="1" applyFill="1" applyBorder="1" applyAlignment="1">
      <alignment horizontal="left" vertical="top"/>
    </xf>
    <xf numFmtId="0" fontId="29" fillId="34" borderId="0" xfId="0" applyFont="1" applyFill="1" applyBorder="1" applyAlignment="1">
      <alignment vertical="top" wrapText="1"/>
    </xf>
    <xf numFmtId="0" fontId="29" fillId="33" borderId="0" xfId="0" applyFont="1" applyFill="1" applyBorder="1" applyAlignment="1">
      <alignment horizontal="left" vertical="top"/>
    </xf>
    <xf numFmtId="0" fontId="29" fillId="33" borderId="0" xfId="0" applyFont="1" applyFill="1" applyBorder="1" applyAlignment="1">
      <alignment vertical="top"/>
    </xf>
    <xf numFmtId="0" fontId="29" fillId="33" borderId="13" xfId="0" applyFont="1" applyFill="1" applyBorder="1" applyAlignment="1">
      <alignment vertical="top"/>
    </xf>
    <xf numFmtId="0" fontId="29" fillId="34" borderId="12" xfId="0" applyFont="1" applyFill="1" applyBorder="1" applyAlignment="1">
      <alignment horizontal="left" vertical="top"/>
    </xf>
    <xf numFmtId="0" fontId="29" fillId="34" borderId="12" xfId="0" applyFont="1" applyFill="1" applyBorder="1" applyAlignment="1">
      <alignment horizontal="left" vertical="top" wrapText="1"/>
    </xf>
    <xf numFmtId="0" fontId="29" fillId="33" borderId="0" xfId="0" applyFont="1" applyFill="1" applyBorder="1" applyAlignment="1">
      <alignment horizontal="center" vertical="top"/>
    </xf>
    <xf numFmtId="0" fontId="0" fillId="33" borderId="0" xfId="0" quotePrefix="1" applyFill="1" applyAlignment="1">
      <alignment horizontal="left" indent="1"/>
    </xf>
    <xf numFmtId="0" fontId="0" fillId="33" borderId="0" xfId="0" applyFill="1" applyAlignment="1">
      <alignment horizontal="left" indent="2"/>
    </xf>
    <xf numFmtId="0" fontId="30" fillId="33" borderId="0" xfId="0" quotePrefix="1" applyFont="1" applyFill="1"/>
    <xf numFmtId="0" fontId="30" fillId="33" borderId="0" xfId="0" applyFont="1" applyFill="1"/>
    <xf numFmtId="0" fontId="31" fillId="33" borderId="0" xfId="0" applyFont="1" applyFill="1"/>
    <xf numFmtId="0" fontId="31" fillId="33" borderId="0" xfId="0" applyFont="1" applyFill="1" applyBorder="1"/>
    <xf numFmtId="0" fontId="13" fillId="35" borderId="0" xfId="0" applyFont="1" applyFill="1"/>
    <xf numFmtId="0" fontId="17" fillId="35" borderId="0" xfId="0" applyFont="1" applyFill="1"/>
    <xf numFmtId="0" fontId="0" fillId="35" borderId="0" xfId="0" applyFont="1" applyFill="1"/>
    <xf numFmtId="9" fontId="0" fillId="35" borderId="0" xfId="0" applyNumberFormat="1" applyFont="1" applyFill="1"/>
    <xf numFmtId="0" fontId="0" fillId="33" borderId="0" xfId="0" applyFont="1" applyFill="1" applyBorder="1"/>
    <xf numFmtId="0" fontId="32" fillId="33" borderId="0" xfId="0" applyFont="1" applyFill="1"/>
    <xf numFmtId="0" fontId="32" fillId="33" borderId="0" xfId="0" applyFont="1" applyFill="1" applyBorder="1"/>
    <xf numFmtId="0" fontId="32" fillId="33" borderId="0" xfId="0" applyFont="1" applyFill="1" applyBorder="1" applyAlignment="1">
      <alignment horizontal="left"/>
    </xf>
    <xf numFmtId="0" fontId="32" fillId="33" borderId="0" xfId="0" applyFont="1" applyFill="1" applyBorder="1" applyAlignment="1">
      <alignment horizontal="left" indent="1"/>
    </xf>
    <xf numFmtId="166" fontId="32" fillId="33" borderId="0" xfId="5" applyNumberFormat="1" applyFont="1" applyFill="1" applyBorder="1"/>
    <xf numFmtId="0" fontId="32" fillId="33" borderId="0" xfId="0" applyFont="1" applyFill="1" applyAlignment="1">
      <alignment horizontal="center"/>
    </xf>
    <xf numFmtId="37" fontId="32" fillId="33" borderId="0" xfId="1" applyNumberFormat="1" applyFont="1" applyFill="1"/>
    <xf numFmtId="9" fontId="32" fillId="33" borderId="0" xfId="2" applyFont="1" applyFill="1" applyAlignment="1">
      <alignment horizontal="right"/>
    </xf>
    <xf numFmtId="0" fontId="33" fillId="35" borderId="0" xfId="0" applyFont="1" applyFill="1"/>
    <xf numFmtId="0" fontId="34" fillId="35" borderId="0" xfId="0" applyFont="1" applyFill="1"/>
    <xf numFmtId="0" fontId="32" fillId="35" borderId="0" xfId="0" applyFont="1" applyFill="1"/>
    <xf numFmtId="0" fontId="32" fillId="33" borderId="0" xfId="0" applyFont="1" applyFill="1" applyAlignment="1">
      <alignment horizontal="left" indent="1"/>
    </xf>
    <xf numFmtId="0" fontId="32" fillId="33" borderId="0" xfId="0" applyFont="1" applyFill="1" applyAlignment="1">
      <alignment horizontal="left" indent="2"/>
    </xf>
    <xf numFmtId="167" fontId="32" fillId="36" borderId="14" xfId="0" applyNumberFormat="1" applyFont="1" applyFill="1" applyBorder="1" applyProtection="1">
      <protection locked="0"/>
    </xf>
    <xf numFmtId="168" fontId="32" fillId="33" borderId="0" xfId="0" applyNumberFormat="1" applyFont="1" applyFill="1"/>
    <xf numFmtId="10" fontId="32" fillId="36" borderId="14" xfId="2" applyNumberFormat="1" applyFont="1" applyFill="1" applyBorder="1" applyProtection="1">
      <protection locked="0"/>
    </xf>
    <xf numFmtId="167" fontId="32" fillId="33" borderId="0" xfId="0" applyNumberFormat="1" applyFont="1" applyFill="1" applyAlignment="1">
      <alignment horizontal="left" indent="1"/>
    </xf>
    <xf numFmtId="167" fontId="32" fillId="33" borderId="0" xfId="0" applyNumberFormat="1" applyFont="1" applyFill="1"/>
    <xf numFmtId="0" fontId="13" fillId="35" borderId="0" xfId="0" applyFont="1" applyFill="1" applyBorder="1"/>
    <xf numFmtId="0" fontId="33" fillId="35" borderId="0" xfId="0" applyFont="1" applyFill="1" applyBorder="1"/>
    <xf numFmtId="0" fontId="34" fillId="35" borderId="0" xfId="0" applyFont="1" applyFill="1" applyBorder="1"/>
    <xf numFmtId="9" fontId="32" fillId="33" borderId="0" xfId="0" applyNumberFormat="1" applyFont="1" applyFill="1" applyAlignment="1">
      <alignment horizontal="center"/>
    </xf>
    <xf numFmtId="169" fontId="32" fillId="33" borderId="15" xfId="0" applyNumberFormat="1" applyFont="1" applyFill="1" applyBorder="1" applyAlignment="1">
      <alignment horizontal="center"/>
    </xf>
    <xf numFmtId="169" fontId="32" fillId="33" borderId="16" xfId="0" applyNumberFormat="1" applyFont="1" applyFill="1" applyBorder="1" applyAlignment="1">
      <alignment horizontal="center"/>
    </xf>
    <xf numFmtId="169" fontId="32" fillId="33" borderId="17" xfId="0" applyNumberFormat="1" applyFont="1" applyFill="1" applyBorder="1" applyAlignment="1">
      <alignment horizontal="center"/>
    </xf>
    <xf numFmtId="0" fontId="35" fillId="33" borderId="0" xfId="0" applyFont="1" applyFill="1" applyBorder="1" applyAlignment="1">
      <alignment horizontal="left" indent="1"/>
    </xf>
    <xf numFmtId="1" fontId="35" fillId="33" borderId="0" xfId="0" applyNumberFormat="1" applyFont="1" applyFill="1" applyBorder="1" applyAlignment="1">
      <alignment horizontal="right"/>
    </xf>
    <xf numFmtId="1" fontId="35" fillId="33" borderId="18" xfId="0" applyNumberFormat="1" applyFont="1" applyFill="1" applyBorder="1" applyAlignment="1">
      <alignment horizontal="right"/>
    </xf>
    <xf numFmtId="1" fontId="35" fillId="33" borderId="0" xfId="0" applyNumberFormat="1" applyFont="1" applyFill="1" applyAlignment="1">
      <alignment horizontal="right"/>
    </xf>
    <xf numFmtId="170" fontId="35" fillId="33" borderId="0" xfId="0" applyNumberFormat="1" applyFont="1" applyFill="1" applyBorder="1" applyAlignment="1">
      <alignment horizontal="center"/>
    </xf>
    <xf numFmtId="0" fontId="35" fillId="33" borderId="0" xfId="0" applyFont="1" applyFill="1" applyBorder="1"/>
    <xf numFmtId="2" fontId="35" fillId="33" borderId="0" xfId="0" applyNumberFormat="1" applyFont="1" applyFill="1" applyBorder="1" applyAlignment="1">
      <alignment horizontal="right"/>
    </xf>
    <xf numFmtId="2" fontId="35" fillId="33" borderId="0" xfId="0" applyNumberFormat="1" applyFont="1" applyFill="1" applyAlignment="1">
      <alignment horizontal="right"/>
    </xf>
    <xf numFmtId="2" fontId="35" fillId="33" borderId="19" xfId="0" applyNumberFormat="1" applyFont="1" applyFill="1" applyBorder="1" applyAlignment="1">
      <alignment horizontal="right"/>
    </xf>
    <xf numFmtId="171" fontId="35" fillId="33" borderId="0" xfId="0" applyNumberFormat="1" applyFont="1" applyFill="1" applyBorder="1" applyAlignment="1">
      <alignment horizontal="center"/>
    </xf>
    <xf numFmtId="1" fontId="35" fillId="33" borderId="19" xfId="0" applyNumberFormat="1" applyFont="1" applyFill="1" applyBorder="1" applyAlignment="1">
      <alignment horizontal="right"/>
    </xf>
    <xf numFmtId="171" fontId="35" fillId="33" borderId="0" xfId="0" applyNumberFormat="1" applyFont="1" applyFill="1" applyBorder="1" applyAlignment="1">
      <alignment horizontal="right"/>
    </xf>
    <xf numFmtId="171" fontId="35" fillId="33" borderId="0" xfId="0" applyNumberFormat="1" applyFont="1" applyFill="1" applyAlignment="1">
      <alignment horizontal="right"/>
    </xf>
    <xf numFmtId="167" fontId="32" fillId="33" borderId="19" xfId="0" applyNumberFormat="1" applyFont="1" applyFill="1" applyBorder="1"/>
    <xf numFmtId="0" fontId="35" fillId="33" borderId="0" xfId="0" applyFont="1" applyFill="1"/>
    <xf numFmtId="171" fontId="35" fillId="33" borderId="0" xfId="0" applyNumberFormat="1" applyFont="1" applyFill="1"/>
    <xf numFmtId="171" fontId="35" fillId="33" borderId="0" xfId="0" applyNumberFormat="1" applyFont="1" applyFill="1" applyAlignment="1">
      <alignment horizontal="center"/>
    </xf>
    <xf numFmtId="0" fontId="37" fillId="33" borderId="0" xfId="0" applyFont="1" applyFill="1" applyAlignment="1">
      <alignment horizontal="left"/>
    </xf>
    <xf numFmtId="0" fontId="37" fillId="33" borderId="0" xfId="0" applyFont="1" applyFill="1" applyBorder="1" applyAlignment="1">
      <alignment horizontal="left"/>
    </xf>
    <xf numFmtId="0" fontId="37" fillId="33" borderId="0" xfId="0" applyFont="1" applyFill="1" applyBorder="1" applyAlignment="1">
      <alignment horizontal="left" indent="1"/>
    </xf>
    <xf numFmtId="168" fontId="37" fillId="33" borderId="0" xfId="0" applyNumberFormat="1" applyFont="1" applyFill="1" applyBorder="1"/>
    <xf numFmtId="167" fontId="37" fillId="33" borderId="19" xfId="0" applyNumberFormat="1" applyFont="1" applyFill="1" applyBorder="1"/>
    <xf numFmtId="171" fontId="37" fillId="33" borderId="0" xfId="0" applyNumberFormat="1" applyFont="1" applyFill="1" applyBorder="1" applyAlignment="1">
      <alignment horizontal="center"/>
    </xf>
    <xf numFmtId="0" fontId="37" fillId="33" borderId="0" xfId="0" applyFont="1" applyFill="1"/>
    <xf numFmtId="171" fontId="37" fillId="33" borderId="0" xfId="0" applyNumberFormat="1" applyFont="1" applyFill="1"/>
    <xf numFmtId="171" fontId="37" fillId="33" borderId="0" xfId="0" applyNumberFormat="1" applyFont="1" applyFill="1" applyAlignment="1">
      <alignment horizontal="center"/>
    </xf>
    <xf numFmtId="0" fontId="37" fillId="33" borderId="0" xfId="0" applyFont="1" applyFill="1" applyBorder="1"/>
    <xf numFmtId="0" fontId="37" fillId="33" borderId="0" xfId="0" applyFont="1" applyFill="1" applyBorder="1" applyAlignment="1">
      <alignment horizontal="left" indent="2"/>
    </xf>
    <xf numFmtId="0" fontId="38" fillId="33" borderId="0" xfId="0" applyFont="1" applyFill="1" applyBorder="1" applyAlignment="1">
      <alignment horizontal="left" indent="1"/>
    </xf>
    <xf numFmtId="168" fontId="37" fillId="33" borderId="0" xfId="0" applyNumberFormat="1" applyFont="1" applyFill="1"/>
    <xf numFmtId="0" fontId="37" fillId="33" borderId="0" xfId="0" applyFont="1" applyFill="1" applyAlignment="1">
      <alignment horizontal="left" indent="2"/>
    </xf>
    <xf numFmtId="0" fontId="37" fillId="33" borderId="0" xfId="0" applyFont="1" applyFill="1" applyAlignment="1">
      <alignment horizontal="left" indent="1"/>
    </xf>
    <xf numFmtId="168" fontId="37" fillId="33" borderId="19" xfId="0" applyNumberFormat="1" applyFont="1" applyFill="1" applyBorder="1"/>
    <xf numFmtId="0" fontId="37" fillId="33" borderId="20" xfId="0" applyFont="1" applyFill="1" applyBorder="1" applyAlignment="1">
      <alignment horizontal="left"/>
    </xf>
    <xf numFmtId="0" fontId="37" fillId="33" borderId="20" xfId="0" applyFont="1" applyFill="1" applyBorder="1" applyAlignment="1">
      <alignment horizontal="left" indent="1"/>
    </xf>
    <xf numFmtId="168" fontId="37" fillId="33" borderId="20" xfId="0" applyNumberFormat="1" applyFont="1" applyFill="1" applyBorder="1"/>
    <xf numFmtId="168" fontId="37" fillId="33" borderId="21" xfId="0" applyNumberFormat="1" applyFont="1" applyFill="1" applyBorder="1"/>
    <xf numFmtId="168" fontId="37" fillId="33" borderId="22" xfId="0" applyNumberFormat="1" applyFont="1" applyFill="1" applyBorder="1"/>
    <xf numFmtId="168" fontId="32" fillId="33" borderId="0" xfId="0" applyNumberFormat="1" applyFont="1" applyFill="1" applyBorder="1"/>
    <xf numFmtId="168" fontId="32" fillId="33" borderId="19" xfId="0" applyNumberFormat="1" applyFont="1" applyFill="1" applyBorder="1"/>
    <xf numFmtId="171" fontId="32" fillId="33" borderId="0" xfId="0" applyNumberFormat="1" applyFont="1" applyFill="1" applyBorder="1" applyAlignment="1">
      <alignment horizontal="center"/>
    </xf>
    <xf numFmtId="0" fontId="32" fillId="33" borderId="0" xfId="0" applyFont="1" applyFill="1" applyAlignment="1">
      <alignment horizontal="left"/>
    </xf>
    <xf numFmtId="0" fontId="32" fillId="33" borderId="0" xfId="0" applyFont="1" applyFill="1" applyBorder="1" applyAlignment="1">
      <alignment horizontal="left" indent="2"/>
    </xf>
    <xf numFmtId="0" fontId="35" fillId="33" borderId="0" xfId="0" applyFont="1" applyFill="1" applyAlignment="1">
      <alignment horizontal="left"/>
    </xf>
    <xf numFmtId="0" fontId="32" fillId="33" borderId="20" xfId="0" applyFont="1" applyFill="1" applyBorder="1" applyAlignment="1">
      <alignment horizontal="left"/>
    </xf>
    <xf numFmtId="0" fontId="32" fillId="33" borderId="20" xfId="0" applyFont="1" applyFill="1" applyBorder="1" applyAlignment="1">
      <alignment horizontal="left" indent="1"/>
    </xf>
    <xf numFmtId="168" fontId="32" fillId="33" borderId="20" xfId="0" applyNumberFormat="1" applyFont="1" applyFill="1" applyBorder="1"/>
    <xf numFmtId="168" fontId="32" fillId="33" borderId="21" xfId="0" applyNumberFormat="1" applyFont="1" applyFill="1" applyBorder="1"/>
    <xf numFmtId="168" fontId="32" fillId="33" borderId="22" xfId="0" applyNumberFormat="1" applyFont="1" applyFill="1" applyBorder="1"/>
    <xf numFmtId="168" fontId="38" fillId="33" borderId="19" xfId="0" applyNumberFormat="1" applyFont="1" applyFill="1" applyBorder="1"/>
    <xf numFmtId="168" fontId="38" fillId="33" borderId="0" xfId="0" applyNumberFormat="1" applyFont="1" applyFill="1"/>
    <xf numFmtId="171" fontId="38" fillId="33" borderId="0" xfId="0" applyNumberFormat="1" applyFont="1" applyFill="1" applyBorder="1" applyAlignment="1">
      <alignment horizontal="center"/>
    </xf>
    <xf numFmtId="0" fontId="38" fillId="33" borderId="0" xfId="0" applyFont="1" applyFill="1" applyBorder="1"/>
    <xf numFmtId="0" fontId="38" fillId="33" borderId="0" xfId="0" applyFont="1" applyFill="1" applyAlignment="1">
      <alignment horizontal="left"/>
    </xf>
    <xf numFmtId="0" fontId="37" fillId="33" borderId="0" xfId="0" applyFont="1" applyFill="1" applyAlignment="1">
      <alignment horizontal="left" indent="3"/>
    </xf>
    <xf numFmtId="0" fontId="32" fillId="33" borderId="0" xfId="0" applyFont="1" applyFill="1" applyAlignment="1">
      <alignment horizontal="left" indent="3"/>
    </xf>
    <xf numFmtId="168" fontId="37" fillId="33" borderId="19" xfId="0" applyNumberFormat="1" applyFont="1" applyFill="1" applyBorder="1" applyAlignment="1">
      <alignment horizontal="right"/>
    </xf>
    <xf numFmtId="168" fontId="37" fillId="33" borderId="0" xfId="0" applyNumberFormat="1" applyFont="1" applyFill="1" applyBorder="1" applyAlignment="1">
      <alignment horizontal="right"/>
    </xf>
    <xf numFmtId="172" fontId="37" fillId="33" borderId="0" xfId="0" applyNumberFormat="1" applyFont="1" applyFill="1" applyAlignment="1">
      <alignment horizontal="left" indent="1"/>
    </xf>
    <xf numFmtId="168" fontId="39" fillId="33" borderId="0" xfId="0" applyNumberFormat="1" applyFont="1" applyFill="1"/>
    <xf numFmtId="0" fontId="40" fillId="33" borderId="0" xfId="0" applyFont="1" applyFill="1" applyBorder="1" applyAlignment="1">
      <alignment horizontal="left"/>
    </xf>
    <xf numFmtId="0" fontId="40" fillId="33" borderId="0" xfId="0" applyFont="1" applyFill="1" applyAlignment="1">
      <alignment horizontal="left" indent="3"/>
    </xf>
    <xf numFmtId="0" fontId="40" fillId="33" borderId="0" xfId="0" applyFont="1" applyFill="1"/>
    <xf numFmtId="168" fontId="40" fillId="33" borderId="0" xfId="0" applyNumberFormat="1" applyFont="1" applyFill="1"/>
    <xf numFmtId="172" fontId="32" fillId="33" borderId="0" xfId="0" applyNumberFormat="1" applyFont="1" applyFill="1" applyAlignment="1">
      <alignment horizontal="left" indent="1"/>
    </xf>
    <xf numFmtId="10" fontId="32" fillId="33" borderId="0" xfId="2" applyNumberFormat="1" applyFont="1" applyFill="1" applyBorder="1"/>
    <xf numFmtId="10" fontId="37" fillId="33" borderId="0" xfId="2" applyNumberFormat="1" applyFont="1" applyFill="1" applyBorder="1"/>
    <xf numFmtId="173" fontId="32" fillId="33" borderId="0" xfId="0" applyNumberFormat="1" applyFont="1" applyFill="1"/>
    <xf numFmtId="173" fontId="32" fillId="33" borderId="0" xfId="2" applyNumberFormat="1" applyFont="1" applyFill="1"/>
    <xf numFmtId="173" fontId="32" fillId="33" borderId="19" xfId="2" applyNumberFormat="1" applyFont="1" applyFill="1" applyBorder="1"/>
    <xf numFmtId="173" fontId="37" fillId="33" borderId="0" xfId="0" applyNumberFormat="1" applyFont="1" applyFill="1"/>
    <xf numFmtId="173" fontId="37" fillId="33" borderId="0" xfId="2" applyNumberFormat="1" applyFont="1" applyFill="1"/>
    <xf numFmtId="173" fontId="37" fillId="33" borderId="19" xfId="2" applyNumberFormat="1" applyFont="1" applyFill="1" applyBorder="1"/>
    <xf numFmtId="10" fontId="32" fillId="33" borderId="0" xfId="2" applyNumberFormat="1" applyFont="1" applyFill="1"/>
    <xf numFmtId="10" fontId="32" fillId="33" borderId="19" xfId="2" applyNumberFormat="1" applyFont="1" applyFill="1" applyBorder="1"/>
    <xf numFmtId="167" fontId="32" fillId="33" borderId="0" xfId="0" applyNumberFormat="1" applyFont="1" applyFill="1" applyBorder="1"/>
    <xf numFmtId="167" fontId="32" fillId="33" borderId="0" xfId="0" applyNumberFormat="1" applyFont="1" applyFill="1" applyBorder="1" applyAlignment="1">
      <alignment horizontal="right"/>
    </xf>
    <xf numFmtId="0" fontId="37" fillId="33" borderId="19" xfId="0" applyFont="1" applyFill="1" applyBorder="1" applyAlignment="1">
      <alignment horizontal="left" indent="1"/>
    </xf>
    <xf numFmtId="9" fontId="32" fillId="36" borderId="14" xfId="2" applyNumberFormat="1" applyFont="1" applyFill="1" applyBorder="1" applyProtection="1">
      <protection locked="0"/>
    </xf>
    <xf numFmtId="0" fontId="37" fillId="33" borderId="0" xfId="0" applyFont="1" applyFill="1" applyBorder="1" applyAlignment="1">
      <alignment horizontal="left" indent="3"/>
    </xf>
    <xf numFmtId="168" fontId="37" fillId="33" borderId="23" xfId="0" applyNumberFormat="1" applyFont="1" applyFill="1" applyBorder="1"/>
    <xf numFmtId="168" fontId="37" fillId="33" borderId="24" xfId="0" applyNumberFormat="1" applyFont="1" applyFill="1" applyBorder="1"/>
    <xf numFmtId="168" fontId="37" fillId="33" borderId="25" xfId="0" applyNumberFormat="1" applyFont="1" applyFill="1" applyBorder="1"/>
    <xf numFmtId="168" fontId="37" fillId="33" borderId="26" xfId="0" applyNumberFormat="1" applyFont="1" applyFill="1" applyBorder="1"/>
    <xf numFmtId="171" fontId="32" fillId="33" borderId="0" xfId="0" applyNumberFormat="1" applyFont="1" applyFill="1"/>
    <xf numFmtId="171" fontId="32" fillId="33" borderId="0" xfId="0" applyNumberFormat="1" applyFont="1" applyFill="1" applyAlignment="1">
      <alignment horizontal="center"/>
    </xf>
    <xf numFmtId="168" fontId="32" fillId="33" borderId="23" xfId="0" applyNumberFormat="1" applyFont="1" applyFill="1" applyBorder="1"/>
    <xf numFmtId="0" fontId="32" fillId="33" borderId="0" xfId="0" applyFont="1" applyFill="1" applyBorder="1" applyAlignment="1">
      <alignment horizontal="left" indent="3"/>
    </xf>
    <xf numFmtId="168" fontId="32" fillId="33" borderId="24" xfId="0" applyNumberFormat="1" applyFont="1" applyFill="1" applyBorder="1"/>
    <xf numFmtId="168" fontId="32" fillId="33" borderId="25" xfId="0" applyNumberFormat="1" applyFont="1" applyFill="1" applyBorder="1"/>
    <xf numFmtId="168" fontId="32" fillId="33" borderId="27" xfId="0" applyNumberFormat="1" applyFont="1" applyFill="1" applyBorder="1"/>
    <xf numFmtId="168" fontId="32" fillId="33" borderId="10" xfId="0" applyNumberFormat="1" applyFont="1" applyFill="1" applyBorder="1"/>
    <xf numFmtId="168" fontId="32" fillId="33" borderId="28" xfId="0" applyNumberFormat="1" applyFont="1" applyFill="1" applyBorder="1"/>
    <xf numFmtId="168" fontId="32" fillId="33" borderId="29" xfId="0" applyNumberFormat="1" applyFont="1" applyFill="1" applyBorder="1"/>
    <xf numFmtId="168" fontId="32" fillId="33" borderId="26" xfId="0" applyNumberFormat="1" applyFont="1" applyFill="1" applyBorder="1"/>
    <xf numFmtId="168" fontId="32" fillId="33" borderId="30" xfId="0" applyNumberFormat="1" applyFont="1" applyFill="1" applyBorder="1"/>
    <xf numFmtId="168" fontId="32" fillId="33" borderId="31" xfId="0" applyNumberFormat="1" applyFont="1" applyFill="1" applyBorder="1"/>
    <xf numFmtId="168" fontId="32" fillId="33" borderId="0" xfId="0" applyNumberFormat="1" applyFont="1" applyFill="1" applyBorder="1" applyAlignment="1">
      <alignment horizontal="center"/>
    </xf>
    <xf numFmtId="168" fontId="32" fillId="33" borderId="0" xfId="0" applyNumberFormat="1" applyFont="1" applyFill="1" applyAlignment="1">
      <alignment horizontal="center"/>
    </xf>
    <xf numFmtId="168" fontId="37" fillId="33" borderId="27" xfId="0" applyNumberFormat="1" applyFont="1" applyFill="1" applyBorder="1"/>
    <xf numFmtId="168" fontId="37" fillId="33" borderId="30" xfId="0" applyNumberFormat="1" applyFont="1" applyFill="1" applyBorder="1"/>
    <xf numFmtId="168" fontId="37" fillId="33" borderId="31" xfId="0" applyNumberFormat="1" applyFont="1" applyFill="1" applyBorder="1"/>
    <xf numFmtId="168" fontId="37" fillId="33" borderId="32" xfId="0" applyNumberFormat="1" applyFont="1" applyFill="1" applyBorder="1"/>
    <xf numFmtId="168" fontId="37" fillId="33" borderId="33" xfId="0" applyNumberFormat="1" applyFont="1" applyFill="1" applyBorder="1"/>
    <xf numFmtId="0" fontId="28" fillId="34" borderId="66" xfId="0" applyFont="1" applyFill="1" applyBorder="1" applyAlignment="1">
      <alignment horizontal="left" vertical="top"/>
    </xf>
    <xf numFmtId="0" fontId="26" fillId="34" borderId="16" xfId="0" applyFont="1" applyFill="1" applyBorder="1" applyAlignment="1">
      <alignment horizontal="left" vertical="center"/>
    </xf>
    <xf numFmtId="0" fontId="26" fillId="34" borderId="16" xfId="0" applyFont="1" applyFill="1" applyBorder="1" applyAlignment="1">
      <alignment horizontal="left" vertical="center" wrapText="1"/>
    </xf>
    <xf numFmtId="0" fontId="26" fillId="34" borderId="16" xfId="0" applyFont="1" applyFill="1" applyBorder="1" applyAlignment="1">
      <alignment horizontal="left" wrapText="1"/>
    </xf>
    <xf numFmtId="0" fontId="24" fillId="34" borderId="0" xfId="4" applyFont="1" applyFill="1" applyBorder="1" applyAlignment="1">
      <alignment horizontal="center" vertical="center"/>
    </xf>
  </cellXfs>
  <cellStyles count="19055">
    <cellStyle name="_x0013_" xfId="6"/>
    <cellStyle name="_x0013_ 2" xfId="7"/>
    <cellStyle name="_x0013_ 3" xfId="8"/>
    <cellStyle name="=C:\WINNT\SYSTEM32\COMMAND.COM" xfId="9"/>
    <cellStyle name="=C:\WINNT\SYSTEM32\COMMAND.COM 2" xfId="10"/>
    <cellStyle name="=C:\WINNT\SYSTEM32\COMMAND.COM 3" xfId="11"/>
    <cellStyle name="20% - Accent1 10" xfId="12"/>
    <cellStyle name="20% - Accent1 10 2" xfId="13"/>
    <cellStyle name="20% - Accent1 10 3" xfId="14"/>
    <cellStyle name="20% - Accent1 10 4" xfId="15"/>
    <cellStyle name="20% - Accent1 10 5" xfId="16"/>
    <cellStyle name="20% - Accent1 10 6" xfId="17"/>
    <cellStyle name="20% - Accent1 10 7" xfId="18"/>
    <cellStyle name="20% - Accent1 10 8" xfId="19"/>
    <cellStyle name="20% - Accent1 11" xfId="20"/>
    <cellStyle name="20% - Accent1 11 2" xfId="21"/>
    <cellStyle name="20% - Accent1 11 3" xfId="22"/>
    <cellStyle name="20% - Accent1 11 4" xfId="23"/>
    <cellStyle name="20% - Accent1 11 5" xfId="24"/>
    <cellStyle name="20% - Accent1 11 6" xfId="25"/>
    <cellStyle name="20% - Accent1 11 7" xfId="26"/>
    <cellStyle name="20% - Accent1 11 8" xfId="27"/>
    <cellStyle name="20% - Accent1 12" xfId="28"/>
    <cellStyle name="20% - Accent1 12 2" xfId="29"/>
    <cellStyle name="20% - Accent1 12 3" xfId="30"/>
    <cellStyle name="20% - Accent1 12 4" xfId="31"/>
    <cellStyle name="20% - Accent1 12 5" xfId="32"/>
    <cellStyle name="20% - Accent1 12 6" xfId="33"/>
    <cellStyle name="20% - Accent1 12 7" xfId="34"/>
    <cellStyle name="20% - Accent1 12 8" xfId="35"/>
    <cellStyle name="20% - Accent1 13" xfId="36"/>
    <cellStyle name="20% - Accent1 14" xfId="37"/>
    <cellStyle name="20% - Accent1 15" xfId="38"/>
    <cellStyle name="20% - Accent1 16" xfId="39"/>
    <cellStyle name="20% - Accent1 17" xfId="40"/>
    <cellStyle name="20% - Accent1 18" xfId="41"/>
    <cellStyle name="20% - Accent1 2" xfId="42"/>
    <cellStyle name="20% - Accent1 2 2" xfId="43"/>
    <cellStyle name="20% - Accent1 2 2 2" xfId="44"/>
    <cellStyle name="20% - Accent1 2 2 2 2" xfId="45"/>
    <cellStyle name="20% - Accent1 2 2 2 3" xfId="46"/>
    <cellStyle name="20% - Accent1 2 2 3" xfId="47"/>
    <cellStyle name="20% - Accent1 2 2 3 2" xfId="48"/>
    <cellStyle name="20% - Accent1 2 2 3 3" xfId="49"/>
    <cellStyle name="20% - Accent1 2 2 3 3 2" xfId="50"/>
    <cellStyle name="20% - Accent1 2 2 3 3 3" xfId="51"/>
    <cellStyle name="20% - Accent1 2 2 3 4" xfId="52"/>
    <cellStyle name="20% - Accent1 2 2 3 5" xfId="53"/>
    <cellStyle name="20% - Accent1 2 2 3 6" xfId="54"/>
    <cellStyle name="20% - Accent1 2 2 4" xfId="55"/>
    <cellStyle name="20% - Accent1 2 2 4 2" xfId="56"/>
    <cellStyle name="20% - Accent1 2 2 4 3" xfId="57"/>
    <cellStyle name="20% - Accent1 2 2 4 4" xfId="58"/>
    <cellStyle name="20% - Accent1 2 2 5" xfId="59"/>
    <cellStyle name="20% - Accent1 2 3" xfId="60"/>
    <cellStyle name="20% - Accent1 2 3 2" xfId="61"/>
    <cellStyle name="20% - Accent1 2 3 2 2" xfId="62"/>
    <cellStyle name="20% - Accent1 2 3 2 3" xfId="63"/>
    <cellStyle name="20% - Accent1 2 3 2 3 2" xfId="64"/>
    <cellStyle name="20% - Accent1 2 3 2 3 3" xfId="65"/>
    <cellStyle name="20% - Accent1 2 3 2 4" xfId="66"/>
    <cellStyle name="20% - Accent1 2 3 2 5" xfId="67"/>
    <cellStyle name="20% - Accent1 2 3 2 6" xfId="68"/>
    <cellStyle name="20% - Accent1 2 3 3" xfId="69"/>
    <cellStyle name="20% - Accent1 2 3 4" xfId="70"/>
    <cellStyle name="20% - Accent1 2 4" xfId="71"/>
    <cellStyle name="20% - Accent1 2 4 2" xfId="72"/>
    <cellStyle name="20% - Accent1 2 4 2 2" xfId="73"/>
    <cellStyle name="20% - Accent1 2 4 2 3" xfId="74"/>
    <cellStyle name="20% - Accent1 2 4 2 3 2" xfId="75"/>
    <cellStyle name="20% - Accent1 2 4 2 3 3" xfId="76"/>
    <cellStyle name="20% - Accent1 2 4 2 4" xfId="77"/>
    <cellStyle name="20% - Accent1 2 4 2 5" xfId="78"/>
    <cellStyle name="20% - Accent1 2 4 2 6" xfId="79"/>
    <cellStyle name="20% - Accent1 2 4 3" xfId="80"/>
    <cellStyle name="20% - Accent1 2 4 4" xfId="81"/>
    <cellStyle name="20% - Accent1 2 5" xfId="82"/>
    <cellStyle name="20% - Accent1 2 5 2" xfId="83"/>
    <cellStyle name="20% - Accent1 2 5 2 2" xfId="84"/>
    <cellStyle name="20% - Accent1 2 5 3" xfId="85"/>
    <cellStyle name="20% - Accent1 2 5 3 2" xfId="86"/>
    <cellStyle name="20% - Accent1 2 5 4" xfId="87"/>
    <cellStyle name="20% - Accent1 2 5 4 2" xfId="88"/>
    <cellStyle name="20% - Accent1 2 6" xfId="89"/>
    <cellStyle name="20% - Accent1 2 6 2" xfId="90"/>
    <cellStyle name="20% - Accent1 2 6 3" xfId="91"/>
    <cellStyle name="20% - Accent1 2 6 4" xfId="92"/>
    <cellStyle name="20% - Accent1 2 7" xfId="93"/>
    <cellStyle name="20% - Accent1 3" xfId="94"/>
    <cellStyle name="20% - Accent1 3 2" xfId="95"/>
    <cellStyle name="20% - Accent1 3 2 2" xfId="96"/>
    <cellStyle name="20% - Accent1 3 2 3" xfId="97"/>
    <cellStyle name="20% - Accent1 3 2 3 2" xfId="98"/>
    <cellStyle name="20% - Accent1 3 2 3 3" xfId="99"/>
    <cellStyle name="20% - Accent1 3 2 4" xfId="100"/>
    <cellStyle name="20% - Accent1 3 2 4 2" xfId="101"/>
    <cellStyle name="20% - Accent1 3 2 4 3" xfId="102"/>
    <cellStyle name="20% - Accent1 3 3" xfId="103"/>
    <cellStyle name="20% - Accent1 3 3 2" xfId="104"/>
    <cellStyle name="20% - Accent1 3 3 3" xfId="105"/>
    <cellStyle name="20% - Accent1 3 3 3 2" xfId="106"/>
    <cellStyle name="20% - Accent1 3 3 3 3" xfId="107"/>
    <cellStyle name="20% - Accent1 3 4" xfId="108"/>
    <cellStyle name="20% - Accent1 4" xfId="109"/>
    <cellStyle name="20% - Accent1 4 2" xfId="110"/>
    <cellStyle name="20% - Accent1 4 2 2" xfId="111"/>
    <cellStyle name="20% - Accent1 4 2 3" xfId="112"/>
    <cellStyle name="20% - Accent1 4 2 3 2" xfId="113"/>
    <cellStyle name="20% - Accent1 4 2 3 3" xfId="114"/>
    <cellStyle name="20% - Accent1 4 2 4" xfId="115"/>
    <cellStyle name="20% - Accent1 4 2 4 2" xfId="116"/>
    <cellStyle name="20% - Accent1 4 2 4 3" xfId="117"/>
    <cellStyle name="20% - Accent1 4 3" xfId="118"/>
    <cellStyle name="20% - Accent1 4 3 2" xfId="119"/>
    <cellStyle name="20% - Accent1 4 3 3" xfId="120"/>
    <cellStyle name="20% - Accent1 4 3 3 2" xfId="121"/>
    <cellStyle name="20% - Accent1 4 3 3 3" xfId="122"/>
    <cellStyle name="20% - Accent1 4 4" xfId="123"/>
    <cellStyle name="20% - Accent1 5" xfId="124"/>
    <cellStyle name="20% - Accent1 5 2" xfId="125"/>
    <cellStyle name="20% - Accent1 5 3" xfId="126"/>
    <cellStyle name="20% - Accent1 6" xfId="127"/>
    <cellStyle name="20% - Accent1 6 2" xfId="128"/>
    <cellStyle name="20% - Accent1 7" xfId="129"/>
    <cellStyle name="20% - Accent1 7 2" xfId="130"/>
    <cellStyle name="20% - Accent1 7 3" xfId="131"/>
    <cellStyle name="20% - Accent1 7 4" xfId="132"/>
    <cellStyle name="20% - Accent1 7 5" xfId="133"/>
    <cellStyle name="20% - Accent1 7 6" xfId="134"/>
    <cellStyle name="20% - Accent1 7 7" xfId="135"/>
    <cellStyle name="20% - Accent1 7 8" xfId="136"/>
    <cellStyle name="20% - Accent1 8" xfId="137"/>
    <cellStyle name="20% - Accent1 8 2" xfId="138"/>
    <cellStyle name="20% - Accent1 8 3" xfId="139"/>
    <cellStyle name="20% - Accent1 8 4" xfId="140"/>
    <cellStyle name="20% - Accent1 8 5" xfId="141"/>
    <cellStyle name="20% - Accent1 8 6" xfId="142"/>
    <cellStyle name="20% - Accent1 8 7" xfId="143"/>
    <cellStyle name="20% - Accent1 8 8" xfId="144"/>
    <cellStyle name="20% - Accent1 9" xfId="145"/>
    <cellStyle name="20% - Accent1 9 2" xfId="146"/>
    <cellStyle name="20% - Accent1 9 3" xfId="147"/>
    <cellStyle name="20% - Accent1 9 4" xfId="148"/>
    <cellStyle name="20% - Accent1 9 5" xfId="149"/>
    <cellStyle name="20% - Accent1 9 6" xfId="150"/>
    <cellStyle name="20% - Accent1 9 7" xfId="151"/>
    <cellStyle name="20% - Accent1 9 8" xfId="152"/>
    <cellStyle name="20% - Accent2 10" xfId="153"/>
    <cellStyle name="20% - Accent2 10 2" xfId="154"/>
    <cellStyle name="20% - Accent2 10 3" xfId="155"/>
    <cellStyle name="20% - Accent2 10 4" xfId="156"/>
    <cellStyle name="20% - Accent2 10 5" xfId="157"/>
    <cellStyle name="20% - Accent2 10 6" xfId="158"/>
    <cellStyle name="20% - Accent2 10 7" xfId="159"/>
    <cellStyle name="20% - Accent2 10 8" xfId="160"/>
    <cellStyle name="20% - Accent2 11" xfId="161"/>
    <cellStyle name="20% - Accent2 11 2" xfId="162"/>
    <cellStyle name="20% - Accent2 11 3" xfId="163"/>
    <cellStyle name="20% - Accent2 11 4" xfId="164"/>
    <cellStyle name="20% - Accent2 11 5" xfId="165"/>
    <cellStyle name="20% - Accent2 11 6" xfId="166"/>
    <cellStyle name="20% - Accent2 11 7" xfId="167"/>
    <cellStyle name="20% - Accent2 11 8" xfId="168"/>
    <cellStyle name="20% - Accent2 12" xfId="169"/>
    <cellStyle name="20% - Accent2 12 2" xfId="170"/>
    <cellStyle name="20% - Accent2 12 3" xfId="171"/>
    <cellStyle name="20% - Accent2 12 4" xfId="172"/>
    <cellStyle name="20% - Accent2 12 5" xfId="173"/>
    <cellStyle name="20% - Accent2 12 6" xfId="174"/>
    <cellStyle name="20% - Accent2 12 7" xfId="175"/>
    <cellStyle name="20% - Accent2 12 8" xfId="176"/>
    <cellStyle name="20% - Accent2 13" xfId="177"/>
    <cellStyle name="20% - Accent2 14" xfId="178"/>
    <cellStyle name="20% - Accent2 15" xfId="179"/>
    <cellStyle name="20% - Accent2 16" xfId="180"/>
    <cellStyle name="20% - Accent2 17" xfId="181"/>
    <cellStyle name="20% - Accent2 18" xfId="182"/>
    <cellStyle name="20% - Accent2 2" xfId="183"/>
    <cellStyle name="20% - Accent2 2 2" xfId="184"/>
    <cellStyle name="20% - Accent2 2 2 2" xfId="185"/>
    <cellStyle name="20% - Accent2 2 2 2 2" xfId="186"/>
    <cellStyle name="20% - Accent2 2 2 2 3" xfId="187"/>
    <cellStyle name="20% - Accent2 2 2 3" xfId="188"/>
    <cellStyle name="20% - Accent2 2 2 3 2" xfId="189"/>
    <cellStyle name="20% - Accent2 2 2 3 3" xfId="190"/>
    <cellStyle name="20% - Accent2 2 2 3 3 2" xfId="191"/>
    <cellStyle name="20% - Accent2 2 2 3 3 3" xfId="192"/>
    <cellStyle name="20% - Accent2 2 2 3 4" xfId="193"/>
    <cellStyle name="20% - Accent2 2 2 3 5" xfId="194"/>
    <cellStyle name="20% - Accent2 2 2 3 6" xfId="195"/>
    <cellStyle name="20% - Accent2 2 2 4" xfId="196"/>
    <cellStyle name="20% - Accent2 2 2 4 2" xfId="197"/>
    <cellStyle name="20% - Accent2 2 2 4 3" xfId="198"/>
    <cellStyle name="20% - Accent2 2 2 4 4" xfId="199"/>
    <cellStyle name="20% - Accent2 2 2 5" xfId="200"/>
    <cellStyle name="20% - Accent2 2 3" xfId="201"/>
    <cellStyle name="20% - Accent2 2 3 2" xfId="202"/>
    <cellStyle name="20% - Accent2 2 3 2 2" xfId="203"/>
    <cellStyle name="20% - Accent2 2 3 2 3" xfId="204"/>
    <cellStyle name="20% - Accent2 2 3 2 3 2" xfId="205"/>
    <cellStyle name="20% - Accent2 2 3 2 3 3" xfId="206"/>
    <cellStyle name="20% - Accent2 2 3 2 4" xfId="207"/>
    <cellStyle name="20% - Accent2 2 3 2 5" xfId="208"/>
    <cellStyle name="20% - Accent2 2 3 2 6" xfId="209"/>
    <cellStyle name="20% - Accent2 2 3 3" xfId="210"/>
    <cellStyle name="20% - Accent2 2 3 4" xfId="211"/>
    <cellStyle name="20% - Accent2 2 4" xfId="212"/>
    <cellStyle name="20% - Accent2 2 4 2" xfId="213"/>
    <cellStyle name="20% - Accent2 2 4 2 2" xfId="214"/>
    <cellStyle name="20% - Accent2 2 4 2 3" xfId="215"/>
    <cellStyle name="20% - Accent2 2 4 2 3 2" xfId="216"/>
    <cellStyle name="20% - Accent2 2 4 2 3 3" xfId="217"/>
    <cellStyle name="20% - Accent2 2 4 2 4" xfId="218"/>
    <cellStyle name="20% - Accent2 2 4 2 5" xfId="219"/>
    <cellStyle name="20% - Accent2 2 4 2 6" xfId="220"/>
    <cellStyle name="20% - Accent2 2 4 3" xfId="221"/>
    <cellStyle name="20% - Accent2 2 4 4" xfId="222"/>
    <cellStyle name="20% - Accent2 2 5" xfId="223"/>
    <cellStyle name="20% - Accent2 2 5 2" xfId="224"/>
    <cellStyle name="20% - Accent2 2 5 2 2" xfId="225"/>
    <cellStyle name="20% - Accent2 2 5 3" xfId="226"/>
    <cellStyle name="20% - Accent2 2 5 3 2" xfId="227"/>
    <cellStyle name="20% - Accent2 2 5 4" xfId="228"/>
    <cellStyle name="20% - Accent2 2 5 4 2" xfId="229"/>
    <cellStyle name="20% - Accent2 2 6" xfId="230"/>
    <cellStyle name="20% - Accent2 2 6 2" xfId="231"/>
    <cellStyle name="20% - Accent2 2 6 3" xfId="232"/>
    <cellStyle name="20% - Accent2 2 6 4" xfId="233"/>
    <cellStyle name="20% - Accent2 2 7" xfId="234"/>
    <cellStyle name="20% - Accent2 3" xfId="235"/>
    <cellStyle name="20% - Accent2 3 2" xfId="236"/>
    <cellStyle name="20% - Accent2 3 2 2" xfId="237"/>
    <cellStyle name="20% - Accent2 3 2 3" xfId="238"/>
    <cellStyle name="20% - Accent2 3 2 3 2" xfId="239"/>
    <cellStyle name="20% - Accent2 3 2 3 3" xfId="240"/>
    <cellStyle name="20% - Accent2 3 2 4" xfId="241"/>
    <cellStyle name="20% - Accent2 3 2 4 2" xfId="242"/>
    <cellStyle name="20% - Accent2 3 2 4 3" xfId="243"/>
    <cellStyle name="20% - Accent2 3 3" xfId="244"/>
    <cellStyle name="20% - Accent2 3 3 2" xfId="245"/>
    <cellStyle name="20% - Accent2 3 3 3" xfId="246"/>
    <cellStyle name="20% - Accent2 3 3 3 2" xfId="247"/>
    <cellStyle name="20% - Accent2 3 3 3 3" xfId="248"/>
    <cellStyle name="20% - Accent2 3 4" xfId="249"/>
    <cellStyle name="20% - Accent2 4" xfId="250"/>
    <cellStyle name="20% - Accent2 4 2" xfId="251"/>
    <cellStyle name="20% - Accent2 4 2 2" xfId="252"/>
    <cellStyle name="20% - Accent2 4 2 3" xfId="253"/>
    <cellStyle name="20% - Accent2 4 2 3 2" xfId="254"/>
    <cellStyle name="20% - Accent2 4 2 3 3" xfId="255"/>
    <cellStyle name="20% - Accent2 4 2 4" xfId="256"/>
    <cellStyle name="20% - Accent2 4 2 4 2" xfId="257"/>
    <cellStyle name="20% - Accent2 4 2 4 3" xfId="258"/>
    <cellStyle name="20% - Accent2 4 3" xfId="259"/>
    <cellStyle name="20% - Accent2 4 3 2" xfId="260"/>
    <cellStyle name="20% - Accent2 4 3 3" xfId="261"/>
    <cellStyle name="20% - Accent2 4 3 3 2" xfId="262"/>
    <cellStyle name="20% - Accent2 4 3 3 3" xfId="263"/>
    <cellStyle name="20% - Accent2 4 4" xfId="264"/>
    <cellStyle name="20% - Accent2 5" xfId="265"/>
    <cellStyle name="20% - Accent2 5 2" xfId="266"/>
    <cellStyle name="20% - Accent2 5 3" xfId="267"/>
    <cellStyle name="20% - Accent2 6" xfId="268"/>
    <cellStyle name="20% - Accent2 6 2" xfId="269"/>
    <cellStyle name="20% - Accent2 7" xfId="270"/>
    <cellStyle name="20% - Accent2 7 2" xfId="271"/>
    <cellStyle name="20% - Accent2 7 3" xfId="272"/>
    <cellStyle name="20% - Accent2 7 4" xfId="273"/>
    <cellStyle name="20% - Accent2 7 5" xfId="274"/>
    <cellStyle name="20% - Accent2 7 6" xfId="275"/>
    <cellStyle name="20% - Accent2 7 7" xfId="276"/>
    <cellStyle name="20% - Accent2 7 8" xfId="277"/>
    <cellStyle name="20% - Accent2 8" xfId="278"/>
    <cellStyle name="20% - Accent2 8 2" xfId="279"/>
    <cellStyle name="20% - Accent2 8 3" xfId="280"/>
    <cellStyle name="20% - Accent2 8 4" xfId="281"/>
    <cellStyle name="20% - Accent2 8 5" xfId="282"/>
    <cellStyle name="20% - Accent2 8 6" xfId="283"/>
    <cellStyle name="20% - Accent2 8 7" xfId="284"/>
    <cellStyle name="20% - Accent2 8 8" xfId="285"/>
    <cellStyle name="20% - Accent2 9" xfId="286"/>
    <cellStyle name="20% - Accent2 9 2" xfId="287"/>
    <cellStyle name="20% - Accent2 9 3" xfId="288"/>
    <cellStyle name="20% - Accent2 9 4" xfId="289"/>
    <cellStyle name="20% - Accent2 9 5" xfId="290"/>
    <cellStyle name="20% - Accent2 9 6" xfId="291"/>
    <cellStyle name="20% - Accent2 9 7" xfId="292"/>
    <cellStyle name="20% - Accent2 9 8" xfId="293"/>
    <cellStyle name="20% - Accent3 10" xfId="294"/>
    <cellStyle name="20% - Accent3 10 2" xfId="295"/>
    <cellStyle name="20% - Accent3 10 3" xfId="296"/>
    <cellStyle name="20% - Accent3 10 4" xfId="297"/>
    <cellStyle name="20% - Accent3 10 5" xfId="298"/>
    <cellStyle name="20% - Accent3 10 6" xfId="299"/>
    <cellStyle name="20% - Accent3 10 7" xfId="300"/>
    <cellStyle name="20% - Accent3 10 8" xfId="301"/>
    <cellStyle name="20% - Accent3 11" xfId="302"/>
    <cellStyle name="20% - Accent3 11 2" xfId="303"/>
    <cellStyle name="20% - Accent3 11 3" xfId="304"/>
    <cellStyle name="20% - Accent3 11 4" xfId="305"/>
    <cellStyle name="20% - Accent3 11 5" xfId="306"/>
    <cellStyle name="20% - Accent3 11 6" xfId="307"/>
    <cellStyle name="20% - Accent3 11 7" xfId="308"/>
    <cellStyle name="20% - Accent3 11 8" xfId="309"/>
    <cellStyle name="20% - Accent3 12" xfId="310"/>
    <cellStyle name="20% - Accent3 12 2" xfId="311"/>
    <cellStyle name="20% - Accent3 12 3" xfId="312"/>
    <cellStyle name="20% - Accent3 12 4" xfId="313"/>
    <cellStyle name="20% - Accent3 12 5" xfId="314"/>
    <cellStyle name="20% - Accent3 12 6" xfId="315"/>
    <cellStyle name="20% - Accent3 12 7" xfId="316"/>
    <cellStyle name="20% - Accent3 12 8" xfId="317"/>
    <cellStyle name="20% - Accent3 13" xfId="318"/>
    <cellStyle name="20% - Accent3 14" xfId="319"/>
    <cellStyle name="20% - Accent3 15" xfId="320"/>
    <cellStyle name="20% - Accent3 16" xfId="321"/>
    <cellStyle name="20% - Accent3 17" xfId="322"/>
    <cellStyle name="20% - Accent3 18" xfId="323"/>
    <cellStyle name="20% - Accent3 2" xfId="324"/>
    <cellStyle name="20% - Accent3 2 2" xfId="325"/>
    <cellStyle name="20% - Accent3 2 2 2" xfId="326"/>
    <cellStyle name="20% - Accent3 2 2 2 2" xfId="327"/>
    <cellStyle name="20% - Accent3 2 2 2 3" xfId="328"/>
    <cellStyle name="20% - Accent3 2 2 3" xfId="329"/>
    <cellStyle name="20% - Accent3 2 2 3 2" xfId="330"/>
    <cellStyle name="20% - Accent3 2 2 3 3" xfId="331"/>
    <cellStyle name="20% - Accent3 2 2 3 3 2" xfId="332"/>
    <cellStyle name="20% - Accent3 2 2 3 3 3" xfId="333"/>
    <cellStyle name="20% - Accent3 2 2 3 4" xfId="334"/>
    <cellStyle name="20% - Accent3 2 2 3 5" xfId="335"/>
    <cellStyle name="20% - Accent3 2 2 3 6" xfId="336"/>
    <cellStyle name="20% - Accent3 2 2 4" xfId="337"/>
    <cellStyle name="20% - Accent3 2 2 4 2" xfId="338"/>
    <cellStyle name="20% - Accent3 2 2 4 3" xfId="339"/>
    <cellStyle name="20% - Accent3 2 2 4 4" xfId="340"/>
    <cellStyle name="20% - Accent3 2 2 5" xfId="341"/>
    <cellStyle name="20% - Accent3 2 3" xfId="342"/>
    <cellStyle name="20% - Accent3 2 3 2" xfId="343"/>
    <cellStyle name="20% - Accent3 2 3 2 2" xfId="344"/>
    <cellStyle name="20% - Accent3 2 3 2 3" xfId="345"/>
    <cellStyle name="20% - Accent3 2 3 2 3 2" xfId="346"/>
    <cellStyle name="20% - Accent3 2 3 2 3 3" xfId="347"/>
    <cellStyle name="20% - Accent3 2 3 2 4" xfId="348"/>
    <cellStyle name="20% - Accent3 2 3 2 5" xfId="349"/>
    <cellStyle name="20% - Accent3 2 3 2 6" xfId="350"/>
    <cellStyle name="20% - Accent3 2 3 3" xfId="351"/>
    <cellStyle name="20% - Accent3 2 3 4" xfId="352"/>
    <cellStyle name="20% - Accent3 2 4" xfId="353"/>
    <cellStyle name="20% - Accent3 2 4 2" xfId="354"/>
    <cellStyle name="20% - Accent3 2 4 2 2" xfId="355"/>
    <cellStyle name="20% - Accent3 2 4 2 3" xfId="356"/>
    <cellStyle name="20% - Accent3 2 4 2 3 2" xfId="357"/>
    <cellStyle name="20% - Accent3 2 4 2 3 3" xfId="358"/>
    <cellStyle name="20% - Accent3 2 4 2 4" xfId="359"/>
    <cellStyle name="20% - Accent3 2 4 2 5" xfId="360"/>
    <cellStyle name="20% - Accent3 2 4 2 6" xfId="361"/>
    <cellStyle name="20% - Accent3 2 4 3" xfId="362"/>
    <cellStyle name="20% - Accent3 2 4 4" xfId="363"/>
    <cellStyle name="20% - Accent3 2 5" xfId="364"/>
    <cellStyle name="20% - Accent3 2 5 2" xfId="365"/>
    <cellStyle name="20% - Accent3 2 5 2 2" xfId="366"/>
    <cellStyle name="20% - Accent3 2 5 3" xfId="367"/>
    <cellStyle name="20% - Accent3 2 5 3 2" xfId="368"/>
    <cellStyle name="20% - Accent3 2 5 4" xfId="369"/>
    <cellStyle name="20% - Accent3 2 5 4 2" xfId="370"/>
    <cellStyle name="20% - Accent3 2 6" xfId="371"/>
    <cellStyle name="20% - Accent3 2 6 2" xfId="372"/>
    <cellStyle name="20% - Accent3 2 6 3" xfId="373"/>
    <cellStyle name="20% - Accent3 2 6 4" xfId="374"/>
    <cellStyle name="20% - Accent3 2 7" xfId="375"/>
    <cellStyle name="20% - Accent3 3" xfId="376"/>
    <cellStyle name="20% - Accent3 3 2" xfId="377"/>
    <cellStyle name="20% - Accent3 3 2 2" xfId="378"/>
    <cellStyle name="20% - Accent3 3 2 3" xfId="379"/>
    <cellStyle name="20% - Accent3 3 2 3 2" xfId="380"/>
    <cellStyle name="20% - Accent3 3 2 3 3" xfId="381"/>
    <cellStyle name="20% - Accent3 3 2 4" xfId="382"/>
    <cellStyle name="20% - Accent3 3 2 4 2" xfId="383"/>
    <cellStyle name="20% - Accent3 3 2 4 3" xfId="384"/>
    <cellStyle name="20% - Accent3 3 3" xfId="385"/>
    <cellStyle name="20% - Accent3 3 3 2" xfId="386"/>
    <cellStyle name="20% - Accent3 3 3 3" xfId="387"/>
    <cellStyle name="20% - Accent3 3 3 3 2" xfId="388"/>
    <cellStyle name="20% - Accent3 3 3 3 3" xfId="389"/>
    <cellStyle name="20% - Accent3 3 4" xfId="390"/>
    <cellStyle name="20% - Accent3 4" xfId="391"/>
    <cellStyle name="20% - Accent3 4 2" xfId="392"/>
    <cellStyle name="20% - Accent3 4 2 2" xfId="393"/>
    <cellStyle name="20% - Accent3 4 2 3" xfId="394"/>
    <cellStyle name="20% - Accent3 4 2 3 2" xfId="395"/>
    <cellStyle name="20% - Accent3 4 2 3 3" xfId="396"/>
    <cellStyle name="20% - Accent3 4 2 4" xfId="397"/>
    <cellStyle name="20% - Accent3 4 2 4 2" xfId="398"/>
    <cellStyle name="20% - Accent3 4 2 4 3" xfId="399"/>
    <cellStyle name="20% - Accent3 4 3" xfId="400"/>
    <cellStyle name="20% - Accent3 4 3 2" xfId="401"/>
    <cellStyle name="20% - Accent3 4 3 3" xfId="402"/>
    <cellStyle name="20% - Accent3 4 3 3 2" xfId="403"/>
    <cellStyle name="20% - Accent3 4 3 3 3" xfId="404"/>
    <cellStyle name="20% - Accent3 4 4" xfId="405"/>
    <cellStyle name="20% - Accent3 5" xfId="406"/>
    <cellStyle name="20% - Accent3 5 2" xfId="407"/>
    <cellStyle name="20% - Accent3 5 3" xfId="408"/>
    <cellStyle name="20% - Accent3 6" xfId="409"/>
    <cellStyle name="20% - Accent3 6 2" xfId="410"/>
    <cellStyle name="20% - Accent3 7" xfId="411"/>
    <cellStyle name="20% - Accent3 7 2" xfId="412"/>
    <cellStyle name="20% - Accent3 7 3" xfId="413"/>
    <cellStyle name="20% - Accent3 7 4" xfId="414"/>
    <cellStyle name="20% - Accent3 7 5" xfId="415"/>
    <cellStyle name="20% - Accent3 7 6" xfId="416"/>
    <cellStyle name="20% - Accent3 7 7" xfId="417"/>
    <cellStyle name="20% - Accent3 7 8" xfId="418"/>
    <cellStyle name="20% - Accent3 8" xfId="419"/>
    <cellStyle name="20% - Accent3 8 2" xfId="420"/>
    <cellStyle name="20% - Accent3 8 3" xfId="421"/>
    <cellStyle name="20% - Accent3 8 4" xfId="422"/>
    <cellStyle name="20% - Accent3 8 5" xfId="423"/>
    <cellStyle name="20% - Accent3 8 6" xfId="424"/>
    <cellStyle name="20% - Accent3 8 7" xfId="425"/>
    <cellStyle name="20% - Accent3 8 8" xfId="426"/>
    <cellStyle name="20% - Accent3 9" xfId="427"/>
    <cellStyle name="20% - Accent3 9 2" xfId="428"/>
    <cellStyle name="20% - Accent3 9 3" xfId="429"/>
    <cellStyle name="20% - Accent3 9 4" xfId="430"/>
    <cellStyle name="20% - Accent3 9 5" xfId="431"/>
    <cellStyle name="20% - Accent3 9 6" xfId="432"/>
    <cellStyle name="20% - Accent3 9 7" xfId="433"/>
    <cellStyle name="20% - Accent3 9 8" xfId="434"/>
    <cellStyle name="20% - Accent4 10" xfId="435"/>
    <cellStyle name="20% - Accent4 10 2" xfId="436"/>
    <cellStyle name="20% - Accent4 10 3" xfId="437"/>
    <cellStyle name="20% - Accent4 10 4" xfId="438"/>
    <cellStyle name="20% - Accent4 10 5" xfId="439"/>
    <cellStyle name="20% - Accent4 10 6" xfId="440"/>
    <cellStyle name="20% - Accent4 10 7" xfId="441"/>
    <cellStyle name="20% - Accent4 10 8" xfId="442"/>
    <cellStyle name="20% - Accent4 11" xfId="443"/>
    <cellStyle name="20% - Accent4 11 2" xfId="444"/>
    <cellStyle name="20% - Accent4 11 3" xfId="445"/>
    <cellStyle name="20% - Accent4 11 4" xfId="446"/>
    <cellStyle name="20% - Accent4 11 5" xfId="447"/>
    <cellStyle name="20% - Accent4 11 6" xfId="448"/>
    <cellStyle name="20% - Accent4 11 7" xfId="449"/>
    <cellStyle name="20% - Accent4 11 8" xfId="450"/>
    <cellStyle name="20% - Accent4 12" xfId="451"/>
    <cellStyle name="20% - Accent4 12 2" xfId="452"/>
    <cellStyle name="20% - Accent4 12 3" xfId="453"/>
    <cellStyle name="20% - Accent4 12 4" xfId="454"/>
    <cellStyle name="20% - Accent4 12 5" xfId="455"/>
    <cellStyle name="20% - Accent4 12 6" xfId="456"/>
    <cellStyle name="20% - Accent4 12 7" xfId="457"/>
    <cellStyle name="20% - Accent4 12 8" xfId="458"/>
    <cellStyle name="20% - Accent4 13" xfId="459"/>
    <cellStyle name="20% - Accent4 14" xfId="460"/>
    <cellStyle name="20% - Accent4 15" xfId="461"/>
    <cellStyle name="20% - Accent4 16" xfId="462"/>
    <cellStyle name="20% - Accent4 17" xfId="463"/>
    <cellStyle name="20% - Accent4 18" xfId="464"/>
    <cellStyle name="20% - Accent4 2" xfId="465"/>
    <cellStyle name="20% - Accent4 2 2" xfId="466"/>
    <cellStyle name="20% - Accent4 2 2 2" xfId="467"/>
    <cellStyle name="20% - Accent4 2 2 2 2" xfId="468"/>
    <cellStyle name="20% - Accent4 2 2 2 3" xfId="469"/>
    <cellStyle name="20% - Accent4 2 2 3" xfId="470"/>
    <cellStyle name="20% - Accent4 2 2 3 2" xfId="471"/>
    <cellStyle name="20% - Accent4 2 2 3 3" xfId="472"/>
    <cellStyle name="20% - Accent4 2 2 3 3 2" xfId="473"/>
    <cellStyle name="20% - Accent4 2 2 3 3 3" xfId="474"/>
    <cellStyle name="20% - Accent4 2 2 3 4" xfId="475"/>
    <cellStyle name="20% - Accent4 2 2 3 5" xfId="476"/>
    <cellStyle name="20% - Accent4 2 2 3 6" xfId="477"/>
    <cellStyle name="20% - Accent4 2 2 4" xfId="478"/>
    <cellStyle name="20% - Accent4 2 2 4 2" xfId="479"/>
    <cellStyle name="20% - Accent4 2 2 4 3" xfId="480"/>
    <cellStyle name="20% - Accent4 2 2 4 4" xfId="481"/>
    <cellStyle name="20% - Accent4 2 2 5" xfId="482"/>
    <cellStyle name="20% - Accent4 2 3" xfId="483"/>
    <cellStyle name="20% - Accent4 2 3 2" xfId="484"/>
    <cellStyle name="20% - Accent4 2 3 2 2" xfId="485"/>
    <cellStyle name="20% - Accent4 2 3 2 3" xfId="486"/>
    <cellStyle name="20% - Accent4 2 3 2 3 2" xfId="487"/>
    <cellStyle name="20% - Accent4 2 3 2 3 3" xfId="488"/>
    <cellStyle name="20% - Accent4 2 3 2 4" xfId="489"/>
    <cellStyle name="20% - Accent4 2 3 2 5" xfId="490"/>
    <cellStyle name="20% - Accent4 2 3 2 6" xfId="491"/>
    <cellStyle name="20% - Accent4 2 3 3" xfId="492"/>
    <cellStyle name="20% - Accent4 2 3 4" xfId="493"/>
    <cellStyle name="20% - Accent4 2 4" xfId="494"/>
    <cellStyle name="20% - Accent4 2 4 2" xfId="495"/>
    <cellStyle name="20% - Accent4 2 4 2 2" xfId="496"/>
    <cellStyle name="20% - Accent4 2 4 2 3" xfId="497"/>
    <cellStyle name="20% - Accent4 2 4 2 3 2" xfId="498"/>
    <cellStyle name="20% - Accent4 2 4 2 3 3" xfId="499"/>
    <cellStyle name="20% - Accent4 2 4 2 4" xfId="500"/>
    <cellStyle name="20% - Accent4 2 4 2 5" xfId="501"/>
    <cellStyle name="20% - Accent4 2 4 2 6" xfId="502"/>
    <cellStyle name="20% - Accent4 2 4 3" xfId="503"/>
    <cellStyle name="20% - Accent4 2 4 4" xfId="504"/>
    <cellStyle name="20% - Accent4 2 5" xfId="505"/>
    <cellStyle name="20% - Accent4 2 5 2" xfId="506"/>
    <cellStyle name="20% - Accent4 2 5 2 2" xfId="507"/>
    <cellStyle name="20% - Accent4 2 5 3" xfId="508"/>
    <cellStyle name="20% - Accent4 2 5 3 2" xfId="509"/>
    <cellStyle name="20% - Accent4 2 5 4" xfId="510"/>
    <cellStyle name="20% - Accent4 2 5 4 2" xfId="511"/>
    <cellStyle name="20% - Accent4 2 6" xfId="512"/>
    <cellStyle name="20% - Accent4 2 6 2" xfId="513"/>
    <cellStyle name="20% - Accent4 2 6 3" xfId="514"/>
    <cellStyle name="20% - Accent4 2 6 4" xfId="515"/>
    <cellStyle name="20% - Accent4 2 7" xfId="516"/>
    <cellStyle name="20% - Accent4 3" xfId="517"/>
    <cellStyle name="20% - Accent4 3 2" xfId="518"/>
    <cellStyle name="20% - Accent4 3 2 2" xfId="519"/>
    <cellStyle name="20% - Accent4 3 2 3" xfId="520"/>
    <cellStyle name="20% - Accent4 3 2 3 2" xfId="521"/>
    <cellStyle name="20% - Accent4 3 2 3 3" xfId="522"/>
    <cellStyle name="20% - Accent4 3 2 4" xfId="523"/>
    <cellStyle name="20% - Accent4 3 2 4 2" xfId="524"/>
    <cellStyle name="20% - Accent4 3 2 4 3" xfId="525"/>
    <cellStyle name="20% - Accent4 3 3" xfId="526"/>
    <cellStyle name="20% - Accent4 3 3 2" xfId="527"/>
    <cellStyle name="20% - Accent4 3 3 3" xfId="528"/>
    <cellStyle name="20% - Accent4 3 3 3 2" xfId="529"/>
    <cellStyle name="20% - Accent4 3 3 3 3" xfId="530"/>
    <cellStyle name="20% - Accent4 3 4" xfId="531"/>
    <cellStyle name="20% - Accent4 4" xfId="532"/>
    <cellStyle name="20% - Accent4 4 2" xfId="533"/>
    <cellStyle name="20% - Accent4 4 2 2" xfId="534"/>
    <cellStyle name="20% - Accent4 4 2 3" xfId="535"/>
    <cellStyle name="20% - Accent4 4 2 3 2" xfId="536"/>
    <cellStyle name="20% - Accent4 4 2 3 3" xfId="537"/>
    <cellStyle name="20% - Accent4 4 2 4" xfId="538"/>
    <cellStyle name="20% - Accent4 4 2 4 2" xfId="539"/>
    <cellStyle name="20% - Accent4 4 2 4 3" xfId="540"/>
    <cellStyle name="20% - Accent4 4 3" xfId="541"/>
    <cellStyle name="20% - Accent4 4 3 2" xfId="542"/>
    <cellStyle name="20% - Accent4 4 3 3" xfId="543"/>
    <cellStyle name="20% - Accent4 4 3 3 2" xfId="544"/>
    <cellStyle name="20% - Accent4 4 3 3 3" xfId="545"/>
    <cellStyle name="20% - Accent4 4 4" xfId="546"/>
    <cellStyle name="20% - Accent4 5" xfId="547"/>
    <cellStyle name="20% - Accent4 5 2" xfId="548"/>
    <cellStyle name="20% - Accent4 5 3" xfId="549"/>
    <cellStyle name="20% - Accent4 6" xfId="550"/>
    <cellStyle name="20% - Accent4 6 2" xfId="551"/>
    <cellStyle name="20% - Accent4 7" xfId="552"/>
    <cellStyle name="20% - Accent4 7 2" xfId="553"/>
    <cellStyle name="20% - Accent4 7 3" xfId="554"/>
    <cellStyle name="20% - Accent4 7 4" xfId="555"/>
    <cellStyle name="20% - Accent4 7 5" xfId="556"/>
    <cellStyle name="20% - Accent4 7 6" xfId="557"/>
    <cellStyle name="20% - Accent4 7 7" xfId="558"/>
    <cellStyle name="20% - Accent4 7 8" xfId="559"/>
    <cellStyle name="20% - Accent4 8" xfId="560"/>
    <cellStyle name="20% - Accent4 8 2" xfId="561"/>
    <cellStyle name="20% - Accent4 8 3" xfId="562"/>
    <cellStyle name="20% - Accent4 8 4" xfId="563"/>
    <cellStyle name="20% - Accent4 8 5" xfId="564"/>
    <cellStyle name="20% - Accent4 8 6" xfId="565"/>
    <cellStyle name="20% - Accent4 8 7" xfId="566"/>
    <cellStyle name="20% - Accent4 8 8" xfId="567"/>
    <cellStyle name="20% - Accent4 9" xfId="568"/>
    <cellStyle name="20% - Accent4 9 2" xfId="569"/>
    <cellStyle name="20% - Accent4 9 3" xfId="570"/>
    <cellStyle name="20% - Accent4 9 4" xfId="571"/>
    <cellStyle name="20% - Accent4 9 5" xfId="572"/>
    <cellStyle name="20% - Accent4 9 6" xfId="573"/>
    <cellStyle name="20% - Accent4 9 7" xfId="574"/>
    <cellStyle name="20% - Accent4 9 8" xfId="575"/>
    <cellStyle name="20% - Accent5 10" xfId="576"/>
    <cellStyle name="20% - Accent5 10 2" xfId="577"/>
    <cellStyle name="20% - Accent5 10 3" xfId="578"/>
    <cellStyle name="20% - Accent5 10 4" xfId="579"/>
    <cellStyle name="20% - Accent5 10 5" xfId="580"/>
    <cellStyle name="20% - Accent5 10 6" xfId="581"/>
    <cellStyle name="20% - Accent5 10 7" xfId="582"/>
    <cellStyle name="20% - Accent5 10 8" xfId="583"/>
    <cellStyle name="20% - Accent5 11" xfId="584"/>
    <cellStyle name="20% - Accent5 11 2" xfId="585"/>
    <cellStyle name="20% - Accent5 11 3" xfId="586"/>
    <cellStyle name="20% - Accent5 11 4" xfId="587"/>
    <cellStyle name="20% - Accent5 11 5" xfId="588"/>
    <cellStyle name="20% - Accent5 11 6" xfId="589"/>
    <cellStyle name="20% - Accent5 11 7" xfId="590"/>
    <cellStyle name="20% - Accent5 11 8" xfId="591"/>
    <cellStyle name="20% - Accent5 12" xfId="592"/>
    <cellStyle name="20% - Accent5 13" xfId="593"/>
    <cellStyle name="20% - Accent5 14" xfId="594"/>
    <cellStyle name="20% - Accent5 15" xfId="595"/>
    <cellStyle name="20% - Accent5 16" xfId="596"/>
    <cellStyle name="20% - Accent5 17" xfId="597"/>
    <cellStyle name="20% - Accent5 18" xfId="598"/>
    <cellStyle name="20% - Accent5 19" xfId="599"/>
    <cellStyle name="20% - Accent5 2" xfId="600"/>
    <cellStyle name="20% - Accent5 2 2" xfId="601"/>
    <cellStyle name="20% - Accent5 2 2 2" xfId="602"/>
    <cellStyle name="20% - Accent5 2 2 2 2" xfId="603"/>
    <cellStyle name="20% - Accent5 2 2 2 3" xfId="604"/>
    <cellStyle name="20% - Accent5 2 2 3" xfId="605"/>
    <cellStyle name="20% - Accent5 2 2 3 2" xfId="606"/>
    <cellStyle name="20% - Accent5 2 2 3 3" xfId="607"/>
    <cellStyle name="20% - Accent5 2 2 3 3 2" xfId="608"/>
    <cellStyle name="20% - Accent5 2 2 3 3 3" xfId="609"/>
    <cellStyle name="20% - Accent5 2 2 3 4" xfId="610"/>
    <cellStyle name="20% - Accent5 2 2 3 5" xfId="611"/>
    <cellStyle name="20% - Accent5 2 2 3 6" xfId="612"/>
    <cellStyle name="20% - Accent5 2 2 4" xfId="613"/>
    <cellStyle name="20% - Accent5 2 2 4 2" xfId="614"/>
    <cellStyle name="20% - Accent5 2 2 4 3" xfId="615"/>
    <cellStyle name="20% - Accent5 2 2 4 4" xfId="616"/>
    <cellStyle name="20% - Accent5 2 2 5" xfId="617"/>
    <cellStyle name="20% - Accent5 2 3" xfId="618"/>
    <cellStyle name="20% - Accent5 2 3 2" xfId="619"/>
    <cellStyle name="20% - Accent5 2 3 2 2" xfId="620"/>
    <cellStyle name="20% - Accent5 2 3 2 3" xfId="621"/>
    <cellStyle name="20% - Accent5 2 3 2 3 2" xfId="622"/>
    <cellStyle name="20% - Accent5 2 3 2 3 3" xfId="623"/>
    <cellStyle name="20% - Accent5 2 3 2 4" xfId="624"/>
    <cellStyle name="20% - Accent5 2 3 2 5" xfId="625"/>
    <cellStyle name="20% - Accent5 2 3 2 6" xfId="626"/>
    <cellStyle name="20% - Accent5 2 3 3" xfId="627"/>
    <cellStyle name="20% - Accent5 2 3 4" xfId="628"/>
    <cellStyle name="20% - Accent5 2 4" xfId="629"/>
    <cellStyle name="20% - Accent5 2 4 2" xfId="630"/>
    <cellStyle name="20% - Accent5 2 4 2 2" xfId="631"/>
    <cellStyle name="20% - Accent5 2 4 2 3" xfId="632"/>
    <cellStyle name="20% - Accent5 2 4 2 3 2" xfId="633"/>
    <cellStyle name="20% - Accent5 2 4 2 3 3" xfId="634"/>
    <cellStyle name="20% - Accent5 2 4 2 4" xfId="635"/>
    <cellStyle name="20% - Accent5 2 4 2 5" xfId="636"/>
    <cellStyle name="20% - Accent5 2 4 2 6" xfId="637"/>
    <cellStyle name="20% - Accent5 2 4 3" xfId="638"/>
    <cellStyle name="20% - Accent5 2 4 4" xfId="639"/>
    <cellStyle name="20% - Accent5 2 5" xfId="640"/>
    <cellStyle name="20% - Accent5 2 5 2" xfId="641"/>
    <cellStyle name="20% - Accent5 2 5 3" xfId="642"/>
    <cellStyle name="20% - Accent5 2 5 4" xfId="643"/>
    <cellStyle name="20% - Accent5 2 6" xfId="644"/>
    <cellStyle name="20% - Accent5 2 7" xfId="645"/>
    <cellStyle name="20% - Accent5 3" xfId="646"/>
    <cellStyle name="20% - Accent5 3 2" xfId="647"/>
    <cellStyle name="20% - Accent5 3 2 2" xfId="648"/>
    <cellStyle name="20% - Accent5 3 2 3" xfId="649"/>
    <cellStyle name="20% - Accent5 3 2 3 2" xfId="650"/>
    <cellStyle name="20% - Accent5 3 2 3 3" xfId="651"/>
    <cellStyle name="20% - Accent5 3 2 4" xfId="652"/>
    <cellStyle name="20% - Accent5 3 2 4 2" xfId="653"/>
    <cellStyle name="20% - Accent5 3 2 4 3" xfId="654"/>
    <cellStyle name="20% - Accent5 3 3" xfId="655"/>
    <cellStyle name="20% - Accent5 3 3 2" xfId="656"/>
    <cellStyle name="20% - Accent5 3 3 3" xfId="657"/>
    <cellStyle name="20% - Accent5 3 3 3 2" xfId="658"/>
    <cellStyle name="20% - Accent5 3 3 3 3" xfId="659"/>
    <cellStyle name="20% - Accent5 3 4" xfId="660"/>
    <cellStyle name="20% - Accent5 4" xfId="661"/>
    <cellStyle name="20% - Accent5 4 2" xfId="662"/>
    <cellStyle name="20% - Accent5 4 2 2" xfId="663"/>
    <cellStyle name="20% - Accent5 4 2 3" xfId="664"/>
    <cellStyle name="20% - Accent5 4 3" xfId="665"/>
    <cellStyle name="20% - Accent5 4 4" xfId="666"/>
    <cellStyle name="20% - Accent5 5" xfId="667"/>
    <cellStyle name="20% - Accent5 5 2" xfId="668"/>
    <cellStyle name="20% - Accent5 6" xfId="669"/>
    <cellStyle name="20% - Accent5 6 2" xfId="670"/>
    <cellStyle name="20% - Accent5 6 3" xfId="671"/>
    <cellStyle name="20% - Accent5 6 4" xfId="672"/>
    <cellStyle name="20% - Accent5 6 5" xfId="673"/>
    <cellStyle name="20% - Accent5 6 6" xfId="674"/>
    <cellStyle name="20% - Accent5 6 7" xfId="675"/>
    <cellStyle name="20% - Accent5 6 8" xfId="676"/>
    <cellStyle name="20% - Accent5 7" xfId="677"/>
    <cellStyle name="20% - Accent5 7 2" xfId="678"/>
    <cellStyle name="20% - Accent5 7 3" xfId="679"/>
    <cellStyle name="20% - Accent5 7 4" xfId="680"/>
    <cellStyle name="20% - Accent5 7 5" xfId="681"/>
    <cellStyle name="20% - Accent5 7 6" xfId="682"/>
    <cellStyle name="20% - Accent5 7 7" xfId="683"/>
    <cellStyle name="20% - Accent5 7 8" xfId="684"/>
    <cellStyle name="20% - Accent5 8" xfId="685"/>
    <cellStyle name="20% - Accent5 8 2" xfId="686"/>
    <cellStyle name="20% - Accent5 8 3" xfId="687"/>
    <cellStyle name="20% - Accent5 8 4" xfId="688"/>
    <cellStyle name="20% - Accent5 8 5" xfId="689"/>
    <cellStyle name="20% - Accent5 8 6" xfId="690"/>
    <cellStyle name="20% - Accent5 8 7" xfId="691"/>
    <cellStyle name="20% - Accent5 8 8" xfId="692"/>
    <cellStyle name="20% - Accent5 9" xfId="693"/>
    <cellStyle name="20% - Accent5 9 2" xfId="694"/>
    <cellStyle name="20% - Accent5 9 3" xfId="695"/>
    <cellStyle name="20% - Accent5 9 4" xfId="696"/>
    <cellStyle name="20% - Accent5 9 5" xfId="697"/>
    <cellStyle name="20% - Accent5 9 6" xfId="698"/>
    <cellStyle name="20% - Accent5 9 7" xfId="699"/>
    <cellStyle name="20% - Accent5 9 8" xfId="700"/>
    <cellStyle name="20% - Accent6 10" xfId="701"/>
    <cellStyle name="20% - Accent6 10 2" xfId="702"/>
    <cellStyle name="20% - Accent6 10 3" xfId="703"/>
    <cellStyle name="20% - Accent6 10 4" xfId="704"/>
    <cellStyle name="20% - Accent6 10 5" xfId="705"/>
    <cellStyle name="20% - Accent6 10 6" xfId="706"/>
    <cellStyle name="20% - Accent6 10 7" xfId="707"/>
    <cellStyle name="20% - Accent6 10 8" xfId="708"/>
    <cellStyle name="20% - Accent6 11" xfId="709"/>
    <cellStyle name="20% - Accent6 11 2" xfId="710"/>
    <cellStyle name="20% - Accent6 11 3" xfId="711"/>
    <cellStyle name="20% - Accent6 11 4" xfId="712"/>
    <cellStyle name="20% - Accent6 11 5" xfId="713"/>
    <cellStyle name="20% - Accent6 11 6" xfId="714"/>
    <cellStyle name="20% - Accent6 11 7" xfId="715"/>
    <cellStyle name="20% - Accent6 11 8" xfId="716"/>
    <cellStyle name="20% - Accent6 12" xfId="717"/>
    <cellStyle name="20% - Accent6 12 2" xfId="718"/>
    <cellStyle name="20% - Accent6 12 3" xfId="719"/>
    <cellStyle name="20% - Accent6 12 4" xfId="720"/>
    <cellStyle name="20% - Accent6 12 5" xfId="721"/>
    <cellStyle name="20% - Accent6 12 6" xfId="722"/>
    <cellStyle name="20% - Accent6 12 7" xfId="723"/>
    <cellStyle name="20% - Accent6 12 8" xfId="724"/>
    <cellStyle name="20% - Accent6 13" xfId="725"/>
    <cellStyle name="20% - Accent6 14" xfId="726"/>
    <cellStyle name="20% - Accent6 15" xfId="727"/>
    <cellStyle name="20% - Accent6 16" xfId="728"/>
    <cellStyle name="20% - Accent6 17" xfId="729"/>
    <cellStyle name="20% - Accent6 18" xfId="730"/>
    <cellStyle name="20% - Accent6 2" xfId="731"/>
    <cellStyle name="20% - Accent6 2 2" xfId="732"/>
    <cellStyle name="20% - Accent6 2 2 2" xfId="733"/>
    <cellStyle name="20% - Accent6 2 2 2 2" xfId="734"/>
    <cellStyle name="20% - Accent6 2 2 2 3" xfId="735"/>
    <cellStyle name="20% - Accent6 2 2 3" xfId="736"/>
    <cellStyle name="20% - Accent6 2 2 3 2" xfId="737"/>
    <cellStyle name="20% - Accent6 2 2 3 3" xfId="738"/>
    <cellStyle name="20% - Accent6 2 2 3 3 2" xfId="739"/>
    <cellStyle name="20% - Accent6 2 2 3 3 3" xfId="740"/>
    <cellStyle name="20% - Accent6 2 2 3 4" xfId="741"/>
    <cellStyle name="20% - Accent6 2 2 3 5" xfId="742"/>
    <cellStyle name="20% - Accent6 2 2 3 6" xfId="743"/>
    <cellStyle name="20% - Accent6 2 2 4" xfId="744"/>
    <cellStyle name="20% - Accent6 2 2 4 2" xfId="745"/>
    <cellStyle name="20% - Accent6 2 2 4 3" xfId="746"/>
    <cellStyle name="20% - Accent6 2 2 4 4" xfId="747"/>
    <cellStyle name="20% - Accent6 2 2 5" xfId="748"/>
    <cellStyle name="20% - Accent6 2 3" xfId="749"/>
    <cellStyle name="20% - Accent6 2 3 2" xfId="750"/>
    <cellStyle name="20% - Accent6 2 3 2 2" xfId="751"/>
    <cellStyle name="20% - Accent6 2 3 2 3" xfId="752"/>
    <cellStyle name="20% - Accent6 2 3 2 3 2" xfId="753"/>
    <cellStyle name="20% - Accent6 2 3 2 3 3" xfId="754"/>
    <cellStyle name="20% - Accent6 2 3 2 4" xfId="755"/>
    <cellStyle name="20% - Accent6 2 3 2 5" xfId="756"/>
    <cellStyle name="20% - Accent6 2 3 2 6" xfId="757"/>
    <cellStyle name="20% - Accent6 2 3 3" xfId="758"/>
    <cellStyle name="20% - Accent6 2 3 4" xfId="759"/>
    <cellStyle name="20% - Accent6 2 4" xfId="760"/>
    <cellStyle name="20% - Accent6 2 4 2" xfId="761"/>
    <cellStyle name="20% - Accent6 2 4 2 2" xfId="762"/>
    <cellStyle name="20% - Accent6 2 4 2 3" xfId="763"/>
    <cellStyle name="20% - Accent6 2 4 2 3 2" xfId="764"/>
    <cellStyle name="20% - Accent6 2 4 2 3 3" xfId="765"/>
    <cellStyle name="20% - Accent6 2 4 2 4" xfId="766"/>
    <cellStyle name="20% - Accent6 2 4 2 5" xfId="767"/>
    <cellStyle name="20% - Accent6 2 4 2 6" xfId="768"/>
    <cellStyle name="20% - Accent6 2 4 3" xfId="769"/>
    <cellStyle name="20% - Accent6 2 4 4" xfId="770"/>
    <cellStyle name="20% - Accent6 2 5" xfId="771"/>
    <cellStyle name="20% - Accent6 2 5 2" xfId="772"/>
    <cellStyle name="20% - Accent6 2 5 2 2" xfId="773"/>
    <cellStyle name="20% - Accent6 2 5 3" xfId="774"/>
    <cellStyle name="20% - Accent6 2 5 3 2" xfId="775"/>
    <cellStyle name="20% - Accent6 2 5 4" xfId="776"/>
    <cellStyle name="20% - Accent6 2 5 4 2" xfId="777"/>
    <cellStyle name="20% - Accent6 2 6" xfId="778"/>
    <cellStyle name="20% - Accent6 2 6 2" xfId="779"/>
    <cellStyle name="20% - Accent6 2 6 3" xfId="780"/>
    <cellStyle name="20% - Accent6 2 6 4" xfId="781"/>
    <cellStyle name="20% - Accent6 2 7" xfId="782"/>
    <cellStyle name="20% - Accent6 3" xfId="783"/>
    <cellStyle name="20% - Accent6 3 2" xfId="784"/>
    <cellStyle name="20% - Accent6 3 2 2" xfId="785"/>
    <cellStyle name="20% - Accent6 3 2 3" xfId="786"/>
    <cellStyle name="20% - Accent6 3 2 3 2" xfId="787"/>
    <cellStyle name="20% - Accent6 3 2 3 3" xfId="788"/>
    <cellStyle name="20% - Accent6 3 2 4" xfId="789"/>
    <cellStyle name="20% - Accent6 3 2 4 2" xfId="790"/>
    <cellStyle name="20% - Accent6 3 2 4 3" xfId="791"/>
    <cellStyle name="20% - Accent6 3 3" xfId="792"/>
    <cellStyle name="20% - Accent6 3 3 2" xfId="793"/>
    <cellStyle name="20% - Accent6 3 3 3" xfId="794"/>
    <cellStyle name="20% - Accent6 3 3 3 2" xfId="795"/>
    <cellStyle name="20% - Accent6 3 3 3 3" xfId="796"/>
    <cellStyle name="20% - Accent6 3 4" xfId="797"/>
    <cellStyle name="20% - Accent6 4" xfId="798"/>
    <cellStyle name="20% - Accent6 4 2" xfId="799"/>
    <cellStyle name="20% - Accent6 4 2 2" xfId="800"/>
    <cellStyle name="20% - Accent6 4 2 3" xfId="801"/>
    <cellStyle name="20% - Accent6 4 2 3 2" xfId="802"/>
    <cellStyle name="20% - Accent6 4 2 3 3" xfId="803"/>
    <cellStyle name="20% - Accent6 4 2 4" xfId="804"/>
    <cellStyle name="20% - Accent6 4 2 4 2" xfId="805"/>
    <cellStyle name="20% - Accent6 4 2 4 3" xfId="806"/>
    <cellStyle name="20% - Accent6 4 3" xfId="807"/>
    <cellStyle name="20% - Accent6 4 3 2" xfId="808"/>
    <cellStyle name="20% - Accent6 4 3 3" xfId="809"/>
    <cellStyle name="20% - Accent6 4 3 3 2" xfId="810"/>
    <cellStyle name="20% - Accent6 4 3 3 3" xfId="811"/>
    <cellStyle name="20% - Accent6 4 4" xfId="812"/>
    <cellStyle name="20% - Accent6 5" xfId="813"/>
    <cellStyle name="20% - Accent6 5 2" xfId="814"/>
    <cellStyle name="20% - Accent6 5 3" xfId="815"/>
    <cellStyle name="20% - Accent6 6" xfId="816"/>
    <cellStyle name="20% - Accent6 6 2" xfId="817"/>
    <cellStyle name="20% - Accent6 7" xfId="818"/>
    <cellStyle name="20% - Accent6 7 2" xfId="819"/>
    <cellStyle name="20% - Accent6 7 3" xfId="820"/>
    <cellStyle name="20% - Accent6 7 4" xfId="821"/>
    <cellStyle name="20% - Accent6 7 5" xfId="822"/>
    <cellStyle name="20% - Accent6 7 6" xfId="823"/>
    <cellStyle name="20% - Accent6 7 7" xfId="824"/>
    <cellStyle name="20% - Accent6 7 8" xfId="825"/>
    <cellStyle name="20% - Accent6 8" xfId="826"/>
    <cellStyle name="20% - Accent6 8 2" xfId="827"/>
    <cellStyle name="20% - Accent6 8 3" xfId="828"/>
    <cellStyle name="20% - Accent6 8 4" xfId="829"/>
    <cellStyle name="20% - Accent6 8 5" xfId="830"/>
    <cellStyle name="20% - Accent6 8 6" xfId="831"/>
    <cellStyle name="20% - Accent6 8 7" xfId="832"/>
    <cellStyle name="20% - Accent6 8 8" xfId="833"/>
    <cellStyle name="20% - Accent6 9" xfId="834"/>
    <cellStyle name="20% - Accent6 9 2" xfId="835"/>
    <cellStyle name="20% - Accent6 9 3" xfId="836"/>
    <cellStyle name="20% - Accent6 9 4" xfId="837"/>
    <cellStyle name="20% - Accent6 9 5" xfId="838"/>
    <cellStyle name="20% - Accent6 9 6" xfId="839"/>
    <cellStyle name="20% - Accent6 9 7" xfId="840"/>
    <cellStyle name="20% - Accent6 9 8" xfId="841"/>
    <cellStyle name="40% - Accent1 10" xfId="842"/>
    <cellStyle name="40% - Accent1 10 2" xfId="843"/>
    <cellStyle name="40% - Accent1 10 3" xfId="844"/>
    <cellStyle name="40% - Accent1 10 4" xfId="845"/>
    <cellStyle name="40% - Accent1 10 5" xfId="846"/>
    <cellStyle name="40% - Accent1 10 6" xfId="847"/>
    <cellStyle name="40% - Accent1 10 7" xfId="848"/>
    <cellStyle name="40% - Accent1 10 8" xfId="849"/>
    <cellStyle name="40% - Accent1 11" xfId="850"/>
    <cellStyle name="40% - Accent1 11 2" xfId="851"/>
    <cellStyle name="40% - Accent1 11 3" xfId="852"/>
    <cellStyle name="40% - Accent1 11 4" xfId="853"/>
    <cellStyle name="40% - Accent1 11 5" xfId="854"/>
    <cellStyle name="40% - Accent1 11 6" xfId="855"/>
    <cellStyle name="40% - Accent1 11 7" xfId="856"/>
    <cellStyle name="40% - Accent1 11 8" xfId="857"/>
    <cellStyle name="40% - Accent1 12" xfId="858"/>
    <cellStyle name="40% - Accent1 12 2" xfId="859"/>
    <cellStyle name="40% - Accent1 12 3" xfId="860"/>
    <cellStyle name="40% - Accent1 12 4" xfId="861"/>
    <cellStyle name="40% - Accent1 12 5" xfId="862"/>
    <cellStyle name="40% - Accent1 12 6" xfId="863"/>
    <cellStyle name="40% - Accent1 12 7" xfId="864"/>
    <cellStyle name="40% - Accent1 12 8" xfId="865"/>
    <cellStyle name="40% - Accent1 13" xfId="866"/>
    <cellStyle name="40% - Accent1 14" xfId="867"/>
    <cellStyle name="40% - Accent1 15" xfId="868"/>
    <cellStyle name="40% - Accent1 16" xfId="869"/>
    <cellStyle name="40% - Accent1 17" xfId="870"/>
    <cellStyle name="40% - Accent1 18" xfId="871"/>
    <cellStyle name="40% - Accent1 2" xfId="872"/>
    <cellStyle name="40% - Accent1 2 2" xfId="873"/>
    <cellStyle name="40% - Accent1 2 2 2" xfId="874"/>
    <cellStyle name="40% - Accent1 2 2 2 2" xfId="875"/>
    <cellStyle name="40% - Accent1 2 2 2 3" xfId="876"/>
    <cellStyle name="40% - Accent1 2 2 3" xfId="877"/>
    <cellStyle name="40% - Accent1 2 2 3 2" xfId="878"/>
    <cellStyle name="40% - Accent1 2 2 3 3" xfId="879"/>
    <cellStyle name="40% - Accent1 2 2 3 3 2" xfId="880"/>
    <cellStyle name="40% - Accent1 2 2 3 3 3" xfId="881"/>
    <cellStyle name="40% - Accent1 2 2 3 4" xfId="882"/>
    <cellStyle name="40% - Accent1 2 2 3 5" xfId="883"/>
    <cellStyle name="40% - Accent1 2 2 3 6" xfId="884"/>
    <cellStyle name="40% - Accent1 2 2 4" xfId="885"/>
    <cellStyle name="40% - Accent1 2 2 4 2" xfId="886"/>
    <cellStyle name="40% - Accent1 2 2 4 3" xfId="887"/>
    <cellStyle name="40% - Accent1 2 2 4 4" xfId="888"/>
    <cellStyle name="40% - Accent1 2 2 5" xfId="889"/>
    <cellStyle name="40% - Accent1 2 3" xfId="890"/>
    <cellStyle name="40% - Accent1 2 3 2" xfId="891"/>
    <cellStyle name="40% - Accent1 2 3 2 2" xfId="892"/>
    <cellStyle name="40% - Accent1 2 3 2 3" xfId="893"/>
    <cellStyle name="40% - Accent1 2 3 2 3 2" xfId="894"/>
    <cellStyle name="40% - Accent1 2 3 2 3 3" xfId="895"/>
    <cellStyle name="40% - Accent1 2 3 2 4" xfId="896"/>
    <cellStyle name="40% - Accent1 2 3 2 5" xfId="897"/>
    <cellStyle name="40% - Accent1 2 3 2 6" xfId="898"/>
    <cellStyle name="40% - Accent1 2 3 3" xfId="899"/>
    <cellStyle name="40% - Accent1 2 3 4" xfId="900"/>
    <cellStyle name="40% - Accent1 2 4" xfId="901"/>
    <cellStyle name="40% - Accent1 2 4 2" xfId="902"/>
    <cellStyle name="40% - Accent1 2 4 2 2" xfId="903"/>
    <cellStyle name="40% - Accent1 2 4 2 3" xfId="904"/>
    <cellStyle name="40% - Accent1 2 4 2 3 2" xfId="905"/>
    <cellStyle name="40% - Accent1 2 4 2 3 3" xfId="906"/>
    <cellStyle name="40% - Accent1 2 4 2 4" xfId="907"/>
    <cellStyle name="40% - Accent1 2 4 2 5" xfId="908"/>
    <cellStyle name="40% - Accent1 2 4 2 6" xfId="909"/>
    <cellStyle name="40% - Accent1 2 4 3" xfId="910"/>
    <cellStyle name="40% - Accent1 2 4 4" xfId="911"/>
    <cellStyle name="40% - Accent1 2 5" xfId="912"/>
    <cellStyle name="40% - Accent1 2 5 2" xfId="913"/>
    <cellStyle name="40% - Accent1 2 5 2 2" xfId="914"/>
    <cellStyle name="40% - Accent1 2 5 3" xfId="915"/>
    <cellStyle name="40% - Accent1 2 5 3 2" xfId="916"/>
    <cellStyle name="40% - Accent1 2 5 4" xfId="917"/>
    <cellStyle name="40% - Accent1 2 5 4 2" xfId="918"/>
    <cellStyle name="40% - Accent1 2 6" xfId="919"/>
    <cellStyle name="40% - Accent1 2 6 2" xfId="920"/>
    <cellStyle name="40% - Accent1 2 6 3" xfId="921"/>
    <cellStyle name="40% - Accent1 2 6 4" xfId="922"/>
    <cellStyle name="40% - Accent1 2 7" xfId="923"/>
    <cellStyle name="40% - Accent1 3" xfId="924"/>
    <cellStyle name="40% - Accent1 3 2" xfId="925"/>
    <cellStyle name="40% - Accent1 3 2 2" xfId="926"/>
    <cellStyle name="40% - Accent1 3 2 3" xfId="927"/>
    <cellStyle name="40% - Accent1 3 2 3 2" xfId="928"/>
    <cellStyle name="40% - Accent1 3 2 3 3" xfId="929"/>
    <cellStyle name="40% - Accent1 3 2 4" xfId="930"/>
    <cellStyle name="40% - Accent1 3 2 4 2" xfId="931"/>
    <cellStyle name="40% - Accent1 3 2 4 3" xfId="932"/>
    <cellStyle name="40% - Accent1 3 3" xfId="933"/>
    <cellStyle name="40% - Accent1 3 3 2" xfId="934"/>
    <cellStyle name="40% - Accent1 3 3 3" xfId="935"/>
    <cellStyle name="40% - Accent1 3 3 3 2" xfId="936"/>
    <cellStyle name="40% - Accent1 3 3 3 3" xfId="937"/>
    <cellStyle name="40% - Accent1 3 4" xfId="938"/>
    <cellStyle name="40% - Accent1 4" xfId="939"/>
    <cellStyle name="40% - Accent1 4 2" xfId="940"/>
    <cellStyle name="40% - Accent1 4 2 2" xfId="941"/>
    <cellStyle name="40% - Accent1 4 2 3" xfId="942"/>
    <cellStyle name="40% - Accent1 4 2 3 2" xfId="943"/>
    <cellStyle name="40% - Accent1 4 2 3 3" xfId="944"/>
    <cellStyle name="40% - Accent1 4 2 4" xfId="945"/>
    <cellStyle name="40% - Accent1 4 2 4 2" xfId="946"/>
    <cellStyle name="40% - Accent1 4 2 4 3" xfId="947"/>
    <cellStyle name="40% - Accent1 4 3" xfId="948"/>
    <cellStyle name="40% - Accent1 4 3 2" xfId="949"/>
    <cellStyle name="40% - Accent1 4 3 3" xfId="950"/>
    <cellStyle name="40% - Accent1 4 3 3 2" xfId="951"/>
    <cellStyle name="40% - Accent1 4 3 3 3" xfId="952"/>
    <cellStyle name="40% - Accent1 4 4" xfId="953"/>
    <cellStyle name="40% - Accent1 5" xfId="954"/>
    <cellStyle name="40% - Accent1 5 2" xfId="955"/>
    <cellStyle name="40% - Accent1 5 3" xfId="956"/>
    <cellStyle name="40% - Accent1 6" xfId="957"/>
    <cellStyle name="40% - Accent1 6 2" xfId="958"/>
    <cellStyle name="40% - Accent1 7" xfId="959"/>
    <cellStyle name="40% - Accent1 7 2" xfId="960"/>
    <cellStyle name="40% - Accent1 7 3" xfId="961"/>
    <cellStyle name="40% - Accent1 7 4" xfId="962"/>
    <cellStyle name="40% - Accent1 7 5" xfId="963"/>
    <cellStyle name="40% - Accent1 7 6" xfId="964"/>
    <cellStyle name="40% - Accent1 7 7" xfId="965"/>
    <cellStyle name="40% - Accent1 7 8" xfId="966"/>
    <cellStyle name="40% - Accent1 8" xfId="967"/>
    <cellStyle name="40% - Accent1 8 2" xfId="968"/>
    <cellStyle name="40% - Accent1 8 3" xfId="969"/>
    <cellStyle name="40% - Accent1 8 4" xfId="970"/>
    <cellStyle name="40% - Accent1 8 5" xfId="971"/>
    <cellStyle name="40% - Accent1 8 6" xfId="972"/>
    <cellStyle name="40% - Accent1 8 7" xfId="973"/>
    <cellStyle name="40% - Accent1 8 8" xfId="974"/>
    <cellStyle name="40% - Accent1 9" xfId="975"/>
    <cellStyle name="40% - Accent1 9 2" xfId="976"/>
    <cellStyle name="40% - Accent1 9 3" xfId="977"/>
    <cellStyle name="40% - Accent1 9 4" xfId="978"/>
    <cellStyle name="40% - Accent1 9 5" xfId="979"/>
    <cellStyle name="40% - Accent1 9 6" xfId="980"/>
    <cellStyle name="40% - Accent1 9 7" xfId="981"/>
    <cellStyle name="40% - Accent1 9 8" xfId="982"/>
    <cellStyle name="40% - Accent2 10" xfId="983"/>
    <cellStyle name="40% - Accent2 10 2" xfId="984"/>
    <cellStyle name="40% - Accent2 10 3" xfId="985"/>
    <cellStyle name="40% - Accent2 10 4" xfId="986"/>
    <cellStyle name="40% - Accent2 10 5" xfId="987"/>
    <cellStyle name="40% - Accent2 10 6" xfId="988"/>
    <cellStyle name="40% - Accent2 10 7" xfId="989"/>
    <cellStyle name="40% - Accent2 10 8" xfId="990"/>
    <cellStyle name="40% - Accent2 11" xfId="991"/>
    <cellStyle name="40% - Accent2 11 2" xfId="992"/>
    <cellStyle name="40% - Accent2 11 3" xfId="993"/>
    <cellStyle name="40% - Accent2 11 4" xfId="994"/>
    <cellStyle name="40% - Accent2 11 5" xfId="995"/>
    <cellStyle name="40% - Accent2 11 6" xfId="996"/>
    <cellStyle name="40% - Accent2 11 7" xfId="997"/>
    <cellStyle name="40% - Accent2 11 8" xfId="998"/>
    <cellStyle name="40% - Accent2 12" xfId="999"/>
    <cellStyle name="40% - Accent2 13" xfId="1000"/>
    <cellStyle name="40% - Accent2 14" xfId="1001"/>
    <cellStyle name="40% - Accent2 15" xfId="1002"/>
    <cellStyle name="40% - Accent2 16" xfId="1003"/>
    <cellStyle name="40% - Accent2 17" xfId="1004"/>
    <cellStyle name="40% - Accent2 18" xfId="1005"/>
    <cellStyle name="40% - Accent2 19" xfId="1006"/>
    <cellStyle name="40% - Accent2 2" xfId="1007"/>
    <cellStyle name="40% - Accent2 2 2" xfId="1008"/>
    <cellStyle name="40% - Accent2 2 2 2" xfId="1009"/>
    <cellStyle name="40% - Accent2 2 2 2 2" xfId="1010"/>
    <cellStyle name="40% - Accent2 2 2 2 3" xfId="1011"/>
    <cellStyle name="40% - Accent2 2 2 3" xfId="1012"/>
    <cellStyle name="40% - Accent2 2 2 3 2" xfId="1013"/>
    <cellStyle name="40% - Accent2 2 2 3 3" xfId="1014"/>
    <cellStyle name="40% - Accent2 2 2 3 3 2" xfId="1015"/>
    <cellStyle name="40% - Accent2 2 2 3 3 3" xfId="1016"/>
    <cellStyle name="40% - Accent2 2 2 3 4" xfId="1017"/>
    <cellStyle name="40% - Accent2 2 2 3 5" xfId="1018"/>
    <cellStyle name="40% - Accent2 2 2 3 6" xfId="1019"/>
    <cellStyle name="40% - Accent2 2 2 4" xfId="1020"/>
    <cellStyle name="40% - Accent2 2 2 4 2" xfId="1021"/>
    <cellStyle name="40% - Accent2 2 2 4 3" xfId="1022"/>
    <cellStyle name="40% - Accent2 2 2 4 4" xfId="1023"/>
    <cellStyle name="40% - Accent2 2 2 5" xfId="1024"/>
    <cellStyle name="40% - Accent2 2 3" xfId="1025"/>
    <cellStyle name="40% - Accent2 2 3 2" xfId="1026"/>
    <cellStyle name="40% - Accent2 2 3 2 2" xfId="1027"/>
    <cellStyle name="40% - Accent2 2 3 2 3" xfId="1028"/>
    <cellStyle name="40% - Accent2 2 3 2 3 2" xfId="1029"/>
    <cellStyle name="40% - Accent2 2 3 2 3 3" xfId="1030"/>
    <cellStyle name="40% - Accent2 2 3 2 4" xfId="1031"/>
    <cellStyle name="40% - Accent2 2 3 2 5" xfId="1032"/>
    <cellStyle name="40% - Accent2 2 3 2 6" xfId="1033"/>
    <cellStyle name="40% - Accent2 2 3 3" xfId="1034"/>
    <cellStyle name="40% - Accent2 2 3 4" xfId="1035"/>
    <cellStyle name="40% - Accent2 2 4" xfId="1036"/>
    <cellStyle name="40% - Accent2 2 4 2" xfId="1037"/>
    <cellStyle name="40% - Accent2 2 4 2 2" xfId="1038"/>
    <cellStyle name="40% - Accent2 2 4 2 3" xfId="1039"/>
    <cellStyle name="40% - Accent2 2 4 2 3 2" xfId="1040"/>
    <cellStyle name="40% - Accent2 2 4 2 3 3" xfId="1041"/>
    <cellStyle name="40% - Accent2 2 4 2 4" xfId="1042"/>
    <cellStyle name="40% - Accent2 2 4 2 5" xfId="1043"/>
    <cellStyle name="40% - Accent2 2 4 2 6" xfId="1044"/>
    <cellStyle name="40% - Accent2 2 4 3" xfId="1045"/>
    <cellStyle name="40% - Accent2 2 4 4" xfId="1046"/>
    <cellStyle name="40% - Accent2 2 5" xfId="1047"/>
    <cellStyle name="40% - Accent2 2 5 2" xfId="1048"/>
    <cellStyle name="40% - Accent2 2 5 3" xfId="1049"/>
    <cellStyle name="40% - Accent2 2 5 4" xfId="1050"/>
    <cellStyle name="40% - Accent2 2 6" xfId="1051"/>
    <cellStyle name="40% - Accent2 2 7" xfId="1052"/>
    <cellStyle name="40% - Accent2 3" xfId="1053"/>
    <cellStyle name="40% - Accent2 3 2" xfId="1054"/>
    <cellStyle name="40% - Accent2 3 2 2" xfId="1055"/>
    <cellStyle name="40% - Accent2 3 2 3" xfId="1056"/>
    <cellStyle name="40% - Accent2 3 2 3 2" xfId="1057"/>
    <cellStyle name="40% - Accent2 3 2 3 3" xfId="1058"/>
    <cellStyle name="40% - Accent2 3 2 4" xfId="1059"/>
    <cellStyle name="40% - Accent2 3 2 4 2" xfId="1060"/>
    <cellStyle name="40% - Accent2 3 2 4 3" xfId="1061"/>
    <cellStyle name="40% - Accent2 3 3" xfId="1062"/>
    <cellStyle name="40% - Accent2 3 3 2" xfId="1063"/>
    <cellStyle name="40% - Accent2 3 3 3" xfId="1064"/>
    <cellStyle name="40% - Accent2 3 3 3 2" xfId="1065"/>
    <cellStyle name="40% - Accent2 3 3 3 3" xfId="1066"/>
    <cellStyle name="40% - Accent2 3 4" xfId="1067"/>
    <cellStyle name="40% - Accent2 4" xfId="1068"/>
    <cellStyle name="40% - Accent2 4 2" xfId="1069"/>
    <cellStyle name="40% - Accent2 4 2 2" xfId="1070"/>
    <cellStyle name="40% - Accent2 4 2 3" xfId="1071"/>
    <cellStyle name="40% - Accent2 4 3" xfId="1072"/>
    <cellStyle name="40% - Accent2 4 4" xfId="1073"/>
    <cellStyle name="40% - Accent2 5" xfId="1074"/>
    <cellStyle name="40% - Accent2 5 2" xfId="1075"/>
    <cellStyle name="40% - Accent2 6" xfId="1076"/>
    <cellStyle name="40% - Accent2 6 2" xfId="1077"/>
    <cellStyle name="40% - Accent2 6 3" xfId="1078"/>
    <cellStyle name="40% - Accent2 6 4" xfId="1079"/>
    <cellStyle name="40% - Accent2 6 5" xfId="1080"/>
    <cellStyle name="40% - Accent2 6 6" xfId="1081"/>
    <cellStyle name="40% - Accent2 6 7" xfId="1082"/>
    <cellStyle name="40% - Accent2 6 8" xfId="1083"/>
    <cellStyle name="40% - Accent2 7" xfId="1084"/>
    <cellStyle name="40% - Accent2 7 2" xfId="1085"/>
    <cellStyle name="40% - Accent2 7 3" xfId="1086"/>
    <cellStyle name="40% - Accent2 7 4" xfId="1087"/>
    <cellStyle name="40% - Accent2 7 5" xfId="1088"/>
    <cellStyle name="40% - Accent2 7 6" xfId="1089"/>
    <cellStyle name="40% - Accent2 7 7" xfId="1090"/>
    <cellStyle name="40% - Accent2 7 8" xfId="1091"/>
    <cellStyle name="40% - Accent2 8" xfId="1092"/>
    <cellStyle name="40% - Accent2 8 2" xfId="1093"/>
    <cellStyle name="40% - Accent2 8 3" xfId="1094"/>
    <cellStyle name="40% - Accent2 8 4" xfId="1095"/>
    <cellStyle name="40% - Accent2 8 5" xfId="1096"/>
    <cellStyle name="40% - Accent2 8 6" xfId="1097"/>
    <cellStyle name="40% - Accent2 8 7" xfId="1098"/>
    <cellStyle name="40% - Accent2 8 8" xfId="1099"/>
    <cellStyle name="40% - Accent2 9" xfId="1100"/>
    <cellStyle name="40% - Accent2 9 2" xfId="1101"/>
    <cellStyle name="40% - Accent2 9 3" xfId="1102"/>
    <cellStyle name="40% - Accent2 9 4" xfId="1103"/>
    <cellStyle name="40% - Accent2 9 5" xfId="1104"/>
    <cellStyle name="40% - Accent2 9 6" xfId="1105"/>
    <cellStyle name="40% - Accent2 9 7" xfId="1106"/>
    <cellStyle name="40% - Accent2 9 8" xfId="1107"/>
    <cellStyle name="40% - Accent3 10" xfId="1108"/>
    <cellStyle name="40% - Accent3 10 2" xfId="1109"/>
    <cellStyle name="40% - Accent3 10 3" xfId="1110"/>
    <cellStyle name="40% - Accent3 10 4" xfId="1111"/>
    <cellStyle name="40% - Accent3 10 5" xfId="1112"/>
    <cellStyle name="40% - Accent3 10 6" xfId="1113"/>
    <cellStyle name="40% - Accent3 10 7" xfId="1114"/>
    <cellStyle name="40% - Accent3 10 8" xfId="1115"/>
    <cellStyle name="40% - Accent3 11" xfId="1116"/>
    <cellStyle name="40% - Accent3 11 2" xfId="1117"/>
    <cellStyle name="40% - Accent3 11 3" xfId="1118"/>
    <cellStyle name="40% - Accent3 11 4" xfId="1119"/>
    <cellStyle name="40% - Accent3 11 5" xfId="1120"/>
    <cellStyle name="40% - Accent3 11 6" xfId="1121"/>
    <cellStyle name="40% - Accent3 11 7" xfId="1122"/>
    <cellStyle name="40% - Accent3 11 8" xfId="1123"/>
    <cellStyle name="40% - Accent3 12" xfId="1124"/>
    <cellStyle name="40% - Accent3 12 2" xfId="1125"/>
    <cellStyle name="40% - Accent3 12 3" xfId="1126"/>
    <cellStyle name="40% - Accent3 12 4" xfId="1127"/>
    <cellStyle name="40% - Accent3 12 5" xfId="1128"/>
    <cellStyle name="40% - Accent3 12 6" xfId="1129"/>
    <cellStyle name="40% - Accent3 12 7" xfId="1130"/>
    <cellStyle name="40% - Accent3 12 8" xfId="1131"/>
    <cellStyle name="40% - Accent3 13" xfId="1132"/>
    <cellStyle name="40% - Accent3 14" xfId="1133"/>
    <cellStyle name="40% - Accent3 15" xfId="1134"/>
    <cellStyle name="40% - Accent3 16" xfId="1135"/>
    <cellStyle name="40% - Accent3 17" xfId="1136"/>
    <cellStyle name="40% - Accent3 18" xfId="1137"/>
    <cellStyle name="40% - Accent3 2" xfId="1138"/>
    <cellStyle name="40% - Accent3 2 2" xfId="1139"/>
    <cellStyle name="40% - Accent3 2 2 2" xfId="1140"/>
    <cellStyle name="40% - Accent3 2 2 2 2" xfId="1141"/>
    <cellStyle name="40% - Accent3 2 2 2 3" xfId="1142"/>
    <cellStyle name="40% - Accent3 2 2 3" xfId="1143"/>
    <cellStyle name="40% - Accent3 2 2 3 2" xfId="1144"/>
    <cellStyle name="40% - Accent3 2 2 3 3" xfId="1145"/>
    <cellStyle name="40% - Accent3 2 2 3 3 2" xfId="1146"/>
    <cellStyle name="40% - Accent3 2 2 3 3 3" xfId="1147"/>
    <cellStyle name="40% - Accent3 2 2 3 4" xfId="1148"/>
    <cellStyle name="40% - Accent3 2 2 3 5" xfId="1149"/>
    <cellStyle name="40% - Accent3 2 2 3 6" xfId="1150"/>
    <cellStyle name="40% - Accent3 2 2 4" xfId="1151"/>
    <cellStyle name="40% - Accent3 2 2 4 2" xfId="1152"/>
    <cellStyle name="40% - Accent3 2 2 4 3" xfId="1153"/>
    <cellStyle name="40% - Accent3 2 2 4 4" xfId="1154"/>
    <cellStyle name="40% - Accent3 2 2 5" xfId="1155"/>
    <cellStyle name="40% - Accent3 2 3" xfId="1156"/>
    <cellStyle name="40% - Accent3 2 3 2" xfId="1157"/>
    <cellStyle name="40% - Accent3 2 3 2 2" xfId="1158"/>
    <cellStyle name="40% - Accent3 2 3 2 3" xfId="1159"/>
    <cellStyle name="40% - Accent3 2 3 2 3 2" xfId="1160"/>
    <cellStyle name="40% - Accent3 2 3 2 3 3" xfId="1161"/>
    <cellStyle name="40% - Accent3 2 3 2 4" xfId="1162"/>
    <cellStyle name="40% - Accent3 2 3 2 5" xfId="1163"/>
    <cellStyle name="40% - Accent3 2 3 2 6" xfId="1164"/>
    <cellStyle name="40% - Accent3 2 3 3" xfId="1165"/>
    <cellStyle name="40% - Accent3 2 3 4" xfId="1166"/>
    <cellStyle name="40% - Accent3 2 4" xfId="1167"/>
    <cellStyle name="40% - Accent3 2 4 2" xfId="1168"/>
    <cellStyle name="40% - Accent3 2 4 2 2" xfId="1169"/>
    <cellStyle name="40% - Accent3 2 4 2 3" xfId="1170"/>
    <cellStyle name="40% - Accent3 2 4 2 3 2" xfId="1171"/>
    <cellStyle name="40% - Accent3 2 4 2 3 3" xfId="1172"/>
    <cellStyle name="40% - Accent3 2 4 2 4" xfId="1173"/>
    <cellStyle name="40% - Accent3 2 4 2 5" xfId="1174"/>
    <cellStyle name="40% - Accent3 2 4 2 6" xfId="1175"/>
    <cellStyle name="40% - Accent3 2 4 3" xfId="1176"/>
    <cellStyle name="40% - Accent3 2 4 4" xfId="1177"/>
    <cellStyle name="40% - Accent3 2 5" xfId="1178"/>
    <cellStyle name="40% - Accent3 2 5 2" xfId="1179"/>
    <cellStyle name="40% - Accent3 2 5 2 2" xfId="1180"/>
    <cellStyle name="40% - Accent3 2 5 3" xfId="1181"/>
    <cellStyle name="40% - Accent3 2 5 3 2" xfId="1182"/>
    <cellStyle name="40% - Accent3 2 5 4" xfId="1183"/>
    <cellStyle name="40% - Accent3 2 5 4 2" xfId="1184"/>
    <cellStyle name="40% - Accent3 2 6" xfId="1185"/>
    <cellStyle name="40% - Accent3 2 6 2" xfId="1186"/>
    <cellStyle name="40% - Accent3 2 6 3" xfId="1187"/>
    <cellStyle name="40% - Accent3 2 6 4" xfId="1188"/>
    <cellStyle name="40% - Accent3 2 7" xfId="1189"/>
    <cellStyle name="40% - Accent3 3" xfId="1190"/>
    <cellStyle name="40% - Accent3 3 2" xfId="1191"/>
    <cellStyle name="40% - Accent3 3 2 2" xfId="1192"/>
    <cellStyle name="40% - Accent3 3 2 3" xfId="1193"/>
    <cellStyle name="40% - Accent3 3 2 3 2" xfId="1194"/>
    <cellStyle name="40% - Accent3 3 2 3 3" xfId="1195"/>
    <cellStyle name="40% - Accent3 3 2 4" xfId="1196"/>
    <cellStyle name="40% - Accent3 3 2 4 2" xfId="1197"/>
    <cellStyle name="40% - Accent3 3 2 4 3" xfId="1198"/>
    <cellStyle name="40% - Accent3 3 3" xfId="1199"/>
    <cellStyle name="40% - Accent3 3 3 2" xfId="1200"/>
    <cellStyle name="40% - Accent3 3 3 3" xfId="1201"/>
    <cellStyle name="40% - Accent3 3 3 3 2" xfId="1202"/>
    <cellStyle name="40% - Accent3 3 3 3 3" xfId="1203"/>
    <cellStyle name="40% - Accent3 3 4" xfId="1204"/>
    <cellStyle name="40% - Accent3 4" xfId="1205"/>
    <cellStyle name="40% - Accent3 4 2" xfId="1206"/>
    <cellStyle name="40% - Accent3 4 2 2" xfId="1207"/>
    <cellStyle name="40% - Accent3 4 2 3" xfId="1208"/>
    <cellStyle name="40% - Accent3 4 2 3 2" xfId="1209"/>
    <cellStyle name="40% - Accent3 4 2 3 3" xfId="1210"/>
    <cellStyle name="40% - Accent3 4 2 4" xfId="1211"/>
    <cellStyle name="40% - Accent3 4 2 4 2" xfId="1212"/>
    <cellStyle name="40% - Accent3 4 2 4 3" xfId="1213"/>
    <cellStyle name="40% - Accent3 4 3" xfId="1214"/>
    <cellStyle name="40% - Accent3 4 3 2" xfId="1215"/>
    <cellStyle name="40% - Accent3 4 3 3" xfId="1216"/>
    <cellStyle name="40% - Accent3 4 3 3 2" xfId="1217"/>
    <cellStyle name="40% - Accent3 4 3 3 3" xfId="1218"/>
    <cellStyle name="40% - Accent3 4 4" xfId="1219"/>
    <cellStyle name="40% - Accent3 5" xfId="1220"/>
    <cellStyle name="40% - Accent3 5 2" xfId="1221"/>
    <cellStyle name="40% - Accent3 5 3" xfId="1222"/>
    <cellStyle name="40% - Accent3 6" xfId="1223"/>
    <cellStyle name="40% - Accent3 6 2" xfId="1224"/>
    <cellStyle name="40% - Accent3 7" xfId="1225"/>
    <cellStyle name="40% - Accent3 7 2" xfId="1226"/>
    <cellStyle name="40% - Accent3 7 3" xfId="1227"/>
    <cellStyle name="40% - Accent3 7 4" xfId="1228"/>
    <cellStyle name="40% - Accent3 7 5" xfId="1229"/>
    <cellStyle name="40% - Accent3 7 6" xfId="1230"/>
    <cellStyle name="40% - Accent3 7 7" xfId="1231"/>
    <cellStyle name="40% - Accent3 7 8" xfId="1232"/>
    <cellStyle name="40% - Accent3 8" xfId="1233"/>
    <cellStyle name="40% - Accent3 8 2" xfId="1234"/>
    <cellStyle name="40% - Accent3 8 3" xfId="1235"/>
    <cellStyle name="40% - Accent3 8 4" xfId="1236"/>
    <cellStyle name="40% - Accent3 8 5" xfId="1237"/>
    <cellStyle name="40% - Accent3 8 6" xfId="1238"/>
    <cellStyle name="40% - Accent3 8 7" xfId="1239"/>
    <cellStyle name="40% - Accent3 8 8" xfId="1240"/>
    <cellStyle name="40% - Accent3 9" xfId="1241"/>
    <cellStyle name="40% - Accent3 9 2" xfId="1242"/>
    <cellStyle name="40% - Accent3 9 3" xfId="1243"/>
    <cellStyle name="40% - Accent3 9 4" xfId="1244"/>
    <cellStyle name="40% - Accent3 9 5" xfId="1245"/>
    <cellStyle name="40% - Accent3 9 6" xfId="1246"/>
    <cellStyle name="40% - Accent3 9 7" xfId="1247"/>
    <cellStyle name="40% - Accent3 9 8" xfId="1248"/>
    <cellStyle name="40% - Accent4 10" xfId="1249"/>
    <cellStyle name="40% - Accent4 10 2" xfId="1250"/>
    <cellStyle name="40% - Accent4 10 3" xfId="1251"/>
    <cellStyle name="40% - Accent4 10 4" xfId="1252"/>
    <cellStyle name="40% - Accent4 10 5" xfId="1253"/>
    <cellStyle name="40% - Accent4 10 6" xfId="1254"/>
    <cellStyle name="40% - Accent4 10 7" xfId="1255"/>
    <cellStyle name="40% - Accent4 10 8" xfId="1256"/>
    <cellStyle name="40% - Accent4 11" xfId="1257"/>
    <cellStyle name="40% - Accent4 11 2" xfId="1258"/>
    <cellStyle name="40% - Accent4 11 3" xfId="1259"/>
    <cellStyle name="40% - Accent4 11 4" xfId="1260"/>
    <cellStyle name="40% - Accent4 11 5" xfId="1261"/>
    <cellStyle name="40% - Accent4 11 6" xfId="1262"/>
    <cellStyle name="40% - Accent4 11 7" xfId="1263"/>
    <cellStyle name="40% - Accent4 11 8" xfId="1264"/>
    <cellStyle name="40% - Accent4 12" xfId="1265"/>
    <cellStyle name="40% - Accent4 12 2" xfId="1266"/>
    <cellStyle name="40% - Accent4 12 3" xfId="1267"/>
    <cellStyle name="40% - Accent4 12 4" xfId="1268"/>
    <cellStyle name="40% - Accent4 12 5" xfId="1269"/>
    <cellStyle name="40% - Accent4 12 6" xfId="1270"/>
    <cellStyle name="40% - Accent4 12 7" xfId="1271"/>
    <cellStyle name="40% - Accent4 12 8" xfId="1272"/>
    <cellStyle name="40% - Accent4 13" xfId="1273"/>
    <cellStyle name="40% - Accent4 14" xfId="1274"/>
    <cellStyle name="40% - Accent4 15" xfId="1275"/>
    <cellStyle name="40% - Accent4 16" xfId="1276"/>
    <cellStyle name="40% - Accent4 17" xfId="1277"/>
    <cellStyle name="40% - Accent4 18" xfId="1278"/>
    <cellStyle name="40% - Accent4 2" xfId="1279"/>
    <cellStyle name="40% - Accent4 2 2" xfId="1280"/>
    <cellStyle name="40% - Accent4 2 2 2" xfId="1281"/>
    <cellStyle name="40% - Accent4 2 2 2 2" xfId="1282"/>
    <cellStyle name="40% - Accent4 2 2 2 3" xfId="1283"/>
    <cellStyle name="40% - Accent4 2 2 3" xfId="1284"/>
    <cellStyle name="40% - Accent4 2 2 3 2" xfId="1285"/>
    <cellStyle name="40% - Accent4 2 2 3 3" xfId="1286"/>
    <cellStyle name="40% - Accent4 2 2 3 3 2" xfId="1287"/>
    <cellStyle name="40% - Accent4 2 2 3 3 3" xfId="1288"/>
    <cellStyle name="40% - Accent4 2 2 3 4" xfId="1289"/>
    <cellStyle name="40% - Accent4 2 2 3 5" xfId="1290"/>
    <cellStyle name="40% - Accent4 2 2 3 6" xfId="1291"/>
    <cellStyle name="40% - Accent4 2 2 4" xfId="1292"/>
    <cellStyle name="40% - Accent4 2 2 4 2" xfId="1293"/>
    <cellStyle name="40% - Accent4 2 2 4 3" xfId="1294"/>
    <cellStyle name="40% - Accent4 2 2 4 4" xfId="1295"/>
    <cellStyle name="40% - Accent4 2 2 5" xfId="1296"/>
    <cellStyle name="40% - Accent4 2 3" xfId="1297"/>
    <cellStyle name="40% - Accent4 2 3 2" xfId="1298"/>
    <cellStyle name="40% - Accent4 2 3 2 2" xfId="1299"/>
    <cellStyle name="40% - Accent4 2 3 2 3" xfId="1300"/>
    <cellStyle name="40% - Accent4 2 3 2 3 2" xfId="1301"/>
    <cellStyle name="40% - Accent4 2 3 2 3 3" xfId="1302"/>
    <cellStyle name="40% - Accent4 2 3 2 4" xfId="1303"/>
    <cellStyle name="40% - Accent4 2 3 2 5" xfId="1304"/>
    <cellStyle name="40% - Accent4 2 3 2 6" xfId="1305"/>
    <cellStyle name="40% - Accent4 2 3 3" xfId="1306"/>
    <cellStyle name="40% - Accent4 2 3 4" xfId="1307"/>
    <cellStyle name="40% - Accent4 2 4" xfId="1308"/>
    <cellStyle name="40% - Accent4 2 4 2" xfId="1309"/>
    <cellStyle name="40% - Accent4 2 4 2 2" xfId="1310"/>
    <cellStyle name="40% - Accent4 2 4 2 3" xfId="1311"/>
    <cellStyle name="40% - Accent4 2 4 2 3 2" xfId="1312"/>
    <cellStyle name="40% - Accent4 2 4 2 3 3" xfId="1313"/>
    <cellStyle name="40% - Accent4 2 4 2 4" xfId="1314"/>
    <cellStyle name="40% - Accent4 2 4 2 5" xfId="1315"/>
    <cellStyle name="40% - Accent4 2 4 2 6" xfId="1316"/>
    <cellStyle name="40% - Accent4 2 4 3" xfId="1317"/>
    <cellStyle name="40% - Accent4 2 4 4" xfId="1318"/>
    <cellStyle name="40% - Accent4 2 5" xfId="1319"/>
    <cellStyle name="40% - Accent4 2 5 2" xfId="1320"/>
    <cellStyle name="40% - Accent4 2 5 2 2" xfId="1321"/>
    <cellStyle name="40% - Accent4 2 5 3" xfId="1322"/>
    <cellStyle name="40% - Accent4 2 5 3 2" xfId="1323"/>
    <cellStyle name="40% - Accent4 2 5 4" xfId="1324"/>
    <cellStyle name="40% - Accent4 2 5 4 2" xfId="1325"/>
    <cellStyle name="40% - Accent4 2 6" xfId="1326"/>
    <cellStyle name="40% - Accent4 2 6 2" xfId="1327"/>
    <cellStyle name="40% - Accent4 2 6 3" xfId="1328"/>
    <cellStyle name="40% - Accent4 2 6 4" xfId="1329"/>
    <cellStyle name="40% - Accent4 2 7" xfId="1330"/>
    <cellStyle name="40% - Accent4 3" xfId="1331"/>
    <cellStyle name="40% - Accent4 3 2" xfId="1332"/>
    <cellStyle name="40% - Accent4 3 2 2" xfId="1333"/>
    <cellStyle name="40% - Accent4 3 2 3" xfId="1334"/>
    <cellStyle name="40% - Accent4 3 2 3 2" xfId="1335"/>
    <cellStyle name="40% - Accent4 3 2 3 3" xfId="1336"/>
    <cellStyle name="40% - Accent4 3 2 4" xfId="1337"/>
    <cellStyle name="40% - Accent4 3 2 4 2" xfId="1338"/>
    <cellStyle name="40% - Accent4 3 2 4 3" xfId="1339"/>
    <cellStyle name="40% - Accent4 3 3" xfId="1340"/>
    <cellStyle name="40% - Accent4 3 3 2" xfId="1341"/>
    <cellStyle name="40% - Accent4 3 3 3" xfId="1342"/>
    <cellStyle name="40% - Accent4 3 3 3 2" xfId="1343"/>
    <cellStyle name="40% - Accent4 3 3 3 3" xfId="1344"/>
    <cellStyle name="40% - Accent4 3 4" xfId="1345"/>
    <cellStyle name="40% - Accent4 4" xfId="1346"/>
    <cellStyle name="40% - Accent4 4 2" xfId="1347"/>
    <cellStyle name="40% - Accent4 4 2 2" xfId="1348"/>
    <cellStyle name="40% - Accent4 4 2 3" xfId="1349"/>
    <cellStyle name="40% - Accent4 4 2 3 2" xfId="1350"/>
    <cellStyle name="40% - Accent4 4 2 3 3" xfId="1351"/>
    <cellStyle name="40% - Accent4 4 2 4" xfId="1352"/>
    <cellStyle name="40% - Accent4 4 2 4 2" xfId="1353"/>
    <cellStyle name="40% - Accent4 4 2 4 3" xfId="1354"/>
    <cellStyle name="40% - Accent4 4 3" xfId="1355"/>
    <cellStyle name="40% - Accent4 4 3 2" xfId="1356"/>
    <cellStyle name="40% - Accent4 4 3 3" xfId="1357"/>
    <cellStyle name="40% - Accent4 4 3 3 2" xfId="1358"/>
    <cellStyle name="40% - Accent4 4 3 3 3" xfId="1359"/>
    <cellStyle name="40% - Accent4 4 4" xfId="1360"/>
    <cellStyle name="40% - Accent4 5" xfId="1361"/>
    <cellStyle name="40% - Accent4 5 2" xfId="1362"/>
    <cellStyle name="40% - Accent4 5 3" xfId="1363"/>
    <cellStyle name="40% - Accent4 6" xfId="1364"/>
    <cellStyle name="40% - Accent4 6 2" xfId="1365"/>
    <cellStyle name="40% - Accent4 7" xfId="1366"/>
    <cellStyle name="40% - Accent4 7 2" xfId="1367"/>
    <cellStyle name="40% - Accent4 7 3" xfId="1368"/>
    <cellStyle name="40% - Accent4 7 4" xfId="1369"/>
    <cellStyle name="40% - Accent4 7 5" xfId="1370"/>
    <cellStyle name="40% - Accent4 7 6" xfId="1371"/>
    <cellStyle name="40% - Accent4 7 7" xfId="1372"/>
    <cellStyle name="40% - Accent4 7 8" xfId="1373"/>
    <cellStyle name="40% - Accent4 8" xfId="1374"/>
    <cellStyle name="40% - Accent4 8 2" xfId="1375"/>
    <cellStyle name="40% - Accent4 8 3" xfId="1376"/>
    <cellStyle name="40% - Accent4 8 4" xfId="1377"/>
    <cellStyle name="40% - Accent4 8 5" xfId="1378"/>
    <cellStyle name="40% - Accent4 8 6" xfId="1379"/>
    <cellStyle name="40% - Accent4 8 7" xfId="1380"/>
    <cellStyle name="40% - Accent4 8 8" xfId="1381"/>
    <cellStyle name="40% - Accent4 9" xfId="1382"/>
    <cellStyle name="40% - Accent4 9 2" xfId="1383"/>
    <cellStyle name="40% - Accent4 9 3" xfId="1384"/>
    <cellStyle name="40% - Accent4 9 4" xfId="1385"/>
    <cellStyle name="40% - Accent4 9 5" xfId="1386"/>
    <cellStyle name="40% - Accent4 9 6" xfId="1387"/>
    <cellStyle name="40% - Accent4 9 7" xfId="1388"/>
    <cellStyle name="40% - Accent4 9 8" xfId="1389"/>
    <cellStyle name="40% - Accent5 10" xfId="1390"/>
    <cellStyle name="40% - Accent5 10 2" xfId="1391"/>
    <cellStyle name="40% - Accent5 10 3" xfId="1392"/>
    <cellStyle name="40% - Accent5 10 4" xfId="1393"/>
    <cellStyle name="40% - Accent5 10 5" xfId="1394"/>
    <cellStyle name="40% - Accent5 10 6" xfId="1395"/>
    <cellStyle name="40% - Accent5 10 7" xfId="1396"/>
    <cellStyle name="40% - Accent5 10 8" xfId="1397"/>
    <cellStyle name="40% - Accent5 11" xfId="1398"/>
    <cellStyle name="40% - Accent5 11 2" xfId="1399"/>
    <cellStyle name="40% - Accent5 11 3" xfId="1400"/>
    <cellStyle name="40% - Accent5 11 4" xfId="1401"/>
    <cellStyle name="40% - Accent5 11 5" xfId="1402"/>
    <cellStyle name="40% - Accent5 11 6" xfId="1403"/>
    <cellStyle name="40% - Accent5 11 7" xfId="1404"/>
    <cellStyle name="40% - Accent5 11 8" xfId="1405"/>
    <cellStyle name="40% - Accent5 12" xfId="1406"/>
    <cellStyle name="40% - Accent5 12 2" xfId="1407"/>
    <cellStyle name="40% - Accent5 12 3" xfId="1408"/>
    <cellStyle name="40% - Accent5 12 4" xfId="1409"/>
    <cellStyle name="40% - Accent5 12 5" xfId="1410"/>
    <cellStyle name="40% - Accent5 12 6" xfId="1411"/>
    <cellStyle name="40% - Accent5 12 7" xfId="1412"/>
    <cellStyle name="40% - Accent5 12 8" xfId="1413"/>
    <cellStyle name="40% - Accent5 13" xfId="1414"/>
    <cellStyle name="40% - Accent5 14" xfId="1415"/>
    <cellStyle name="40% - Accent5 15" xfId="1416"/>
    <cellStyle name="40% - Accent5 16" xfId="1417"/>
    <cellStyle name="40% - Accent5 17" xfId="1418"/>
    <cellStyle name="40% - Accent5 18" xfId="1419"/>
    <cellStyle name="40% - Accent5 2" xfId="1420"/>
    <cellStyle name="40% - Accent5 2 2" xfId="1421"/>
    <cellStyle name="40% - Accent5 2 2 2" xfId="1422"/>
    <cellStyle name="40% - Accent5 2 2 2 2" xfId="1423"/>
    <cellStyle name="40% - Accent5 2 2 2 3" xfId="1424"/>
    <cellStyle name="40% - Accent5 2 2 3" xfId="1425"/>
    <cellStyle name="40% - Accent5 2 2 3 2" xfId="1426"/>
    <cellStyle name="40% - Accent5 2 2 3 3" xfId="1427"/>
    <cellStyle name="40% - Accent5 2 2 3 3 2" xfId="1428"/>
    <cellStyle name="40% - Accent5 2 2 3 3 3" xfId="1429"/>
    <cellStyle name="40% - Accent5 2 2 3 4" xfId="1430"/>
    <cellStyle name="40% - Accent5 2 2 3 5" xfId="1431"/>
    <cellStyle name="40% - Accent5 2 2 3 6" xfId="1432"/>
    <cellStyle name="40% - Accent5 2 2 4" xfId="1433"/>
    <cellStyle name="40% - Accent5 2 2 4 2" xfId="1434"/>
    <cellStyle name="40% - Accent5 2 2 4 3" xfId="1435"/>
    <cellStyle name="40% - Accent5 2 2 4 4" xfId="1436"/>
    <cellStyle name="40% - Accent5 2 2 5" xfId="1437"/>
    <cellStyle name="40% - Accent5 2 3" xfId="1438"/>
    <cellStyle name="40% - Accent5 2 3 2" xfId="1439"/>
    <cellStyle name="40% - Accent5 2 3 2 2" xfId="1440"/>
    <cellStyle name="40% - Accent5 2 3 2 3" xfId="1441"/>
    <cellStyle name="40% - Accent5 2 3 2 3 2" xfId="1442"/>
    <cellStyle name="40% - Accent5 2 3 2 3 3" xfId="1443"/>
    <cellStyle name="40% - Accent5 2 3 2 4" xfId="1444"/>
    <cellStyle name="40% - Accent5 2 3 2 5" xfId="1445"/>
    <cellStyle name="40% - Accent5 2 3 2 6" xfId="1446"/>
    <cellStyle name="40% - Accent5 2 3 3" xfId="1447"/>
    <cellStyle name="40% - Accent5 2 3 4" xfId="1448"/>
    <cellStyle name="40% - Accent5 2 4" xfId="1449"/>
    <cellStyle name="40% - Accent5 2 4 2" xfId="1450"/>
    <cellStyle name="40% - Accent5 2 4 2 2" xfId="1451"/>
    <cellStyle name="40% - Accent5 2 4 2 3" xfId="1452"/>
    <cellStyle name="40% - Accent5 2 4 2 3 2" xfId="1453"/>
    <cellStyle name="40% - Accent5 2 4 2 3 3" xfId="1454"/>
    <cellStyle name="40% - Accent5 2 4 2 4" xfId="1455"/>
    <cellStyle name="40% - Accent5 2 4 2 5" xfId="1456"/>
    <cellStyle name="40% - Accent5 2 4 2 6" xfId="1457"/>
    <cellStyle name="40% - Accent5 2 4 3" xfId="1458"/>
    <cellStyle name="40% - Accent5 2 4 4" xfId="1459"/>
    <cellStyle name="40% - Accent5 2 5" xfId="1460"/>
    <cellStyle name="40% - Accent5 2 5 2" xfId="1461"/>
    <cellStyle name="40% - Accent5 2 5 2 2" xfId="1462"/>
    <cellStyle name="40% - Accent5 2 5 3" xfId="1463"/>
    <cellStyle name="40% - Accent5 2 5 3 2" xfId="1464"/>
    <cellStyle name="40% - Accent5 2 5 4" xfId="1465"/>
    <cellStyle name="40% - Accent5 2 5 4 2" xfId="1466"/>
    <cellStyle name="40% - Accent5 2 6" xfId="1467"/>
    <cellStyle name="40% - Accent5 2 6 2" xfId="1468"/>
    <cellStyle name="40% - Accent5 2 6 3" xfId="1469"/>
    <cellStyle name="40% - Accent5 2 6 4" xfId="1470"/>
    <cellStyle name="40% - Accent5 2 7" xfId="1471"/>
    <cellStyle name="40% - Accent5 3" xfId="1472"/>
    <cellStyle name="40% - Accent5 3 2" xfId="1473"/>
    <cellStyle name="40% - Accent5 3 2 2" xfId="1474"/>
    <cellStyle name="40% - Accent5 3 2 3" xfId="1475"/>
    <cellStyle name="40% - Accent5 3 2 3 2" xfId="1476"/>
    <cellStyle name="40% - Accent5 3 2 3 3" xfId="1477"/>
    <cellStyle name="40% - Accent5 3 2 4" xfId="1478"/>
    <cellStyle name="40% - Accent5 3 2 4 2" xfId="1479"/>
    <cellStyle name="40% - Accent5 3 2 4 3" xfId="1480"/>
    <cellStyle name="40% - Accent5 3 3" xfId="1481"/>
    <cellStyle name="40% - Accent5 3 3 2" xfId="1482"/>
    <cellStyle name="40% - Accent5 3 3 3" xfId="1483"/>
    <cellStyle name="40% - Accent5 3 3 3 2" xfId="1484"/>
    <cellStyle name="40% - Accent5 3 3 3 3" xfId="1485"/>
    <cellStyle name="40% - Accent5 3 4" xfId="1486"/>
    <cellStyle name="40% - Accent5 4" xfId="1487"/>
    <cellStyle name="40% - Accent5 4 2" xfId="1488"/>
    <cellStyle name="40% - Accent5 4 2 2" xfId="1489"/>
    <cellStyle name="40% - Accent5 4 2 3" xfId="1490"/>
    <cellStyle name="40% - Accent5 4 2 3 2" xfId="1491"/>
    <cellStyle name="40% - Accent5 4 2 3 3" xfId="1492"/>
    <cellStyle name="40% - Accent5 4 2 4" xfId="1493"/>
    <cellStyle name="40% - Accent5 4 2 4 2" xfId="1494"/>
    <cellStyle name="40% - Accent5 4 2 4 3" xfId="1495"/>
    <cellStyle name="40% - Accent5 4 3" xfId="1496"/>
    <cellStyle name="40% - Accent5 4 3 2" xfId="1497"/>
    <cellStyle name="40% - Accent5 4 3 3" xfId="1498"/>
    <cellStyle name="40% - Accent5 4 3 3 2" xfId="1499"/>
    <cellStyle name="40% - Accent5 4 3 3 3" xfId="1500"/>
    <cellStyle name="40% - Accent5 4 4" xfId="1501"/>
    <cellStyle name="40% - Accent5 5" xfId="1502"/>
    <cellStyle name="40% - Accent5 5 2" xfId="1503"/>
    <cellStyle name="40% - Accent5 5 3" xfId="1504"/>
    <cellStyle name="40% - Accent5 6" xfId="1505"/>
    <cellStyle name="40% - Accent5 6 2" xfId="1506"/>
    <cellStyle name="40% - Accent5 7" xfId="1507"/>
    <cellStyle name="40% - Accent5 7 2" xfId="1508"/>
    <cellStyle name="40% - Accent5 7 3" xfId="1509"/>
    <cellStyle name="40% - Accent5 7 4" xfId="1510"/>
    <cellStyle name="40% - Accent5 7 5" xfId="1511"/>
    <cellStyle name="40% - Accent5 7 6" xfId="1512"/>
    <cellStyle name="40% - Accent5 7 7" xfId="1513"/>
    <cellStyle name="40% - Accent5 7 8" xfId="1514"/>
    <cellStyle name="40% - Accent5 8" xfId="1515"/>
    <cellStyle name="40% - Accent5 8 2" xfId="1516"/>
    <cellStyle name="40% - Accent5 8 3" xfId="1517"/>
    <cellStyle name="40% - Accent5 8 4" xfId="1518"/>
    <cellStyle name="40% - Accent5 8 5" xfId="1519"/>
    <cellStyle name="40% - Accent5 8 6" xfId="1520"/>
    <cellStyle name="40% - Accent5 8 7" xfId="1521"/>
    <cellStyle name="40% - Accent5 8 8" xfId="1522"/>
    <cellStyle name="40% - Accent5 9" xfId="1523"/>
    <cellStyle name="40% - Accent5 9 2" xfId="1524"/>
    <cellStyle name="40% - Accent5 9 3" xfId="1525"/>
    <cellStyle name="40% - Accent5 9 4" xfId="1526"/>
    <cellStyle name="40% - Accent5 9 5" xfId="1527"/>
    <cellStyle name="40% - Accent5 9 6" xfId="1528"/>
    <cellStyle name="40% - Accent5 9 7" xfId="1529"/>
    <cellStyle name="40% - Accent5 9 8" xfId="1530"/>
    <cellStyle name="40% - Accent6 10" xfId="1531"/>
    <cellStyle name="40% - Accent6 10 2" xfId="1532"/>
    <cellStyle name="40% - Accent6 10 3" xfId="1533"/>
    <cellStyle name="40% - Accent6 10 4" xfId="1534"/>
    <cellStyle name="40% - Accent6 10 5" xfId="1535"/>
    <cellStyle name="40% - Accent6 10 6" xfId="1536"/>
    <cellStyle name="40% - Accent6 10 7" xfId="1537"/>
    <cellStyle name="40% - Accent6 10 8" xfId="1538"/>
    <cellStyle name="40% - Accent6 11" xfId="1539"/>
    <cellStyle name="40% - Accent6 11 2" xfId="1540"/>
    <cellStyle name="40% - Accent6 11 3" xfId="1541"/>
    <cellStyle name="40% - Accent6 11 4" xfId="1542"/>
    <cellStyle name="40% - Accent6 11 5" xfId="1543"/>
    <cellStyle name="40% - Accent6 11 6" xfId="1544"/>
    <cellStyle name="40% - Accent6 11 7" xfId="1545"/>
    <cellStyle name="40% - Accent6 11 8" xfId="1546"/>
    <cellStyle name="40% - Accent6 12" xfId="1547"/>
    <cellStyle name="40% - Accent6 12 2" xfId="1548"/>
    <cellStyle name="40% - Accent6 12 3" xfId="1549"/>
    <cellStyle name="40% - Accent6 12 4" xfId="1550"/>
    <cellStyle name="40% - Accent6 12 5" xfId="1551"/>
    <cellStyle name="40% - Accent6 12 6" xfId="1552"/>
    <cellStyle name="40% - Accent6 12 7" xfId="1553"/>
    <cellStyle name="40% - Accent6 12 8" xfId="1554"/>
    <cellStyle name="40% - Accent6 13" xfId="1555"/>
    <cellStyle name="40% - Accent6 14" xfId="1556"/>
    <cellStyle name="40% - Accent6 15" xfId="1557"/>
    <cellStyle name="40% - Accent6 16" xfId="1558"/>
    <cellStyle name="40% - Accent6 17" xfId="1559"/>
    <cellStyle name="40% - Accent6 18" xfId="1560"/>
    <cellStyle name="40% - Accent6 2" xfId="1561"/>
    <cellStyle name="40% - Accent6 2 2" xfId="1562"/>
    <cellStyle name="40% - Accent6 2 2 2" xfId="1563"/>
    <cellStyle name="40% - Accent6 2 2 2 2" xfId="1564"/>
    <cellStyle name="40% - Accent6 2 2 2 3" xfId="1565"/>
    <cellStyle name="40% - Accent6 2 2 3" xfId="1566"/>
    <cellStyle name="40% - Accent6 2 2 3 2" xfId="1567"/>
    <cellStyle name="40% - Accent6 2 2 3 3" xfId="1568"/>
    <cellStyle name="40% - Accent6 2 2 3 3 2" xfId="1569"/>
    <cellStyle name="40% - Accent6 2 2 3 3 3" xfId="1570"/>
    <cellStyle name="40% - Accent6 2 2 3 4" xfId="1571"/>
    <cellStyle name="40% - Accent6 2 2 3 5" xfId="1572"/>
    <cellStyle name="40% - Accent6 2 2 3 6" xfId="1573"/>
    <cellStyle name="40% - Accent6 2 2 4" xfId="1574"/>
    <cellStyle name="40% - Accent6 2 2 4 2" xfId="1575"/>
    <cellStyle name="40% - Accent6 2 2 4 3" xfId="1576"/>
    <cellStyle name="40% - Accent6 2 2 4 4" xfId="1577"/>
    <cellStyle name="40% - Accent6 2 2 5" xfId="1578"/>
    <cellStyle name="40% - Accent6 2 3" xfId="1579"/>
    <cellStyle name="40% - Accent6 2 3 2" xfId="1580"/>
    <cellStyle name="40% - Accent6 2 3 2 2" xfId="1581"/>
    <cellStyle name="40% - Accent6 2 3 2 3" xfId="1582"/>
    <cellStyle name="40% - Accent6 2 3 2 3 2" xfId="1583"/>
    <cellStyle name="40% - Accent6 2 3 2 3 3" xfId="1584"/>
    <cellStyle name="40% - Accent6 2 3 2 4" xfId="1585"/>
    <cellStyle name="40% - Accent6 2 3 2 5" xfId="1586"/>
    <cellStyle name="40% - Accent6 2 3 2 6" xfId="1587"/>
    <cellStyle name="40% - Accent6 2 3 3" xfId="1588"/>
    <cellStyle name="40% - Accent6 2 3 4" xfId="1589"/>
    <cellStyle name="40% - Accent6 2 4" xfId="1590"/>
    <cellStyle name="40% - Accent6 2 4 2" xfId="1591"/>
    <cellStyle name="40% - Accent6 2 4 2 2" xfId="1592"/>
    <cellStyle name="40% - Accent6 2 4 2 3" xfId="1593"/>
    <cellStyle name="40% - Accent6 2 4 2 3 2" xfId="1594"/>
    <cellStyle name="40% - Accent6 2 4 2 3 3" xfId="1595"/>
    <cellStyle name="40% - Accent6 2 4 2 4" xfId="1596"/>
    <cellStyle name="40% - Accent6 2 4 2 5" xfId="1597"/>
    <cellStyle name="40% - Accent6 2 4 2 6" xfId="1598"/>
    <cellStyle name="40% - Accent6 2 4 3" xfId="1599"/>
    <cellStyle name="40% - Accent6 2 4 4" xfId="1600"/>
    <cellStyle name="40% - Accent6 2 5" xfId="1601"/>
    <cellStyle name="40% - Accent6 2 5 2" xfId="1602"/>
    <cellStyle name="40% - Accent6 2 5 2 2" xfId="1603"/>
    <cellStyle name="40% - Accent6 2 5 3" xfId="1604"/>
    <cellStyle name="40% - Accent6 2 5 3 2" xfId="1605"/>
    <cellStyle name="40% - Accent6 2 5 4" xfId="1606"/>
    <cellStyle name="40% - Accent6 2 5 4 2" xfId="1607"/>
    <cellStyle name="40% - Accent6 2 6" xfId="1608"/>
    <cellStyle name="40% - Accent6 2 6 2" xfId="1609"/>
    <cellStyle name="40% - Accent6 2 6 3" xfId="1610"/>
    <cellStyle name="40% - Accent6 2 6 4" xfId="1611"/>
    <cellStyle name="40% - Accent6 2 7" xfId="1612"/>
    <cellStyle name="40% - Accent6 3" xfId="1613"/>
    <cellStyle name="40% - Accent6 3 2" xfId="1614"/>
    <cellStyle name="40% - Accent6 3 2 2" xfId="1615"/>
    <cellStyle name="40% - Accent6 3 2 3" xfId="1616"/>
    <cellStyle name="40% - Accent6 3 2 3 2" xfId="1617"/>
    <cellStyle name="40% - Accent6 3 2 3 3" xfId="1618"/>
    <cellStyle name="40% - Accent6 3 2 4" xfId="1619"/>
    <cellStyle name="40% - Accent6 3 2 4 2" xfId="1620"/>
    <cellStyle name="40% - Accent6 3 2 4 3" xfId="1621"/>
    <cellStyle name="40% - Accent6 3 3" xfId="1622"/>
    <cellStyle name="40% - Accent6 3 3 2" xfId="1623"/>
    <cellStyle name="40% - Accent6 3 3 3" xfId="1624"/>
    <cellStyle name="40% - Accent6 3 3 3 2" xfId="1625"/>
    <cellStyle name="40% - Accent6 3 3 3 3" xfId="1626"/>
    <cellStyle name="40% - Accent6 3 4" xfId="1627"/>
    <cellStyle name="40% - Accent6 4" xfId="1628"/>
    <cellStyle name="40% - Accent6 4 2" xfId="1629"/>
    <cellStyle name="40% - Accent6 4 2 2" xfId="1630"/>
    <cellStyle name="40% - Accent6 4 2 3" xfId="1631"/>
    <cellStyle name="40% - Accent6 4 2 3 2" xfId="1632"/>
    <cellStyle name="40% - Accent6 4 2 3 3" xfId="1633"/>
    <cellStyle name="40% - Accent6 4 2 4" xfId="1634"/>
    <cellStyle name="40% - Accent6 4 2 4 2" xfId="1635"/>
    <cellStyle name="40% - Accent6 4 2 4 3" xfId="1636"/>
    <cellStyle name="40% - Accent6 4 3" xfId="1637"/>
    <cellStyle name="40% - Accent6 4 3 2" xfId="1638"/>
    <cellStyle name="40% - Accent6 4 3 3" xfId="1639"/>
    <cellStyle name="40% - Accent6 4 3 3 2" xfId="1640"/>
    <cellStyle name="40% - Accent6 4 3 3 3" xfId="1641"/>
    <cellStyle name="40% - Accent6 4 4" xfId="1642"/>
    <cellStyle name="40% - Accent6 5" xfId="1643"/>
    <cellStyle name="40% - Accent6 5 2" xfId="1644"/>
    <cellStyle name="40% - Accent6 5 3" xfId="1645"/>
    <cellStyle name="40% - Accent6 6" xfId="1646"/>
    <cellStyle name="40% - Accent6 6 2" xfId="1647"/>
    <cellStyle name="40% - Accent6 7" xfId="1648"/>
    <cellStyle name="40% - Accent6 7 2" xfId="1649"/>
    <cellStyle name="40% - Accent6 7 3" xfId="1650"/>
    <cellStyle name="40% - Accent6 7 4" xfId="1651"/>
    <cellStyle name="40% - Accent6 7 5" xfId="1652"/>
    <cellStyle name="40% - Accent6 7 6" xfId="1653"/>
    <cellStyle name="40% - Accent6 7 7" xfId="1654"/>
    <cellStyle name="40% - Accent6 7 8" xfId="1655"/>
    <cellStyle name="40% - Accent6 8" xfId="1656"/>
    <cellStyle name="40% - Accent6 8 2" xfId="1657"/>
    <cellStyle name="40% - Accent6 8 3" xfId="1658"/>
    <cellStyle name="40% - Accent6 8 4" xfId="1659"/>
    <cellStyle name="40% - Accent6 8 5" xfId="1660"/>
    <cellStyle name="40% - Accent6 8 6" xfId="1661"/>
    <cellStyle name="40% - Accent6 8 7" xfId="1662"/>
    <cellStyle name="40% - Accent6 8 8" xfId="1663"/>
    <cellStyle name="40% - Accent6 9" xfId="1664"/>
    <cellStyle name="40% - Accent6 9 2" xfId="1665"/>
    <cellStyle name="40% - Accent6 9 3" xfId="1666"/>
    <cellStyle name="40% - Accent6 9 4" xfId="1667"/>
    <cellStyle name="40% - Accent6 9 5" xfId="1668"/>
    <cellStyle name="40% - Accent6 9 6" xfId="1669"/>
    <cellStyle name="40% - Accent6 9 7" xfId="1670"/>
    <cellStyle name="40% - Accent6 9 8" xfId="1671"/>
    <cellStyle name="60% - Accent1 2" xfId="1672"/>
    <cellStyle name="60% - Accent1 2 2" xfId="1673"/>
    <cellStyle name="60% - Accent1 2 2 2" xfId="1674"/>
    <cellStyle name="60% - Accent1 2 2 2 2" xfId="1675"/>
    <cellStyle name="60% - Accent1 2 2 2 3" xfId="1676"/>
    <cellStyle name="60% - Accent1 2 2 2 3 2" xfId="1677"/>
    <cellStyle name="60% - Accent1 2 2 2 3 3" xfId="1678"/>
    <cellStyle name="60% - Accent1 2 2 2 4" xfId="1679"/>
    <cellStyle name="60% - Accent1 2 2 2 5" xfId="1680"/>
    <cellStyle name="60% - Accent1 2 2 2 6" xfId="1681"/>
    <cellStyle name="60% - Accent1 2 2 3" xfId="1682"/>
    <cellStyle name="60% - Accent1 2 2 3 2" xfId="1683"/>
    <cellStyle name="60% - Accent1 2 2 3 3" xfId="1684"/>
    <cellStyle name="60% - Accent1 2 2 3 4" xfId="1685"/>
    <cellStyle name="60% - Accent1 2 2 4" xfId="1686"/>
    <cellStyle name="60% - Accent1 2 3" xfId="1687"/>
    <cellStyle name="60% - Accent1 2 3 2" xfId="1688"/>
    <cellStyle name="60% - Accent1 2 3 3" xfId="1689"/>
    <cellStyle name="60% - Accent1 2 4" xfId="1690"/>
    <cellStyle name="60% - Accent1 2 4 2" xfId="1691"/>
    <cellStyle name="60% - Accent1 2 4 3" xfId="1692"/>
    <cellStyle name="60% - Accent1 2 5" xfId="1693"/>
    <cellStyle name="60% - Accent1 2 5 2" xfId="1694"/>
    <cellStyle name="60% - Accent1 2 5 3" xfId="1695"/>
    <cellStyle name="60% - Accent1 2 6" xfId="1696"/>
    <cellStyle name="60% - Accent1 2 6 2" xfId="1697"/>
    <cellStyle name="60% - Accent1 2 6 3" xfId="1698"/>
    <cellStyle name="60% - Accent1 2 6 4" xfId="1699"/>
    <cellStyle name="60% - Accent1 2 7" xfId="1700"/>
    <cellStyle name="60% - Accent1 3" xfId="1701"/>
    <cellStyle name="60% - Accent1 3 2" xfId="1702"/>
    <cellStyle name="60% - Accent1 3 2 2" xfId="1703"/>
    <cellStyle name="60% - Accent1 3 2 3" xfId="1704"/>
    <cellStyle name="60% - Accent1 3 2 4" xfId="1705"/>
    <cellStyle name="60% - Accent1 3 3" xfId="1706"/>
    <cellStyle name="60% - Accent1 4" xfId="1707"/>
    <cellStyle name="60% - Accent1 4 2" xfId="1708"/>
    <cellStyle name="60% - Accent1 4 3" xfId="1709"/>
    <cellStyle name="60% - Accent1 5" xfId="1710"/>
    <cellStyle name="60% - Accent1 6" xfId="1711"/>
    <cellStyle name="60% - Accent2 2" xfId="1712"/>
    <cellStyle name="60% - Accent2 2 2" xfId="1713"/>
    <cellStyle name="60% - Accent2 2 2 2" xfId="1714"/>
    <cellStyle name="60% - Accent2 2 2 2 2" xfId="1715"/>
    <cellStyle name="60% - Accent2 2 2 2 3" xfId="1716"/>
    <cellStyle name="60% - Accent2 2 2 2 3 2" xfId="1717"/>
    <cellStyle name="60% - Accent2 2 2 2 3 3" xfId="1718"/>
    <cellStyle name="60% - Accent2 2 2 2 4" xfId="1719"/>
    <cellStyle name="60% - Accent2 2 2 2 5" xfId="1720"/>
    <cellStyle name="60% - Accent2 2 2 2 6" xfId="1721"/>
    <cellStyle name="60% - Accent2 2 2 3" xfId="1722"/>
    <cellStyle name="60% - Accent2 2 2 3 2" xfId="1723"/>
    <cellStyle name="60% - Accent2 2 2 3 3" xfId="1724"/>
    <cellStyle name="60% - Accent2 2 2 3 4" xfId="1725"/>
    <cellStyle name="60% - Accent2 2 2 4" xfId="1726"/>
    <cellStyle name="60% - Accent2 2 3" xfId="1727"/>
    <cellStyle name="60% - Accent2 2 3 2" xfId="1728"/>
    <cellStyle name="60% - Accent2 2 3 3" xfId="1729"/>
    <cellStyle name="60% - Accent2 2 4" xfId="1730"/>
    <cellStyle name="60% - Accent2 2 4 2" xfId="1731"/>
    <cellStyle name="60% - Accent2 2 4 3" xfId="1732"/>
    <cellStyle name="60% - Accent2 2 5" xfId="1733"/>
    <cellStyle name="60% - Accent2 2 5 2" xfId="1734"/>
    <cellStyle name="60% - Accent2 2 5 3" xfId="1735"/>
    <cellStyle name="60% - Accent2 2 6" xfId="1736"/>
    <cellStyle name="60% - Accent2 2 6 2" xfId="1737"/>
    <cellStyle name="60% - Accent2 2 6 3" xfId="1738"/>
    <cellStyle name="60% - Accent2 2 6 4" xfId="1739"/>
    <cellStyle name="60% - Accent2 2 7" xfId="1740"/>
    <cellStyle name="60% - Accent2 3" xfId="1741"/>
    <cellStyle name="60% - Accent2 3 2" xfId="1742"/>
    <cellStyle name="60% - Accent2 3 2 2" xfId="1743"/>
    <cellStyle name="60% - Accent2 3 2 3" xfId="1744"/>
    <cellStyle name="60% - Accent2 3 2 4" xfId="1745"/>
    <cellStyle name="60% - Accent2 3 3" xfId="1746"/>
    <cellStyle name="60% - Accent2 4" xfId="1747"/>
    <cellStyle name="60% - Accent2 4 2" xfId="1748"/>
    <cellStyle name="60% - Accent2 4 3" xfId="1749"/>
    <cellStyle name="60% - Accent2 5" xfId="1750"/>
    <cellStyle name="60% - Accent2 6" xfId="1751"/>
    <cellStyle name="60% - Accent3 2" xfId="1752"/>
    <cellStyle name="60% - Accent3 2 2" xfId="1753"/>
    <cellStyle name="60% - Accent3 2 2 2" xfId="1754"/>
    <cellStyle name="60% - Accent3 2 2 2 2" xfId="1755"/>
    <cellStyle name="60% - Accent3 2 2 2 3" xfId="1756"/>
    <cellStyle name="60% - Accent3 2 2 2 3 2" xfId="1757"/>
    <cellStyle name="60% - Accent3 2 2 2 3 3" xfId="1758"/>
    <cellStyle name="60% - Accent3 2 2 2 4" xfId="1759"/>
    <cellStyle name="60% - Accent3 2 2 2 5" xfId="1760"/>
    <cellStyle name="60% - Accent3 2 2 2 6" xfId="1761"/>
    <cellStyle name="60% - Accent3 2 2 3" xfId="1762"/>
    <cellStyle name="60% - Accent3 2 2 3 2" xfId="1763"/>
    <cellStyle name="60% - Accent3 2 2 3 3" xfId="1764"/>
    <cellStyle name="60% - Accent3 2 2 3 4" xfId="1765"/>
    <cellStyle name="60% - Accent3 2 2 4" xfId="1766"/>
    <cellStyle name="60% - Accent3 2 3" xfId="1767"/>
    <cellStyle name="60% - Accent3 2 3 2" xfId="1768"/>
    <cellStyle name="60% - Accent3 2 3 3" xfId="1769"/>
    <cellStyle name="60% - Accent3 2 4" xfId="1770"/>
    <cellStyle name="60% - Accent3 2 4 2" xfId="1771"/>
    <cellStyle name="60% - Accent3 2 4 3" xfId="1772"/>
    <cellStyle name="60% - Accent3 2 5" xfId="1773"/>
    <cellStyle name="60% - Accent3 2 5 2" xfId="1774"/>
    <cellStyle name="60% - Accent3 2 5 3" xfId="1775"/>
    <cellStyle name="60% - Accent3 2 6" xfId="1776"/>
    <cellStyle name="60% - Accent3 2 6 2" xfId="1777"/>
    <cellStyle name="60% - Accent3 2 6 3" xfId="1778"/>
    <cellStyle name="60% - Accent3 2 6 4" xfId="1779"/>
    <cellStyle name="60% - Accent3 2 7" xfId="1780"/>
    <cellStyle name="60% - Accent3 3" xfId="1781"/>
    <cellStyle name="60% - Accent3 3 2" xfId="1782"/>
    <cellStyle name="60% - Accent3 3 2 2" xfId="1783"/>
    <cellStyle name="60% - Accent3 3 2 3" xfId="1784"/>
    <cellStyle name="60% - Accent3 3 2 4" xfId="1785"/>
    <cellStyle name="60% - Accent3 3 3" xfId="1786"/>
    <cellStyle name="60% - Accent3 4" xfId="1787"/>
    <cellStyle name="60% - Accent3 4 2" xfId="1788"/>
    <cellStyle name="60% - Accent3 4 3" xfId="1789"/>
    <cellStyle name="60% - Accent3 5" xfId="1790"/>
    <cellStyle name="60% - Accent3 6" xfId="1791"/>
    <cellStyle name="60% - Accent4 2" xfId="1792"/>
    <cellStyle name="60% - Accent4 2 2" xfId="1793"/>
    <cellStyle name="60% - Accent4 2 2 2" xfId="1794"/>
    <cellStyle name="60% - Accent4 2 2 2 2" xfId="1795"/>
    <cellStyle name="60% - Accent4 2 2 2 3" xfId="1796"/>
    <cellStyle name="60% - Accent4 2 2 2 3 2" xfId="1797"/>
    <cellStyle name="60% - Accent4 2 2 2 3 3" xfId="1798"/>
    <cellStyle name="60% - Accent4 2 2 2 4" xfId="1799"/>
    <cellStyle name="60% - Accent4 2 2 2 5" xfId="1800"/>
    <cellStyle name="60% - Accent4 2 2 2 6" xfId="1801"/>
    <cellStyle name="60% - Accent4 2 2 3" xfId="1802"/>
    <cellStyle name="60% - Accent4 2 2 3 2" xfId="1803"/>
    <cellStyle name="60% - Accent4 2 2 3 3" xfId="1804"/>
    <cellStyle name="60% - Accent4 2 2 3 4" xfId="1805"/>
    <cellStyle name="60% - Accent4 2 2 4" xfId="1806"/>
    <cellStyle name="60% - Accent4 2 3" xfId="1807"/>
    <cellStyle name="60% - Accent4 2 3 2" xfId="1808"/>
    <cellStyle name="60% - Accent4 2 3 3" xfId="1809"/>
    <cellStyle name="60% - Accent4 2 4" xfId="1810"/>
    <cellStyle name="60% - Accent4 2 4 2" xfId="1811"/>
    <cellStyle name="60% - Accent4 2 4 3" xfId="1812"/>
    <cellStyle name="60% - Accent4 2 5" xfId="1813"/>
    <cellStyle name="60% - Accent4 2 5 2" xfId="1814"/>
    <cellStyle name="60% - Accent4 2 5 3" xfId="1815"/>
    <cellStyle name="60% - Accent4 2 6" xfId="1816"/>
    <cellStyle name="60% - Accent4 2 6 2" xfId="1817"/>
    <cellStyle name="60% - Accent4 2 6 3" xfId="1818"/>
    <cellStyle name="60% - Accent4 2 6 4" xfId="1819"/>
    <cellStyle name="60% - Accent4 2 7" xfId="1820"/>
    <cellStyle name="60% - Accent4 3" xfId="1821"/>
    <cellStyle name="60% - Accent4 3 2" xfId="1822"/>
    <cellStyle name="60% - Accent4 3 2 2" xfId="1823"/>
    <cellStyle name="60% - Accent4 3 2 3" xfId="1824"/>
    <cellStyle name="60% - Accent4 3 2 4" xfId="1825"/>
    <cellStyle name="60% - Accent4 3 3" xfId="1826"/>
    <cellStyle name="60% - Accent4 4" xfId="1827"/>
    <cellStyle name="60% - Accent4 4 2" xfId="1828"/>
    <cellStyle name="60% - Accent4 4 3" xfId="1829"/>
    <cellStyle name="60% - Accent4 5" xfId="1830"/>
    <cellStyle name="60% - Accent4 6" xfId="1831"/>
    <cellStyle name="60% - Accent5 2" xfId="1832"/>
    <cellStyle name="60% - Accent5 2 2" xfId="1833"/>
    <cellStyle name="60% - Accent5 2 2 2" xfId="1834"/>
    <cellStyle name="60% - Accent5 2 2 2 2" xfId="1835"/>
    <cellStyle name="60% - Accent5 2 2 2 3" xfId="1836"/>
    <cellStyle name="60% - Accent5 2 2 2 3 2" xfId="1837"/>
    <cellStyle name="60% - Accent5 2 2 2 3 3" xfId="1838"/>
    <cellStyle name="60% - Accent5 2 2 2 4" xfId="1839"/>
    <cellStyle name="60% - Accent5 2 2 2 5" xfId="1840"/>
    <cellStyle name="60% - Accent5 2 2 2 6" xfId="1841"/>
    <cellStyle name="60% - Accent5 2 2 3" xfId="1842"/>
    <cellStyle name="60% - Accent5 2 2 3 2" xfId="1843"/>
    <cellStyle name="60% - Accent5 2 2 3 3" xfId="1844"/>
    <cellStyle name="60% - Accent5 2 2 3 4" xfId="1845"/>
    <cellStyle name="60% - Accent5 2 2 4" xfId="1846"/>
    <cellStyle name="60% - Accent5 2 3" xfId="1847"/>
    <cellStyle name="60% - Accent5 2 3 2" xfId="1848"/>
    <cellStyle name="60% - Accent5 2 3 3" xfId="1849"/>
    <cellStyle name="60% - Accent5 2 4" xfId="1850"/>
    <cellStyle name="60% - Accent5 2 4 2" xfId="1851"/>
    <cellStyle name="60% - Accent5 2 4 3" xfId="1852"/>
    <cellStyle name="60% - Accent5 2 5" xfId="1853"/>
    <cellStyle name="60% - Accent5 2 5 2" xfId="1854"/>
    <cellStyle name="60% - Accent5 2 5 3" xfId="1855"/>
    <cellStyle name="60% - Accent5 2 6" xfId="1856"/>
    <cellStyle name="60% - Accent5 2 6 2" xfId="1857"/>
    <cellStyle name="60% - Accent5 2 6 3" xfId="1858"/>
    <cellStyle name="60% - Accent5 2 6 4" xfId="1859"/>
    <cellStyle name="60% - Accent5 2 7" xfId="1860"/>
    <cellStyle name="60% - Accent5 3" xfId="1861"/>
    <cellStyle name="60% - Accent5 3 2" xfId="1862"/>
    <cellStyle name="60% - Accent5 3 2 2" xfId="1863"/>
    <cellStyle name="60% - Accent5 3 2 3" xfId="1864"/>
    <cellStyle name="60% - Accent5 3 2 4" xfId="1865"/>
    <cellStyle name="60% - Accent5 3 3" xfId="1866"/>
    <cellStyle name="60% - Accent5 4" xfId="1867"/>
    <cellStyle name="60% - Accent5 4 2" xfId="1868"/>
    <cellStyle name="60% - Accent5 4 3" xfId="1869"/>
    <cellStyle name="60% - Accent5 5" xfId="1870"/>
    <cellStyle name="60% - Accent5 6" xfId="1871"/>
    <cellStyle name="60% - Accent6 2" xfId="1872"/>
    <cellStyle name="60% - Accent6 2 2" xfId="1873"/>
    <cellStyle name="60% - Accent6 2 2 2" xfId="1874"/>
    <cellStyle name="60% - Accent6 2 2 2 2" xfId="1875"/>
    <cellStyle name="60% - Accent6 2 2 2 3" xfId="1876"/>
    <cellStyle name="60% - Accent6 2 2 2 3 2" xfId="1877"/>
    <cellStyle name="60% - Accent6 2 2 2 3 3" xfId="1878"/>
    <cellStyle name="60% - Accent6 2 2 2 4" xfId="1879"/>
    <cellStyle name="60% - Accent6 2 2 2 5" xfId="1880"/>
    <cellStyle name="60% - Accent6 2 2 2 6" xfId="1881"/>
    <cellStyle name="60% - Accent6 2 2 3" xfId="1882"/>
    <cellStyle name="60% - Accent6 2 2 3 2" xfId="1883"/>
    <cellStyle name="60% - Accent6 2 2 3 3" xfId="1884"/>
    <cellStyle name="60% - Accent6 2 2 3 4" xfId="1885"/>
    <cellStyle name="60% - Accent6 2 2 4" xfId="1886"/>
    <cellStyle name="60% - Accent6 2 3" xfId="1887"/>
    <cellStyle name="60% - Accent6 2 3 2" xfId="1888"/>
    <cellStyle name="60% - Accent6 2 3 3" xfId="1889"/>
    <cellStyle name="60% - Accent6 2 4" xfId="1890"/>
    <cellStyle name="60% - Accent6 2 4 2" xfId="1891"/>
    <cellStyle name="60% - Accent6 2 4 3" xfId="1892"/>
    <cellStyle name="60% - Accent6 2 5" xfId="1893"/>
    <cellStyle name="60% - Accent6 2 5 2" xfId="1894"/>
    <cellStyle name="60% - Accent6 2 5 3" xfId="1895"/>
    <cellStyle name="60% - Accent6 2 6" xfId="1896"/>
    <cellStyle name="60% - Accent6 2 6 2" xfId="1897"/>
    <cellStyle name="60% - Accent6 2 6 3" xfId="1898"/>
    <cellStyle name="60% - Accent6 2 6 4" xfId="1899"/>
    <cellStyle name="60% - Accent6 2 7" xfId="1900"/>
    <cellStyle name="60% - Accent6 3" xfId="1901"/>
    <cellStyle name="60% - Accent6 3 2" xfId="1902"/>
    <cellStyle name="60% - Accent6 3 2 2" xfId="1903"/>
    <cellStyle name="60% - Accent6 3 2 3" xfId="1904"/>
    <cellStyle name="60% - Accent6 3 2 4" xfId="1905"/>
    <cellStyle name="60% - Accent6 3 3" xfId="1906"/>
    <cellStyle name="60% - Accent6 4" xfId="1907"/>
    <cellStyle name="60% - Accent6 4 2" xfId="1908"/>
    <cellStyle name="60% - Accent6 4 3" xfId="1909"/>
    <cellStyle name="60% - Accent6 5" xfId="1910"/>
    <cellStyle name="60% - Accent6 6" xfId="1911"/>
    <cellStyle name="Accent1 2" xfId="1912"/>
    <cellStyle name="Accent1 2 2" xfId="1913"/>
    <cellStyle name="Accent1 2 2 2" xfId="1914"/>
    <cellStyle name="Accent1 2 2 2 2" xfId="1915"/>
    <cellStyle name="Accent1 2 2 2 3" xfId="1916"/>
    <cellStyle name="Accent1 2 2 2 3 2" xfId="1917"/>
    <cellStyle name="Accent1 2 2 2 3 3" xfId="1918"/>
    <cellStyle name="Accent1 2 2 2 4" xfId="1919"/>
    <cellStyle name="Accent1 2 2 2 5" xfId="1920"/>
    <cellStyle name="Accent1 2 2 2 6" xfId="1921"/>
    <cellStyle name="Accent1 2 2 3" xfId="1922"/>
    <cellStyle name="Accent1 2 2 3 2" xfId="1923"/>
    <cellStyle name="Accent1 2 2 3 3" xfId="1924"/>
    <cellStyle name="Accent1 2 2 3 4" xfId="1925"/>
    <cellStyle name="Accent1 2 2 4" xfId="1926"/>
    <cellStyle name="Accent1 2 3" xfId="1927"/>
    <cellStyle name="Accent1 2 3 2" xfId="1928"/>
    <cellStyle name="Accent1 2 3 3" xfId="1929"/>
    <cellStyle name="Accent1 2 4" xfId="1930"/>
    <cellStyle name="Accent1 2 4 2" xfId="1931"/>
    <cellStyle name="Accent1 2 4 3" xfId="1932"/>
    <cellStyle name="Accent1 2 5" xfId="1933"/>
    <cellStyle name="Accent1 2 5 2" xfId="1934"/>
    <cellStyle name="Accent1 2 5 3" xfId="1935"/>
    <cellStyle name="Accent1 2 6" xfId="1936"/>
    <cellStyle name="Accent1 2 6 2" xfId="1937"/>
    <cellStyle name="Accent1 2 6 3" xfId="1938"/>
    <cellStyle name="Accent1 2 6 4" xfId="1939"/>
    <cellStyle name="Accent1 2 7" xfId="1940"/>
    <cellStyle name="Accent1 3" xfId="1941"/>
    <cellStyle name="Accent1 3 2" xfId="1942"/>
    <cellStyle name="Accent1 3 2 2" xfId="1943"/>
    <cellStyle name="Accent1 3 2 3" xfId="1944"/>
    <cellStyle name="Accent1 3 2 4" xfId="1945"/>
    <cellStyle name="Accent1 3 3" xfId="1946"/>
    <cellStyle name="Accent1 4" xfId="1947"/>
    <cellStyle name="Accent1 4 2" xfId="1948"/>
    <cellStyle name="Accent1 4 3" xfId="1949"/>
    <cellStyle name="Accent1 5" xfId="1950"/>
    <cellStyle name="Accent1 6" xfId="1951"/>
    <cellStyle name="Accent2 2" xfId="1952"/>
    <cellStyle name="Accent2 2 2" xfId="1953"/>
    <cellStyle name="Accent2 2 2 2" xfId="1954"/>
    <cellStyle name="Accent2 2 2 2 2" xfId="1955"/>
    <cellStyle name="Accent2 2 2 2 3" xfId="1956"/>
    <cellStyle name="Accent2 2 2 2 3 2" xfId="1957"/>
    <cellStyle name="Accent2 2 2 2 3 3" xfId="1958"/>
    <cellStyle name="Accent2 2 2 2 4" xfId="1959"/>
    <cellStyle name="Accent2 2 2 2 5" xfId="1960"/>
    <cellStyle name="Accent2 2 2 2 6" xfId="1961"/>
    <cellStyle name="Accent2 2 2 3" xfId="1962"/>
    <cellStyle name="Accent2 2 2 3 2" xfId="1963"/>
    <cellStyle name="Accent2 2 2 3 3" xfId="1964"/>
    <cellStyle name="Accent2 2 2 3 4" xfId="1965"/>
    <cellStyle name="Accent2 2 2 4" xfId="1966"/>
    <cellStyle name="Accent2 2 3" xfId="1967"/>
    <cellStyle name="Accent2 2 3 2" xfId="1968"/>
    <cellStyle name="Accent2 2 3 3" xfId="1969"/>
    <cellStyle name="Accent2 2 4" xfId="1970"/>
    <cellStyle name="Accent2 2 4 2" xfId="1971"/>
    <cellStyle name="Accent2 2 4 3" xfId="1972"/>
    <cellStyle name="Accent2 2 5" xfId="1973"/>
    <cellStyle name="Accent2 2 5 2" xfId="1974"/>
    <cellStyle name="Accent2 2 5 3" xfId="1975"/>
    <cellStyle name="Accent2 2 6" xfId="1976"/>
    <cellStyle name="Accent2 2 6 2" xfId="1977"/>
    <cellStyle name="Accent2 2 6 3" xfId="1978"/>
    <cellStyle name="Accent2 2 6 4" xfId="1979"/>
    <cellStyle name="Accent2 2 7" xfId="1980"/>
    <cellStyle name="Accent2 3" xfId="1981"/>
    <cellStyle name="Accent2 3 2" xfId="1982"/>
    <cellStyle name="Accent2 3 2 2" xfId="1983"/>
    <cellStyle name="Accent2 3 2 3" xfId="1984"/>
    <cellStyle name="Accent2 3 2 4" xfId="1985"/>
    <cellStyle name="Accent2 3 3" xfId="1986"/>
    <cellStyle name="Accent2 4" xfId="1987"/>
    <cellStyle name="Accent2 4 2" xfId="1988"/>
    <cellStyle name="Accent2 4 3" xfId="1989"/>
    <cellStyle name="Accent2 5" xfId="1990"/>
    <cellStyle name="Accent2 6" xfId="1991"/>
    <cellStyle name="Accent3 2" xfId="1992"/>
    <cellStyle name="Accent3 2 2" xfId="1993"/>
    <cellStyle name="Accent3 2 2 2" xfId="1994"/>
    <cellStyle name="Accent3 2 2 2 2" xfId="1995"/>
    <cellStyle name="Accent3 2 2 2 3" xfId="1996"/>
    <cellStyle name="Accent3 2 2 2 3 2" xfId="1997"/>
    <cellStyle name="Accent3 2 2 2 3 3" xfId="1998"/>
    <cellStyle name="Accent3 2 2 2 4" xfId="1999"/>
    <cellStyle name="Accent3 2 2 2 5" xfId="2000"/>
    <cellStyle name="Accent3 2 2 2 6" xfId="2001"/>
    <cellStyle name="Accent3 2 2 3" xfId="2002"/>
    <cellStyle name="Accent3 2 2 3 2" xfId="2003"/>
    <cellStyle name="Accent3 2 2 3 3" xfId="2004"/>
    <cellStyle name="Accent3 2 2 3 4" xfId="2005"/>
    <cellStyle name="Accent3 2 2 4" xfId="2006"/>
    <cellStyle name="Accent3 2 3" xfId="2007"/>
    <cellStyle name="Accent3 2 3 2" xfId="2008"/>
    <cellStyle name="Accent3 2 3 3" xfId="2009"/>
    <cellStyle name="Accent3 2 4" xfId="2010"/>
    <cellStyle name="Accent3 2 4 2" xfId="2011"/>
    <cellStyle name="Accent3 2 4 3" xfId="2012"/>
    <cellStyle name="Accent3 2 5" xfId="2013"/>
    <cellStyle name="Accent3 2 5 2" xfId="2014"/>
    <cellStyle name="Accent3 2 5 3" xfId="2015"/>
    <cellStyle name="Accent3 2 6" xfId="2016"/>
    <cellStyle name="Accent3 2 6 2" xfId="2017"/>
    <cellStyle name="Accent3 2 6 3" xfId="2018"/>
    <cellStyle name="Accent3 2 6 4" xfId="2019"/>
    <cellStyle name="Accent3 2 7" xfId="2020"/>
    <cellStyle name="Accent3 3" xfId="2021"/>
    <cellStyle name="Accent3 3 2" xfId="2022"/>
    <cellStyle name="Accent3 3 2 2" xfId="2023"/>
    <cellStyle name="Accent3 3 2 3" xfId="2024"/>
    <cellStyle name="Accent3 3 2 4" xfId="2025"/>
    <cellStyle name="Accent3 3 3" xfId="2026"/>
    <cellStyle name="Accent3 4" xfId="2027"/>
    <cellStyle name="Accent3 4 2" xfId="2028"/>
    <cellStyle name="Accent3 4 3" xfId="2029"/>
    <cellStyle name="Accent3 5" xfId="2030"/>
    <cellStyle name="Accent3 6" xfId="2031"/>
    <cellStyle name="Accent4 2" xfId="2032"/>
    <cellStyle name="Accent4 2 2" xfId="2033"/>
    <cellStyle name="Accent4 2 2 2" xfId="2034"/>
    <cellStyle name="Accent4 2 2 2 2" xfId="2035"/>
    <cellStyle name="Accent4 2 2 2 3" xfId="2036"/>
    <cellStyle name="Accent4 2 2 2 3 2" xfId="2037"/>
    <cellStyle name="Accent4 2 2 2 3 3" xfId="2038"/>
    <cellStyle name="Accent4 2 2 2 4" xfId="2039"/>
    <cellStyle name="Accent4 2 2 2 5" xfId="2040"/>
    <cellStyle name="Accent4 2 2 2 6" xfId="2041"/>
    <cellStyle name="Accent4 2 2 3" xfId="2042"/>
    <cellStyle name="Accent4 2 2 3 2" xfId="2043"/>
    <cellStyle name="Accent4 2 2 3 3" xfId="2044"/>
    <cellStyle name="Accent4 2 2 3 4" xfId="2045"/>
    <cellStyle name="Accent4 2 2 4" xfId="2046"/>
    <cellStyle name="Accent4 2 3" xfId="2047"/>
    <cellStyle name="Accent4 2 3 2" xfId="2048"/>
    <cellStyle name="Accent4 2 3 3" xfId="2049"/>
    <cellStyle name="Accent4 2 4" xfId="2050"/>
    <cellStyle name="Accent4 2 4 2" xfId="2051"/>
    <cellStyle name="Accent4 2 4 3" xfId="2052"/>
    <cellStyle name="Accent4 2 5" xfId="2053"/>
    <cellStyle name="Accent4 2 5 2" xfId="2054"/>
    <cellStyle name="Accent4 2 5 3" xfId="2055"/>
    <cellStyle name="Accent4 2 6" xfId="2056"/>
    <cellStyle name="Accent4 2 6 2" xfId="2057"/>
    <cellStyle name="Accent4 2 6 3" xfId="2058"/>
    <cellStyle name="Accent4 2 6 4" xfId="2059"/>
    <cellStyle name="Accent4 2 7" xfId="2060"/>
    <cellStyle name="Accent4 3" xfId="2061"/>
    <cellStyle name="Accent4 3 2" xfId="2062"/>
    <cellStyle name="Accent4 3 2 2" xfId="2063"/>
    <cellStyle name="Accent4 3 2 3" xfId="2064"/>
    <cellStyle name="Accent4 3 2 4" xfId="2065"/>
    <cellStyle name="Accent4 3 3" xfId="2066"/>
    <cellStyle name="Accent4 4" xfId="2067"/>
    <cellStyle name="Accent4 4 2" xfId="2068"/>
    <cellStyle name="Accent4 4 3" xfId="2069"/>
    <cellStyle name="Accent4 5" xfId="2070"/>
    <cellStyle name="Accent4 6" xfId="2071"/>
    <cellStyle name="Accent5 2" xfId="2072"/>
    <cellStyle name="Accent5 2 2" xfId="2073"/>
    <cellStyle name="Accent5 2 2 2" xfId="2074"/>
    <cellStyle name="Accent5 2 2 2 2" xfId="2075"/>
    <cellStyle name="Accent5 2 2 2 3" xfId="2076"/>
    <cellStyle name="Accent5 2 2 2 3 2" xfId="2077"/>
    <cellStyle name="Accent5 2 2 2 3 3" xfId="2078"/>
    <cellStyle name="Accent5 2 2 2 4" xfId="2079"/>
    <cellStyle name="Accent5 2 2 2 5" xfId="2080"/>
    <cellStyle name="Accent5 2 2 2 6" xfId="2081"/>
    <cellStyle name="Accent5 2 2 3" xfId="2082"/>
    <cellStyle name="Accent5 2 2 3 2" xfId="2083"/>
    <cellStyle name="Accent5 2 2 3 3" xfId="2084"/>
    <cellStyle name="Accent5 2 2 3 4" xfId="2085"/>
    <cellStyle name="Accent5 2 2 4" xfId="2086"/>
    <cellStyle name="Accent5 2 3" xfId="2087"/>
    <cellStyle name="Accent5 2 3 2" xfId="2088"/>
    <cellStyle name="Accent5 2 3 3" xfId="2089"/>
    <cellStyle name="Accent5 2 4" xfId="2090"/>
    <cellStyle name="Accent5 2 4 2" xfId="2091"/>
    <cellStyle name="Accent5 2 4 3" xfId="2092"/>
    <cellStyle name="Accent5 2 5" xfId="2093"/>
    <cellStyle name="Accent5 2 5 2" xfId="2094"/>
    <cellStyle name="Accent5 2 5 3" xfId="2095"/>
    <cellStyle name="Accent5 2 6" xfId="2096"/>
    <cellStyle name="Accent5 2 7" xfId="2097"/>
    <cellStyle name="Accent5 3" xfId="2098"/>
    <cellStyle name="Accent5 3 2" xfId="2099"/>
    <cellStyle name="Accent5 3 2 2" xfId="2100"/>
    <cellStyle name="Accent5 3 2 3" xfId="2101"/>
    <cellStyle name="Accent5 3 2 4" xfId="2102"/>
    <cellStyle name="Accent5 3 3" xfId="2103"/>
    <cellStyle name="Accent5 4" xfId="2104"/>
    <cellStyle name="Accent5 5" xfId="2105"/>
    <cellStyle name="Accent6 2" xfId="2106"/>
    <cellStyle name="Accent6 2 2" xfId="2107"/>
    <cellStyle name="Accent6 2 2 2" xfId="2108"/>
    <cellStyle name="Accent6 2 2 2 2" xfId="2109"/>
    <cellStyle name="Accent6 2 2 2 3" xfId="2110"/>
    <cellStyle name="Accent6 2 2 2 3 2" xfId="2111"/>
    <cellStyle name="Accent6 2 2 2 3 3" xfId="2112"/>
    <cellStyle name="Accent6 2 2 2 4" xfId="2113"/>
    <cellStyle name="Accent6 2 2 2 5" xfId="2114"/>
    <cellStyle name="Accent6 2 2 2 6" xfId="2115"/>
    <cellStyle name="Accent6 2 2 3" xfId="2116"/>
    <cellStyle name="Accent6 2 2 3 2" xfId="2117"/>
    <cellStyle name="Accent6 2 2 3 3" xfId="2118"/>
    <cellStyle name="Accent6 2 2 3 4" xfId="2119"/>
    <cellStyle name="Accent6 2 2 4" xfId="2120"/>
    <cellStyle name="Accent6 2 3" xfId="2121"/>
    <cellStyle name="Accent6 2 3 2" xfId="2122"/>
    <cellStyle name="Accent6 2 3 3" xfId="2123"/>
    <cellStyle name="Accent6 2 4" xfId="2124"/>
    <cellStyle name="Accent6 2 4 2" xfId="2125"/>
    <cellStyle name="Accent6 2 4 3" xfId="2126"/>
    <cellStyle name="Accent6 2 5" xfId="2127"/>
    <cellStyle name="Accent6 2 5 2" xfId="2128"/>
    <cellStyle name="Accent6 2 5 3" xfId="2129"/>
    <cellStyle name="Accent6 2 6" xfId="2130"/>
    <cellStyle name="Accent6 2 6 2" xfId="2131"/>
    <cellStyle name="Accent6 2 6 3" xfId="2132"/>
    <cellStyle name="Accent6 2 6 4" xfId="2133"/>
    <cellStyle name="Accent6 2 7" xfId="2134"/>
    <cellStyle name="Accent6 3" xfId="2135"/>
    <cellStyle name="Accent6 3 2" xfId="2136"/>
    <cellStyle name="Accent6 3 2 2" xfId="2137"/>
    <cellStyle name="Accent6 3 2 3" xfId="2138"/>
    <cellStyle name="Accent6 3 2 4" xfId="2139"/>
    <cellStyle name="Accent6 3 3" xfId="2140"/>
    <cellStyle name="Accent6 4" xfId="2141"/>
    <cellStyle name="Accent6 4 2" xfId="2142"/>
    <cellStyle name="Accent6 4 3" xfId="2143"/>
    <cellStyle name="Accent6 5" xfId="2144"/>
    <cellStyle name="Accent6 6" xfId="2145"/>
    <cellStyle name="Alignment - Nuku" xfId="2146"/>
    <cellStyle name="AM Standard" xfId="2147"/>
    <cellStyle name="annee semestre" xfId="2148"/>
    <cellStyle name="annee semestre 2" xfId="2149"/>
    <cellStyle name="annee semestre 2 2" xfId="2150"/>
    <cellStyle name="annee semestre 2 2 2" xfId="2151"/>
    <cellStyle name="annee semestre 2 2 2 2" xfId="2152"/>
    <cellStyle name="annee semestre 2 2 3" xfId="2153"/>
    <cellStyle name="annee semestre 2 2 3 2" xfId="2154"/>
    <cellStyle name="annee semestre 2 2 4" xfId="2155"/>
    <cellStyle name="annee semestre 2 3" xfId="2156"/>
    <cellStyle name="annee semestre 2 3 2" xfId="2157"/>
    <cellStyle name="annee semestre 2 4" xfId="2158"/>
    <cellStyle name="annee semestre 2 4 2" xfId="2159"/>
    <cellStyle name="annee semestre 2 5" xfId="2160"/>
    <cellStyle name="annee semestre 3" xfId="2161"/>
    <cellStyle name="annee semestre 3 2" xfId="2162"/>
    <cellStyle name="annee semestre 3 2 2" xfId="2163"/>
    <cellStyle name="annee semestre 3 3" xfId="2164"/>
    <cellStyle name="annee semestre 3 3 2" xfId="2165"/>
    <cellStyle name="annee semestre 3 4" xfId="2166"/>
    <cellStyle name="annee semestre 4" xfId="2167"/>
    <cellStyle name="annee semestre 4 2" xfId="2168"/>
    <cellStyle name="annee semestre 5" xfId="2169"/>
    <cellStyle name="annee semestre 5 2" xfId="2170"/>
    <cellStyle name="annee semestre 6" xfId="2171"/>
    <cellStyle name="Bad 2" xfId="2172"/>
    <cellStyle name="Bad 2 2" xfId="2173"/>
    <cellStyle name="Bad 2 2 2" xfId="2174"/>
    <cellStyle name="Bad 2 2 2 2" xfId="2175"/>
    <cellStyle name="Bad 2 2 2 3" xfId="2176"/>
    <cellStyle name="Bad 2 2 2 3 2" xfId="2177"/>
    <cellStyle name="Bad 2 2 2 3 3" xfId="2178"/>
    <cellStyle name="Bad 2 2 2 4" xfId="2179"/>
    <cellStyle name="Bad 2 2 2 5" xfId="2180"/>
    <cellStyle name="Bad 2 2 2 6" xfId="2181"/>
    <cellStyle name="Bad 2 2 3" xfId="2182"/>
    <cellStyle name="Bad 2 2 3 2" xfId="2183"/>
    <cellStyle name="Bad 2 2 3 3" xfId="2184"/>
    <cellStyle name="Bad 2 2 3 4" xfId="2185"/>
    <cellStyle name="Bad 2 2 4" xfId="2186"/>
    <cellStyle name="Bad 2 3" xfId="2187"/>
    <cellStyle name="Bad 2 3 2" xfId="2188"/>
    <cellStyle name="Bad 2 3 3" xfId="2189"/>
    <cellStyle name="Bad 2 4" xfId="2190"/>
    <cellStyle name="Bad 2 4 2" xfId="2191"/>
    <cellStyle name="Bad 2 4 3" xfId="2192"/>
    <cellStyle name="Bad 2 5" xfId="2193"/>
    <cellStyle name="Bad 2 5 2" xfId="2194"/>
    <cellStyle name="Bad 2 5 3" xfId="2195"/>
    <cellStyle name="Bad 2 6" xfId="2196"/>
    <cellStyle name="Bad 2 6 2" xfId="2197"/>
    <cellStyle name="Bad 2 6 3" xfId="2198"/>
    <cellStyle name="Bad 2 6 4" xfId="2199"/>
    <cellStyle name="Bad 2 7" xfId="2200"/>
    <cellStyle name="Bad 3" xfId="2201"/>
    <cellStyle name="Bad 3 2" xfId="2202"/>
    <cellStyle name="Bad 3 2 2" xfId="2203"/>
    <cellStyle name="Bad 3 2 3" xfId="2204"/>
    <cellStyle name="Bad 3 2 4" xfId="2205"/>
    <cellStyle name="Bad 3 3" xfId="2206"/>
    <cellStyle name="Bad 4" xfId="2207"/>
    <cellStyle name="Bad 4 2" xfId="2208"/>
    <cellStyle name="Bad 4 3" xfId="2209"/>
    <cellStyle name="Bad 5" xfId="2210"/>
    <cellStyle name="Bad 6" xfId="2211"/>
    <cellStyle name="Blank" xfId="2212"/>
    <cellStyle name="Blue" xfId="2213"/>
    <cellStyle name="Blue 2" xfId="2214"/>
    <cellStyle name="Blue 2 2" xfId="2215"/>
    <cellStyle name="Blue 3" xfId="2216"/>
    <cellStyle name="Blue 3 2" xfId="2217"/>
    <cellStyle name="Bulletin" xfId="2218"/>
    <cellStyle name="Calculation 2" xfId="2219"/>
    <cellStyle name="Calculation 2 10" xfId="2220"/>
    <cellStyle name="Calculation 2 10 2" xfId="2221"/>
    <cellStyle name="Calculation 2 10 3" xfId="2222"/>
    <cellStyle name="Calculation 2 10 4" xfId="2223"/>
    <cellStyle name="Calculation 2 10 5" xfId="2224"/>
    <cellStyle name="Calculation 2 11" xfId="2225"/>
    <cellStyle name="Calculation 2 12" xfId="2226"/>
    <cellStyle name="Calculation 2 13" xfId="2227"/>
    <cellStyle name="Calculation 2 14" xfId="2228"/>
    <cellStyle name="Calculation 2 2" xfId="2229"/>
    <cellStyle name="Calculation 2 2 10" xfId="2230"/>
    <cellStyle name="Calculation 2 2 10 2" xfId="2231"/>
    <cellStyle name="Calculation 2 2 10 2 2" xfId="2232"/>
    <cellStyle name="Calculation 2 2 10 2 3" xfId="2233"/>
    <cellStyle name="Calculation 2 2 10 2 4" xfId="2234"/>
    <cellStyle name="Calculation 2 2 10 2 5" xfId="2235"/>
    <cellStyle name="Calculation 2 2 10 3" xfId="2236"/>
    <cellStyle name="Calculation 2 2 10 4" xfId="2237"/>
    <cellStyle name="Calculation 2 2 10 5" xfId="2238"/>
    <cellStyle name="Calculation 2 2 10 6" xfId="2239"/>
    <cellStyle name="Calculation 2 2 11" xfId="2240"/>
    <cellStyle name="Calculation 2 2 11 2" xfId="2241"/>
    <cellStyle name="Calculation 2 2 11 3" xfId="2242"/>
    <cellStyle name="Calculation 2 2 11 4" xfId="2243"/>
    <cellStyle name="Calculation 2 2 11 5" xfId="2244"/>
    <cellStyle name="Calculation 2 2 12" xfId="2245"/>
    <cellStyle name="Calculation 2 2 13" xfId="2246"/>
    <cellStyle name="Calculation 2 2 14" xfId="2247"/>
    <cellStyle name="Calculation 2 2 15" xfId="2248"/>
    <cellStyle name="Calculation 2 2 2" xfId="2249"/>
    <cellStyle name="Calculation 2 2 2 10" xfId="2250"/>
    <cellStyle name="Calculation 2 2 2 11" xfId="2251"/>
    <cellStyle name="Calculation 2 2 2 2" xfId="2252"/>
    <cellStyle name="Calculation 2 2 2 2 2" xfId="2253"/>
    <cellStyle name="Calculation 2 2 2 2 2 2" xfId="2254"/>
    <cellStyle name="Calculation 2 2 2 2 2 2 2" xfId="2255"/>
    <cellStyle name="Calculation 2 2 2 2 2 2 2 2" xfId="2256"/>
    <cellStyle name="Calculation 2 2 2 2 2 2 2 3" xfId="2257"/>
    <cellStyle name="Calculation 2 2 2 2 2 2 2 4" xfId="2258"/>
    <cellStyle name="Calculation 2 2 2 2 2 2 2 5" xfId="2259"/>
    <cellStyle name="Calculation 2 2 2 2 2 2 3" xfId="2260"/>
    <cellStyle name="Calculation 2 2 2 2 2 2 4" xfId="2261"/>
    <cellStyle name="Calculation 2 2 2 2 2 2 5" xfId="2262"/>
    <cellStyle name="Calculation 2 2 2 2 2 2 6" xfId="2263"/>
    <cellStyle name="Calculation 2 2 2 2 2 3" xfId="2264"/>
    <cellStyle name="Calculation 2 2 2 2 2 3 2" xfId="2265"/>
    <cellStyle name="Calculation 2 2 2 2 2 3 3" xfId="2266"/>
    <cellStyle name="Calculation 2 2 2 2 2 3 4" xfId="2267"/>
    <cellStyle name="Calculation 2 2 2 2 2 3 5" xfId="2268"/>
    <cellStyle name="Calculation 2 2 2 2 2 4" xfId="2269"/>
    <cellStyle name="Calculation 2 2 2 2 2 5" xfId="2270"/>
    <cellStyle name="Calculation 2 2 2 2 2 6" xfId="2271"/>
    <cellStyle name="Calculation 2 2 2 2 2 7" xfId="2272"/>
    <cellStyle name="Calculation 2 2 2 2 3" xfId="2273"/>
    <cellStyle name="Calculation 2 2 2 2 3 2" xfId="2274"/>
    <cellStyle name="Calculation 2 2 2 2 3 2 2" xfId="2275"/>
    <cellStyle name="Calculation 2 2 2 2 3 2 2 2" xfId="2276"/>
    <cellStyle name="Calculation 2 2 2 2 3 2 2 3" xfId="2277"/>
    <cellStyle name="Calculation 2 2 2 2 3 2 2 4" xfId="2278"/>
    <cellStyle name="Calculation 2 2 2 2 3 2 2 5" xfId="2279"/>
    <cellStyle name="Calculation 2 2 2 2 3 2 3" xfId="2280"/>
    <cellStyle name="Calculation 2 2 2 2 3 2 4" xfId="2281"/>
    <cellStyle name="Calculation 2 2 2 2 3 2 5" xfId="2282"/>
    <cellStyle name="Calculation 2 2 2 2 3 2 6" xfId="2283"/>
    <cellStyle name="Calculation 2 2 2 2 3 3" xfId="2284"/>
    <cellStyle name="Calculation 2 2 2 2 3 3 2" xfId="2285"/>
    <cellStyle name="Calculation 2 2 2 2 3 3 3" xfId="2286"/>
    <cellStyle name="Calculation 2 2 2 2 3 3 4" xfId="2287"/>
    <cellStyle name="Calculation 2 2 2 2 3 3 5" xfId="2288"/>
    <cellStyle name="Calculation 2 2 2 2 3 4" xfId="2289"/>
    <cellStyle name="Calculation 2 2 2 2 3 5" xfId="2290"/>
    <cellStyle name="Calculation 2 2 2 2 3 6" xfId="2291"/>
    <cellStyle name="Calculation 2 2 2 2 3 7" xfId="2292"/>
    <cellStyle name="Calculation 2 2 2 2 4" xfId="2293"/>
    <cellStyle name="Calculation 2 2 2 2 4 2" xfId="2294"/>
    <cellStyle name="Calculation 2 2 2 2 4 2 2" xfId="2295"/>
    <cellStyle name="Calculation 2 2 2 2 4 2 3" xfId="2296"/>
    <cellStyle name="Calculation 2 2 2 2 4 2 4" xfId="2297"/>
    <cellStyle name="Calculation 2 2 2 2 4 2 5" xfId="2298"/>
    <cellStyle name="Calculation 2 2 2 2 4 3" xfId="2299"/>
    <cellStyle name="Calculation 2 2 2 2 4 4" xfId="2300"/>
    <cellStyle name="Calculation 2 2 2 2 4 5" xfId="2301"/>
    <cellStyle name="Calculation 2 2 2 2 4 6" xfId="2302"/>
    <cellStyle name="Calculation 2 2 2 2 5" xfId="2303"/>
    <cellStyle name="Calculation 2 2 2 2 5 2" xfId="2304"/>
    <cellStyle name="Calculation 2 2 2 2 5 3" xfId="2305"/>
    <cellStyle name="Calculation 2 2 2 2 5 4" xfId="2306"/>
    <cellStyle name="Calculation 2 2 2 2 5 5" xfId="2307"/>
    <cellStyle name="Calculation 2 2 2 2 6" xfId="2308"/>
    <cellStyle name="Calculation 2 2 2 2 7" xfId="2309"/>
    <cellStyle name="Calculation 2 2 2 2 8" xfId="2310"/>
    <cellStyle name="Calculation 2 2 2 2 9" xfId="2311"/>
    <cellStyle name="Calculation 2 2 2 3" xfId="2312"/>
    <cellStyle name="Calculation 2 2 2 3 2" xfId="2313"/>
    <cellStyle name="Calculation 2 2 2 3 2 2" xfId="2314"/>
    <cellStyle name="Calculation 2 2 2 3 2 2 2" xfId="2315"/>
    <cellStyle name="Calculation 2 2 2 3 2 2 2 2" xfId="2316"/>
    <cellStyle name="Calculation 2 2 2 3 2 2 2 3" xfId="2317"/>
    <cellStyle name="Calculation 2 2 2 3 2 2 2 4" xfId="2318"/>
    <cellStyle name="Calculation 2 2 2 3 2 2 2 5" xfId="2319"/>
    <cellStyle name="Calculation 2 2 2 3 2 2 3" xfId="2320"/>
    <cellStyle name="Calculation 2 2 2 3 2 2 4" xfId="2321"/>
    <cellStyle name="Calculation 2 2 2 3 2 2 5" xfId="2322"/>
    <cellStyle name="Calculation 2 2 2 3 2 2 6" xfId="2323"/>
    <cellStyle name="Calculation 2 2 2 3 2 3" xfId="2324"/>
    <cellStyle name="Calculation 2 2 2 3 2 3 2" xfId="2325"/>
    <cellStyle name="Calculation 2 2 2 3 2 3 3" xfId="2326"/>
    <cellStyle name="Calculation 2 2 2 3 2 3 4" xfId="2327"/>
    <cellStyle name="Calculation 2 2 2 3 2 3 5" xfId="2328"/>
    <cellStyle name="Calculation 2 2 2 3 2 4" xfId="2329"/>
    <cellStyle name="Calculation 2 2 2 3 2 5" xfId="2330"/>
    <cellStyle name="Calculation 2 2 2 3 2 6" xfId="2331"/>
    <cellStyle name="Calculation 2 2 2 3 2 7" xfId="2332"/>
    <cellStyle name="Calculation 2 2 2 3 3" xfId="2333"/>
    <cellStyle name="Calculation 2 2 2 3 3 2" xfId="2334"/>
    <cellStyle name="Calculation 2 2 2 3 3 2 2" xfId="2335"/>
    <cellStyle name="Calculation 2 2 2 3 3 2 2 2" xfId="2336"/>
    <cellStyle name="Calculation 2 2 2 3 3 2 2 3" xfId="2337"/>
    <cellStyle name="Calculation 2 2 2 3 3 2 2 4" xfId="2338"/>
    <cellStyle name="Calculation 2 2 2 3 3 2 2 5" xfId="2339"/>
    <cellStyle name="Calculation 2 2 2 3 3 2 3" xfId="2340"/>
    <cellStyle name="Calculation 2 2 2 3 3 2 4" xfId="2341"/>
    <cellStyle name="Calculation 2 2 2 3 3 2 5" xfId="2342"/>
    <cellStyle name="Calculation 2 2 2 3 3 2 6" xfId="2343"/>
    <cellStyle name="Calculation 2 2 2 3 3 3" xfId="2344"/>
    <cellStyle name="Calculation 2 2 2 3 3 3 2" xfId="2345"/>
    <cellStyle name="Calculation 2 2 2 3 3 3 3" xfId="2346"/>
    <cellStyle name="Calculation 2 2 2 3 3 3 4" xfId="2347"/>
    <cellStyle name="Calculation 2 2 2 3 3 3 5" xfId="2348"/>
    <cellStyle name="Calculation 2 2 2 3 3 4" xfId="2349"/>
    <cellStyle name="Calculation 2 2 2 3 3 5" xfId="2350"/>
    <cellStyle name="Calculation 2 2 2 3 3 6" xfId="2351"/>
    <cellStyle name="Calculation 2 2 2 3 3 7" xfId="2352"/>
    <cellStyle name="Calculation 2 2 2 3 4" xfId="2353"/>
    <cellStyle name="Calculation 2 2 2 3 4 2" xfId="2354"/>
    <cellStyle name="Calculation 2 2 2 3 4 2 2" xfId="2355"/>
    <cellStyle name="Calculation 2 2 2 3 4 2 3" xfId="2356"/>
    <cellStyle name="Calculation 2 2 2 3 4 2 4" xfId="2357"/>
    <cellStyle name="Calculation 2 2 2 3 4 2 5" xfId="2358"/>
    <cellStyle name="Calculation 2 2 2 3 4 3" xfId="2359"/>
    <cellStyle name="Calculation 2 2 2 3 4 4" xfId="2360"/>
    <cellStyle name="Calculation 2 2 2 3 4 5" xfId="2361"/>
    <cellStyle name="Calculation 2 2 2 3 4 6" xfId="2362"/>
    <cellStyle name="Calculation 2 2 2 3 5" xfId="2363"/>
    <cellStyle name="Calculation 2 2 2 3 5 2" xfId="2364"/>
    <cellStyle name="Calculation 2 2 2 3 5 3" xfId="2365"/>
    <cellStyle name="Calculation 2 2 2 3 5 4" xfId="2366"/>
    <cellStyle name="Calculation 2 2 2 3 5 5" xfId="2367"/>
    <cellStyle name="Calculation 2 2 2 3 6" xfId="2368"/>
    <cellStyle name="Calculation 2 2 2 3 7" xfId="2369"/>
    <cellStyle name="Calculation 2 2 2 3 8" xfId="2370"/>
    <cellStyle name="Calculation 2 2 2 3 9" xfId="2371"/>
    <cellStyle name="Calculation 2 2 2 4" xfId="2372"/>
    <cellStyle name="Calculation 2 2 2 4 2" xfId="2373"/>
    <cellStyle name="Calculation 2 2 2 4 2 2" xfId="2374"/>
    <cellStyle name="Calculation 2 2 2 4 2 2 2" xfId="2375"/>
    <cellStyle name="Calculation 2 2 2 4 2 2 3" xfId="2376"/>
    <cellStyle name="Calculation 2 2 2 4 2 2 4" xfId="2377"/>
    <cellStyle name="Calculation 2 2 2 4 2 2 5" xfId="2378"/>
    <cellStyle name="Calculation 2 2 2 4 2 3" xfId="2379"/>
    <cellStyle name="Calculation 2 2 2 4 2 4" xfId="2380"/>
    <cellStyle name="Calculation 2 2 2 4 2 5" xfId="2381"/>
    <cellStyle name="Calculation 2 2 2 4 2 6" xfId="2382"/>
    <cellStyle name="Calculation 2 2 2 4 3" xfId="2383"/>
    <cellStyle name="Calculation 2 2 2 4 3 2" xfId="2384"/>
    <cellStyle name="Calculation 2 2 2 4 3 3" xfId="2385"/>
    <cellStyle name="Calculation 2 2 2 4 3 4" xfId="2386"/>
    <cellStyle name="Calculation 2 2 2 4 3 5" xfId="2387"/>
    <cellStyle name="Calculation 2 2 2 4 4" xfId="2388"/>
    <cellStyle name="Calculation 2 2 2 4 5" xfId="2389"/>
    <cellStyle name="Calculation 2 2 2 4 6" xfId="2390"/>
    <cellStyle name="Calculation 2 2 2 4 7" xfId="2391"/>
    <cellStyle name="Calculation 2 2 2 5" xfId="2392"/>
    <cellStyle name="Calculation 2 2 2 5 2" xfId="2393"/>
    <cellStyle name="Calculation 2 2 2 5 2 2" xfId="2394"/>
    <cellStyle name="Calculation 2 2 2 5 2 2 2" xfId="2395"/>
    <cellStyle name="Calculation 2 2 2 5 2 2 3" xfId="2396"/>
    <cellStyle name="Calculation 2 2 2 5 2 2 4" xfId="2397"/>
    <cellStyle name="Calculation 2 2 2 5 2 2 5" xfId="2398"/>
    <cellStyle name="Calculation 2 2 2 5 2 3" xfId="2399"/>
    <cellStyle name="Calculation 2 2 2 5 2 4" xfId="2400"/>
    <cellStyle name="Calculation 2 2 2 5 2 5" xfId="2401"/>
    <cellStyle name="Calculation 2 2 2 5 2 6" xfId="2402"/>
    <cellStyle name="Calculation 2 2 2 5 3" xfId="2403"/>
    <cellStyle name="Calculation 2 2 2 5 3 2" xfId="2404"/>
    <cellStyle name="Calculation 2 2 2 5 3 3" xfId="2405"/>
    <cellStyle name="Calculation 2 2 2 5 3 4" xfId="2406"/>
    <cellStyle name="Calculation 2 2 2 5 3 5" xfId="2407"/>
    <cellStyle name="Calculation 2 2 2 5 4" xfId="2408"/>
    <cellStyle name="Calculation 2 2 2 5 5" xfId="2409"/>
    <cellStyle name="Calculation 2 2 2 5 6" xfId="2410"/>
    <cellStyle name="Calculation 2 2 2 5 7" xfId="2411"/>
    <cellStyle name="Calculation 2 2 2 6" xfId="2412"/>
    <cellStyle name="Calculation 2 2 2 6 2" xfId="2413"/>
    <cellStyle name="Calculation 2 2 2 6 2 2" xfId="2414"/>
    <cellStyle name="Calculation 2 2 2 6 2 3" xfId="2415"/>
    <cellStyle name="Calculation 2 2 2 6 2 4" xfId="2416"/>
    <cellStyle name="Calculation 2 2 2 6 2 5" xfId="2417"/>
    <cellStyle name="Calculation 2 2 2 6 3" xfId="2418"/>
    <cellStyle name="Calculation 2 2 2 6 4" xfId="2419"/>
    <cellStyle name="Calculation 2 2 2 6 5" xfId="2420"/>
    <cellStyle name="Calculation 2 2 2 6 6" xfId="2421"/>
    <cellStyle name="Calculation 2 2 2 7" xfId="2422"/>
    <cellStyle name="Calculation 2 2 2 7 2" xfId="2423"/>
    <cellStyle name="Calculation 2 2 2 7 3" xfId="2424"/>
    <cellStyle name="Calculation 2 2 2 7 4" xfId="2425"/>
    <cellStyle name="Calculation 2 2 2 7 5" xfId="2426"/>
    <cellStyle name="Calculation 2 2 2 8" xfId="2427"/>
    <cellStyle name="Calculation 2 2 2 9" xfId="2428"/>
    <cellStyle name="Calculation 2 2 3" xfId="2429"/>
    <cellStyle name="Calculation 2 2 3 10" xfId="2430"/>
    <cellStyle name="Calculation 2 2 3 11" xfId="2431"/>
    <cellStyle name="Calculation 2 2 3 12" xfId="2432"/>
    <cellStyle name="Calculation 2 2 3 13" xfId="2433"/>
    <cellStyle name="Calculation 2 2 3 2" xfId="2434"/>
    <cellStyle name="Calculation 2 2 3 2 2" xfId="2435"/>
    <cellStyle name="Calculation 2 2 3 2 2 2" xfId="2436"/>
    <cellStyle name="Calculation 2 2 3 2 2 2 2" xfId="2437"/>
    <cellStyle name="Calculation 2 2 3 2 2 2 2 2" xfId="2438"/>
    <cellStyle name="Calculation 2 2 3 2 2 2 2 3" xfId="2439"/>
    <cellStyle name="Calculation 2 2 3 2 2 2 2 4" xfId="2440"/>
    <cellStyle name="Calculation 2 2 3 2 2 2 2 5" xfId="2441"/>
    <cellStyle name="Calculation 2 2 3 2 2 2 3" xfId="2442"/>
    <cellStyle name="Calculation 2 2 3 2 2 2 4" xfId="2443"/>
    <cellStyle name="Calculation 2 2 3 2 2 2 5" xfId="2444"/>
    <cellStyle name="Calculation 2 2 3 2 2 2 6" xfId="2445"/>
    <cellStyle name="Calculation 2 2 3 2 2 3" xfId="2446"/>
    <cellStyle name="Calculation 2 2 3 2 2 3 2" xfId="2447"/>
    <cellStyle name="Calculation 2 2 3 2 2 3 3" xfId="2448"/>
    <cellStyle name="Calculation 2 2 3 2 2 3 4" xfId="2449"/>
    <cellStyle name="Calculation 2 2 3 2 2 3 5" xfId="2450"/>
    <cellStyle name="Calculation 2 2 3 2 2 4" xfId="2451"/>
    <cellStyle name="Calculation 2 2 3 2 2 5" xfId="2452"/>
    <cellStyle name="Calculation 2 2 3 2 2 6" xfId="2453"/>
    <cellStyle name="Calculation 2 2 3 2 2 7" xfId="2454"/>
    <cellStyle name="Calculation 2 2 3 2 3" xfId="2455"/>
    <cellStyle name="Calculation 2 2 3 2 3 2" xfId="2456"/>
    <cellStyle name="Calculation 2 2 3 2 3 2 2" xfId="2457"/>
    <cellStyle name="Calculation 2 2 3 2 3 2 3" xfId="2458"/>
    <cellStyle name="Calculation 2 2 3 2 3 2 4" xfId="2459"/>
    <cellStyle name="Calculation 2 2 3 2 3 2 5" xfId="2460"/>
    <cellStyle name="Calculation 2 2 3 2 3 3" xfId="2461"/>
    <cellStyle name="Calculation 2 2 3 2 3 4" xfId="2462"/>
    <cellStyle name="Calculation 2 2 3 2 3 5" xfId="2463"/>
    <cellStyle name="Calculation 2 2 3 2 3 6" xfId="2464"/>
    <cellStyle name="Calculation 2 2 3 2 4" xfId="2465"/>
    <cellStyle name="Calculation 2 2 3 2 4 2" xfId="2466"/>
    <cellStyle name="Calculation 2 2 3 2 4 3" xfId="2467"/>
    <cellStyle name="Calculation 2 2 3 2 4 4" xfId="2468"/>
    <cellStyle name="Calculation 2 2 3 2 4 5" xfId="2469"/>
    <cellStyle name="Calculation 2 2 3 2 5" xfId="2470"/>
    <cellStyle name="Calculation 2 2 3 2 6" xfId="2471"/>
    <cellStyle name="Calculation 2 2 3 2 7" xfId="2472"/>
    <cellStyle name="Calculation 2 2 3 2 8" xfId="2473"/>
    <cellStyle name="Calculation 2 2 3 3" xfId="2474"/>
    <cellStyle name="Calculation 2 2 3 3 2" xfId="2475"/>
    <cellStyle name="Calculation 2 2 3 3 2 2" xfId="2476"/>
    <cellStyle name="Calculation 2 2 3 3 2 2 2" xfId="2477"/>
    <cellStyle name="Calculation 2 2 3 3 2 2 2 2" xfId="2478"/>
    <cellStyle name="Calculation 2 2 3 3 2 2 2 3" xfId="2479"/>
    <cellStyle name="Calculation 2 2 3 3 2 2 2 4" xfId="2480"/>
    <cellStyle name="Calculation 2 2 3 3 2 2 2 5" xfId="2481"/>
    <cellStyle name="Calculation 2 2 3 3 2 2 3" xfId="2482"/>
    <cellStyle name="Calculation 2 2 3 3 2 2 4" xfId="2483"/>
    <cellStyle name="Calculation 2 2 3 3 2 2 5" xfId="2484"/>
    <cellStyle name="Calculation 2 2 3 3 2 2 6" xfId="2485"/>
    <cellStyle name="Calculation 2 2 3 3 2 3" xfId="2486"/>
    <cellStyle name="Calculation 2 2 3 3 2 3 2" xfId="2487"/>
    <cellStyle name="Calculation 2 2 3 3 2 3 3" xfId="2488"/>
    <cellStyle name="Calculation 2 2 3 3 2 3 4" xfId="2489"/>
    <cellStyle name="Calculation 2 2 3 3 2 3 5" xfId="2490"/>
    <cellStyle name="Calculation 2 2 3 3 2 4" xfId="2491"/>
    <cellStyle name="Calculation 2 2 3 3 2 5" xfId="2492"/>
    <cellStyle name="Calculation 2 2 3 3 2 6" xfId="2493"/>
    <cellStyle name="Calculation 2 2 3 3 2 7" xfId="2494"/>
    <cellStyle name="Calculation 2 2 3 3 3" xfId="2495"/>
    <cellStyle name="Calculation 2 2 3 3 3 2" xfId="2496"/>
    <cellStyle name="Calculation 2 2 3 3 3 2 2" xfId="2497"/>
    <cellStyle name="Calculation 2 2 3 3 3 2 2 2" xfId="2498"/>
    <cellStyle name="Calculation 2 2 3 3 3 2 2 3" xfId="2499"/>
    <cellStyle name="Calculation 2 2 3 3 3 2 2 4" xfId="2500"/>
    <cellStyle name="Calculation 2 2 3 3 3 2 2 5" xfId="2501"/>
    <cellStyle name="Calculation 2 2 3 3 3 2 3" xfId="2502"/>
    <cellStyle name="Calculation 2 2 3 3 3 2 4" xfId="2503"/>
    <cellStyle name="Calculation 2 2 3 3 3 2 5" xfId="2504"/>
    <cellStyle name="Calculation 2 2 3 3 3 2 6" xfId="2505"/>
    <cellStyle name="Calculation 2 2 3 3 3 3" xfId="2506"/>
    <cellStyle name="Calculation 2 2 3 3 3 3 2" xfId="2507"/>
    <cellStyle name="Calculation 2 2 3 3 3 3 3" xfId="2508"/>
    <cellStyle name="Calculation 2 2 3 3 3 3 4" xfId="2509"/>
    <cellStyle name="Calculation 2 2 3 3 3 3 5" xfId="2510"/>
    <cellStyle name="Calculation 2 2 3 3 3 4" xfId="2511"/>
    <cellStyle name="Calculation 2 2 3 3 3 5" xfId="2512"/>
    <cellStyle name="Calculation 2 2 3 3 3 6" xfId="2513"/>
    <cellStyle name="Calculation 2 2 3 3 3 7" xfId="2514"/>
    <cellStyle name="Calculation 2 2 3 3 4" xfId="2515"/>
    <cellStyle name="Calculation 2 2 3 3 4 2" xfId="2516"/>
    <cellStyle name="Calculation 2 2 3 3 4 2 2" xfId="2517"/>
    <cellStyle name="Calculation 2 2 3 3 4 2 3" xfId="2518"/>
    <cellStyle name="Calculation 2 2 3 3 4 2 4" xfId="2519"/>
    <cellStyle name="Calculation 2 2 3 3 4 2 5" xfId="2520"/>
    <cellStyle name="Calculation 2 2 3 3 4 3" xfId="2521"/>
    <cellStyle name="Calculation 2 2 3 3 4 4" xfId="2522"/>
    <cellStyle name="Calculation 2 2 3 3 4 5" xfId="2523"/>
    <cellStyle name="Calculation 2 2 3 3 4 6" xfId="2524"/>
    <cellStyle name="Calculation 2 2 3 3 5" xfId="2525"/>
    <cellStyle name="Calculation 2 2 3 3 5 2" xfId="2526"/>
    <cellStyle name="Calculation 2 2 3 3 5 3" xfId="2527"/>
    <cellStyle name="Calculation 2 2 3 3 5 4" xfId="2528"/>
    <cellStyle name="Calculation 2 2 3 3 5 5" xfId="2529"/>
    <cellStyle name="Calculation 2 2 3 3 6" xfId="2530"/>
    <cellStyle name="Calculation 2 2 3 3 7" xfId="2531"/>
    <cellStyle name="Calculation 2 2 3 3 8" xfId="2532"/>
    <cellStyle name="Calculation 2 2 3 3 9" xfId="2533"/>
    <cellStyle name="Calculation 2 2 3 4" xfId="2534"/>
    <cellStyle name="Calculation 2 2 3 4 2" xfId="2535"/>
    <cellStyle name="Calculation 2 2 3 4 2 2" xfId="2536"/>
    <cellStyle name="Calculation 2 2 3 4 2 2 2" xfId="2537"/>
    <cellStyle name="Calculation 2 2 3 4 2 2 3" xfId="2538"/>
    <cellStyle name="Calculation 2 2 3 4 2 2 4" xfId="2539"/>
    <cellStyle name="Calculation 2 2 3 4 2 2 5" xfId="2540"/>
    <cellStyle name="Calculation 2 2 3 4 2 3" xfId="2541"/>
    <cellStyle name="Calculation 2 2 3 4 2 4" xfId="2542"/>
    <cellStyle name="Calculation 2 2 3 4 2 5" xfId="2543"/>
    <cellStyle name="Calculation 2 2 3 4 2 6" xfId="2544"/>
    <cellStyle name="Calculation 2 2 3 4 3" xfId="2545"/>
    <cellStyle name="Calculation 2 2 3 4 3 2" xfId="2546"/>
    <cellStyle name="Calculation 2 2 3 4 3 3" xfId="2547"/>
    <cellStyle name="Calculation 2 2 3 4 3 4" xfId="2548"/>
    <cellStyle name="Calculation 2 2 3 4 3 5" xfId="2549"/>
    <cellStyle name="Calculation 2 2 3 4 4" xfId="2550"/>
    <cellStyle name="Calculation 2 2 3 4 5" xfId="2551"/>
    <cellStyle name="Calculation 2 2 3 4 6" xfId="2552"/>
    <cellStyle name="Calculation 2 2 3 4 7" xfId="2553"/>
    <cellStyle name="Calculation 2 2 3 5" xfId="2554"/>
    <cellStyle name="Calculation 2 2 3 5 2" xfId="2555"/>
    <cellStyle name="Calculation 2 2 3 5 2 2" xfId="2556"/>
    <cellStyle name="Calculation 2 2 3 5 2 2 2" xfId="2557"/>
    <cellStyle name="Calculation 2 2 3 5 2 2 3" xfId="2558"/>
    <cellStyle name="Calculation 2 2 3 5 2 2 4" xfId="2559"/>
    <cellStyle name="Calculation 2 2 3 5 2 2 5" xfId="2560"/>
    <cellStyle name="Calculation 2 2 3 5 2 3" xfId="2561"/>
    <cellStyle name="Calculation 2 2 3 5 2 4" xfId="2562"/>
    <cellStyle name="Calculation 2 2 3 5 2 5" xfId="2563"/>
    <cellStyle name="Calculation 2 2 3 5 2 6" xfId="2564"/>
    <cellStyle name="Calculation 2 2 3 5 3" xfId="2565"/>
    <cellStyle name="Calculation 2 2 3 5 3 2" xfId="2566"/>
    <cellStyle name="Calculation 2 2 3 5 3 3" xfId="2567"/>
    <cellStyle name="Calculation 2 2 3 5 3 4" xfId="2568"/>
    <cellStyle name="Calculation 2 2 3 5 3 5" xfId="2569"/>
    <cellStyle name="Calculation 2 2 3 5 4" xfId="2570"/>
    <cellStyle name="Calculation 2 2 3 5 5" xfId="2571"/>
    <cellStyle name="Calculation 2 2 3 5 6" xfId="2572"/>
    <cellStyle name="Calculation 2 2 3 5 7" xfId="2573"/>
    <cellStyle name="Calculation 2 2 3 6" xfId="2574"/>
    <cellStyle name="Calculation 2 2 3 6 2" xfId="2575"/>
    <cellStyle name="Calculation 2 2 3 6 2 2" xfId="2576"/>
    <cellStyle name="Calculation 2 2 3 6 2 2 2" xfId="2577"/>
    <cellStyle name="Calculation 2 2 3 6 2 2 3" xfId="2578"/>
    <cellStyle name="Calculation 2 2 3 6 2 2 4" xfId="2579"/>
    <cellStyle name="Calculation 2 2 3 6 2 2 5" xfId="2580"/>
    <cellStyle name="Calculation 2 2 3 6 2 3" xfId="2581"/>
    <cellStyle name="Calculation 2 2 3 6 2 4" xfId="2582"/>
    <cellStyle name="Calculation 2 2 3 6 2 5" xfId="2583"/>
    <cellStyle name="Calculation 2 2 3 6 2 6" xfId="2584"/>
    <cellStyle name="Calculation 2 2 3 6 3" xfId="2585"/>
    <cellStyle name="Calculation 2 2 3 6 3 2" xfId="2586"/>
    <cellStyle name="Calculation 2 2 3 6 3 3" xfId="2587"/>
    <cellStyle name="Calculation 2 2 3 6 3 4" xfId="2588"/>
    <cellStyle name="Calculation 2 2 3 6 3 5" xfId="2589"/>
    <cellStyle name="Calculation 2 2 3 6 4" xfId="2590"/>
    <cellStyle name="Calculation 2 2 3 6 5" xfId="2591"/>
    <cellStyle name="Calculation 2 2 3 6 6" xfId="2592"/>
    <cellStyle name="Calculation 2 2 3 6 7" xfId="2593"/>
    <cellStyle name="Calculation 2 2 3 7" xfId="2594"/>
    <cellStyle name="Calculation 2 2 3 7 2" xfId="2595"/>
    <cellStyle name="Calculation 2 2 3 7 2 2" xfId="2596"/>
    <cellStyle name="Calculation 2 2 3 7 2 2 2" xfId="2597"/>
    <cellStyle name="Calculation 2 2 3 7 2 2 3" xfId="2598"/>
    <cellStyle name="Calculation 2 2 3 7 2 2 4" xfId="2599"/>
    <cellStyle name="Calculation 2 2 3 7 2 2 5" xfId="2600"/>
    <cellStyle name="Calculation 2 2 3 7 2 3" xfId="2601"/>
    <cellStyle name="Calculation 2 2 3 7 2 4" xfId="2602"/>
    <cellStyle name="Calculation 2 2 3 7 2 5" xfId="2603"/>
    <cellStyle name="Calculation 2 2 3 7 2 6" xfId="2604"/>
    <cellStyle name="Calculation 2 2 3 7 3" xfId="2605"/>
    <cellStyle name="Calculation 2 2 3 7 3 2" xfId="2606"/>
    <cellStyle name="Calculation 2 2 3 7 3 3" xfId="2607"/>
    <cellStyle name="Calculation 2 2 3 7 3 4" xfId="2608"/>
    <cellStyle name="Calculation 2 2 3 7 3 5" xfId="2609"/>
    <cellStyle name="Calculation 2 2 3 7 4" xfId="2610"/>
    <cellStyle name="Calculation 2 2 3 7 5" xfId="2611"/>
    <cellStyle name="Calculation 2 2 3 7 6" xfId="2612"/>
    <cellStyle name="Calculation 2 2 3 7 7" xfId="2613"/>
    <cellStyle name="Calculation 2 2 3 8" xfId="2614"/>
    <cellStyle name="Calculation 2 2 3 8 2" xfId="2615"/>
    <cellStyle name="Calculation 2 2 3 8 2 2" xfId="2616"/>
    <cellStyle name="Calculation 2 2 3 8 2 3" xfId="2617"/>
    <cellStyle name="Calculation 2 2 3 8 2 4" xfId="2618"/>
    <cellStyle name="Calculation 2 2 3 8 2 5" xfId="2619"/>
    <cellStyle name="Calculation 2 2 3 8 3" xfId="2620"/>
    <cellStyle name="Calculation 2 2 3 8 4" xfId="2621"/>
    <cellStyle name="Calculation 2 2 3 8 5" xfId="2622"/>
    <cellStyle name="Calculation 2 2 3 8 6" xfId="2623"/>
    <cellStyle name="Calculation 2 2 3 9" xfId="2624"/>
    <cellStyle name="Calculation 2 2 3 9 2" xfId="2625"/>
    <cellStyle name="Calculation 2 2 3 9 3" xfId="2626"/>
    <cellStyle name="Calculation 2 2 3 9 4" xfId="2627"/>
    <cellStyle name="Calculation 2 2 3 9 5" xfId="2628"/>
    <cellStyle name="Calculation 2 2 4" xfId="2629"/>
    <cellStyle name="Calculation 2 2 4 2" xfId="2630"/>
    <cellStyle name="Calculation 2 2 4 2 2" xfId="2631"/>
    <cellStyle name="Calculation 2 2 4 2 2 2" xfId="2632"/>
    <cellStyle name="Calculation 2 2 4 2 2 2 2" xfId="2633"/>
    <cellStyle name="Calculation 2 2 4 2 2 2 3" xfId="2634"/>
    <cellStyle name="Calculation 2 2 4 2 2 2 4" xfId="2635"/>
    <cellStyle name="Calculation 2 2 4 2 2 2 5" xfId="2636"/>
    <cellStyle name="Calculation 2 2 4 2 2 3" xfId="2637"/>
    <cellStyle name="Calculation 2 2 4 2 2 4" xfId="2638"/>
    <cellStyle name="Calculation 2 2 4 2 2 5" xfId="2639"/>
    <cellStyle name="Calculation 2 2 4 2 2 6" xfId="2640"/>
    <cellStyle name="Calculation 2 2 4 2 3" xfId="2641"/>
    <cellStyle name="Calculation 2 2 4 2 3 2" xfId="2642"/>
    <cellStyle name="Calculation 2 2 4 2 3 3" xfId="2643"/>
    <cellStyle name="Calculation 2 2 4 2 3 4" xfId="2644"/>
    <cellStyle name="Calculation 2 2 4 2 3 5" xfId="2645"/>
    <cellStyle name="Calculation 2 2 4 2 4" xfId="2646"/>
    <cellStyle name="Calculation 2 2 4 2 5" xfId="2647"/>
    <cellStyle name="Calculation 2 2 4 2 6" xfId="2648"/>
    <cellStyle name="Calculation 2 2 4 2 7" xfId="2649"/>
    <cellStyle name="Calculation 2 2 4 3" xfId="2650"/>
    <cellStyle name="Calculation 2 2 4 3 2" xfId="2651"/>
    <cellStyle name="Calculation 2 2 4 3 2 2" xfId="2652"/>
    <cellStyle name="Calculation 2 2 4 3 2 2 2" xfId="2653"/>
    <cellStyle name="Calculation 2 2 4 3 2 2 3" xfId="2654"/>
    <cellStyle name="Calculation 2 2 4 3 2 2 4" xfId="2655"/>
    <cellStyle name="Calculation 2 2 4 3 2 2 5" xfId="2656"/>
    <cellStyle name="Calculation 2 2 4 3 2 3" xfId="2657"/>
    <cellStyle name="Calculation 2 2 4 3 2 4" xfId="2658"/>
    <cellStyle name="Calculation 2 2 4 3 2 5" xfId="2659"/>
    <cellStyle name="Calculation 2 2 4 3 2 6" xfId="2660"/>
    <cellStyle name="Calculation 2 2 4 3 3" xfId="2661"/>
    <cellStyle name="Calculation 2 2 4 3 3 2" xfId="2662"/>
    <cellStyle name="Calculation 2 2 4 3 3 3" xfId="2663"/>
    <cellStyle name="Calculation 2 2 4 3 3 4" xfId="2664"/>
    <cellStyle name="Calculation 2 2 4 3 3 5" xfId="2665"/>
    <cellStyle name="Calculation 2 2 4 3 4" xfId="2666"/>
    <cellStyle name="Calculation 2 2 4 3 5" xfId="2667"/>
    <cellStyle name="Calculation 2 2 4 3 6" xfId="2668"/>
    <cellStyle name="Calculation 2 2 4 3 7" xfId="2669"/>
    <cellStyle name="Calculation 2 2 4 4" xfId="2670"/>
    <cellStyle name="Calculation 2 2 4 4 2" xfId="2671"/>
    <cellStyle name="Calculation 2 2 4 4 2 2" xfId="2672"/>
    <cellStyle name="Calculation 2 2 4 4 2 3" xfId="2673"/>
    <cellStyle name="Calculation 2 2 4 4 2 4" xfId="2674"/>
    <cellStyle name="Calculation 2 2 4 4 2 5" xfId="2675"/>
    <cellStyle name="Calculation 2 2 4 4 3" xfId="2676"/>
    <cellStyle name="Calculation 2 2 4 4 4" xfId="2677"/>
    <cellStyle name="Calculation 2 2 4 4 5" xfId="2678"/>
    <cellStyle name="Calculation 2 2 4 4 6" xfId="2679"/>
    <cellStyle name="Calculation 2 2 4 5" xfId="2680"/>
    <cellStyle name="Calculation 2 2 4 5 2" xfId="2681"/>
    <cellStyle name="Calculation 2 2 4 5 3" xfId="2682"/>
    <cellStyle name="Calculation 2 2 4 5 4" xfId="2683"/>
    <cellStyle name="Calculation 2 2 4 5 5" xfId="2684"/>
    <cellStyle name="Calculation 2 2 4 6" xfId="2685"/>
    <cellStyle name="Calculation 2 2 4 7" xfId="2686"/>
    <cellStyle name="Calculation 2 2 4 8" xfId="2687"/>
    <cellStyle name="Calculation 2 2 4 9" xfId="2688"/>
    <cellStyle name="Calculation 2 2 5" xfId="2689"/>
    <cellStyle name="Calculation 2 2 5 2" xfId="2690"/>
    <cellStyle name="Calculation 2 2 5 2 2" xfId="2691"/>
    <cellStyle name="Calculation 2 2 5 2 2 2" xfId="2692"/>
    <cellStyle name="Calculation 2 2 5 2 2 2 2" xfId="2693"/>
    <cellStyle name="Calculation 2 2 5 2 2 2 3" xfId="2694"/>
    <cellStyle name="Calculation 2 2 5 2 2 2 4" xfId="2695"/>
    <cellStyle name="Calculation 2 2 5 2 2 2 5" xfId="2696"/>
    <cellStyle name="Calculation 2 2 5 2 2 3" xfId="2697"/>
    <cellStyle name="Calculation 2 2 5 2 2 4" xfId="2698"/>
    <cellStyle name="Calculation 2 2 5 2 2 5" xfId="2699"/>
    <cellStyle name="Calculation 2 2 5 2 2 6" xfId="2700"/>
    <cellStyle name="Calculation 2 2 5 2 3" xfId="2701"/>
    <cellStyle name="Calculation 2 2 5 2 3 2" xfId="2702"/>
    <cellStyle name="Calculation 2 2 5 2 3 3" xfId="2703"/>
    <cellStyle name="Calculation 2 2 5 2 3 4" xfId="2704"/>
    <cellStyle name="Calculation 2 2 5 2 3 5" xfId="2705"/>
    <cellStyle name="Calculation 2 2 5 2 4" xfId="2706"/>
    <cellStyle name="Calculation 2 2 5 2 5" xfId="2707"/>
    <cellStyle name="Calculation 2 2 5 2 6" xfId="2708"/>
    <cellStyle name="Calculation 2 2 5 2 7" xfId="2709"/>
    <cellStyle name="Calculation 2 2 5 3" xfId="2710"/>
    <cellStyle name="Calculation 2 2 5 3 2" xfId="2711"/>
    <cellStyle name="Calculation 2 2 5 3 2 2" xfId="2712"/>
    <cellStyle name="Calculation 2 2 5 3 2 2 2" xfId="2713"/>
    <cellStyle name="Calculation 2 2 5 3 2 2 3" xfId="2714"/>
    <cellStyle name="Calculation 2 2 5 3 2 2 4" xfId="2715"/>
    <cellStyle name="Calculation 2 2 5 3 2 2 5" xfId="2716"/>
    <cellStyle name="Calculation 2 2 5 3 2 3" xfId="2717"/>
    <cellStyle name="Calculation 2 2 5 3 2 4" xfId="2718"/>
    <cellStyle name="Calculation 2 2 5 3 2 5" xfId="2719"/>
    <cellStyle name="Calculation 2 2 5 3 2 6" xfId="2720"/>
    <cellStyle name="Calculation 2 2 5 3 3" xfId="2721"/>
    <cellStyle name="Calculation 2 2 5 3 3 2" xfId="2722"/>
    <cellStyle name="Calculation 2 2 5 3 3 3" xfId="2723"/>
    <cellStyle name="Calculation 2 2 5 3 3 4" xfId="2724"/>
    <cellStyle name="Calculation 2 2 5 3 3 5" xfId="2725"/>
    <cellStyle name="Calculation 2 2 5 3 4" xfId="2726"/>
    <cellStyle name="Calculation 2 2 5 3 5" xfId="2727"/>
    <cellStyle name="Calculation 2 2 5 3 6" xfId="2728"/>
    <cellStyle name="Calculation 2 2 5 3 7" xfId="2729"/>
    <cellStyle name="Calculation 2 2 5 4" xfId="2730"/>
    <cellStyle name="Calculation 2 2 5 4 2" xfId="2731"/>
    <cellStyle name="Calculation 2 2 5 4 2 2" xfId="2732"/>
    <cellStyle name="Calculation 2 2 5 4 2 3" xfId="2733"/>
    <cellStyle name="Calculation 2 2 5 4 2 4" xfId="2734"/>
    <cellStyle name="Calculation 2 2 5 4 2 5" xfId="2735"/>
    <cellStyle name="Calculation 2 2 5 4 3" xfId="2736"/>
    <cellStyle name="Calculation 2 2 5 4 4" xfId="2737"/>
    <cellStyle name="Calculation 2 2 5 4 5" xfId="2738"/>
    <cellStyle name="Calculation 2 2 5 4 6" xfId="2739"/>
    <cellStyle name="Calculation 2 2 5 5" xfId="2740"/>
    <cellStyle name="Calculation 2 2 5 5 2" xfId="2741"/>
    <cellStyle name="Calculation 2 2 5 5 3" xfId="2742"/>
    <cellStyle name="Calculation 2 2 5 5 4" xfId="2743"/>
    <cellStyle name="Calculation 2 2 5 5 5" xfId="2744"/>
    <cellStyle name="Calculation 2 2 5 6" xfId="2745"/>
    <cellStyle name="Calculation 2 2 5 7" xfId="2746"/>
    <cellStyle name="Calculation 2 2 5 8" xfId="2747"/>
    <cellStyle name="Calculation 2 2 5 9" xfId="2748"/>
    <cellStyle name="Calculation 2 2 6" xfId="2749"/>
    <cellStyle name="Calculation 2 2 6 10" xfId="2750"/>
    <cellStyle name="Calculation 2 2 6 2" xfId="2751"/>
    <cellStyle name="Calculation 2 2 6 2 2" xfId="2752"/>
    <cellStyle name="Calculation 2 2 6 2 2 2" xfId="2753"/>
    <cellStyle name="Calculation 2 2 6 2 2 2 2" xfId="2754"/>
    <cellStyle name="Calculation 2 2 6 2 2 2 3" xfId="2755"/>
    <cellStyle name="Calculation 2 2 6 2 2 2 4" xfId="2756"/>
    <cellStyle name="Calculation 2 2 6 2 2 2 5" xfId="2757"/>
    <cellStyle name="Calculation 2 2 6 2 2 3" xfId="2758"/>
    <cellStyle name="Calculation 2 2 6 2 2 4" xfId="2759"/>
    <cellStyle name="Calculation 2 2 6 2 2 5" xfId="2760"/>
    <cellStyle name="Calculation 2 2 6 2 2 6" xfId="2761"/>
    <cellStyle name="Calculation 2 2 6 2 3" xfId="2762"/>
    <cellStyle name="Calculation 2 2 6 2 3 2" xfId="2763"/>
    <cellStyle name="Calculation 2 2 6 2 3 3" xfId="2764"/>
    <cellStyle name="Calculation 2 2 6 2 3 4" xfId="2765"/>
    <cellStyle name="Calculation 2 2 6 2 3 5" xfId="2766"/>
    <cellStyle name="Calculation 2 2 6 2 4" xfId="2767"/>
    <cellStyle name="Calculation 2 2 6 2 5" xfId="2768"/>
    <cellStyle name="Calculation 2 2 6 2 6" xfId="2769"/>
    <cellStyle name="Calculation 2 2 6 2 7" xfId="2770"/>
    <cellStyle name="Calculation 2 2 6 3" xfId="2771"/>
    <cellStyle name="Calculation 2 2 6 4" xfId="2772"/>
    <cellStyle name="Calculation 2 2 6 5" xfId="2773"/>
    <cellStyle name="Calculation 2 2 6 5 2" xfId="2774"/>
    <cellStyle name="Calculation 2 2 6 5 2 2" xfId="2775"/>
    <cellStyle name="Calculation 2 2 6 5 2 3" xfId="2776"/>
    <cellStyle name="Calculation 2 2 6 5 2 4" xfId="2777"/>
    <cellStyle name="Calculation 2 2 6 5 2 5" xfId="2778"/>
    <cellStyle name="Calculation 2 2 6 5 3" xfId="2779"/>
    <cellStyle name="Calculation 2 2 6 5 4" xfId="2780"/>
    <cellStyle name="Calculation 2 2 6 5 5" xfId="2781"/>
    <cellStyle name="Calculation 2 2 6 5 6" xfId="2782"/>
    <cellStyle name="Calculation 2 2 6 6" xfId="2783"/>
    <cellStyle name="Calculation 2 2 6 6 2" xfId="2784"/>
    <cellStyle name="Calculation 2 2 6 6 3" xfId="2785"/>
    <cellStyle name="Calculation 2 2 6 6 4" xfId="2786"/>
    <cellStyle name="Calculation 2 2 6 6 5" xfId="2787"/>
    <cellStyle name="Calculation 2 2 6 7" xfId="2788"/>
    <cellStyle name="Calculation 2 2 6 8" xfId="2789"/>
    <cellStyle name="Calculation 2 2 6 9" xfId="2790"/>
    <cellStyle name="Calculation 2 2 7" xfId="2791"/>
    <cellStyle name="Calculation 2 2 7 2" xfId="2792"/>
    <cellStyle name="Calculation 2 2 7 2 2" xfId="2793"/>
    <cellStyle name="Calculation 2 2 7 2 2 2" xfId="2794"/>
    <cellStyle name="Calculation 2 2 7 2 2 2 2" xfId="2795"/>
    <cellStyle name="Calculation 2 2 7 2 2 2 3" xfId="2796"/>
    <cellStyle name="Calculation 2 2 7 2 2 2 4" xfId="2797"/>
    <cellStyle name="Calculation 2 2 7 2 2 2 5" xfId="2798"/>
    <cellStyle name="Calculation 2 2 7 2 2 3" xfId="2799"/>
    <cellStyle name="Calculation 2 2 7 2 2 4" xfId="2800"/>
    <cellStyle name="Calculation 2 2 7 2 2 5" xfId="2801"/>
    <cellStyle name="Calculation 2 2 7 2 2 6" xfId="2802"/>
    <cellStyle name="Calculation 2 2 7 2 3" xfId="2803"/>
    <cellStyle name="Calculation 2 2 7 2 3 2" xfId="2804"/>
    <cellStyle name="Calculation 2 2 7 2 3 3" xfId="2805"/>
    <cellStyle name="Calculation 2 2 7 2 3 4" xfId="2806"/>
    <cellStyle name="Calculation 2 2 7 2 3 5" xfId="2807"/>
    <cellStyle name="Calculation 2 2 7 2 4" xfId="2808"/>
    <cellStyle name="Calculation 2 2 7 2 5" xfId="2809"/>
    <cellStyle name="Calculation 2 2 7 2 6" xfId="2810"/>
    <cellStyle name="Calculation 2 2 7 2 7" xfId="2811"/>
    <cellStyle name="Calculation 2 2 7 3" xfId="2812"/>
    <cellStyle name="Calculation 2 2 7 3 2" xfId="2813"/>
    <cellStyle name="Calculation 2 2 7 3 2 2" xfId="2814"/>
    <cellStyle name="Calculation 2 2 7 3 2 2 2" xfId="2815"/>
    <cellStyle name="Calculation 2 2 7 3 2 2 3" xfId="2816"/>
    <cellStyle name="Calculation 2 2 7 3 2 2 4" xfId="2817"/>
    <cellStyle name="Calculation 2 2 7 3 2 2 5" xfId="2818"/>
    <cellStyle name="Calculation 2 2 7 3 2 3" xfId="2819"/>
    <cellStyle name="Calculation 2 2 7 3 2 4" xfId="2820"/>
    <cellStyle name="Calculation 2 2 7 3 2 5" xfId="2821"/>
    <cellStyle name="Calculation 2 2 7 3 2 6" xfId="2822"/>
    <cellStyle name="Calculation 2 2 7 3 3" xfId="2823"/>
    <cellStyle name="Calculation 2 2 7 3 3 2" xfId="2824"/>
    <cellStyle name="Calculation 2 2 7 3 3 3" xfId="2825"/>
    <cellStyle name="Calculation 2 2 7 3 3 4" xfId="2826"/>
    <cellStyle name="Calculation 2 2 7 3 3 5" xfId="2827"/>
    <cellStyle name="Calculation 2 2 7 3 4" xfId="2828"/>
    <cellStyle name="Calculation 2 2 7 3 5" xfId="2829"/>
    <cellStyle name="Calculation 2 2 7 3 6" xfId="2830"/>
    <cellStyle name="Calculation 2 2 7 3 7" xfId="2831"/>
    <cellStyle name="Calculation 2 2 7 4" xfId="2832"/>
    <cellStyle name="Calculation 2 2 7 4 2" xfId="2833"/>
    <cellStyle name="Calculation 2 2 7 4 2 2" xfId="2834"/>
    <cellStyle name="Calculation 2 2 7 4 2 3" xfId="2835"/>
    <cellStyle name="Calculation 2 2 7 4 2 4" xfId="2836"/>
    <cellStyle name="Calculation 2 2 7 4 2 5" xfId="2837"/>
    <cellStyle name="Calculation 2 2 7 4 3" xfId="2838"/>
    <cellStyle name="Calculation 2 2 7 4 4" xfId="2839"/>
    <cellStyle name="Calculation 2 2 7 4 5" xfId="2840"/>
    <cellStyle name="Calculation 2 2 7 4 6" xfId="2841"/>
    <cellStyle name="Calculation 2 2 7 5" xfId="2842"/>
    <cellStyle name="Calculation 2 2 7 5 2" xfId="2843"/>
    <cellStyle name="Calculation 2 2 7 5 3" xfId="2844"/>
    <cellStyle name="Calculation 2 2 7 5 4" xfId="2845"/>
    <cellStyle name="Calculation 2 2 7 5 5" xfId="2846"/>
    <cellStyle name="Calculation 2 2 7 6" xfId="2847"/>
    <cellStyle name="Calculation 2 2 7 7" xfId="2848"/>
    <cellStyle name="Calculation 2 2 7 8" xfId="2849"/>
    <cellStyle name="Calculation 2 2 7 9" xfId="2850"/>
    <cellStyle name="Calculation 2 2 8" xfId="2851"/>
    <cellStyle name="Calculation 2 2 8 2" xfId="2852"/>
    <cellStyle name="Calculation 2 2 8 2 2" xfId="2853"/>
    <cellStyle name="Calculation 2 2 8 2 2 2" xfId="2854"/>
    <cellStyle name="Calculation 2 2 8 2 2 3" xfId="2855"/>
    <cellStyle name="Calculation 2 2 8 2 2 4" xfId="2856"/>
    <cellStyle name="Calculation 2 2 8 2 2 5" xfId="2857"/>
    <cellStyle name="Calculation 2 2 8 2 3" xfId="2858"/>
    <cellStyle name="Calculation 2 2 8 2 4" xfId="2859"/>
    <cellStyle name="Calculation 2 2 8 2 5" xfId="2860"/>
    <cellStyle name="Calculation 2 2 8 2 6" xfId="2861"/>
    <cellStyle name="Calculation 2 2 8 3" xfId="2862"/>
    <cellStyle name="Calculation 2 2 8 3 2" xfId="2863"/>
    <cellStyle name="Calculation 2 2 8 3 3" xfId="2864"/>
    <cellStyle name="Calculation 2 2 8 3 4" xfId="2865"/>
    <cellStyle name="Calculation 2 2 8 3 5" xfId="2866"/>
    <cellStyle name="Calculation 2 2 8 4" xfId="2867"/>
    <cellStyle name="Calculation 2 2 8 5" xfId="2868"/>
    <cellStyle name="Calculation 2 2 8 6" xfId="2869"/>
    <cellStyle name="Calculation 2 2 8 7" xfId="2870"/>
    <cellStyle name="Calculation 2 2 9" xfId="2871"/>
    <cellStyle name="Calculation 2 2 9 2" xfId="2872"/>
    <cellStyle name="Calculation 2 2 9 2 2" xfId="2873"/>
    <cellStyle name="Calculation 2 2 9 2 2 2" xfId="2874"/>
    <cellStyle name="Calculation 2 2 9 2 2 3" xfId="2875"/>
    <cellStyle name="Calculation 2 2 9 2 2 4" xfId="2876"/>
    <cellStyle name="Calculation 2 2 9 2 2 5" xfId="2877"/>
    <cellStyle name="Calculation 2 2 9 2 3" xfId="2878"/>
    <cellStyle name="Calculation 2 2 9 2 4" xfId="2879"/>
    <cellStyle name="Calculation 2 2 9 2 5" xfId="2880"/>
    <cellStyle name="Calculation 2 2 9 2 6" xfId="2881"/>
    <cellStyle name="Calculation 2 2 9 3" xfId="2882"/>
    <cellStyle name="Calculation 2 2 9 3 2" xfId="2883"/>
    <cellStyle name="Calculation 2 2 9 3 3" xfId="2884"/>
    <cellStyle name="Calculation 2 2 9 3 4" xfId="2885"/>
    <cellStyle name="Calculation 2 2 9 3 5" xfId="2886"/>
    <cellStyle name="Calculation 2 2 9 4" xfId="2887"/>
    <cellStyle name="Calculation 2 2 9 5" xfId="2888"/>
    <cellStyle name="Calculation 2 2 9 6" xfId="2889"/>
    <cellStyle name="Calculation 2 2 9 7" xfId="2890"/>
    <cellStyle name="Calculation 2 3" xfId="2891"/>
    <cellStyle name="Calculation 2 3 10" xfId="2892"/>
    <cellStyle name="Calculation 2 3 11" xfId="2893"/>
    <cellStyle name="Calculation 2 3 12" xfId="2894"/>
    <cellStyle name="Calculation 2 3 2" xfId="2895"/>
    <cellStyle name="Calculation 2 3 2 10" xfId="2896"/>
    <cellStyle name="Calculation 2 3 2 11" xfId="2897"/>
    <cellStyle name="Calculation 2 3 2 2" xfId="2898"/>
    <cellStyle name="Calculation 2 3 2 2 2" xfId="2899"/>
    <cellStyle name="Calculation 2 3 2 2 2 2" xfId="2900"/>
    <cellStyle name="Calculation 2 3 2 2 2 2 2" xfId="2901"/>
    <cellStyle name="Calculation 2 3 2 2 2 2 2 2" xfId="2902"/>
    <cellStyle name="Calculation 2 3 2 2 2 2 2 3" xfId="2903"/>
    <cellStyle name="Calculation 2 3 2 2 2 2 2 4" xfId="2904"/>
    <cellStyle name="Calculation 2 3 2 2 2 2 2 5" xfId="2905"/>
    <cellStyle name="Calculation 2 3 2 2 2 2 3" xfId="2906"/>
    <cellStyle name="Calculation 2 3 2 2 2 2 4" xfId="2907"/>
    <cellStyle name="Calculation 2 3 2 2 2 2 5" xfId="2908"/>
    <cellStyle name="Calculation 2 3 2 2 2 2 6" xfId="2909"/>
    <cellStyle name="Calculation 2 3 2 2 2 3" xfId="2910"/>
    <cellStyle name="Calculation 2 3 2 2 2 3 2" xfId="2911"/>
    <cellStyle name="Calculation 2 3 2 2 2 3 3" xfId="2912"/>
    <cellStyle name="Calculation 2 3 2 2 2 3 4" xfId="2913"/>
    <cellStyle name="Calculation 2 3 2 2 2 3 5" xfId="2914"/>
    <cellStyle name="Calculation 2 3 2 2 2 4" xfId="2915"/>
    <cellStyle name="Calculation 2 3 2 2 2 5" xfId="2916"/>
    <cellStyle name="Calculation 2 3 2 2 2 6" xfId="2917"/>
    <cellStyle name="Calculation 2 3 2 2 2 7" xfId="2918"/>
    <cellStyle name="Calculation 2 3 2 2 3" xfId="2919"/>
    <cellStyle name="Calculation 2 3 2 2 3 2" xfId="2920"/>
    <cellStyle name="Calculation 2 3 2 2 3 2 2" xfId="2921"/>
    <cellStyle name="Calculation 2 3 2 2 3 2 2 2" xfId="2922"/>
    <cellStyle name="Calculation 2 3 2 2 3 2 2 3" xfId="2923"/>
    <cellStyle name="Calculation 2 3 2 2 3 2 2 4" xfId="2924"/>
    <cellStyle name="Calculation 2 3 2 2 3 2 2 5" xfId="2925"/>
    <cellStyle name="Calculation 2 3 2 2 3 2 3" xfId="2926"/>
    <cellStyle name="Calculation 2 3 2 2 3 2 4" xfId="2927"/>
    <cellStyle name="Calculation 2 3 2 2 3 2 5" xfId="2928"/>
    <cellStyle name="Calculation 2 3 2 2 3 2 6" xfId="2929"/>
    <cellStyle name="Calculation 2 3 2 2 3 3" xfId="2930"/>
    <cellStyle name="Calculation 2 3 2 2 3 3 2" xfId="2931"/>
    <cellStyle name="Calculation 2 3 2 2 3 3 3" xfId="2932"/>
    <cellStyle name="Calculation 2 3 2 2 3 3 4" xfId="2933"/>
    <cellStyle name="Calculation 2 3 2 2 3 3 5" xfId="2934"/>
    <cellStyle name="Calculation 2 3 2 2 3 4" xfId="2935"/>
    <cellStyle name="Calculation 2 3 2 2 3 5" xfId="2936"/>
    <cellStyle name="Calculation 2 3 2 2 3 6" xfId="2937"/>
    <cellStyle name="Calculation 2 3 2 2 3 7" xfId="2938"/>
    <cellStyle name="Calculation 2 3 2 2 4" xfId="2939"/>
    <cellStyle name="Calculation 2 3 2 2 4 2" xfId="2940"/>
    <cellStyle name="Calculation 2 3 2 2 4 2 2" xfId="2941"/>
    <cellStyle name="Calculation 2 3 2 2 4 2 3" xfId="2942"/>
    <cellStyle name="Calculation 2 3 2 2 4 2 4" xfId="2943"/>
    <cellStyle name="Calculation 2 3 2 2 4 2 5" xfId="2944"/>
    <cellStyle name="Calculation 2 3 2 2 4 3" xfId="2945"/>
    <cellStyle name="Calculation 2 3 2 2 4 4" xfId="2946"/>
    <cellStyle name="Calculation 2 3 2 2 4 5" xfId="2947"/>
    <cellStyle name="Calculation 2 3 2 2 4 6" xfId="2948"/>
    <cellStyle name="Calculation 2 3 2 2 5" xfId="2949"/>
    <cellStyle name="Calculation 2 3 2 2 5 2" xfId="2950"/>
    <cellStyle name="Calculation 2 3 2 2 5 3" xfId="2951"/>
    <cellStyle name="Calculation 2 3 2 2 5 4" xfId="2952"/>
    <cellStyle name="Calculation 2 3 2 2 5 5" xfId="2953"/>
    <cellStyle name="Calculation 2 3 2 2 6" xfId="2954"/>
    <cellStyle name="Calculation 2 3 2 2 7" xfId="2955"/>
    <cellStyle name="Calculation 2 3 2 2 8" xfId="2956"/>
    <cellStyle name="Calculation 2 3 2 2 9" xfId="2957"/>
    <cellStyle name="Calculation 2 3 2 3" xfId="2958"/>
    <cellStyle name="Calculation 2 3 2 3 2" xfId="2959"/>
    <cellStyle name="Calculation 2 3 2 3 2 2" xfId="2960"/>
    <cellStyle name="Calculation 2 3 2 3 2 2 2" xfId="2961"/>
    <cellStyle name="Calculation 2 3 2 3 2 2 2 2" xfId="2962"/>
    <cellStyle name="Calculation 2 3 2 3 2 2 2 3" xfId="2963"/>
    <cellStyle name="Calculation 2 3 2 3 2 2 2 4" xfId="2964"/>
    <cellStyle name="Calculation 2 3 2 3 2 2 2 5" xfId="2965"/>
    <cellStyle name="Calculation 2 3 2 3 2 2 3" xfId="2966"/>
    <cellStyle name="Calculation 2 3 2 3 2 2 4" xfId="2967"/>
    <cellStyle name="Calculation 2 3 2 3 2 2 5" xfId="2968"/>
    <cellStyle name="Calculation 2 3 2 3 2 2 6" xfId="2969"/>
    <cellStyle name="Calculation 2 3 2 3 2 3" xfId="2970"/>
    <cellStyle name="Calculation 2 3 2 3 2 3 2" xfId="2971"/>
    <cellStyle name="Calculation 2 3 2 3 2 3 3" xfId="2972"/>
    <cellStyle name="Calculation 2 3 2 3 2 3 4" xfId="2973"/>
    <cellStyle name="Calculation 2 3 2 3 2 3 5" xfId="2974"/>
    <cellStyle name="Calculation 2 3 2 3 2 4" xfId="2975"/>
    <cellStyle name="Calculation 2 3 2 3 2 5" xfId="2976"/>
    <cellStyle name="Calculation 2 3 2 3 2 6" xfId="2977"/>
    <cellStyle name="Calculation 2 3 2 3 2 7" xfId="2978"/>
    <cellStyle name="Calculation 2 3 2 3 3" xfId="2979"/>
    <cellStyle name="Calculation 2 3 2 3 3 2" xfId="2980"/>
    <cellStyle name="Calculation 2 3 2 3 3 2 2" xfId="2981"/>
    <cellStyle name="Calculation 2 3 2 3 3 2 2 2" xfId="2982"/>
    <cellStyle name="Calculation 2 3 2 3 3 2 2 3" xfId="2983"/>
    <cellStyle name="Calculation 2 3 2 3 3 2 2 4" xfId="2984"/>
    <cellStyle name="Calculation 2 3 2 3 3 2 2 5" xfId="2985"/>
    <cellStyle name="Calculation 2 3 2 3 3 2 3" xfId="2986"/>
    <cellStyle name="Calculation 2 3 2 3 3 2 4" xfId="2987"/>
    <cellStyle name="Calculation 2 3 2 3 3 2 5" xfId="2988"/>
    <cellStyle name="Calculation 2 3 2 3 3 2 6" xfId="2989"/>
    <cellStyle name="Calculation 2 3 2 3 3 3" xfId="2990"/>
    <cellStyle name="Calculation 2 3 2 3 3 3 2" xfId="2991"/>
    <cellStyle name="Calculation 2 3 2 3 3 3 3" xfId="2992"/>
    <cellStyle name="Calculation 2 3 2 3 3 3 4" xfId="2993"/>
    <cellStyle name="Calculation 2 3 2 3 3 3 5" xfId="2994"/>
    <cellStyle name="Calculation 2 3 2 3 3 4" xfId="2995"/>
    <cellStyle name="Calculation 2 3 2 3 3 5" xfId="2996"/>
    <cellStyle name="Calculation 2 3 2 3 3 6" xfId="2997"/>
    <cellStyle name="Calculation 2 3 2 3 3 7" xfId="2998"/>
    <cellStyle name="Calculation 2 3 2 3 4" xfId="2999"/>
    <cellStyle name="Calculation 2 3 2 3 4 2" xfId="3000"/>
    <cellStyle name="Calculation 2 3 2 3 4 2 2" xfId="3001"/>
    <cellStyle name="Calculation 2 3 2 3 4 2 3" xfId="3002"/>
    <cellStyle name="Calculation 2 3 2 3 4 2 4" xfId="3003"/>
    <cellStyle name="Calculation 2 3 2 3 4 2 5" xfId="3004"/>
    <cellStyle name="Calculation 2 3 2 3 4 3" xfId="3005"/>
    <cellStyle name="Calculation 2 3 2 3 4 4" xfId="3006"/>
    <cellStyle name="Calculation 2 3 2 3 4 5" xfId="3007"/>
    <cellStyle name="Calculation 2 3 2 3 4 6" xfId="3008"/>
    <cellStyle name="Calculation 2 3 2 3 5" xfId="3009"/>
    <cellStyle name="Calculation 2 3 2 3 5 2" xfId="3010"/>
    <cellStyle name="Calculation 2 3 2 3 5 3" xfId="3011"/>
    <cellStyle name="Calculation 2 3 2 3 5 4" xfId="3012"/>
    <cellStyle name="Calculation 2 3 2 3 5 5" xfId="3013"/>
    <cellStyle name="Calculation 2 3 2 3 6" xfId="3014"/>
    <cellStyle name="Calculation 2 3 2 3 7" xfId="3015"/>
    <cellStyle name="Calculation 2 3 2 3 8" xfId="3016"/>
    <cellStyle name="Calculation 2 3 2 3 9" xfId="3017"/>
    <cellStyle name="Calculation 2 3 2 4" xfId="3018"/>
    <cellStyle name="Calculation 2 3 2 4 2" xfId="3019"/>
    <cellStyle name="Calculation 2 3 2 4 2 2" xfId="3020"/>
    <cellStyle name="Calculation 2 3 2 4 2 2 2" xfId="3021"/>
    <cellStyle name="Calculation 2 3 2 4 2 2 3" xfId="3022"/>
    <cellStyle name="Calculation 2 3 2 4 2 2 4" xfId="3023"/>
    <cellStyle name="Calculation 2 3 2 4 2 2 5" xfId="3024"/>
    <cellStyle name="Calculation 2 3 2 4 2 3" xfId="3025"/>
    <cellStyle name="Calculation 2 3 2 4 2 4" xfId="3026"/>
    <cellStyle name="Calculation 2 3 2 4 2 5" xfId="3027"/>
    <cellStyle name="Calculation 2 3 2 4 2 6" xfId="3028"/>
    <cellStyle name="Calculation 2 3 2 4 3" xfId="3029"/>
    <cellStyle name="Calculation 2 3 2 4 3 2" xfId="3030"/>
    <cellStyle name="Calculation 2 3 2 4 3 3" xfId="3031"/>
    <cellStyle name="Calculation 2 3 2 4 3 4" xfId="3032"/>
    <cellStyle name="Calculation 2 3 2 4 3 5" xfId="3033"/>
    <cellStyle name="Calculation 2 3 2 4 4" xfId="3034"/>
    <cellStyle name="Calculation 2 3 2 4 5" xfId="3035"/>
    <cellStyle name="Calculation 2 3 2 4 6" xfId="3036"/>
    <cellStyle name="Calculation 2 3 2 4 7" xfId="3037"/>
    <cellStyle name="Calculation 2 3 2 5" xfId="3038"/>
    <cellStyle name="Calculation 2 3 2 5 2" xfId="3039"/>
    <cellStyle name="Calculation 2 3 2 5 2 2" xfId="3040"/>
    <cellStyle name="Calculation 2 3 2 5 2 2 2" xfId="3041"/>
    <cellStyle name="Calculation 2 3 2 5 2 2 3" xfId="3042"/>
    <cellStyle name="Calculation 2 3 2 5 2 2 4" xfId="3043"/>
    <cellStyle name="Calculation 2 3 2 5 2 2 5" xfId="3044"/>
    <cellStyle name="Calculation 2 3 2 5 2 3" xfId="3045"/>
    <cellStyle name="Calculation 2 3 2 5 2 4" xfId="3046"/>
    <cellStyle name="Calculation 2 3 2 5 2 5" xfId="3047"/>
    <cellStyle name="Calculation 2 3 2 5 2 6" xfId="3048"/>
    <cellStyle name="Calculation 2 3 2 5 3" xfId="3049"/>
    <cellStyle name="Calculation 2 3 2 5 3 2" xfId="3050"/>
    <cellStyle name="Calculation 2 3 2 5 3 3" xfId="3051"/>
    <cellStyle name="Calculation 2 3 2 5 3 4" xfId="3052"/>
    <cellStyle name="Calculation 2 3 2 5 3 5" xfId="3053"/>
    <cellStyle name="Calculation 2 3 2 5 4" xfId="3054"/>
    <cellStyle name="Calculation 2 3 2 5 5" xfId="3055"/>
    <cellStyle name="Calculation 2 3 2 5 6" xfId="3056"/>
    <cellStyle name="Calculation 2 3 2 5 7" xfId="3057"/>
    <cellStyle name="Calculation 2 3 2 6" xfId="3058"/>
    <cellStyle name="Calculation 2 3 2 6 2" xfId="3059"/>
    <cellStyle name="Calculation 2 3 2 6 2 2" xfId="3060"/>
    <cellStyle name="Calculation 2 3 2 6 2 3" xfId="3061"/>
    <cellStyle name="Calculation 2 3 2 6 2 4" xfId="3062"/>
    <cellStyle name="Calculation 2 3 2 6 2 5" xfId="3063"/>
    <cellStyle name="Calculation 2 3 2 6 3" xfId="3064"/>
    <cellStyle name="Calculation 2 3 2 6 4" xfId="3065"/>
    <cellStyle name="Calculation 2 3 2 6 5" xfId="3066"/>
    <cellStyle name="Calculation 2 3 2 6 6" xfId="3067"/>
    <cellStyle name="Calculation 2 3 2 7" xfId="3068"/>
    <cellStyle name="Calculation 2 3 2 7 2" xfId="3069"/>
    <cellStyle name="Calculation 2 3 2 7 3" xfId="3070"/>
    <cellStyle name="Calculation 2 3 2 7 4" xfId="3071"/>
    <cellStyle name="Calculation 2 3 2 7 5" xfId="3072"/>
    <cellStyle name="Calculation 2 3 2 8" xfId="3073"/>
    <cellStyle name="Calculation 2 3 2 9" xfId="3074"/>
    <cellStyle name="Calculation 2 3 3" xfId="3075"/>
    <cellStyle name="Calculation 2 3 3 2" xfId="3076"/>
    <cellStyle name="Calculation 2 3 3 2 2" xfId="3077"/>
    <cellStyle name="Calculation 2 3 3 2 2 2" xfId="3078"/>
    <cellStyle name="Calculation 2 3 3 2 2 2 2" xfId="3079"/>
    <cellStyle name="Calculation 2 3 3 2 2 2 3" xfId="3080"/>
    <cellStyle name="Calculation 2 3 3 2 2 2 4" xfId="3081"/>
    <cellStyle name="Calculation 2 3 3 2 2 2 5" xfId="3082"/>
    <cellStyle name="Calculation 2 3 3 2 2 3" xfId="3083"/>
    <cellStyle name="Calculation 2 3 3 2 2 4" xfId="3084"/>
    <cellStyle name="Calculation 2 3 3 2 2 5" xfId="3085"/>
    <cellStyle name="Calculation 2 3 3 2 2 6" xfId="3086"/>
    <cellStyle name="Calculation 2 3 3 2 3" xfId="3087"/>
    <cellStyle name="Calculation 2 3 3 2 3 2" xfId="3088"/>
    <cellStyle name="Calculation 2 3 3 2 3 3" xfId="3089"/>
    <cellStyle name="Calculation 2 3 3 2 3 4" xfId="3090"/>
    <cellStyle name="Calculation 2 3 3 2 3 5" xfId="3091"/>
    <cellStyle name="Calculation 2 3 3 2 4" xfId="3092"/>
    <cellStyle name="Calculation 2 3 3 2 5" xfId="3093"/>
    <cellStyle name="Calculation 2 3 3 2 6" xfId="3094"/>
    <cellStyle name="Calculation 2 3 3 2 7" xfId="3095"/>
    <cellStyle name="Calculation 2 3 3 3" xfId="3096"/>
    <cellStyle name="Calculation 2 3 3 3 2" xfId="3097"/>
    <cellStyle name="Calculation 2 3 3 3 2 2" xfId="3098"/>
    <cellStyle name="Calculation 2 3 3 3 2 2 2" xfId="3099"/>
    <cellStyle name="Calculation 2 3 3 3 2 2 3" xfId="3100"/>
    <cellStyle name="Calculation 2 3 3 3 2 2 4" xfId="3101"/>
    <cellStyle name="Calculation 2 3 3 3 2 2 5" xfId="3102"/>
    <cellStyle name="Calculation 2 3 3 3 2 3" xfId="3103"/>
    <cellStyle name="Calculation 2 3 3 3 2 4" xfId="3104"/>
    <cellStyle name="Calculation 2 3 3 3 2 5" xfId="3105"/>
    <cellStyle name="Calculation 2 3 3 3 2 6" xfId="3106"/>
    <cellStyle name="Calculation 2 3 3 3 3" xfId="3107"/>
    <cellStyle name="Calculation 2 3 3 3 3 2" xfId="3108"/>
    <cellStyle name="Calculation 2 3 3 3 3 3" xfId="3109"/>
    <cellStyle name="Calculation 2 3 3 3 3 4" xfId="3110"/>
    <cellStyle name="Calculation 2 3 3 3 3 5" xfId="3111"/>
    <cellStyle name="Calculation 2 3 3 3 4" xfId="3112"/>
    <cellStyle name="Calculation 2 3 3 3 5" xfId="3113"/>
    <cellStyle name="Calculation 2 3 3 3 6" xfId="3114"/>
    <cellStyle name="Calculation 2 3 3 3 7" xfId="3115"/>
    <cellStyle name="Calculation 2 3 3 4" xfId="3116"/>
    <cellStyle name="Calculation 2 3 3 4 2" xfId="3117"/>
    <cellStyle name="Calculation 2 3 3 4 2 2" xfId="3118"/>
    <cellStyle name="Calculation 2 3 3 4 2 3" xfId="3119"/>
    <cellStyle name="Calculation 2 3 3 4 2 4" xfId="3120"/>
    <cellStyle name="Calculation 2 3 3 4 2 5" xfId="3121"/>
    <cellStyle name="Calculation 2 3 3 4 3" xfId="3122"/>
    <cellStyle name="Calculation 2 3 3 4 4" xfId="3123"/>
    <cellStyle name="Calculation 2 3 3 4 5" xfId="3124"/>
    <cellStyle name="Calculation 2 3 3 4 6" xfId="3125"/>
    <cellStyle name="Calculation 2 3 3 5" xfId="3126"/>
    <cellStyle name="Calculation 2 3 3 5 2" xfId="3127"/>
    <cellStyle name="Calculation 2 3 3 5 3" xfId="3128"/>
    <cellStyle name="Calculation 2 3 3 5 4" xfId="3129"/>
    <cellStyle name="Calculation 2 3 3 5 5" xfId="3130"/>
    <cellStyle name="Calculation 2 3 3 6" xfId="3131"/>
    <cellStyle name="Calculation 2 3 3 7" xfId="3132"/>
    <cellStyle name="Calculation 2 3 3 8" xfId="3133"/>
    <cellStyle name="Calculation 2 3 3 9" xfId="3134"/>
    <cellStyle name="Calculation 2 3 4" xfId="3135"/>
    <cellStyle name="Calculation 2 3 4 2" xfId="3136"/>
    <cellStyle name="Calculation 2 3 4 2 2" xfId="3137"/>
    <cellStyle name="Calculation 2 3 4 2 2 2" xfId="3138"/>
    <cellStyle name="Calculation 2 3 4 2 2 2 2" xfId="3139"/>
    <cellStyle name="Calculation 2 3 4 2 2 2 3" xfId="3140"/>
    <cellStyle name="Calculation 2 3 4 2 2 2 4" xfId="3141"/>
    <cellStyle name="Calculation 2 3 4 2 2 2 5" xfId="3142"/>
    <cellStyle name="Calculation 2 3 4 2 2 3" xfId="3143"/>
    <cellStyle name="Calculation 2 3 4 2 2 4" xfId="3144"/>
    <cellStyle name="Calculation 2 3 4 2 2 5" xfId="3145"/>
    <cellStyle name="Calculation 2 3 4 2 2 6" xfId="3146"/>
    <cellStyle name="Calculation 2 3 4 2 3" xfId="3147"/>
    <cellStyle name="Calculation 2 3 4 2 3 2" xfId="3148"/>
    <cellStyle name="Calculation 2 3 4 2 3 3" xfId="3149"/>
    <cellStyle name="Calculation 2 3 4 2 3 4" xfId="3150"/>
    <cellStyle name="Calculation 2 3 4 2 3 5" xfId="3151"/>
    <cellStyle name="Calculation 2 3 4 2 4" xfId="3152"/>
    <cellStyle name="Calculation 2 3 4 2 5" xfId="3153"/>
    <cellStyle name="Calculation 2 3 4 2 6" xfId="3154"/>
    <cellStyle name="Calculation 2 3 4 2 7" xfId="3155"/>
    <cellStyle name="Calculation 2 3 4 3" xfId="3156"/>
    <cellStyle name="Calculation 2 3 4 3 2" xfId="3157"/>
    <cellStyle name="Calculation 2 3 4 3 2 2" xfId="3158"/>
    <cellStyle name="Calculation 2 3 4 3 2 2 2" xfId="3159"/>
    <cellStyle name="Calculation 2 3 4 3 2 2 3" xfId="3160"/>
    <cellStyle name="Calculation 2 3 4 3 2 2 4" xfId="3161"/>
    <cellStyle name="Calculation 2 3 4 3 2 2 5" xfId="3162"/>
    <cellStyle name="Calculation 2 3 4 3 2 3" xfId="3163"/>
    <cellStyle name="Calculation 2 3 4 3 2 4" xfId="3164"/>
    <cellStyle name="Calculation 2 3 4 3 2 5" xfId="3165"/>
    <cellStyle name="Calculation 2 3 4 3 2 6" xfId="3166"/>
    <cellStyle name="Calculation 2 3 4 3 3" xfId="3167"/>
    <cellStyle name="Calculation 2 3 4 3 3 2" xfId="3168"/>
    <cellStyle name="Calculation 2 3 4 3 3 3" xfId="3169"/>
    <cellStyle name="Calculation 2 3 4 3 3 4" xfId="3170"/>
    <cellStyle name="Calculation 2 3 4 3 3 5" xfId="3171"/>
    <cellStyle name="Calculation 2 3 4 3 4" xfId="3172"/>
    <cellStyle name="Calculation 2 3 4 3 5" xfId="3173"/>
    <cellStyle name="Calculation 2 3 4 3 6" xfId="3174"/>
    <cellStyle name="Calculation 2 3 4 3 7" xfId="3175"/>
    <cellStyle name="Calculation 2 3 4 4" xfId="3176"/>
    <cellStyle name="Calculation 2 3 4 4 2" xfId="3177"/>
    <cellStyle name="Calculation 2 3 4 4 2 2" xfId="3178"/>
    <cellStyle name="Calculation 2 3 4 4 2 3" xfId="3179"/>
    <cellStyle name="Calculation 2 3 4 4 2 4" xfId="3180"/>
    <cellStyle name="Calculation 2 3 4 4 2 5" xfId="3181"/>
    <cellStyle name="Calculation 2 3 4 4 3" xfId="3182"/>
    <cellStyle name="Calculation 2 3 4 4 4" xfId="3183"/>
    <cellStyle name="Calculation 2 3 4 4 5" xfId="3184"/>
    <cellStyle name="Calculation 2 3 4 4 6" xfId="3185"/>
    <cellStyle name="Calculation 2 3 4 5" xfId="3186"/>
    <cellStyle name="Calculation 2 3 4 5 2" xfId="3187"/>
    <cellStyle name="Calculation 2 3 4 5 3" xfId="3188"/>
    <cellStyle name="Calculation 2 3 4 5 4" xfId="3189"/>
    <cellStyle name="Calculation 2 3 4 5 5" xfId="3190"/>
    <cellStyle name="Calculation 2 3 4 6" xfId="3191"/>
    <cellStyle name="Calculation 2 3 4 7" xfId="3192"/>
    <cellStyle name="Calculation 2 3 4 8" xfId="3193"/>
    <cellStyle name="Calculation 2 3 4 9" xfId="3194"/>
    <cellStyle name="Calculation 2 3 5" xfId="3195"/>
    <cellStyle name="Calculation 2 3 5 2" xfId="3196"/>
    <cellStyle name="Calculation 2 3 5 2 2" xfId="3197"/>
    <cellStyle name="Calculation 2 3 5 2 2 2" xfId="3198"/>
    <cellStyle name="Calculation 2 3 5 2 2 3" xfId="3199"/>
    <cellStyle name="Calculation 2 3 5 2 2 4" xfId="3200"/>
    <cellStyle name="Calculation 2 3 5 2 2 5" xfId="3201"/>
    <cellStyle name="Calculation 2 3 5 2 3" xfId="3202"/>
    <cellStyle name="Calculation 2 3 5 2 4" xfId="3203"/>
    <cellStyle name="Calculation 2 3 5 2 5" xfId="3204"/>
    <cellStyle name="Calculation 2 3 5 2 6" xfId="3205"/>
    <cellStyle name="Calculation 2 3 5 3" xfId="3206"/>
    <cellStyle name="Calculation 2 3 5 3 2" xfId="3207"/>
    <cellStyle name="Calculation 2 3 5 3 3" xfId="3208"/>
    <cellStyle name="Calculation 2 3 5 3 4" xfId="3209"/>
    <cellStyle name="Calculation 2 3 5 3 5" xfId="3210"/>
    <cellStyle name="Calculation 2 3 5 4" xfId="3211"/>
    <cellStyle name="Calculation 2 3 5 5" xfId="3212"/>
    <cellStyle name="Calculation 2 3 5 6" xfId="3213"/>
    <cellStyle name="Calculation 2 3 5 7" xfId="3214"/>
    <cellStyle name="Calculation 2 3 6" xfId="3215"/>
    <cellStyle name="Calculation 2 3 6 2" xfId="3216"/>
    <cellStyle name="Calculation 2 3 6 2 2" xfId="3217"/>
    <cellStyle name="Calculation 2 3 6 2 2 2" xfId="3218"/>
    <cellStyle name="Calculation 2 3 6 2 2 3" xfId="3219"/>
    <cellStyle name="Calculation 2 3 6 2 2 4" xfId="3220"/>
    <cellStyle name="Calculation 2 3 6 2 2 5" xfId="3221"/>
    <cellStyle name="Calculation 2 3 6 2 3" xfId="3222"/>
    <cellStyle name="Calculation 2 3 6 2 4" xfId="3223"/>
    <cellStyle name="Calculation 2 3 6 2 5" xfId="3224"/>
    <cellStyle name="Calculation 2 3 6 2 6" xfId="3225"/>
    <cellStyle name="Calculation 2 3 6 3" xfId="3226"/>
    <cellStyle name="Calculation 2 3 6 3 2" xfId="3227"/>
    <cellStyle name="Calculation 2 3 6 3 3" xfId="3228"/>
    <cellStyle name="Calculation 2 3 6 3 4" xfId="3229"/>
    <cellStyle name="Calculation 2 3 6 3 5" xfId="3230"/>
    <cellStyle name="Calculation 2 3 6 4" xfId="3231"/>
    <cellStyle name="Calculation 2 3 6 5" xfId="3232"/>
    <cellStyle name="Calculation 2 3 6 6" xfId="3233"/>
    <cellStyle name="Calculation 2 3 6 7" xfId="3234"/>
    <cellStyle name="Calculation 2 3 7" xfId="3235"/>
    <cellStyle name="Calculation 2 3 7 2" xfId="3236"/>
    <cellStyle name="Calculation 2 3 7 2 2" xfId="3237"/>
    <cellStyle name="Calculation 2 3 7 2 3" xfId="3238"/>
    <cellStyle name="Calculation 2 3 7 2 4" xfId="3239"/>
    <cellStyle name="Calculation 2 3 7 2 5" xfId="3240"/>
    <cellStyle name="Calculation 2 3 7 3" xfId="3241"/>
    <cellStyle name="Calculation 2 3 7 4" xfId="3242"/>
    <cellStyle name="Calculation 2 3 7 5" xfId="3243"/>
    <cellStyle name="Calculation 2 3 7 6" xfId="3244"/>
    <cellStyle name="Calculation 2 3 8" xfId="3245"/>
    <cellStyle name="Calculation 2 3 8 2" xfId="3246"/>
    <cellStyle name="Calculation 2 3 8 3" xfId="3247"/>
    <cellStyle name="Calculation 2 3 8 4" xfId="3248"/>
    <cellStyle name="Calculation 2 3 8 5" xfId="3249"/>
    <cellStyle name="Calculation 2 3 9" xfId="3250"/>
    <cellStyle name="Calculation 2 4" xfId="3251"/>
    <cellStyle name="Calculation 2 4 10" xfId="3252"/>
    <cellStyle name="Calculation 2 4 11" xfId="3253"/>
    <cellStyle name="Calculation 2 4 12" xfId="3254"/>
    <cellStyle name="Calculation 2 4 2" xfId="3255"/>
    <cellStyle name="Calculation 2 4 2 10" xfId="3256"/>
    <cellStyle name="Calculation 2 4 2 11" xfId="3257"/>
    <cellStyle name="Calculation 2 4 2 2" xfId="3258"/>
    <cellStyle name="Calculation 2 4 2 2 2" xfId="3259"/>
    <cellStyle name="Calculation 2 4 2 2 2 2" xfId="3260"/>
    <cellStyle name="Calculation 2 4 2 2 2 2 2" xfId="3261"/>
    <cellStyle name="Calculation 2 4 2 2 2 2 2 2" xfId="3262"/>
    <cellStyle name="Calculation 2 4 2 2 2 2 2 3" xfId="3263"/>
    <cellStyle name="Calculation 2 4 2 2 2 2 2 4" xfId="3264"/>
    <cellStyle name="Calculation 2 4 2 2 2 2 2 5" xfId="3265"/>
    <cellStyle name="Calculation 2 4 2 2 2 2 3" xfId="3266"/>
    <cellStyle name="Calculation 2 4 2 2 2 2 4" xfId="3267"/>
    <cellStyle name="Calculation 2 4 2 2 2 2 5" xfId="3268"/>
    <cellStyle name="Calculation 2 4 2 2 2 2 6" xfId="3269"/>
    <cellStyle name="Calculation 2 4 2 2 2 3" xfId="3270"/>
    <cellStyle name="Calculation 2 4 2 2 2 3 2" xfId="3271"/>
    <cellStyle name="Calculation 2 4 2 2 2 3 3" xfId="3272"/>
    <cellStyle name="Calculation 2 4 2 2 2 3 4" xfId="3273"/>
    <cellStyle name="Calculation 2 4 2 2 2 3 5" xfId="3274"/>
    <cellStyle name="Calculation 2 4 2 2 2 4" xfId="3275"/>
    <cellStyle name="Calculation 2 4 2 2 2 5" xfId="3276"/>
    <cellStyle name="Calculation 2 4 2 2 2 6" xfId="3277"/>
    <cellStyle name="Calculation 2 4 2 2 2 7" xfId="3278"/>
    <cellStyle name="Calculation 2 4 2 2 3" xfId="3279"/>
    <cellStyle name="Calculation 2 4 2 2 3 2" xfId="3280"/>
    <cellStyle name="Calculation 2 4 2 2 3 2 2" xfId="3281"/>
    <cellStyle name="Calculation 2 4 2 2 3 2 2 2" xfId="3282"/>
    <cellStyle name="Calculation 2 4 2 2 3 2 2 3" xfId="3283"/>
    <cellStyle name="Calculation 2 4 2 2 3 2 2 4" xfId="3284"/>
    <cellStyle name="Calculation 2 4 2 2 3 2 2 5" xfId="3285"/>
    <cellStyle name="Calculation 2 4 2 2 3 2 3" xfId="3286"/>
    <cellStyle name="Calculation 2 4 2 2 3 2 4" xfId="3287"/>
    <cellStyle name="Calculation 2 4 2 2 3 2 5" xfId="3288"/>
    <cellStyle name="Calculation 2 4 2 2 3 2 6" xfId="3289"/>
    <cellStyle name="Calculation 2 4 2 2 3 3" xfId="3290"/>
    <cellStyle name="Calculation 2 4 2 2 3 3 2" xfId="3291"/>
    <cellStyle name="Calculation 2 4 2 2 3 3 3" xfId="3292"/>
    <cellStyle name="Calculation 2 4 2 2 3 3 4" xfId="3293"/>
    <cellStyle name="Calculation 2 4 2 2 3 3 5" xfId="3294"/>
    <cellStyle name="Calculation 2 4 2 2 3 4" xfId="3295"/>
    <cellStyle name="Calculation 2 4 2 2 3 5" xfId="3296"/>
    <cellStyle name="Calculation 2 4 2 2 3 6" xfId="3297"/>
    <cellStyle name="Calculation 2 4 2 2 3 7" xfId="3298"/>
    <cellStyle name="Calculation 2 4 2 2 4" xfId="3299"/>
    <cellStyle name="Calculation 2 4 2 2 4 2" xfId="3300"/>
    <cellStyle name="Calculation 2 4 2 2 4 2 2" xfId="3301"/>
    <cellStyle name="Calculation 2 4 2 2 4 2 3" xfId="3302"/>
    <cellStyle name="Calculation 2 4 2 2 4 2 4" xfId="3303"/>
    <cellStyle name="Calculation 2 4 2 2 4 2 5" xfId="3304"/>
    <cellStyle name="Calculation 2 4 2 2 4 3" xfId="3305"/>
    <cellStyle name="Calculation 2 4 2 2 4 4" xfId="3306"/>
    <cellStyle name="Calculation 2 4 2 2 4 5" xfId="3307"/>
    <cellStyle name="Calculation 2 4 2 2 4 6" xfId="3308"/>
    <cellStyle name="Calculation 2 4 2 2 5" xfId="3309"/>
    <cellStyle name="Calculation 2 4 2 2 5 2" xfId="3310"/>
    <cellStyle name="Calculation 2 4 2 2 5 3" xfId="3311"/>
    <cellStyle name="Calculation 2 4 2 2 5 4" xfId="3312"/>
    <cellStyle name="Calculation 2 4 2 2 5 5" xfId="3313"/>
    <cellStyle name="Calculation 2 4 2 2 6" xfId="3314"/>
    <cellStyle name="Calculation 2 4 2 2 7" xfId="3315"/>
    <cellStyle name="Calculation 2 4 2 2 8" xfId="3316"/>
    <cellStyle name="Calculation 2 4 2 2 9" xfId="3317"/>
    <cellStyle name="Calculation 2 4 2 3" xfId="3318"/>
    <cellStyle name="Calculation 2 4 2 3 2" xfId="3319"/>
    <cellStyle name="Calculation 2 4 2 3 2 2" xfId="3320"/>
    <cellStyle name="Calculation 2 4 2 3 2 2 2" xfId="3321"/>
    <cellStyle name="Calculation 2 4 2 3 2 2 2 2" xfId="3322"/>
    <cellStyle name="Calculation 2 4 2 3 2 2 2 3" xfId="3323"/>
    <cellStyle name="Calculation 2 4 2 3 2 2 2 4" xfId="3324"/>
    <cellStyle name="Calculation 2 4 2 3 2 2 2 5" xfId="3325"/>
    <cellStyle name="Calculation 2 4 2 3 2 2 3" xfId="3326"/>
    <cellStyle name="Calculation 2 4 2 3 2 2 4" xfId="3327"/>
    <cellStyle name="Calculation 2 4 2 3 2 2 5" xfId="3328"/>
    <cellStyle name="Calculation 2 4 2 3 2 2 6" xfId="3329"/>
    <cellStyle name="Calculation 2 4 2 3 2 3" xfId="3330"/>
    <cellStyle name="Calculation 2 4 2 3 2 3 2" xfId="3331"/>
    <cellStyle name="Calculation 2 4 2 3 2 3 3" xfId="3332"/>
    <cellStyle name="Calculation 2 4 2 3 2 3 4" xfId="3333"/>
    <cellStyle name="Calculation 2 4 2 3 2 3 5" xfId="3334"/>
    <cellStyle name="Calculation 2 4 2 3 2 4" xfId="3335"/>
    <cellStyle name="Calculation 2 4 2 3 2 5" xfId="3336"/>
    <cellStyle name="Calculation 2 4 2 3 2 6" xfId="3337"/>
    <cellStyle name="Calculation 2 4 2 3 2 7" xfId="3338"/>
    <cellStyle name="Calculation 2 4 2 3 3" xfId="3339"/>
    <cellStyle name="Calculation 2 4 2 3 3 2" xfId="3340"/>
    <cellStyle name="Calculation 2 4 2 3 3 2 2" xfId="3341"/>
    <cellStyle name="Calculation 2 4 2 3 3 2 2 2" xfId="3342"/>
    <cellStyle name="Calculation 2 4 2 3 3 2 2 3" xfId="3343"/>
    <cellStyle name="Calculation 2 4 2 3 3 2 2 4" xfId="3344"/>
    <cellStyle name="Calculation 2 4 2 3 3 2 2 5" xfId="3345"/>
    <cellStyle name="Calculation 2 4 2 3 3 2 3" xfId="3346"/>
    <cellStyle name="Calculation 2 4 2 3 3 2 4" xfId="3347"/>
    <cellStyle name="Calculation 2 4 2 3 3 2 5" xfId="3348"/>
    <cellStyle name="Calculation 2 4 2 3 3 2 6" xfId="3349"/>
    <cellStyle name="Calculation 2 4 2 3 3 3" xfId="3350"/>
    <cellStyle name="Calculation 2 4 2 3 3 3 2" xfId="3351"/>
    <cellStyle name="Calculation 2 4 2 3 3 3 3" xfId="3352"/>
    <cellStyle name="Calculation 2 4 2 3 3 3 4" xfId="3353"/>
    <cellStyle name="Calculation 2 4 2 3 3 3 5" xfId="3354"/>
    <cellStyle name="Calculation 2 4 2 3 3 4" xfId="3355"/>
    <cellStyle name="Calculation 2 4 2 3 3 5" xfId="3356"/>
    <cellStyle name="Calculation 2 4 2 3 3 6" xfId="3357"/>
    <cellStyle name="Calculation 2 4 2 3 3 7" xfId="3358"/>
    <cellStyle name="Calculation 2 4 2 3 4" xfId="3359"/>
    <cellStyle name="Calculation 2 4 2 3 4 2" xfId="3360"/>
    <cellStyle name="Calculation 2 4 2 3 4 2 2" xfId="3361"/>
    <cellStyle name="Calculation 2 4 2 3 4 2 3" xfId="3362"/>
    <cellStyle name="Calculation 2 4 2 3 4 2 4" xfId="3363"/>
    <cellStyle name="Calculation 2 4 2 3 4 2 5" xfId="3364"/>
    <cellStyle name="Calculation 2 4 2 3 4 3" xfId="3365"/>
    <cellStyle name="Calculation 2 4 2 3 4 4" xfId="3366"/>
    <cellStyle name="Calculation 2 4 2 3 4 5" xfId="3367"/>
    <cellStyle name="Calculation 2 4 2 3 4 6" xfId="3368"/>
    <cellStyle name="Calculation 2 4 2 3 5" xfId="3369"/>
    <cellStyle name="Calculation 2 4 2 3 5 2" xfId="3370"/>
    <cellStyle name="Calculation 2 4 2 3 5 3" xfId="3371"/>
    <cellStyle name="Calculation 2 4 2 3 5 4" xfId="3372"/>
    <cellStyle name="Calculation 2 4 2 3 5 5" xfId="3373"/>
    <cellStyle name="Calculation 2 4 2 3 6" xfId="3374"/>
    <cellStyle name="Calculation 2 4 2 3 7" xfId="3375"/>
    <cellStyle name="Calculation 2 4 2 3 8" xfId="3376"/>
    <cellStyle name="Calculation 2 4 2 3 9" xfId="3377"/>
    <cellStyle name="Calculation 2 4 2 4" xfId="3378"/>
    <cellStyle name="Calculation 2 4 2 4 2" xfId="3379"/>
    <cellStyle name="Calculation 2 4 2 4 2 2" xfId="3380"/>
    <cellStyle name="Calculation 2 4 2 4 2 2 2" xfId="3381"/>
    <cellStyle name="Calculation 2 4 2 4 2 2 3" xfId="3382"/>
    <cellStyle name="Calculation 2 4 2 4 2 2 4" xfId="3383"/>
    <cellStyle name="Calculation 2 4 2 4 2 2 5" xfId="3384"/>
    <cellStyle name="Calculation 2 4 2 4 2 3" xfId="3385"/>
    <cellStyle name="Calculation 2 4 2 4 2 4" xfId="3386"/>
    <cellStyle name="Calculation 2 4 2 4 2 5" xfId="3387"/>
    <cellStyle name="Calculation 2 4 2 4 2 6" xfId="3388"/>
    <cellStyle name="Calculation 2 4 2 4 3" xfId="3389"/>
    <cellStyle name="Calculation 2 4 2 4 3 2" xfId="3390"/>
    <cellStyle name="Calculation 2 4 2 4 3 3" xfId="3391"/>
    <cellStyle name="Calculation 2 4 2 4 3 4" xfId="3392"/>
    <cellStyle name="Calculation 2 4 2 4 3 5" xfId="3393"/>
    <cellStyle name="Calculation 2 4 2 4 4" xfId="3394"/>
    <cellStyle name="Calculation 2 4 2 4 5" xfId="3395"/>
    <cellStyle name="Calculation 2 4 2 4 6" xfId="3396"/>
    <cellStyle name="Calculation 2 4 2 4 7" xfId="3397"/>
    <cellStyle name="Calculation 2 4 2 5" xfId="3398"/>
    <cellStyle name="Calculation 2 4 2 5 2" xfId="3399"/>
    <cellStyle name="Calculation 2 4 2 5 2 2" xfId="3400"/>
    <cellStyle name="Calculation 2 4 2 5 2 2 2" xfId="3401"/>
    <cellStyle name="Calculation 2 4 2 5 2 2 3" xfId="3402"/>
    <cellStyle name="Calculation 2 4 2 5 2 2 4" xfId="3403"/>
    <cellStyle name="Calculation 2 4 2 5 2 2 5" xfId="3404"/>
    <cellStyle name="Calculation 2 4 2 5 2 3" xfId="3405"/>
    <cellStyle name="Calculation 2 4 2 5 2 4" xfId="3406"/>
    <cellStyle name="Calculation 2 4 2 5 2 5" xfId="3407"/>
    <cellStyle name="Calculation 2 4 2 5 2 6" xfId="3408"/>
    <cellStyle name="Calculation 2 4 2 5 3" xfId="3409"/>
    <cellStyle name="Calculation 2 4 2 5 3 2" xfId="3410"/>
    <cellStyle name="Calculation 2 4 2 5 3 3" xfId="3411"/>
    <cellStyle name="Calculation 2 4 2 5 3 4" xfId="3412"/>
    <cellStyle name="Calculation 2 4 2 5 3 5" xfId="3413"/>
    <cellStyle name="Calculation 2 4 2 5 4" xfId="3414"/>
    <cellStyle name="Calculation 2 4 2 5 5" xfId="3415"/>
    <cellStyle name="Calculation 2 4 2 5 6" xfId="3416"/>
    <cellStyle name="Calculation 2 4 2 5 7" xfId="3417"/>
    <cellStyle name="Calculation 2 4 2 6" xfId="3418"/>
    <cellStyle name="Calculation 2 4 2 6 2" xfId="3419"/>
    <cellStyle name="Calculation 2 4 2 6 2 2" xfId="3420"/>
    <cellStyle name="Calculation 2 4 2 6 2 3" xfId="3421"/>
    <cellStyle name="Calculation 2 4 2 6 2 4" xfId="3422"/>
    <cellStyle name="Calculation 2 4 2 6 2 5" xfId="3423"/>
    <cellStyle name="Calculation 2 4 2 6 3" xfId="3424"/>
    <cellStyle name="Calculation 2 4 2 6 4" xfId="3425"/>
    <cellStyle name="Calculation 2 4 2 6 5" xfId="3426"/>
    <cellStyle name="Calculation 2 4 2 6 6" xfId="3427"/>
    <cellStyle name="Calculation 2 4 2 7" xfId="3428"/>
    <cellStyle name="Calculation 2 4 2 7 2" xfId="3429"/>
    <cellStyle name="Calculation 2 4 2 7 3" xfId="3430"/>
    <cellStyle name="Calculation 2 4 2 7 4" xfId="3431"/>
    <cellStyle name="Calculation 2 4 2 7 5" xfId="3432"/>
    <cellStyle name="Calculation 2 4 2 8" xfId="3433"/>
    <cellStyle name="Calculation 2 4 2 9" xfId="3434"/>
    <cellStyle name="Calculation 2 4 3" xfId="3435"/>
    <cellStyle name="Calculation 2 4 3 2" xfId="3436"/>
    <cellStyle name="Calculation 2 4 3 2 2" xfId="3437"/>
    <cellStyle name="Calculation 2 4 3 2 2 2" xfId="3438"/>
    <cellStyle name="Calculation 2 4 3 2 2 2 2" xfId="3439"/>
    <cellStyle name="Calculation 2 4 3 2 2 2 3" xfId="3440"/>
    <cellStyle name="Calculation 2 4 3 2 2 2 4" xfId="3441"/>
    <cellStyle name="Calculation 2 4 3 2 2 2 5" xfId="3442"/>
    <cellStyle name="Calculation 2 4 3 2 2 3" xfId="3443"/>
    <cellStyle name="Calculation 2 4 3 2 2 4" xfId="3444"/>
    <cellStyle name="Calculation 2 4 3 2 2 5" xfId="3445"/>
    <cellStyle name="Calculation 2 4 3 2 2 6" xfId="3446"/>
    <cellStyle name="Calculation 2 4 3 2 3" xfId="3447"/>
    <cellStyle name="Calculation 2 4 3 2 3 2" xfId="3448"/>
    <cellStyle name="Calculation 2 4 3 2 3 3" xfId="3449"/>
    <cellStyle name="Calculation 2 4 3 2 3 4" xfId="3450"/>
    <cellStyle name="Calculation 2 4 3 2 3 5" xfId="3451"/>
    <cellStyle name="Calculation 2 4 3 2 4" xfId="3452"/>
    <cellStyle name="Calculation 2 4 3 2 5" xfId="3453"/>
    <cellStyle name="Calculation 2 4 3 2 6" xfId="3454"/>
    <cellStyle name="Calculation 2 4 3 2 7" xfId="3455"/>
    <cellStyle name="Calculation 2 4 3 3" xfId="3456"/>
    <cellStyle name="Calculation 2 4 3 3 2" xfId="3457"/>
    <cellStyle name="Calculation 2 4 3 3 2 2" xfId="3458"/>
    <cellStyle name="Calculation 2 4 3 3 2 2 2" xfId="3459"/>
    <cellStyle name="Calculation 2 4 3 3 2 2 3" xfId="3460"/>
    <cellStyle name="Calculation 2 4 3 3 2 2 4" xfId="3461"/>
    <cellStyle name="Calculation 2 4 3 3 2 2 5" xfId="3462"/>
    <cellStyle name="Calculation 2 4 3 3 2 3" xfId="3463"/>
    <cellStyle name="Calculation 2 4 3 3 2 4" xfId="3464"/>
    <cellStyle name="Calculation 2 4 3 3 2 5" xfId="3465"/>
    <cellStyle name="Calculation 2 4 3 3 2 6" xfId="3466"/>
    <cellStyle name="Calculation 2 4 3 3 3" xfId="3467"/>
    <cellStyle name="Calculation 2 4 3 3 3 2" xfId="3468"/>
    <cellStyle name="Calculation 2 4 3 3 3 3" xfId="3469"/>
    <cellStyle name="Calculation 2 4 3 3 3 4" xfId="3470"/>
    <cellStyle name="Calculation 2 4 3 3 3 5" xfId="3471"/>
    <cellStyle name="Calculation 2 4 3 3 4" xfId="3472"/>
    <cellStyle name="Calculation 2 4 3 3 5" xfId="3473"/>
    <cellStyle name="Calculation 2 4 3 3 6" xfId="3474"/>
    <cellStyle name="Calculation 2 4 3 3 7" xfId="3475"/>
    <cellStyle name="Calculation 2 4 3 4" xfId="3476"/>
    <cellStyle name="Calculation 2 4 3 4 2" xfId="3477"/>
    <cellStyle name="Calculation 2 4 3 4 2 2" xfId="3478"/>
    <cellStyle name="Calculation 2 4 3 4 2 3" xfId="3479"/>
    <cellStyle name="Calculation 2 4 3 4 2 4" xfId="3480"/>
    <cellStyle name="Calculation 2 4 3 4 2 5" xfId="3481"/>
    <cellStyle name="Calculation 2 4 3 4 3" xfId="3482"/>
    <cellStyle name="Calculation 2 4 3 4 4" xfId="3483"/>
    <cellStyle name="Calculation 2 4 3 4 5" xfId="3484"/>
    <cellStyle name="Calculation 2 4 3 4 6" xfId="3485"/>
    <cellStyle name="Calculation 2 4 3 5" xfId="3486"/>
    <cellStyle name="Calculation 2 4 3 5 2" xfId="3487"/>
    <cellStyle name="Calculation 2 4 3 5 3" xfId="3488"/>
    <cellStyle name="Calculation 2 4 3 5 4" xfId="3489"/>
    <cellStyle name="Calculation 2 4 3 5 5" xfId="3490"/>
    <cellStyle name="Calculation 2 4 3 6" xfId="3491"/>
    <cellStyle name="Calculation 2 4 3 7" xfId="3492"/>
    <cellStyle name="Calculation 2 4 3 8" xfId="3493"/>
    <cellStyle name="Calculation 2 4 3 9" xfId="3494"/>
    <cellStyle name="Calculation 2 4 4" xfId="3495"/>
    <cellStyle name="Calculation 2 4 4 2" xfId="3496"/>
    <cellStyle name="Calculation 2 4 4 2 2" xfId="3497"/>
    <cellStyle name="Calculation 2 4 4 2 2 2" xfId="3498"/>
    <cellStyle name="Calculation 2 4 4 2 2 2 2" xfId="3499"/>
    <cellStyle name="Calculation 2 4 4 2 2 2 3" xfId="3500"/>
    <cellStyle name="Calculation 2 4 4 2 2 2 4" xfId="3501"/>
    <cellStyle name="Calculation 2 4 4 2 2 2 5" xfId="3502"/>
    <cellStyle name="Calculation 2 4 4 2 2 3" xfId="3503"/>
    <cellStyle name="Calculation 2 4 4 2 2 4" xfId="3504"/>
    <cellStyle name="Calculation 2 4 4 2 2 5" xfId="3505"/>
    <cellStyle name="Calculation 2 4 4 2 2 6" xfId="3506"/>
    <cellStyle name="Calculation 2 4 4 2 3" xfId="3507"/>
    <cellStyle name="Calculation 2 4 4 2 3 2" xfId="3508"/>
    <cellStyle name="Calculation 2 4 4 2 3 3" xfId="3509"/>
    <cellStyle name="Calculation 2 4 4 2 3 4" xfId="3510"/>
    <cellStyle name="Calculation 2 4 4 2 3 5" xfId="3511"/>
    <cellStyle name="Calculation 2 4 4 2 4" xfId="3512"/>
    <cellStyle name="Calculation 2 4 4 2 5" xfId="3513"/>
    <cellStyle name="Calculation 2 4 4 2 6" xfId="3514"/>
    <cellStyle name="Calculation 2 4 4 2 7" xfId="3515"/>
    <cellStyle name="Calculation 2 4 4 3" xfId="3516"/>
    <cellStyle name="Calculation 2 4 4 3 2" xfId="3517"/>
    <cellStyle name="Calculation 2 4 4 3 2 2" xfId="3518"/>
    <cellStyle name="Calculation 2 4 4 3 2 2 2" xfId="3519"/>
    <cellStyle name="Calculation 2 4 4 3 2 2 3" xfId="3520"/>
    <cellStyle name="Calculation 2 4 4 3 2 2 4" xfId="3521"/>
    <cellStyle name="Calculation 2 4 4 3 2 2 5" xfId="3522"/>
    <cellStyle name="Calculation 2 4 4 3 2 3" xfId="3523"/>
    <cellStyle name="Calculation 2 4 4 3 2 4" xfId="3524"/>
    <cellStyle name="Calculation 2 4 4 3 2 5" xfId="3525"/>
    <cellStyle name="Calculation 2 4 4 3 2 6" xfId="3526"/>
    <cellStyle name="Calculation 2 4 4 3 3" xfId="3527"/>
    <cellStyle name="Calculation 2 4 4 3 3 2" xfId="3528"/>
    <cellStyle name="Calculation 2 4 4 3 3 3" xfId="3529"/>
    <cellStyle name="Calculation 2 4 4 3 3 4" xfId="3530"/>
    <cellStyle name="Calculation 2 4 4 3 3 5" xfId="3531"/>
    <cellStyle name="Calculation 2 4 4 3 4" xfId="3532"/>
    <cellStyle name="Calculation 2 4 4 3 5" xfId="3533"/>
    <cellStyle name="Calculation 2 4 4 3 6" xfId="3534"/>
    <cellStyle name="Calculation 2 4 4 3 7" xfId="3535"/>
    <cellStyle name="Calculation 2 4 4 4" xfId="3536"/>
    <cellStyle name="Calculation 2 4 4 4 2" xfId="3537"/>
    <cellStyle name="Calculation 2 4 4 4 2 2" xfId="3538"/>
    <cellStyle name="Calculation 2 4 4 4 2 3" xfId="3539"/>
    <cellStyle name="Calculation 2 4 4 4 2 4" xfId="3540"/>
    <cellStyle name="Calculation 2 4 4 4 2 5" xfId="3541"/>
    <cellStyle name="Calculation 2 4 4 4 3" xfId="3542"/>
    <cellStyle name="Calculation 2 4 4 4 4" xfId="3543"/>
    <cellStyle name="Calculation 2 4 4 4 5" xfId="3544"/>
    <cellStyle name="Calculation 2 4 4 4 6" xfId="3545"/>
    <cellStyle name="Calculation 2 4 4 5" xfId="3546"/>
    <cellStyle name="Calculation 2 4 4 5 2" xfId="3547"/>
    <cellStyle name="Calculation 2 4 4 5 3" xfId="3548"/>
    <cellStyle name="Calculation 2 4 4 5 4" xfId="3549"/>
    <cellStyle name="Calculation 2 4 4 5 5" xfId="3550"/>
    <cellStyle name="Calculation 2 4 4 6" xfId="3551"/>
    <cellStyle name="Calculation 2 4 4 7" xfId="3552"/>
    <cellStyle name="Calculation 2 4 4 8" xfId="3553"/>
    <cellStyle name="Calculation 2 4 4 9" xfId="3554"/>
    <cellStyle name="Calculation 2 4 5" xfId="3555"/>
    <cellStyle name="Calculation 2 4 5 2" xfId="3556"/>
    <cellStyle name="Calculation 2 4 5 2 2" xfId="3557"/>
    <cellStyle name="Calculation 2 4 5 2 2 2" xfId="3558"/>
    <cellStyle name="Calculation 2 4 5 2 2 3" xfId="3559"/>
    <cellStyle name="Calculation 2 4 5 2 2 4" xfId="3560"/>
    <cellStyle name="Calculation 2 4 5 2 2 5" xfId="3561"/>
    <cellStyle name="Calculation 2 4 5 2 3" xfId="3562"/>
    <cellStyle name="Calculation 2 4 5 2 4" xfId="3563"/>
    <cellStyle name="Calculation 2 4 5 2 5" xfId="3564"/>
    <cellStyle name="Calculation 2 4 5 2 6" xfId="3565"/>
    <cellStyle name="Calculation 2 4 5 3" xfId="3566"/>
    <cellStyle name="Calculation 2 4 5 3 2" xfId="3567"/>
    <cellStyle name="Calculation 2 4 5 3 3" xfId="3568"/>
    <cellStyle name="Calculation 2 4 5 3 4" xfId="3569"/>
    <cellStyle name="Calculation 2 4 5 3 5" xfId="3570"/>
    <cellStyle name="Calculation 2 4 5 4" xfId="3571"/>
    <cellStyle name="Calculation 2 4 5 5" xfId="3572"/>
    <cellStyle name="Calculation 2 4 5 6" xfId="3573"/>
    <cellStyle name="Calculation 2 4 5 7" xfId="3574"/>
    <cellStyle name="Calculation 2 4 6" xfId="3575"/>
    <cellStyle name="Calculation 2 4 6 2" xfId="3576"/>
    <cellStyle name="Calculation 2 4 6 2 2" xfId="3577"/>
    <cellStyle name="Calculation 2 4 6 2 2 2" xfId="3578"/>
    <cellStyle name="Calculation 2 4 6 2 2 3" xfId="3579"/>
    <cellStyle name="Calculation 2 4 6 2 2 4" xfId="3580"/>
    <cellStyle name="Calculation 2 4 6 2 2 5" xfId="3581"/>
    <cellStyle name="Calculation 2 4 6 2 3" xfId="3582"/>
    <cellStyle name="Calculation 2 4 6 2 4" xfId="3583"/>
    <cellStyle name="Calculation 2 4 6 2 5" xfId="3584"/>
    <cellStyle name="Calculation 2 4 6 2 6" xfId="3585"/>
    <cellStyle name="Calculation 2 4 6 3" xfId="3586"/>
    <cellStyle name="Calculation 2 4 6 3 2" xfId="3587"/>
    <cellStyle name="Calculation 2 4 6 3 3" xfId="3588"/>
    <cellStyle name="Calculation 2 4 6 3 4" xfId="3589"/>
    <cellStyle name="Calculation 2 4 6 3 5" xfId="3590"/>
    <cellStyle name="Calculation 2 4 6 4" xfId="3591"/>
    <cellStyle name="Calculation 2 4 6 5" xfId="3592"/>
    <cellStyle name="Calculation 2 4 6 6" xfId="3593"/>
    <cellStyle name="Calculation 2 4 6 7" xfId="3594"/>
    <cellStyle name="Calculation 2 4 7" xfId="3595"/>
    <cellStyle name="Calculation 2 4 7 2" xfId="3596"/>
    <cellStyle name="Calculation 2 4 7 2 2" xfId="3597"/>
    <cellStyle name="Calculation 2 4 7 2 3" xfId="3598"/>
    <cellStyle name="Calculation 2 4 7 2 4" xfId="3599"/>
    <cellStyle name="Calculation 2 4 7 2 5" xfId="3600"/>
    <cellStyle name="Calculation 2 4 7 3" xfId="3601"/>
    <cellStyle name="Calculation 2 4 7 4" xfId="3602"/>
    <cellStyle name="Calculation 2 4 7 5" xfId="3603"/>
    <cellStyle name="Calculation 2 4 7 6" xfId="3604"/>
    <cellStyle name="Calculation 2 4 8" xfId="3605"/>
    <cellStyle name="Calculation 2 4 8 2" xfId="3606"/>
    <cellStyle name="Calculation 2 4 8 3" xfId="3607"/>
    <cellStyle name="Calculation 2 4 8 4" xfId="3608"/>
    <cellStyle name="Calculation 2 4 8 5" xfId="3609"/>
    <cellStyle name="Calculation 2 4 9" xfId="3610"/>
    <cellStyle name="Calculation 2 5" xfId="3611"/>
    <cellStyle name="Calculation 2 5 10" xfId="3612"/>
    <cellStyle name="Calculation 2 5 11" xfId="3613"/>
    <cellStyle name="Calculation 2 5 2" xfId="3614"/>
    <cellStyle name="Calculation 2 5 2 2" xfId="3615"/>
    <cellStyle name="Calculation 2 5 2 2 2" xfId="3616"/>
    <cellStyle name="Calculation 2 5 2 2 2 2" xfId="3617"/>
    <cellStyle name="Calculation 2 5 2 2 2 2 2" xfId="3618"/>
    <cellStyle name="Calculation 2 5 2 2 2 2 3" xfId="3619"/>
    <cellStyle name="Calculation 2 5 2 2 2 2 4" xfId="3620"/>
    <cellStyle name="Calculation 2 5 2 2 2 2 5" xfId="3621"/>
    <cellStyle name="Calculation 2 5 2 2 2 3" xfId="3622"/>
    <cellStyle name="Calculation 2 5 2 2 2 4" xfId="3623"/>
    <cellStyle name="Calculation 2 5 2 2 2 5" xfId="3624"/>
    <cellStyle name="Calculation 2 5 2 2 2 6" xfId="3625"/>
    <cellStyle name="Calculation 2 5 2 2 3" xfId="3626"/>
    <cellStyle name="Calculation 2 5 2 2 3 2" xfId="3627"/>
    <cellStyle name="Calculation 2 5 2 2 3 3" xfId="3628"/>
    <cellStyle name="Calculation 2 5 2 2 3 4" xfId="3629"/>
    <cellStyle name="Calculation 2 5 2 2 3 5" xfId="3630"/>
    <cellStyle name="Calculation 2 5 2 2 4" xfId="3631"/>
    <cellStyle name="Calculation 2 5 2 2 5" xfId="3632"/>
    <cellStyle name="Calculation 2 5 2 2 6" xfId="3633"/>
    <cellStyle name="Calculation 2 5 2 2 7" xfId="3634"/>
    <cellStyle name="Calculation 2 5 2 3" xfId="3635"/>
    <cellStyle name="Calculation 2 5 2 3 2" xfId="3636"/>
    <cellStyle name="Calculation 2 5 2 3 2 2" xfId="3637"/>
    <cellStyle name="Calculation 2 5 2 3 2 2 2" xfId="3638"/>
    <cellStyle name="Calculation 2 5 2 3 2 2 3" xfId="3639"/>
    <cellStyle name="Calculation 2 5 2 3 2 2 4" xfId="3640"/>
    <cellStyle name="Calculation 2 5 2 3 2 2 5" xfId="3641"/>
    <cellStyle name="Calculation 2 5 2 3 2 3" xfId="3642"/>
    <cellStyle name="Calculation 2 5 2 3 2 4" xfId="3643"/>
    <cellStyle name="Calculation 2 5 2 3 2 5" xfId="3644"/>
    <cellStyle name="Calculation 2 5 2 3 2 6" xfId="3645"/>
    <cellStyle name="Calculation 2 5 2 3 3" xfId="3646"/>
    <cellStyle name="Calculation 2 5 2 3 3 2" xfId="3647"/>
    <cellStyle name="Calculation 2 5 2 3 3 3" xfId="3648"/>
    <cellStyle name="Calculation 2 5 2 3 3 4" xfId="3649"/>
    <cellStyle name="Calculation 2 5 2 3 3 5" xfId="3650"/>
    <cellStyle name="Calculation 2 5 2 3 4" xfId="3651"/>
    <cellStyle name="Calculation 2 5 2 3 5" xfId="3652"/>
    <cellStyle name="Calculation 2 5 2 3 6" xfId="3653"/>
    <cellStyle name="Calculation 2 5 2 3 7" xfId="3654"/>
    <cellStyle name="Calculation 2 5 2 4" xfId="3655"/>
    <cellStyle name="Calculation 2 5 2 4 2" xfId="3656"/>
    <cellStyle name="Calculation 2 5 2 4 2 2" xfId="3657"/>
    <cellStyle name="Calculation 2 5 2 4 2 3" xfId="3658"/>
    <cellStyle name="Calculation 2 5 2 4 2 4" xfId="3659"/>
    <cellStyle name="Calculation 2 5 2 4 2 5" xfId="3660"/>
    <cellStyle name="Calculation 2 5 2 4 3" xfId="3661"/>
    <cellStyle name="Calculation 2 5 2 4 4" xfId="3662"/>
    <cellStyle name="Calculation 2 5 2 4 5" xfId="3663"/>
    <cellStyle name="Calculation 2 5 2 4 6" xfId="3664"/>
    <cellStyle name="Calculation 2 5 2 5" xfId="3665"/>
    <cellStyle name="Calculation 2 5 2 5 2" xfId="3666"/>
    <cellStyle name="Calculation 2 5 2 5 3" xfId="3667"/>
    <cellStyle name="Calculation 2 5 2 5 4" xfId="3668"/>
    <cellStyle name="Calculation 2 5 2 5 5" xfId="3669"/>
    <cellStyle name="Calculation 2 5 2 6" xfId="3670"/>
    <cellStyle name="Calculation 2 5 2 7" xfId="3671"/>
    <cellStyle name="Calculation 2 5 2 8" xfId="3672"/>
    <cellStyle name="Calculation 2 5 2 9" xfId="3673"/>
    <cellStyle name="Calculation 2 5 3" xfId="3674"/>
    <cellStyle name="Calculation 2 5 3 2" xfId="3675"/>
    <cellStyle name="Calculation 2 5 3 2 2" xfId="3676"/>
    <cellStyle name="Calculation 2 5 3 2 2 2" xfId="3677"/>
    <cellStyle name="Calculation 2 5 3 2 2 2 2" xfId="3678"/>
    <cellStyle name="Calculation 2 5 3 2 2 2 3" xfId="3679"/>
    <cellStyle name="Calculation 2 5 3 2 2 2 4" xfId="3680"/>
    <cellStyle name="Calculation 2 5 3 2 2 2 5" xfId="3681"/>
    <cellStyle name="Calculation 2 5 3 2 2 3" xfId="3682"/>
    <cellStyle name="Calculation 2 5 3 2 2 4" xfId="3683"/>
    <cellStyle name="Calculation 2 5 3 2 2 5" xfId="3684"/>
    <cellStyle name="Calculation 2 5 3 2 2 6" xfId="3685"/>
    <cellStyle name="Calculation 2 5 3 2 3" xfId="3686"/>
    <cellStyle name="Calculation 2 5 3 2 3 2" xfId="3687"/>
    <cellStyle name="Calculation 2 5 3 2 3 3" xfId="3688"/>
    <cellStyle name="Calculation 2 5 3 2 3 4" xfId="3689"/>
    <cellStyle name="Calculation 2 5 3 2 3 5" xfId="3690"/>
    <cellStyle name="Calculation 2 5 3 2 4" xfId="3691"/>
    <cellStyle name="Calculation 2 5 3 2 5" xfId="3692"/>
    <cellStyle name="Calculation 2 5 3 2 6" xfId="3693"/>
    <cellStyle name="Calculation 2 5 3 2 7" xfId="3694"/>
    <cellStyle name="Calculation 2 5 3 3" xfId="3695"/>
    <cellStyle name="Calculation 2 5 3 3 2" xfId="3696"/>
    <cellStyle name="Calculation 2 5 3 3 2 2" xfId="3697"/>
    <cellStyle name="Calculation 2 5 3 3 2 2 2" xfId="3698"/>
    <cellStyle name="Calculation 2 5 3 3 2 2 3" xfId="3699"/>
    <cellStyle name="Calculation 2 5 3 3 2 2 4" xfId="3700"/>
    <cellStyle name="Calculation 2 5 3 3 2 2 5" xfId="3701"/>
    <cellStyle name="Calculation 2 5 3 3 2 3" xfId="3702"/>
    <cellStyle name="Calculation 2 5 3 3 2 4" xfId="3703"/>
    <cellStyle name="Calculation 2 5 3 3 2 5" xfId="3704"/>
    <cellStyle name="Calculation 2 5 3 3 2 6" xfId="3705"/>
    <cellStyle name="Calculation 2 5 3 3 3" xfId="3706"/>
    <cellStyle name="Calculation 2 5 3 3 3 2" xfId="3707"/>
    <cellStyle name="Calculation 2 5 3 3 3 3" xfId="3708"/>
    <cellStyle name="Calculation 2 5 3 3 3 4" xfId="3709"/>
    <cellStyle name="Calculation 2 5 3 3 3 5" xfId="3710"/>
    <cellStyle name="Calculation 2 5 3 3 4" xfId="3711"/>
    <cellStyle name="Calculation 2 5 3 3 5" xfId="3712"/>
    <cellStyle name="Calculation 2 5 3 3 6" xfId="3713"/>
    <cellStyle name="Calculation 2 5 3 3 7" xfId="3714"/>
    <cellStyle name="Calculation 2 5 3 4" xfId="3715"/>
    <cellStyle name="Calculation 2 5 3 4 2" xfId="3716"/>
    <cellStyle name="Calculation 2 5 3 4 2 2" xfId="3717"/>
    <cellStyle name="Calculation 2 5 3 4 2 3" xfId="3718"/>
    <cellStyle name="Calculation 2 5 3 4 2 4" xfId="3719"/>
    <cellStyle name="Calculation 2 5 3 4 2 5" xfId="3720"/>
    <cellStyle name="Calculation 2 5 3 4 3" xfId="3721"/>
    <cellStyle name="Calculation 2 5 3 4 4" xfId="3722"/>
    <cellStyle name="Calculation 2 5 3 4 5" xfId="3723"/>
    <cellStyle name="Calculation 2 5 3 4 6" xfId="3724"/>
    <cellStyle name="Calculation 2 5 3 5" xfId="3725"/>
    <cellStyle name="Calculation 2 5 3 5 2" xfId="3726"/>
    <cellStyle name="Calculation 2 5 3 5 3" xfId="3727"/>
    <cellStyle name="Calculation 2 5 3 5 4" xfId="3728"/>
    <cellStyle name="Calculation 2 5 3 5 5" xfId="3729"/>
    <cellStyle name="Calculation 2 5 3 6" xfId="3730"/>
    <cellStyle name="Calculation 2 5 3 7" xfId="3731"/>
    <cellStyle name="Calculation 2 5 3 8" xfId="3732"/>
    <cellStyle name="Calculation 2 5 3 9" xfId="3733"/>
    <cellStyle name="Calculation 2 5 4" xfId="3734"/>
    <cellStyle name="Calculation 2 5 4 2" xfId="3735"/>
    <cellStyle name="Calculation 2 5 4 2 2" xfId="3736"/>
    <cellStyle name="Calculation 2 5 4 2 2 2" xfId="3737"/>
    <cellStyle name="Calculation 2 5 4 2 2 3" xfId="3738"/>
    <cellStyle name="Calculation 2 5 4 2 2 4" xfId="3739"/>
    <cellStyle name="Calculation 2 5 4 2 2 5" xfId="3740"/>
    <cellStyle name="Calculation 2 5 4 2 3" xfId="3741"/>
    <cellStyle name="Calculation 2 5 4 2 4" xfId="3742"/>
    <cellStyle name="Calculation 2 5 4 2 5" xfId="3743"/>
    <cellStyle name="Calculation 2 5 4 2 6" xfId="3744"/>
    <cellStyle name="Calculation 2 5 4 3" xfId="3745"/>
    <cellStyle name="Calculation 2 5 4 3 2" xfId="3746"/>
    <cellStyle name="Calculation 2 5 4 3 3" xfId="3747"/>
    <cellStyle name="Calculation 2 5 4 3 4" xfId="3748"/>
    <cellStyle name="Calculation 2 5 4 3 5" xfId="3749"/>
    <cellStyle name="Calculation 2 5 4 4" xfId="3750"/>
    <cellStyle name="Calculation 2 5 4 5" xfId="3751"/>
    <cellStyle name="Calculation 2 5 4 6" xfId="3752"/>
    <cellStyle name="Calculation 2 5 4 7" xfId="3753"/>
    <cellStyle name="Calculation 2 5 5" xfId="3754"/>
    <cellStyle name="Calculation 2 5 5 2" xfId="3755"/>
    <cellStyle name="Calculation 2 5 5 2 2" xfId="3756"/>
    <cellStyle name="Calculation 2 5 5 2 2 2" xfId="3757"/>
    <cellStyle name="Calculation 2 5 5 2 2 3" xfId="3758"/>
    <cellStyle name="Calculation 2 5 5 2 2 4" xfId="3759"/>
    <cellStyle name="Calculation 2 5 5 2 2 5" xfId="3760"/>
    <cellStyle name="Calculation 2 5 5 2 3" xfId="3761"/>
    <cellStyle name="Calculation 2 5 5 2 4" xfId="3762"/>
    <cellStyle name="Calculation 2 5 5 2 5" xfId="3763"/>
    <cellStyle name="Calculation 2 5 5 2 6" xfId="3764"/>
    <cellStyle name="Calculation 2 5 5 3" xfId="3765"/>
    <cellStyle name="Calculation 2 5 5 3 2" xfId="3766"/>
    <cellStyle name="Calculation 2 5 5 3 3" xfId="3767"/>
    <cellStyle name="Calculation 2 5 5 3 4" xfId="3768"/>
    <cellStyle name="Calculation 2 5 5 3 5" xfId="3769"/>
    <cellStyle name="Calculation 2 5 5 4" xfId="3770"/>
    <cellStyle name="Calculation 2 5 5 5" xfId="3771"/>
    <cellStyle name="Calculation 2 5 5 6" xfId="3772"/>
    <cellStyle name="Calculation 2 5 5 7" xfId="3773"/>
    <cellStyle name="Calculation 2 5 6" xfId="3774"/>
    <cellStyle name="Calculation 2 5 6 2" xfId="3775"/>
    <cellStyle name="Calculation 2 5 6 2 2" xfId="3776"/>
    <cellStyle name="Calculation 2 5 6 2 3" xfId="3777"/>
    <cellStyle name="Calculation 2 5 6 2 4" xfId="3778"/>
    <cellStyle name="Calculation 2 5 6 2 5" xfId="3779"/>
    <cellStyle name="Calculation 2 5 6 3" xfId="3780"/>
    <cellStyle name="Calculation 2 5 6 4" xfId="3781"/>
    <cellStyle name="Calculation 2 5 6 5" xfId="3782"/>
    <cellStyle name="Calculation 2 5 6 6" xfId="3783"/>
    <cellStyle name="Calculation 2 5 7" xfId="3784"/>
    <cellStyle name="Calculation 2 5 7 2" xfId="3785"/>
    <cellStyle name="Calculation 2 5 7 3" xfId="3786"/>
    <cellStyle name="Calculation 2 5 7 4" xfId="3787"/>
    <cellStyle name="Calculation 2 5 7 5" xfId="3788"/>
    <cellStyle name="Calculation 2 5 8" xfId="3789"/>
    <cellStyle name="Calculation 2 5 9" xfId="3790"/>
    <cellStyle name="Calculation 2 6" xfId="3791"/>
    <cellStyle name="Calculation 2 6 2" xfId="3792"/>
    <cellStyle name="Calculation 2 6 3" xfId="3793"/>
    <cellStyle name="Calculation 2 7" xfId="3794"/>
    <cellStyle name="Calculation 2 7 10" xfId="3795"/>
    <cellStyle name="Calculation 2 7 11" xfId="3796"/>
    <cellStyle name="Calculation 2 7 2" xfId="3797"/>
    <cellStyle name="Calculation 2 7 2 2" xfId="3798"/>
    <cellStyle name="Calculation 2 7 2 2 2" xfId="3799"/>
    <cellStyle name="Calculation 2 7 2 2 2 2" xfId="3800"/>
    <cellStyle name="Calculation 2 7 2 2 2 3" xfId="3801"/>
    <cellStyle name="Calculation 2 7 2 2 2 4" xfId="3802"/>
    <cellStyle name="Calculation 2 7 2 2 2 5" xfId="3803"/>
    <cellStyle name="Calculation 2 7 2 2 3" xfId="3804"/>
    <cellStyle name="Calculation 2 7 2 2 4" xfId="3805"/>
    <cellStyle name="Calculation 2 7 2 2 5" xfId="3806"/>
    <cellStyle name="Calculation 2 7 2 2 6" xfId="3807"/>
    <cellStyle name="Calculation 2 7 2 3" xfId="3808"/>
    <cellStyle name="Calculation 2 7 2 3 2" xfId="3809"/>
    <cellStyle name="Calculation 2 7 2 3 3" xfId="3810"/>
    <cellStyle name="Calculation 2 7 2 3 4" xfId="3811"/>
    <cellStyle name="Calculation 2 7 2 3 5" xfId="3812"/>
    <cellStyle name="Calculation 2 7 2 4" xfId="3813"/>
    <cellStyle name="Calculation 2 7 2 5" xfId="3814"/>
    <cellStyle name="Calculation 2 7 2 6" xfId="3815"/>
    <cellStyle name="Calculation 2 7 2 7" xfId="3816"/>
    <cellStyle name="Calculation 2 7 3" xfId="3817"/>
    <cellStyle name="Calculation 2 7 3 2" xfId="3818"/>
    <cellStyle name="Calculation 2 7 3 2 2" xfId="3819"/>
    <cellStyle name="Calculation 2 7 3 2 2 2" xfId="3820"/>
    <cellStyle name="Calculation 2 7 3 2 2 3" xfId="3821"/>
    <cellStyle name="Calculation 2 7 3 2 2 4" xfId="3822"/>
    <cellStyle name="Calculation 2 7 3 2 2 5" xfId="3823"/>
    <cellStyle name="Calculation 2 7 3 2 3" xfId="3824"/>
    <cellStyle name="Calculation 2 7 3 2 4" xfId="3825"/>
    <cellStyle name="Calculation 2 7 3 2 5" xfId="3826"/>
    <cellStyle name="Calculation 2 7 3 2 6" xfId="3827"/>
    <cellStyle name="Calculation 2 7 3 3" xfId="3828"/>
    <cellStyle name="Calculation 2 7 3 3 2" xfId="3829"/>
    <cellStyle name="Calculation 2 7 3 3 3" xfId="3830"/>
    <cellStyle name="Calculation 2 7 3 3 4" xfId="3831"/>
    <cellStyle name="Calculation 2 7 3 3 5" xfId="3832"/>
    <cellStyle name="Calculation 2 7 3 4" xfId="3833"/>
    <cellStyle name="Calculation 2 7 3 5" xfId="3834"/>
    <cellStyle name="Calculation 2 7 3 6" xfId="3835"/>
    <cellStyle name="Calculation 2 7 3 7" xfId="3836"/>
    <cellStyle name="Calculation 2 7 4" xfId="3837"/>
    <cellStyle name="Calculation 2 7 4 2" xfId="3838"/>
    <cellStyle name="Calculation 2 7 4 2 2" xfId="3839"/>
    <cellStyle name="Calculation 2 7 4 2 2 2" xfId="3840"/>
    <cellStyle name="Calculation 2 7 4 2 2 3" xfId="3841"/>
    <cellStyle name="Calculation 2 7 4 2 2 4" xfId="3842"/>
    <cellStyle name="Calculation 2 7 4 2 2 5" xfId="3843"/>
    <cellStyle name="Calculation 2 7 4 2 3" xfId="3844"/>
    <cellStyle name="Calculation 2 7 4 2 4" xfId="3845"/>
    <cellStyle name="Calculation 2 7 4 2 5" xfId="3846"/>
    <cellStyle name="Calculation 2 7 4 2 6" xfId="3847"/>
    <cellStyle name="Calculation 2 7 4 3" xfId="3848"/>
    <cellStyle name="Calculation 2 7 4 3 2" xfId="3849"/>
    <cellStyle name="Calculation 2 7 4 3 3" xfId="3850"/>
    <cellStyle name="Calculation 2 7 4 3 4" xfId="3851"/>
    <cellStyle name="Calculation 2 7 4 3 5" xfId="3852"/>
    <cellStyle name="Calculation 2 7 4 4" xfId="3853"/>
    <cellStyle name="Calculation 2 7 4 5" xfId="3854"/>
    <cellStyle name="Calculation 2 7 4 6" xfId="3855"/>
    <cellStyle name="Calculation 2 7 4 7" xfId="3856"/>
    <cellStyle name="Calculation 2 7 5" xfId="3857"/>
    <cellStyle name="Calculation 2 7 5 2" xfId="3858"/>
    <cellStyle name="Calculation 2 7 5 2 2" xfId="3859"/>
    <cellStyle name="Calculation 2 7 5 2 2 2" xfId="3860"/>
    <cellStyle name="Calculation 2 7 5 2 2 3" xfId="3861"/>
    <cellStyle name="Calculation 2 7 5 2 2 4" xfId="3862"/>
    <cellStyle name="Calculation 2 7 5 2 2 5" xfId="3863"/>
    <cellStyle name="Calculation 2 7 5 2 3" xfId="3864"/>
    <cellStyle name="Calculation 2 7 5 2 4" xfId="3865"/>
    <cellStyle name="Calculation 2 7 5 2 5" xfId="3866"/>
    <cellStyle name="Calculation 2 7 5 2 6" xfId="3867"/>
    <cellStyle name="Calculation 2 7 5 3" xfId="3868"/>
    <cellStyle name="Calculation 2 7 5 3 2" xfId="3869"/>
    <cellStyle name="Calculation 2 7 5 3 3" xfId="3870"/>
    <cellStyle name="Calculation 2 7 5 3 4" xfId="3871"/>
    <cellStyle name="Calculation 2 7 5 3 5" xfId="3872"/>
    <cellStyle name="Calculation 2 7 5 4" xfId="3873"/>
    <cellStyle name="Calculation 2 7 5 5" xfId="3874"/>
    <cellStyle name="Calculation 2 7 5 6" xfId="3875"/>
    <cellStyle name="Calculation 2 7 5 7" xfId="3876"/>
    <cellStyle name="Calculation 2 7 6" xfId="3877"/>
    <cellStyle name="Calculation 2 7 6 2" xfId="3878"/>
    <cellStyle name="Calculation 2 7 6 2 2" xfId="3879"/>
    <cellStyle name="Calculation 2 7 6 2 3" xfId="3880"/>
    <cellStyle name="Calculation 2 7 6 2 4" xfId="3881"/>
    <cellStyle name="Calculation 2 7 6 2 5" xfId="3882"/>
    <cellStyle name="Calculation 2 7 6 3" xfId="3883"/>
    <cellStyle name="Calculation 2 7 6 4" xfId="3884"/>
    <cellStyle name="Calculation 2 7 6 5" xfId="3885"/>
    <cellStyle name="Calculation 2 7 6 6" xfId="3886"/>
    <cellStyle name="Calculation 2 7 7" xfId="3887"/>
    <cellStyle name="Calculation 2 7 7 2" xfId="3888"/>
    <cellStyle name="Calculation 2 7 7 3" xfId="3889"/>
    <cellStyle name="Calculation 2 7 7 4" xfId="3890"/>
    <cellStyle name="Calculation 2 7 7 5" xfId="3891"/>
    <cellStyle name="Calculation 2 7 8" xfId="3892"/>
    <cellStyle name="Calculation 2 7 9" xfId="3893"/>
    <cellStyle name="Calculation 2 8" xfId="3894"/>
    <cellStyle name="Calculation 2 8 2" xfId="3895"/>
    <cellStyle name="Calculation 2 8 2 2" xfId="3896"/>
    <cellStyle name="Calculation 2 8 2 2 2" xfId="3897"/>
    <cellStyle name="Calculation 2 8 2 2 3" xfId="3898"/>
    <cellStyle name="Calculation 2 8 2 2 4" xfId="3899"/>
    <cellStyle name="Calculation 2 8 2 2 5" xfId="3900"/>
    <cellStyle name="Calculation 2 8 2 3" xfId="3901"/>
    <cellStyle name="Calculation 2 8 2 4" xfId="3902"/>
    <cellStyle name="Calculation 2 8 2 5" xfId="3903"/>
    <cellStyle name="Calculation 2 8 2 6" xfId="3904"/>
    <cellStyle name="Calculation 2 8 3" xfId="3905"/>
    <cellStyle name="Calculation 2 8 3 2" xfId="3906"/>
    <cellStyle name="Calculation 2 8 3 3" xfId="3907"/>
    <cellStyle name="Calculation 2 8 3 4" xfId="3908"/>
    <cellStyle name="Calculation 2 8 3 5" xfId="3909"/>
    <cellStyle name="Calculation 2 8 4" xfId="3910"/>
    <cellStyle name="Calculation 2 8 5" xfId="3911"/>
    <cellStyle name="Calculation 2 8 6" xfId="3912"/>
    <cellStyle name="Calculation 2 8 7" xfId="3913"/>
    <cellStyle name="Calculation 2 9" xfId="3914"/>
    <cellStyle name="Calculation 2 9 2" xfId="3915"/>
    <cellStyle name="Calculation 2 9 2 2" xfId="3916"/>
    <cellStyle name="Calculation 2 9 2 3" xfId="3917"/>
    <cellStyle name="Calculation 2 9 2 4" xfId="3918"/>
    <cellStyle name="Calculation 2 9 2 5" xfId="3919"/>
    <cellStyle name="Calculation 2 9 3" xfId="3920"/>
    <cellStyle name="Calculation 2 9 4" xfId="3921"/>
    <cellStyle name="Calculation 2 9 5" xfId="3922"/>
    <cellStyle name="Calculation 2 9 6" xfId="3923"/>
    <cellStyle name="Calculation 3" xfId="3924"/>
    <cellStyle name="Calculation 3 2" xfId="3925"/>
    <cellStyle name="Calculation 3 2 2" xfId="3926"/>
    <cellStyle name="Calculation 3 2 3" xfId="3927"/>
    <cellStyle name="Calculation 3 2 4" xfId="3928"/>
    <cellStyle name="Calculation 3 3" xfId="3929"/>
    <cellStyle name="Calculation 4" xfId="3930"/>
    <cellStyle name="Calculation 4 10" xfId="3931"/>
    <cellStyle name="Calculation 4 11" xfId="3932"/>
    <cellStyle name="Calculation 4 12" xfId="3933"/>
    <cellStyle name="Calculation 4 2" xfId="3934"/>
    <cellStyle name="Calculation 4 2 10" xfId="3935"/>
    <cellStyle name="Calculation 4 2 11" xfId="3936"/>
    <cellStyle name="Calculation 4 2 2" xfId="3937"/>
    <cellStyle name="Calculation 4 2 2 2" xfId="3938"/>
    <cellStyle name="Calculation 4 2 2 2 2" xfId="3939"/>
    <cellStyle name="Calculation 4 2 2 2 2 2" xfId="3940"/>
    <cellStyle name="Calculation 4 2 2 2 2 2 2" xfId="3941"/>
    <cellStyle name="Calculation 4 2 2 2 2 2 3" xfId="3942"/>
    <cellStyle name="Calculation 4 2 2 2 2 2 4" xfId="3943"/>
    <cellStyle name="Calculation 4 2 2 2 2 2 5" xfId="3944"/>
    <cellStyle name="Calculation 4 2 2 2 2 3" xfId="3945"/>
    <cellStyle name="Calculation 4 2 2 2 2 4" xfId="3946"/>
    <cellStyle name="Calculation 4 2 2 2 2 5" xfId="3947"/>
    <cellStyle name="Calculation 4 2 2 2 2 6" xfId="3948"/>
    <cellStyle name="Calculation 4 2 2 2 3" xfId="3949"/>
    <cellStyle name="Calculation 4 2 2 2 3 2" xfId="3950"/>
    <cellStyle name="Calculation 4 2 2 2 3 3" xfId="3951"/>
    <cellStyle name="Calculation 4 2 2 2 3 4" xfId="3952"/>
    <cellStyle name="Calculation 4 2 2 2 3 5" xfId="3953"/>
    <cellStyle name="Calculation 4 2 2 2 4" xfId="3954"/>
    <cellStyle name="Calculation 4 2 2 2 5" xfId="3955"/>
    <cellStyle name="Calculation 4 2 2 2 6" xfId="3956"/>
    <cellStyle name="Calculation 4 2 2 2 7" xfId="3957"/>
    <cellStyle name="Calculation 4 2 2 3" xfId="3958"/>
    <cellStyle name="Calculation 4 2 2 3 2" xfId="3959"/>
    <cellStyle name="Calculation 4 2 2 3 2 2" xfId="3960"/>
    <cellStyle name="Calculation 4 2 2 3 2 2 2" xfId="3961"/>
    <cellStyle name="Calculation 4 2 2 3 2 2 3" xfId="3962"/>
    <cellStyle name="Calculation 4 2 2 3 2 2 4" xfId="3963"/>
    <cellStyle name="Calculation 4 2 2 3 2 2 5" xfId="3964"/>
    <cellStyle name="Calculation 4 2 2 3 2 3" xfId="3965"/>
    <cellStyle name="Calculation 4 2 2 3 2 4" xfId="3966"/>
    <cellStyle name="Calculation 4 2 2 3 2 5" xfId="3967"/>
    <cellStyle name="Calculation 4 2 2 3 2 6" xfId="3968"/>
    <cellStyle name="Calculation 4 2 2 3 3" xfId="3969"/>
    <cellStyle name="Calculation 4 2 2 3 3 2" xfId="3970"/>
    <cellStyle name="Calculation 4 2 2 3 3 3" xfId="3971"/>
    <cellStyle name="Calculation 4 2 2 3 3 4" xfId="3972"/>
    <cellStyle name="Calculation 4 2 2 3 3 5" xfId="3973"/>
    <cellStyle name="Calculation 4 2 2 3 4" xfId="3974"/>
    <cellStyle name="Calculation 4 2 2 3 5" xfId="3975"/>
    <cellStyle name="Calculation 4 2 2 3 6" xfId="3976"/>
    <cellStyle name="Calculation 4 2 2 3 7" xfId="3977"/>
    <cellStyle name="Calculation 4 2 2 4" xfId="3978"/>
    <cellStyle name="Calculation 4 2 2 4 2" xfId="3979"/>
    <cellStyle name="Calculation 4 2 2 4 2 2" xfId="3980"/>
    <cellStyle name="Calculation 4 2 2 4 2 3" xfId="3981"/>
    <cellStyle name="Calculation 4 2 2 4 2 4" xfId="3982"/>
    <cellStyle name="Calculation 4 2 2 4 2 5" xfId="3983"/>
    <cellStyle name="Calculation 4 2 2 4 3" xfId="3984"/>
    <cellStyle name="Calculation 4 2 2 4 4" xfId="3985"/>
    <cellStyle name="Calculation 4 2 2 4 5" xfId="3986"/>
    <cellStyle name="Calculation 4 2 2 4 6" xfId="3987"/>
    <cellStyle name="Calculation 4 2 2 5" xfId="3988"/>
    <cellStyle name="Calculation 4 2 2 5 2" xfId="3989"/>
    <cellStyle name="Calculation 4 2 2 5 3" xfId="3990"/>
    <cellStyle name="Calculation 4 2 2 5 4" xfId="3991"/>
    <cellStyle name="Calculation 4 2 2 5 5" xfId="3992"/>
    <cellStyle name="Calculation 4 2 2 6" xfId="3993"/>
    <cellStyle name="Calculation 4 2 2 7" xfId="3994"/>
    <cellStyle name="Calculation 4 2 2 8" xfId="3995"/>
    <cellStyle name="Calculation 4 2 2 9" xfId="3996"/>
    <cellStyle name="Calculation 4 2 3" xfId="3997"/>
    <cellStyle name="Calculation 4 2 3 2" xfId="3998"/>
    <cellStyle name="Calculation 4 2 3 2 2" xfId="3999"/>
    <cellStyle name="Calculation 4 2 3 2 2 2" xfId="4000"/>
    <cellStyle name="Calculation 4 2 3 2 2 2 2" xfId="4001"/>
    <cellStyle name="Calculation 4 2 3 2 2 2 3" xfId="4002"/>
    <cellStyle name="Calculation 4 2 3 2 2 2 4" xfId="4003"/>
    <cellStyle name="Calculation 4 2 3 2 2 2 5" xfId="4004"/>
    <cellStyle name="Calculation 4 2 3 2 2 3" xfId="4005"/>
    <cellStyle name="Calculation 4 2 3 2 2 4" xfId="4006"/>
    <cellStyle name="Calculation 4 2 3 2 2 5" xfId="4007"/>
    <cellStyle name="Calculation 4 2 3 2 2 6" xfId="4008"/>
    <cellStyle name="Calculation 4 2 3 2 3" xfId="4009"/>
    <cellStyle name="Calculation 4 2 3 2 3 2" xfId="4010"/>
    <cellStyle name="Calculation 4 2 3 2 3 3" xfId="4011"/>
    <cellStyle name="Calculation 4 2 3 2 3 4" xfId="4012"/>
    <cellStyle name="Calculation 4 2 3 2 3 5" xfId="4013"/>
    <cellStyle name="Calculation 4 2 3 2 4" xfId="4014"/>
    <cellStyle name="Calculation 4 2 3 2 5" xfId="4015"/>
    <cellStyle name="Calculation 4 2 3 2 6" xfId="4016"/>
    <cellStyle name="Calculation 4 2 3 2 7" xfId="4017"/>
    <cellStyle name="Calculation 4 2 3 3" xfId="4018"/>
    <cellStyle name="Calculation 4 2 3 3 2" xfId="4019"/>
    <cellStyle name="Calculation 4 2 3 3 2 2" xfId="4020"/>
    <cellStyle name="Calculation 4 2 3 3 2 2 2" xfId="4021"/>
    <cellStyle name="Calculation 4 2 3 3 2 2 3" xfId="4022"/>
    <cellStyle name="Calculation 4 2 3 3 2 2 4" xfId="4023"/>
    <cellStyle name="Calculation 4 2 3 3 2 2 5" xfId="4024"/>
    <cellStyle name="Calculation 4 2 3 3 2 3" xfId="4025"/>
    <cellStyle name="Calculation 4 2 3 3 2 4" xfId="4026"/>
    <cellStyle name="Calculation 4 2 3 3 2 5" xfId="4027"/>
    <cellStyle name="Calculation 4 2 3 3 2 6" xfId="4028"/>
    <cellStyle name="Calculation 4 2 3 3 3" xfId="4029"/>
    <cellStyle name="Calculation 4 2 3 3 3 2" xfId="4030"/>
    <cellStyle name="Calculation 4 2 3 3 3 3" xfId="4031"/>
    <cellStyle name="Calculation 4 2 3 3 3 4" xfId="4032"/>
    <cellStyle name="Calculation 4 2 3 3 3 5" xfId="4033"/>
    <cellStyle name="Calculation 4 2 3 3 4" xfId="4034"/>
    <cellStyle name="Calculation 4 2 3 3 5" xfId="4035"/>
    <cellStyle name="Calculation 4 2 3 3 6" xfId="4036"/>
    <cellStyle name="Calculation 4 2 3 3 7" xfId="4037"/>
    <cellStyle name="Calculation 4 2 3 4" xfId="4038"/>
    <cellStyle name="Calculation 4 2 3 4 2" xfId="4039"/>
    <cellStyle name="Calculation 4 2 3 4 2 2" xfId="4040"/>
    <cellStyle name="Calculation 4 2 3 4 2 3" xfId="4041"/>
    <cellStyle name="Calculation 4 2 3 4 2 4" xfId="4042"/>
    <cellStyle name="Calculation 4 2 3 4 2 5" xfId="4043"/>
    <cellStyle name="Calculation 4 2 3 4 3" xfId="4044"/>
    <cellStyle name="Calculation 4 2 3 4 4" xfId="4045"/>
    <cellStyle name="Calculation 4 2 3 4 5" xfId="4046"/>
    <cellStyle name="Calculation 4 2 3 4 6" xfId="4047"/>
    <cellStyle name="Calculation 4 2 3 5" xfId="4048"/>
    <cellStyle name="Calculation 4 2 3 5 2" xfId="4049"/>
    <cellStyle name="Calculation 4 2 3 5 3" xfId="4050"/>
    <cellStyle name="Calculation 4 2 3 5 4" xfId="4051"/>
    <cellStyle name="Calculation 4 2 3 5 5" xfId="4052"/>
    <cellStyle name="Calculation 4 2 3 6" xfId="4053"/>
    <cellStyle name="Calculation 4 2 3 7" xfId="4054"/>
    <cellStyle name="Calculation 4 2 3 8" xfId="4055"/>
    <cellStyle name="Calculation 4 2 3 9" xfId="4056"/>
    <cellStyle name="Calculation 4 2 4" xfId="4057"/>
    <cellStyle name="Calculation 4 2 4 2" xfId="4058"/>
    <cellStyle name="Calculation 4 2 4 2 2" xfId="4059"/>
    <cellStyle name="Calculation 4 2 4 2 2 2" xfId="4060"/>
    <cellStyle name="Calculation 4 2 4 2 2 3" xfId="4061"/>
    <cellStyle name="Calculation 4 2 4 2 2 4" xfId="4062"/>
    <cellStyle name="Calculation 4 2 4 2 2 5" xfId="4063"/>
    <cellStyle name="Calculation 4 2 4 2 3" xfId="4064"/>
    <cellStyle name="Calculation 4 2 4 2 4" xfId="4065"/>
    <cellStyle name="Calculation 4 2 4 2 5" xfId="4066"/>
    <cellStyle name="Calculation 4 2 4 2 6" xfId="4067"/>
    <cellStyle name="Calculation 4 2 4 3" xfId="4068"/>
    <cellStyle name="Calculation 4 2 4 3 2" xfId="4069"/>
    <cellStyle name="Calculation 4 2 4 3 3" xfId="4070"/>
    <cellStyle name="Calculation 4 2 4 3 4" xfId="4071"/>
    <cellStyle name="Calculation 4 2 4 3 5" xfId="4072"/>
    <cellStyle name="Calculation 4 2 4 4" xfId="4073"/>
    <cellStyle name="Calculation 4 2 4 5" xfId="4074"/>
    <cellStyle name="Calculation 4 2 4 6" xfId="4075"/>
    <cellStyle name="Calculation 4 2 4 7" xfId="4076"/>
    <cellStyle name="Calculation 4 2 5" xfId="4077"/>
    <cellStyle name="Calculation 4 2 5 2" xfId="4078"/>
    <cellStyle name="Calculation 4 2 5 2 2" xfId="4079"/>
    <cellStyle name="Calculation 4 2 5 2 2 2" xfId="4080"/>
    <cellStyle name="Calculation 4 2 5 2 2 3" xfId="4081"/>
    <cellStyle name="Calculation 4 2 5 2 2 4" xfId="4082"/>
    <cellStyle name="Calculation 4 2 5 2 2 5" xfId="4083"/>
    <cellStyle name="Calculation 4 2 5 2 3" xfId="4084"/>
    <cellStyle name="Calculation 4 2 5 2 4" xfId="4085"/>
    <cellStyle name="Calculation 4 2 5 2 5" xfId="4086"/>
    <cellStyle name="Calculation 4 2 5 2 6" xfId="4087"/>
    <cellStyle name="Calculation 4 2 5 3" xfId="4088"/>
    <cellStyle name="Calculation 4 2 5 3 2" xfId="4089"/>
    <cellStyle name="Calculation 4 2 5 3 3" xfId="4090"/>
    <cellStyle name="Calculation 4 2 5 3 4" xfId="4091"/>
    <cellStyle name="Calculation 4 2 5 3 5" xfId="4092"/>
    <cellStyle name="Calculation 4 2 5 4" xfId="4093"/>
    <cellStyle name="Calculation 4 2 5 5" xfId="4094"/>
    <cellStyle name="Calculation 4 2 5 6" xfId="4095"/>
    <cellStyle name="Calculation 4 2 5 7" xfId="4096"/>
    <cellStyle name="Calculation 4 2 6" xfId="4097"/>
    <cellStyle name="Calculation 4 2 6 2" xfId="4098"/>
    <cellStyle name="Calculation 4 2 6 2 2" xfId="4099"/>
    <cellStyle name="Calculation 4 2 6 2 3" xfId="4100"/>
    <cellStyle name="Calculation 4 2 6 2 4" xfId="4101"/>
    <cellStyle name="Calculation 4 2 6 2 5" xfId="4102"/>
    <cellStyle name="Calculation 4 2 6 3" xfId="4103"/>
    <cellStyle name="Calculation 4 2 6 4" xfId="4104"/>
    <cellStyle name="Calculation 4 2 6 5" xfId="4105"/>
    <cellStyle name="Calculation 4 2 6 6" xfId="4106"/>
    <cellStyle name="Calculation 4 2 7" xfId="4107"/>
    <cellStyle name="Calculation 4 2 7 2" xfId="4108"/>
    <cellStyle name="Calculation 4 2 7 3" xfId="4109"/>
    <cellStyle name="Calculation 4 2 7 4" xfId="4110"/>
    <cellStyle name="Calculation 4 2 7 5" xfId="4111"/>
    <cellStyle name="Calculation 4 2 8" xfId="4112"/>
    <cellStyle name="Calculation 4 2 9" xfId="4113"/>
    <cellStyle name="Calculation 4 3" xfId="4114"/>
    <cellStyle name="Calculation 4 3 2" xfId="4115"/>
    <cellStyle name="Calculation 4 3 2 2" xfId="4116"/>
    <cellStyle name="Calculation 4 3 2 2 2" xfId="4117"/>
    <cellStyle name="Calculation 4 3 2 2 2 2" xfId="4118"/>
    <cellStyle name="Calculation 4 3 2 2 2 3" xfId="4119"/>
    <cellStyle name="Calculation 4 3 2 2 2 4" xfId="4120"/>
    <cellStyle name="Calculation 4 3 2 2 2 5" xfId="4121"/>
    <cellStyle name="Calculation 4 3 2 2 3" xfId="4122"/>
    <cellStyle name="Calculation 4 3 2 2 4" xfId="4123"/>
    <cellStyle name="Calculation 4 3 2 2 5" xfId="4124"/>
    <cellStyle name="Calculation 4 3 2 2 6" xfId="4125"/>
    <cellStyle name="Calculation 4 3 2 3" xfId="4126"/>
    <cellStyle name="Calculation 4 3 2 3 2" xfId="4127"/>
    <cellStyle name="Calculation 4 3 2 3 3" xfId="4128"/>
    <cellStyle name="Calculation 4 3 2 3 4" xfId="4129"/>
    <cellStyle name="Calculation 4 3 2 3 5" xfId="4130"/>
    <cellStyle name="Calculation 4 3 2 4" xfId="4131"/>
    <cellStyle name="Calculation 4 3 2 5" xfId="4132"/>
    <cellStyle name="Calculation 4 3 2 6" xfId="4133"/>
    <cellStyle name="Calculation 4 3 2 7" xfId="4134"/>
    <cellStyle name="Calculation 4 3 3" xfId="4135"/>
    <cellStyle name="Calculation 4 3 3 2" xfId="4136"/>
    <cellStyle name="Calculation 4 3 3 2 2" xfId="4137"/>
    <cellStyle name="Calculation 4 3 3 2 2 2" xfId="4138"/>
    <cellStyle name="Calculation 4 3 3 2 2 3" xfId="4139"/>
    <cellStyle name="Calculation 4 3 3 2 2 4" xfId="4140"/>
    <cellStyle name="Calculation 4 3 3 2 2 5" xfId="4141"/>
    <cellStyle name="Calculation 4 3 3 2 3" xfId="4142"/>
    <cellStyle name="Calculation 4 3 3 2 4" xfId="4143"/>
    <cellStyle name="Calculation 4 3 3 2 5" xfId="4144"/>
    <cellStyle name="Calculation 4 3 3 2 6" xfId="4145"/>
    <cellStyle name="Calculation 4 3 3 3" xfId="4146"/>
    <cellStyle name="Calculation 4 3 3 3 2" xfId="4147"/>
    <cellStyle name="Calculation 4 3 3 3 3" xfId="4148"/>
    <cellStyle name="Calculation 4 3 3 3 4" xfId="4149"/>
    <cellStyle name="Calculation 4 3 3 3 5" xfId="4150"/>
    <cellStyle name="Calculation 4 3 3 4" xfId="4151"/>
    <cellStyle name="Calculation 4 3 3 5" xfId="4152"/>
    <cellStyle name="Calculation 4 3 3 6" xfId="4153"/>
    <cellStyle name="Calculation 4 3 3 7" xfId="4154"/>
    <cellStyle name="Calculation 4 3 4" xfId="4155"/>
    <cellStyle name="Calculation 4 3 4 2" xfId="4156"/>
    <cellStyle name="Calculation 4 3 4 2 2" xfId="4157"/>
    <cellStyle name="Calculation 4 3 4 2 3" xfId="4158"/>
    <cellStyle name="Calculation 4 3 4 2 4" xfId="4159"/>
    <cellStyle name="Calculation 4 3 4 2 5" xfId="4160"/>
    <cellStyle name="Calculation 4 3 4 3" xfId="4161"/>
    <cellStyle name="Calculation 4 3 4 4" xfId="4162"/>
    <cellStyle name="Calculation 4 3 4 5" xfId="4163"/>
    <cellStyle name="Calculation 4 3 4 6" xfId="4164"/>
    <cellStyle name="Calculation 4 3 5" xfId="4165"/>
    <cellStyle name="Calculation 4 3 5 2" xfId="4166"/>
    <cellStyle name="Calculation 4 3 5 3" xfId="4167"/>
    <cellStyle name="Calculation 4 3 5 4" xfId="4168"/>
    <cellStyle name="Calculation 4 3 5 5" xfId="4169"/>
    <cellStyle name="Calculation 4 3 6" xfId="4170"/>
    <cellStyle name="Calculation 4 3 7" xfId="4171"/>
    <cellStyle name="Calculation 4 3 8" xfId="4172"/>
    <cellStyle name="Calculation 4 3 9" xfId="4173"/>
    <cellStyle name="Calculation 4 4" xfId="4174"/>
    <cellStyle name="Calculation 4 4 2" xfId="4175"/>
    <cellStyle name="Calculation 4 4 2 2" xfId="4176"/>
    <cellStyle name="Calculation 4 4 2 2 2" xfId="4177"/>
    <cellStyle name="Calculation 4 4 2 2 2 2" xfId="4178"/>
    <cellStyle name="Calculation 4 4 2 2 2 3" xfId="4179"/>
    <cellStyle name="Calculation 4 4 2 2 2 4" xfId="4180"/>
    <cellStyle name="Calculation 4 4 2 2 2 5" xfId="4181"/>
    <cellStyle name="Calculation 4 4 2 2 3" xfId="4182"/>
    <cellStyle name="Calculation 4 4 2 2 4" xfId="4183"/>
    <cellStyle name="Calculation 4 4 2 2 5" xfId="4184"/>
    <cellStyle name="Calculation 4 4 2 2 6" xfId="4185"/>
    <cellStyle name="Calculation 4 4 2 3" xfId="4186"/>
    <cellStyle name="Calculation 4 4 2 3 2" xfId="4187"/>
    <cellStyle name="Calculation 4 4 2 3 3" xfId="4188"/>
    <cellStyle name="Calculation 4 4 2 3 4" xfId="4189"/>
    <cellStyle name="Calculation 4 4 2 3 5" xfId="4190"/>
    <cellStyle name="Calculation 4 4 2 4" xfId="4191"/>
    <cellStyle name="Calculation 4 4 2 5" xfId="4192"/>
    <cellStyle name="Calculation 4 4 2 6" xfId="4193"/>
    <cellStyle name="Calculation 4 4 2 7" xfId="4194"/>
    <cellStyle name="Calculation 4 4 3" xfId="4195"/>
    <cellStyle name="Calculation 4 4 3 2" xfId="4196"/>
    <cellStyle name="Calculation 4 4 3 2 2" xfId="4197"/>
    <cellStyle name="Calculation 4 4 3 2 2 2" xfId="4198"/>
    <cellStyle name="Calculation 4 4 3 2 2 3" xfId="4199"/>
    <cellStyle name="Calculation 4 4 3 2 2 4" xfId="4200"/>
    <cellStyle name="Calculation 4 4 3 2 2 5" xfId="4201"/>
    <cellStyle name="Calculation 4 4 3 2 3" xfId="4202"/>
    <cellStyle name="Calculation 4 4 3 2 4" xfId="4203"/>
    <cellStyle name="Calculation 4 4 3 2 5" xfId="4204"/>
    <cellStyle name="Calculation 4 4 3 2 6" xfId="4205"/>
    <cellStyle name="Calculation 4 4 3 3" xfId="4206"/>
    <cellStyle name="Calculation 4 4 3 3 2" xfId="4207"/>
    <cellStyle name="Calculation 4 4 3 3 3" xfId="4208"/>
    <cellStyle name="Calculation 4 4 3 3 4" xfId="4209"/>
    <cellStyle name="Calculation 4 4 3 3 5" xfId="4210"/>
    <cellStyle name="Calculation 4 4 3 4" xfId="4211"/>
    <cellStyle name="Calculation 4 4 3 5" xfId="4212"/>
    <cellStyle name="Calculation 4 4 3 6" xfId="4213"/>
    <cellStyle name="Calculation 4 4 3 7" xfId="4214"/>
    <cellStyle name="Calculation 4 4 4" xfId="4215"/>
    <cellStyle name="Calculation 4 4 4 2" xfId="4216"/>
    <cellStyle name="Calculation 4 4 4 2 2" xfId="4217"/>
    <cellStyle name="Calculation 4 4 4 2 3" xfId="4218"/>
    <cellStyle name="Calculation 4 4 4 2 4" xfId="4219"/>
    <cellStyle name="Calculation 4 4 4 2 5" xfId="4220"/>
    <cellStyle name="Calculation 4 4 4 3" xfId="4221"/>
    <cellStyle name="Calculation 4 4 4 4" xfId="4222"/>
    <cellStyle name="Calculation 4 4 4 5" xfId="4223"/>
    <cellStyle name="Calculation 4 4 4 6" xfId="4224"/>
    <cellStyle name="Calculation 4 4 5" xfId="4225"/>
    <cellStyle name="Calculation 4 4 5 2" xfId="4226"/>
    <cellStyle name="Calculation 4 4 5 3" xfId="4227"/>
    <cellStyle name="Calculation 4 4 5 4" xfId="4228"/>
    <cellStyle name="Calculation 4 4 5 5" xfId="4229"/>
    <cellStyle name="Calculation 4 4 6" xfId="4230"/>
    <cellStyle name="Calculation 4 4 7" xfId="4231"/>
    <cellStyle name="Calculation 4 4 8" xfId="4232"/>
    <cellStyle name="Calculation 4 4 9" xfId="4233"/>
    <cellStyle name="Calculation 4 5" xfId="4234"/>
    <cellStyle name="Calculation 4 5 2" xfId="4235"/>
    <cellStyle name="Calculation 4 5 2 2" xfId="4236"/>
    <cellStyle name="Calculation 4 5 2 2 2" xfId="4237"/>
    <cellStyle name="Calculation 4 5 2 2 3" xfId="4238"/>
    <cellStyle name="Calculation 4 5 2 2 4" xfId="4239"/>
    <cellStyle name="Calculation 4 5 2 2 5" xfId="4240"/>
    <cellStyle name="Calculation 4 5 2 3" xfId="4241"/>
    <cellStyle name="Calculation 4 5 2 4" xfId="4242"/>
    <cellStyle name="Calculation 4 5 2 5" xfId="4243"/>
    <cellStyle name="Calculation 4 5 2 6" xfId="4244"/>
    <cellStyle name="Calculation 4 5 3" xfId="4245"/>
    <cellStyle name="Calculation 4 5 3 2" xfId="4246"/>
    <cellStyle name="Calculation 4 5 3 3" xfId="4247"/>
    <cellStyle name="Calculation 4 5 3 4" xfId="4248"/>
    <cellStyle name="Calculation 4 5 3 5" xfId="4249"/>
    <cellStyle name="Calculation 4 5 4" xfId="4250"/>
    <cellStyle name="Calculation 4 5 5" xfId="4251"/>
    <cellStyle name="Calculation 4 5 6" xfId="4252"/>
    <cellStyle name="Calculation 4 5 7" xfId="4253"/>
    <cellStyle name="Calculation 4 6" xfId="4254"/>
    <cellStyle name="Calculation 4 6 2" xfId="4255"/>
    <cellStyle name="Calculation 4 6 2 2" xfId="4256"/>
    <cellStyle name="Calculation 4 6 2 2 2" xfId="4257"/>
    <cellStyle name="Calculation 4 6 2 2 3" xfId="4258"/>
    <cellStyle name="Calculation 4 6 2 2 4" xfId="4259"/>
    <cellStyle name="Calculation 4 6 2 2 5" xfId="4260"/>
    <cellStyle name="Calculation 4 6 2 3" xfId="4261"/>
    <cellStyle name="Calculation 4 6 2 4" xfId="4262"/>
    <cellStyle name="Calculation 4 6 2 5" xfId="4263"/>
    <cellStyle name="Calculation 4 6 2 6" xfId="4264"/>
    <cellStyle name="Calculation 4 6 3" xfId="4265"/>
    <cellStyle name="Calculation 4 6 3 2" xfId="4266"/>
    <cellStyle name="Calculation 4 6 3 3" xfId="4267"/>
    <cellStyle name="Calculation 4 6 3 4" xfId="4268"/>
    <cellStyle name="Calculation 4 6 3 5" xfId="4269"/>
    <cellStyle name="Calculation 4 6 4" xfId="4270"/>
    <cellStyle name="Calculation 4 6 5" xfId="4271"/>
    <cellStyle name="Calculation 4 6 6" xfId="4272"/>
    <cellStyle name="Calculation 4 6 7" xfId="4273"/>
    <cellStyle name="Calculation 4 7" xfId="4274"/>
    <cellStyle name="Calculation 4 7 2" xfId="4275"/>
    <cellStyle name="Calculation 4 7 2 2" xfId="4276"/>
    <cellStyle name="Calculation 4 7 2 3" xfId="4277"/>
    <cellStyle name="Calculation 4 7 2 4" xfId="4278"/>
    <cellStyle name="Calculation 4 7 2 5" xfId="4279"/>
    <cellStyle name="Calculation 4 7 3" xfId="4280"/>
    <cellStyle name="Calculation 4 7 4" xfId="4281"/>
    <cellStyle name="Calculation 4 7 5" xfId="4282"/>
    <cellStyle name="Calculation 4 7 6" xfId="4283"/>
    <cellStyle name="Calculation 4 8" xfId="4284"/>
    <cellStyle name="Calculation 4 8 2" xfId="4285"/>
    <cellStyle name="Calculation 4 8 3" xfId="4286"/>
    <cellStyle name="Calculation 4 8 4" xfId="4287"/>
    <cellStyle name="Calculation 4 8 5" xfId="4288"/>
    <cellStyle name="Calculation 4 9" xfId="4289"/>
    <cellStyle name="Calculation 5" xfId="4290"/>
    <cellStyle name="Calculation 6" xfId="4291"/>
    <cellStyle name="cc0 -CalComma" xfId="4292"/>
    <cellStyle name="cc0 -CalComma 2" xfId="4293"/>
    <cellStyle name="cc1 -CalComma" xfId="4294"/>
    <cellStyle name="cc1 -CalComma 2" xfId="4295"/>
    <cellStyle name="cc2 -CalComma" xfId="4296"/>
    <cellStyle name="cc2 -CalComma 2" xfId="4297"/>
    <cellStyle name="cc3 -CalComma" xfId="4298"/>
    <cellStyle name="cc3 -CalComma 2" xfId="4299"/>
    <cellStyle name="cc4 -CalComma" xfId="4300"/>
    <cellStyle name="cc4 -CalComma 2" xfId="4301"/>
    <cellStyle name="cdDMMY -CalDate" xfId="4302"/>
    <cellStyle name="cdDMMY -CalDate 2" xfId="4303"/>
    <cellStyle name="cdDMMYHM -CalDateTime" xfId="4304"/>
    <cellStyle name="cdDMMYHM -CalDateTime 2" xfId="4305"/>
    <cellStyle name="cdDMY -CalDate" xfId="4306"/>
    <cellStyle name="cdDMY -CalDate 2" xfId="4307"/>
    <cellStyle name="cdMDY -CalDate" xfId="4308"/>
    <cellStyle name="cdMDY -CalDate 2" xfId="4309"/>
    <cellStyle name="cdMMY -CalDate" xfId="4310"/>
    <cellStyle name="cdMMY -CalDate 2" xfId="4311"/>
    <cellStyle name="cdMMYc-CalDateC" xfId="4312"/>
    <cellStyle name="cdMMYc-CalDateC 2" xfId="4313"/>
    <cellStyle name="cf0 -CalFixed" xfId="4314"/>
    <cellStyle name="cf0 -CalFixed 2" xfId="4315"/>
    <cellStyle name="Check Cell 2" xfId="4316"/>
    <cellStyle name="Check Cell 2 2" xfId="4317"/>
    <cellStyle name="Check Cell 2 2 2" xfId="4318"/>
    <cellStyle name="Check Cell 2 2 2 2" xfId="4319"/>
    <cellStyle name="Check Cell 2 2 2 3" xfId="4320"/>
    <cellStyle name="Check Cell 2 2 2 3 2" xfId="4321"/>
    <cellStyle name="Check Cell 2 2 2 3 3" xfId="4322"/>
    <cellStyle name="Check Cell 2 2 2 4" xfId="4323"/>
    <cellStyle name="Check Cell 2 2 2 5" xfId="4324"/>
    <cellStyle name="Check Cell 2 2 2 6" xfId="4325"/>
    <cellStyle name="Check Cell 2 2 3" xfId="4326"/>
    <cellStyle name="Check Cell 2 2 3 2" xfId="4327"/>
    <cellStyle name="Check Cell 2 2 3 3" xfId="4328"/>
    <cellStyle name="Check Cell 2 2 3 4" xfId="4329"/>
    <cellStyle name="Check Cell 2 2 4" xfId="4330"/>
    <cellStyle name="Check Cell 2 3" xfId="4331"/>
    <cellStyle name="Check Cell 2 3 2" xfId="4332"/>
    <cellStyle name="Check Cell 2 3 3" xfId="4333"/>
    <cellStyle name="Check Cell 2 4" xfId="4334"/>
    <cellStyle name="Check Cell 2 4 2" xfId="4335"/>
    <cellStyle name="Check Cell 2 4 3" xfId="4336"/>
    <cellStyle name="Check Cell 2 5" xfId="4337"/>
    <cellStyle name="Check Cell 2 5 2" xfId="4338"/>
    <cellStyle name="Check Cell 2 5 3" xfId="4339"/>
    <cellStyle name="Check Cell 2 6" xfId="4340"/>
    <cellStyle name="Check Cell 2 7" xfId="4341"/>
    <cellStyle name="Check Cell 3" xfId="4342"/>
    <cellStyle name="Check Cell 3 2" xfId="4343"/>
    <cellStyle name="Check Cell 3 2 2" xfId="4344"/>
    <cellStyle name="Check Cell 3 2 3" xfId="4345"/>
    <cellStyle name="Check Cell 3 2 4" xfId="4346"/>
    <cellStyle name="Check Cell 3 3" xfId="4347"/>
    <cellStyle name="Check Cell 4" xfId="4348"/>
    <cellStyle name="Check Cell 5" xfId="4349"/>
    <cellStyle name="cmHM  -CalTime" xfId="4350"/>
    <cellStyle name="cmHM  -CalTime 2" xfId="4351"/>
    <cellStyle name="cmHM24+ -CalTime" xfId="4352"/>
    <cellStyle name="cmHM24+ -CalTime 2" xfId="4353"/>
    <cellStyle name="Column Grey" xfId="4354"/>
    <cellStyle name="Column Grey 2" xfId="4355"/>
    <cellStyle name="Column Grey 2 2" xfId="4356"/>
    <cellStyle name="Column Grey 3" xfId="4357"/>
    <cellStyle name="Column Grey 3 2" xfId="4358"/>
    <cellStyle name="ComaNoBrda" xfId="4359"/>
    <cellStyle name="ComaNoBrda 2" xfId="4360"/>
    <cellStyle name="Comma" xfId="1" builtinId="3"/>
    <cellStyle name="Comma - ntj" xfId="4361"/>
    <cellStyle name="Comma - ntj 2" xfId="4362"/>
    <cellStyle name="Comma - nuku" xfId="4363"/>
    <cellStyle name="Comma [0] - ntj" xfId="4364"/>
    <cellStyle name="Comma [0] - nuku" xfId="4365"/>
    <cellStyle name="Comma [0] 10" xfId="4366"/>
    <cellStyle name="Comma [0] 11" xfId="4367"/>
    <cellStyle name="Comma [0] 12" xfId="4368"/>
    <cellStyle name="Comma [0] 13" xfId="4369"/>
    <cellStyle name="Comma [0] 2" xfId="4370"/>
    <cellStyle name="Comma [0] 2 2" xfId="4371"/>
    <cellStyle name="Comma [0] 2 2 2" xfId="4372"/>
    <cellStyle name="Comma [0] 2 2 2 2" xfId="4373"/>
    <cellStyle name="Comma [0] 2 2 3" xfId="4374"/>
    <cellStyle name="Comma [0] 2 3" xfId="4375"/>
    <cellStyle name="Comma [0] 2 3 2" xfId="4376"/>
    <cellStyle name="Comma [0] 2 4" xfId="4377"/>
    <cellStyle name="Comma [0] 2 5" xfId="4378"/>
    <cellStyle name="Comma [0] 3" xfId="4379"/>
    <cellStyle name="Comma [0] 3 2" xfId="4380"/>
    <cellStyle name="Comma [0] 4" xfId="4381"/>
    <cellStyle name="Comma [0] 4 2" xfId="4382"/>
    <cellStyle name="Comma [0] 5" xfId="4383"/>
    <cellStyle name="Comma [0] 5 2" xfId="4384"/>
    <cellStyle name="Comma [0] 6" xfId="4385"/>
    <cellStyle name="Comma [0] 7" xfId="4386"/>
    <cellStyle name="Comma [0] 7 2" xfId="4387"/>
    <cellStyle name="Comma [0] 8" xfId="4388"/>
    <cellStyle name="Comma [0] 8 2" xfId="4389"/>
    <cellStyle name="Comma [0] 9" xfId="4390"/>
    <cellStyle name="Comma [0] 9 2" xfId="4391"/>
    <cellStyle name="Comma [1]" xfId="4392"/>
    <cellStyle name="Comma [1] 2" xfId="4393"/>
    <cellStyle name="Comma [1] 3" xfId="4394"/>
    <cellStyle name="Comma [2]" xfId="4395"/>
    <cellStyle name="Comma [2] 2" xfId="4396"/>
    <cellStyle name="Comma [2] 3" xfId="4397"/>
    <cellStyle name="Comma [3]" xfId="4398"/>
    <cellStyle name="Comma [3] 2" xfId="4399"/>
    <cellStyle name="Comma [3] 2 2" xfId="4400"/>
    <cellStyle name="Comma [3] 3" xfId="4401"/>
    <cellStyle name="Comma [4]" xfId="4402"/>
    <cellStyle name="Comma [4] 2" xfId="4403"/>
    <cellStyle name="Comma [4] 3" xfId="4404"/>
    <cellStyle name="Comma 10" xfId="4405"/>
    <cellStyle name="Comma 10 10" xfId="4406"/>
    <cellStyle name="Comma 10 11" xfId="4407"/>
    <cellStyle name="Comma 10 12" xfId="4408"/>
    <cellStyle name="Comma 10 13" xfId="4409"/>
    <cellStyle name="Comma 10 13 2" xfId="4410"/>
    <cellStyle name="Comma 10 14" xfId="4411"/>
    <cellStyle name="Comma 10 2" xfId="4412"/>
    <cellStyle name="Comma 10 3" xfId="4413"/>
    <cellStyle name="Comma 10 4" xfId="4414"/>
    <cellStyle name="Comma 10 5" xfId="4415"/>
    <cellStyle name="Comma 10 6" xfId="4416"/>
    <cellStyle name="Comma 10 7" xfId="4417"/>
    <cellStyle name="Comma 10 8" xfId="4418"/>
    <cellStyle name="Comma 10 9" xfId="4419"/>
    <cellStyle name="Comma 100" xfId="4420"/>
    <cellStyle name="Comma 101" xfId="4421"/>
    <cellStyle name="Comma 102" xfId="4422"/>
    <cellStyle name="Comma 103" xfId="4423"/>
    <cellStyle name="Comma 104" xfId="4424"/>
    <cellStyle name="Comma 105" xfId="4425"/>
    <cellStyle name="Comma 106" xfId="4426"/>
    <cellStyle name="Comma 107" xfId="4427"/>
    <cellStyle name="Comma 108" xfId="4428"/>
    <cellStyle name="Comma 109" xfId="4429"/>
    <cellStyle name="Comma 11" xfId="4430"/>
    <cellStyle name="Comma 11 2" xfId="4431"/>
    <cellStyle name="Comma 11 3" xfId="4432"/>
    <cellStyle name="Comma 11 3 2" xfId="4433"/>
    <cellStyle name="Comma 11 4" xfId="4434"/>
    <cellStyle name="Comma 110" xfId="4435"/>
    <cellStyle name="Comma 111" xfId="4436"/>
    <cellStyle name="Comma 112" xfId="4437"/>
    <cellStyle name="Comma 113" xfId="4438"/>
    <cellStyle name="Comma 114" xfId="4439"/>
    <cellStyle name="Comma 115" xfId="4440"/>
    <cellStyle name="Comma 116" xfId="4441"/>
    <cellStyle name="Comma 117" xfId="4442"/>
    <cellStyle name="Comma 118" xfId="4443"/>
    <cellStyle name="Comma 119" xfId="4444"/>
    <cellStyle name="Comma 12" xfId="4445"/>
    <cellStyle name="Comma 12 2" xfId="4446"/>
    <cellStyle name="Comma 12 2 2" xfId="4447"/>
    <cellStyle name="Comma 120" xfId="4448"/>
    <cellStyle name="Comma 121" xfId="4449"/>
    <cellStyle name="Comma 122" xfId="4450"/>
    <cellStyle name="Comma 123" xfId="4451"/>
    <cellStyle name="Comma 124" xfId="4452"/>
    <cellStyle name="Comma 124 2" xfId="4453"/>
    <cellStyle name="Comma 125" xfId="4454"/>
    <cellStyle name="Comma 125 2" xfId="4455"/>
    <cellStyle name="Comma 126" xfId="4456"/>
    <cellStyle name="Comma 127" xfId="4457"/>
    <cellStyle name="Comma 127 2" xfId="4458"/>
    <cellStyle name="Comma 127 3" xfId="4459"/>
    <cellStyle name="Comma 128" xfId="4460"/>
    <cellStyle name="Comma 128 2" xfId="4461"/>
    <cellStyle name="Comma 128 3" xfId="4462"/>
    <cellStyle name="Comma 128 4" xfId="4463"/>
    <cellStyle name="Comma 128 4 2" xfId="4464"/>
    <cellStyle name="Comma 129" xfId="4465"/>
    <cellStyle name="Comma 129 2" xfId="4466"/>
    <cellStyle name="Comma 129 3" xfId="4467"/>
    <cellStyle name="Comma 129 4" xfId="4468"/>
    <cellStyle name="Comma 129 4 2" xfId="4469"/>
    <cellStyle name="Comma 13" xfId="4470"/>
    <cellStyle name="Comma 13 2" xfId="4471"/>
    <cellStyle name="Comma 130" xfId="4472"/>
    <cellStyle name="Comma 130 2" xfId="4473"/>
    <cellStyle name="Comma 130 3" xfId="4474"/>
    <cellStyle name="Comma 130 4" xfId="4475"/>
    <cellStyle name="Comma 130 4 2" xfId="4476"/>
    <cellStyle name="Comma 131" xfId="4477"/>
    <cellStyle name="Comma 131 2" xfId="4478"/>
    <cellStyle name="Comma 132" xfId="4479"/>
    <cellStyle name="Comma 132 2" xfId="4480"/>
    <cellStyle name="Comma 133" xfId="4481"/>
    <cellStyle name="Comma 133 2" xfId="4482"/>
    <cellStyle name="Comma 134" xfId="4483"/>
    <cellStyle name="Comma 134 2" xfId="4484"/>
    <cellStyle name="Comma 135" xfId="4485"/>
    <cellStyle name="Comma 135 2" xfId="4486"/>
    <cellStyle name="Comma 136" xfId="4487"/>
    <cellStyle name="Comma 137" xfId="4488"/>
    <cellStyle name="Comma 138" xfId="4489"/>
    <cellStyle name="Comma 139" xfId="4490"/>
    <cellStyle name="Comma 14" xfId="4491"/>
    <cellStyle name="Comma 140" xfId="4492"/>
    <cellStyle name="Comma 141" xfId="4493"/>
    <cellStyle name="Comma 142" xfId="4494"/>
    <cellStyle name="Comma 143" xfId="4495"/>
    <cellStyle name="Comma 144" xfId="4496"/>
    <cellStyle name="Comma 145" xfId="4497"/>
    <cellStyle name="Comma 146" xfId="4498"/>
    <cellStyle name="Comma 147" xfId="4499"/>
    <cellStyle name="Comma 148" xfId="4500"/>
    <cellStyle name="Comma 149" xfId="4501"/>
    <cellStyle name="Comma 149 2" xfId="4502"/>
    <cellStyle name="Comma 149 3" xfId="4503"/>
    <cellStyle name="Comma 149 4" xfId="4504"/>
    <cellStyle name="Comma 149 4 2" xfId="4505"/>
    <cellStyle name="Comma 149 5" xfId="4506"/>
    <cellStyle name="Comma 149 5 2" xfId="4507"/>
    <cellStyle name="Comma 149 6" xfId="4508"/>
    <cellStyle name="Comma 15" xfId="4509"/>
    <cellStyle name="Comma 15 2" xfId="4510"/>
    <cellStyle name="Comma 15 3" xfId="4511"/>
    <cellStyle name="Comma 150" xfId="4512"/>
    <cellStyle name="Comma 150 2" xfId="4513"/>
    <cellStyle name="Comma 151" xfId="4514"/>
    <cellStyle name="Comma 151 2" xfId="4515"/>
    <cellStyle name="Comma 152" xfId="4516"/>
    <cellStyle name="Comma 152 2" xfId="4517"/>
    <cellStyle name="Comma 152 2 2" xfId="4518"/>
    <cellStyle name="Comma 152 3" xfId="4519"/>
    <cellStyle name="Comma 153" xfId="4520"/>
    <cellStyle name="Comma 153 2" xfId="4521"/>
    <cellStyle name="Comma 153 2 2" xfId="4522"/>
    <cellStyle name="Comma 153 3" xfId="4523"/>
    <cellStyle name="Comma 154" xfId="4524"/>
    <cellStyle name="Comma 154 2" xfId="4525"/>
    <cellStyle name="Comma 154 2 2" xfId="4526"/>
    <cellStyle name="Comma 154 2 2 2" xfId="4527"/>
    <cellStyle name="Comma 154 2 3" xfId="4528"/>
    <cellStyle name="Comma 154 2 4" xfId="4529"/>
    <cellStyle name="Comma 154 3" xfId="4530"/>
    <cellStyle name="Comma 154 3 2" xfId="4531"/>
    <cellStyle name="Comma 155" xfId="4532"/>
    <cellStyle name="Comma 155 2" xfId="4533"/>
    <cellStyle name="Comma 155 2 2" xfId="4534"/>
    <cellStyle name="Comma 155 2 2 2" xfId="4535"/>
    <cellStyle name="Comma 155 2 3" xfId="4536"/>
    <cellStyle name="Comma 155 2 4" xfId="4537"/>
    <cellStyle name="Comma 155 3" xfId="4538"/>
    <cellStyle name="Comma 155 3 2" xfId="4539"/>
    <cellStyle name="Comma 156" xfId="4540"/>
    <cellStyle name="Comma 156 2" xfId="4541"/>
    <cellStyle name="Comma 157" xfId="4542"/>
    <cellStyle name="Comma 157 2" xfId="4543"/>
    <cellStyle name="Comma 158" xfId="4544"/>
    <cellStyle name="Comma 158 2" xfId="4545"/>
    <cellStyle name="Comma 158 3" xfId="4546"/>
    <cellStyle name="Comma 158 3 2" xfId="4547"/>
    <cellStyle name="Comma 158 4" xfId="4548"/>
    <cellStyle name="Comma 159" xfId="4549"/>
    <cellStyle name="Comma 159 2" xfId="4550"/>
    <cellStyle name="Comma 159 3" xfId="4551"/>
    <cellStyle name="Comma 159 3 2" xfId="4552"/>
    <cellStyle name="Comma 159 4" xfId="4553"/>
    <cellStyle name="Comma 16" xfId="4554"/>
    <cellStyle name="Comma 16 2" xfId="4555"/>
    <cellStyle name="Comma 160" xfId="4556"/>
    <cellStyle name="Comma 160 2" xfId="4557"/>
    <cellStyle name="Comma 161" xfId="4558"/>
    <cellStyle name="Comma 161 2" xfId="4559"/>
    <cellStyle name="Comma 162" xfId="4560"/>
    <cellStyle name="Comma 162 2" xfId="4561"/>
    <cellStyle name="Comma 163" xfId="4562"/>
    <cellStyle name="Comma 163 2" xfId="4563"/>
    <cellStyle name="Comma 164" xfId="4564"/>
    <cellStyle name="Comma 164 2" xfId="4565"/>
    <cellStyle name="Comma 165" xfId="4566"/>
    <cellStyle name="Comma 165 2" xfId="4567"/>
    <cellStyle name="Comma 166" xfId="4568"/>
    <cellStyle name="Comma 166 2" xfId="4569"/>
    <cellStyle name="Comma 167" xfId="4570"/>
    <cellStyle name="Comma 167 2" xfId="4571"/>
    <cellStyle name="Comma 168" xfId="4572"/>
    <cellStyle name="Comma 169" xfId="4573"/>
    <cellStyle name="Comma 17" xfId="4574"/>
    <cellStyle name="Comma 17 2" xfId="4575"/>
    <cellStyle name="Comma 17 3" xfId="4576"/>
    <cellStyle name="Comma 17 3 2" xfId="4577"/>
    <cellStyle name="Comma 170" xfId="4578"/>
    <cellStyle name="Comma 170 2" xfId="4579"/>
    <cellStyle name="Comma 171" xfId="4580"/>
    <cellStyle name="Comma 171 2" xfId="4581"/>
    <cellStyle name="Comma 172" xfId="4582"/>
    <cellStyle name="Comma 172 2" xfId="4583"/>
    <cellStyle name="Comma 173" xfId="4584"/>
    <cellStyle name="Comma 173 2" xfId="4585"/>
    <cellStyle name="Comma 174" xfId="4586"/>
    <cellStyle name="Comma 174 2" xfId="4587"/>
    <cellStyle name="Comma 175" xfId="4588"/>
    <cellStyle name="Comma 175 2" xfId="4589"/>
    <cellStyle name="Comma 176" xfId="4590"/>
    <cellStyle name="Comma 176 2" xfId="4591"/>
    <cellStyle name="Comma 177" xfId="4592"/>
    <cellStyle name="Comma 177 2" xfId="4593"/>
    <cellStyle name="Comma 178" xfId="4594"/>
    <cellStyle name="Comma 178 2" xfId="4595"/>
    <cellStyle name="Comma 179" xfId="4596"/>
    <cellStyle name="Comma 179 2" xfId="4597"/>
    <cellStyle name="Comma 18" xfId="4598"/>
    <cellStyle name="Comma 18 2" xfId="4599"/>
    <cellStyle name="Comma 18 3" xfId="4600"/>
    <cellStyle name="Comma 18 3 2" xfId="4601"/>
    <cellStyle name="Comma 180" xfId="4602"/>
    <cellStyle name="Comma 180 2" xfId="4603"/>
    <cellStyle name="Comma 181" xfId="4604"/>
    <cellStyle name="Comma 181 2" xfId="4605"/>
    <cellStyle name="Comma 182" xfId="4606"/>
    <cellStyle name="Comma 182 2" xfId="4607"/>
    <cellStyle name="Comma 183" xfId="4608"/>
    <cellStyle name="Comma 183 2" xfId="4609"/>
    <cellStyle name="Comma 184" xfId="4610"/>
    <cellStyle name="Comma 184 2" xfId="4611"/>
    <cellStyle name="Comma 185" xfId="4612"/>
    <cellStyle name="Comma 185 2" xfId="4613"/>
    <cellStyle name="Comma 186" xfId="4614"/>
    <cellStyle name="Comma 187" xfId="4615"/>
    <cellStyle name="Comma 187 2" xfId="4616"/>
    <cellStyle name="Comma 188" xfId="4617"/>
    <cellStyle name="Comma 188 2" xfId="4618"/>
    <cellStyle name="Comma 189" xfId="4619"/>
    <cellStyle name="Comma 189 2" xfId="4620"/>
    <cellStyle name="Comma 19" xfId="4621"/>
    <cellStyle name="Comma 19 2" xfId="4622"/>
    <cellStyle name="Comma 19 3" xfId="4623"/>
    <cellStyle name="Comma 19 3 2" xfId="4624"/>
    <cellStyle name="Comma 190" xfId="4625"/>
    <cellStyle name="Comma 190 2" xfId="4626"/>
    <cellStyle name="Comma 191" xfId="4627"/>
    <cellStyle name="Comma 191 2" xfId="4628"/>
    <cellStyle name="Comma 192" xfId="4629"/>
    <cellStyle name="Comma 192 2" xfId="4630"/>
    <cellStyle name="Comma 193" xfId="4631"/>
    <cellStyle name="Comma 193 2" xfId="4632"/>
    <cellStyle name="Comma 194" xfId="4633"/>
    <cellStyle name="Comma 194 2" xfId="4634"/>
    <cellStyle name="Comma 195" xfId="4635"/>
    <cellStyle name="Comma 195 2" xfId="4636"/>
    <cellStyle name="Comma 196" xfId="4637"/>
    <cellStyle name="Comma 196 2" xfId="4638"/>
    <cellStyle name="Comma 197" xfId="4639"/>
    <cellStyle name="Comma 198" xfId="4640"/>
    <cellStyle name="Comma 199" xfId="4641"/>
    <cellStyle name="Comma 2" xfId="4642"/>
    <cellStyle name="Comma 2 10" xfId="4643"/>
    <cellStyle name="Comma 2 10 2" xfId="4644"/>
    <cellStyle name="Comma 2 10 3" xfId="4645"/>
    <cellStyle name="Comma 2 10 4" xfId="4646"/>
    <cellStyle name="Comma 2 11" xfId="4647"/>
    <cellStyle name="Comma 2 11 2" xfId="4648"/>
    <cellStyle name="Comma 2 11 3" xfId="4649"/>
    <cellStyle name="Comma 2 11 4" xfId="4650"/>
    <cellStyle name="Comma 2 12" xfId="4651"/>
    <cellStyle name="Comma 2 12 2" xfId="4652"/>
    <cellStyle name="Comma 2 13" xfId="4653"/>
    <cellStyle name="Comma 2 13 2" xfId="4654"/>
    <cellStyle name="Comma 2 14" xfId="4655"/>
    <cellStyle name="Comma 2 15" xfId="4656"/>
    <cellStyle name="Comma 2 16" xfId="4657"/>
    <cellStyle name="Comma 2 17" xfId="4658"/>
    <cellStyle name="Comma 2 18" xfId="4659"/>
    <cellStyle name="Comma 2 19" xfId="4660"/>
    <cellStyle name="Comma 2 19 2" xfId="4661"/>
    <cellStyle name="Comma 2 2" xfId="4662"/>
    <cellStyle name="Comma 2 2 10" xfId="4663"/>
    <cellStyle name="Comma 2 2 11" xfId="4664"/>
    <cellStyle name="Comma 2 2 12" xfId="4665"/>
    <cellStyle name="Comma 2 2 2" xfId="4666"/>
    <cellStyle name="Comma 2 2 2 10" xfId="4667"/>
    <cellStyle name="Comma 2 2 2 11" xfId="4668"/>
    <cellStyle name="Comma 2 2 2 2" xfId="4669"/>
    <cellStyle name="Comma 2 2 2 2 10" xfId="4670"/>
    <cellStyle name="Comma 2 2 2 2 11" xfId="4671"/>
    <cellStyle name="Comma 2 2 2 2 11 2" xfId="4672"/>
    <cellStyle name="Comma 2 2 2 2 11 3" xfId="4673"/>
    <cellStyle name="Comma 2 2 2 2 11 4" xfId="4674"/>
    <cellStyle name="Comma 2 2 2 2 11 5" xfId="4675"/>
    <cellStyle name="Comma 2 2 2 2 2" xfId="4676"/>
    <cellStyle name="Comma 2 2 2 2 3" xfId="4677"/>
    <cellStyle name="Comma 2 2 2 2 4" xfId="4678"/>
    <cellStyle name="Comma 2 2 2 2 5" xfId="4679"/>
    <cellStyle name="Comma 2 2 2 2 6" xfId="4680"/>
    <cellStyle name="Comma 2 2 2 2 7" xfId="4681"/>
    <cellStyle name="Comma 2 2 2 2 8" xfId="4682"/>
    <cellStyle name="Comma 2 2 2 2 9" xfId="4683"/>
    <cellStyle name="Comma 2 2 2 3" xfId="4684"/>
    <cellStyle name="Comma 2 2 2 4" xfId="4685"/>
    <cellStyle name="Comma 2 2 2 5" xfId="4686"/>
    <cellStyle name="Comma 2 2 2 6" xfId="4687"/>
    <cellStyle name="Comma 2 2 2 7" xfId="4688"/>
    <cellStyle name="Comma 2 2 2 8" xfId="4689"/>
    <cellStyle name="Comma 2 2 2 9" xfId="4690"/>
    <cellStyle name="Comma 2 2 3" xfId="4691"/>
    <cellStyle name="Comma 2 2 4" xfId="4692"/>
    <cellStyle name="Comma 2 2 5" xfId="4693"/>
    <cellStyle name="Comma 2 2 6" xfId="4694"/>
    <cellStyle name="Comma 2 2 7" xfId="4695"/>
    <cellStyle name="Comma 2 2 8" xfId="4696"/>
    <cellStyle name="Comma 2 2 9" xfId="4697"/>
    <cellStyle name="Comma 2 2_output data 08 to 10" xfId="4698"/>
    <cellStyle name="Comma 2 20" xfId="4699"/>
    <cellStyle name="Comma 2 21" xfId="4700"/>
    <cellStyle name="Comma 2 22" xfId="4701"/>
    <cellStyle name="Comma 2 3" xfId="4702"/>
    <cellStyle name="Comma 2 3 10" xfId="4703"/>
    <cellStyle name="Comma 2 3 2" xfId="4704"/>
    <cellStyle name="Comma 2 3 2 2" xfId="4705"/>
    <cellStyle name="Comma 2 3 3" xfId="4706"/>
    <cellStyle name="Comma 2 3 4" xfId="4707"/>
    <cellStyle name="Comma 2 3 5" xfId="4708"/>
    <cellStyle name="Comma 2 3 6" xfId="4709"/>
    <cellStyle name="Comma 2 3 7" xfId="4710"/>
    <cellStyle name="Comma 2 3 8" xfId="4711"/>
    <cellStyle name="Comma 2 3 9" xfId="4712"/>
    <cellStyle name="Comma 2 4" xfId="4713"/>
    <cellStyle name="Comma 2 4 10" xfId="4714"/>
    <cellStyle name="Comma 2 4 11" xfId="4715"/>
    <cellStyle name="Comma 2 4 2" xfId="4716"/>
    <cellStyle name="Comma 2 4 3" xfId="4717"/>
    <cellStyle name="Comma 2 4 4" xfId="4718"/>
    <cellStyle name="Comma 2 4 5" xfId="4719"/>
    <cellStyle name="Comma 2 4 6" xfId="4720"/>
    <cellStyle name="Comma 2 4 7" xfId="4721"/>
    <cellStyle name="Comma 2 4 8" xfId="4722"/>
    <cellStyle name="Comma 2 4 9" xfId="4723"/>
    <cellStyle name="Comma 2 5" xfId="4724"/>
    <cellStyle name="Comma 2 5 10" xfId="4725"/>
    <cellStyle name="Comma 2 5 2" xfId="4726"/>
    <cellStyle name="Comma 2 5 3" xfId="4727"/>
    <cellStyle name="Comma 2 5 4" xfId="4728"/>
    <cellStyle name="Comma 2 5 5" xfId="4729"/>
    <cellStyle name="Comma 2 5 6" xfId="4730"/>
    <cellStyle name="Comma 2 5 7" xfId="4731"/>
    <cellStyle name="Comma 2 5 8" xfId="4732"/>
    <cellStyle name="Comma 2 5 9" xfId="4733"/>
    <cellStyle name="Comma 2 6" xfId="4734"/>
    <cellStyle name="Comma 2 6 10" xfId="4735"/>
    <cellStyle name="Comma 2 6 2" xfId="4736"/>
    <cellStyle name="Comma 2 6 3" xfId="4737"/>
    <cellStyle name="Comma 2 6 4" xfId="4738"/>
    <cellStyle name="Comma 2 6 5" xfId="4739"/>
    <cellStyle name="Comma 2 6 6" xfId="4740"/>
    <cellStyle name="Comma 2 6 7" xfId="4741"/>
    <cellStyle name="Comma 2 6 8" xfId="4742"/>
    <cellStyle name="Comma 2 6 9" xfId="4743"/>
    <cellStyle name="Comma 2 7" xfId="4744"/>
    <cellStyle name="Comma 2 7 2" xfId="4745"/>
    <cellStyle name="Comma 2 7 3" xfId="4746"/>
    <cellStyle name="Comma 2 7 4" xfId="4747"/>
    <cellStyle name="Comma 2 8" xfId="4748"/>
    <cellStyle name="Comma 2 8 2" xfId="4749"/>
    <cellStyle name="Comma 2 8 3" xfId="4750"/>
    <cellStyle name="Comma 2 8 4" xfId="4751"/>
    <cellStyle name="Comma 2 8 5" xfId="4752"/>
    <cellStyle name="Comma 2 9" xfId="4753"/>
    <cellStyle name="Comma 2 9 2" xfId="4754"/>
    <cellStyle name="Comma 2 9 3" xfId="4755"/>
    <cellStyle name="Comma 2 9 4" xfId="4756"/>
    <cellStyle name="Comma 2_C03" xfId="4757"/>
    <cellStyle name="Comma 20" xfId="4758"/>
    <cellStyle name="Comma 200" xfId="4759"/>
    <cellStyle name="Comma 21" xfId="4760"/>
    <cellStyle name="Comma 22" xfId="4761"/>
    <cellStyle name="Comma 23" xfId="4762"/>
    <cellStyle name="Comma 24" xfId="4763"/>
    <cellStyle name="Comma 25" xfId="4764"/>
    <cellStyle name="Comma 26" xfId="4765"/>
    <cellStyle name="Comma 27" xfId="4766"/>
    <cellStyle name="Comma 28" xfId="4767"/>
    <cellStyle name="Comma 28 2" xfId="4768"/>
    <cellStyle name="Comma 29" xfId="4769"/>
    <cellStyle name="Comma 29 2" xfId="4770"/>
    <cellStyle name="Comma 3" xfId="4771"/>
    <cellStyle name="Comma 3 10" xfId="4772"/>
    <cellStyle name="Comma 3 10 2" xfId="4773"/>
    <cellStyle name="Comma 3 11" xfId="4774"/>
    <cellStyle name="Comma 3 12" xfId="4775"/>
    <cellStyle name="Comma 3 13" xfId="4776"/>
    <cellStyle name="Comma 3 14" xfId="4777"/>
    <cellStyle name="Comma 3 15" xfId="4778"/>
    <cellStyle name="Comma 3 16" xfId="4779"/>
    <cellStyle name="Comma 3 17" xfId="4780"/>
    <cellStyle name="Comma 3 17 2" xfId="4781"/>
    <cellStyle name="Comma 3 2" xfId="4782"/>
    <cellStyle name="Comma 3 2 10" xfId="4783"/>
    <cellStyle name="Comma 3 2 11" xfId="4784"/>
    <cellStyle name="Comma 3 2 12" xfId="4785"/>
    <cellStyle name="Comma 3 2 12 2" xfId="4786"/>
    <cellStyle name="Comma 3 2 12 3" xfId="4787"/>
    <cellStyle name="Comma 3 2 12 3 2" xfId="4788"/>
    <cellStyle name="Comma 3 2 12 4" xfId="4789"/>
    <cellStyle name="Comma 3 2 12 4 2" xfId="4790"/>
    <cellStyle name="Comma 3 2 2" xfId="4791"/>
    <cellStyle name="Comma 3 2 2 2" xfId="4792"/>
    <cellStyle name="Comma 3 2 2 2 10" xfId="4793"/>
    <cellStyle name="Comma 3 2 2 2 2" xfId="4794"/>
    <cellStyle name="Comma 3 2 2 2 3" xfId="4795"/>
    <cellStyle name="Comma 3 2 2 2 4" xfId="4796"/>
    <cellStyle name="Comma 3 2 2 2 5" xfId="4797"/>
    <cellStyle name="Comma 3 2 2 2 6" xfId="4798"/>
    <cellStyle name="Comma 3 2 2 2 7" xfId="4799"/>
    <cellStyle name="Comma 3 2 2 2 8" xfId="4800"/>
    <cellStyle name="Comma 3 2 2 2 9" xfId="4801"/>
    <cellStyle name="Comma 3 2 3" xfId="4802"/>
    <cellStyle name="Comma 3 2 3 10" xfId="4803"/>
    <cellStyle name="Comma 3 2 3 11" xfId="4804"/>
    <cellStyle name="Comma 3 2 3 11 2" xfId="4805"/>
    <cellStyle name="Comma 3 2 3 11 3" xfId="4806"/>
    <cellStyle name="Comma 3 2 3 11 4" xfId="4807"/>
    <cellStyle name="Comma 3 2 3 11 5" xfId="4808"/>
    <cellStyle name="Comma 3 2 3 2" xfId="4809"/>
    <cellStyle name="Comma 3 2 3 3" xfId="4810"/>
    <cellStyle name="Comma 3 2 3 4" xfId="4811"/>
    <cellStyle name="Comma 3 2 3 5" xfId="4812"/>
    <cellStyle name="Comma 3 2 3 6" xfId="4813"/>
    <cellStyle name="Comma 3 2 3 7" xfId="4814"/>
    <cellStyle name="Comma 3 2 3 8" xfId="4815"/>
    <cellStyle name="Comma 3 2 3 9" xfId="4816"/>
    <cellStyle name="Comma 3 2 4" xfId="4817"/>
    <cellStyle name="Comma 3 2 4 2" xfId="4818"/>
    <cellStyle name="Comma 3 2 4 3" xfId="4819"/>
    <cellStyle name="Comma 3 2 5" xfId="4820"/>
    <cellStyle name="Comma 3 2 6" xfId="4821"/>
    <cellStyle name="Comma 3 2 6 2" xfId="4822"/>
    <cellStyle name="Comma 3 2 7" xfId="4823"/>
    <cellStyle name="Comma 3 2 7 2" xfId="4824"/>
    <cellStyle name="Comma 3 2 8" xfId="4825"/>
    <cellStyle name="Comma 3 2 9" xfId="4826"/>
    <cellStyle name="Comma 3 3" xfId="4827"/>
    <cellStyle name="Comma 3 3 10" xfId="4828"/>
    <cellStyle name="Comma 3 3 2" xfId="4829"/>
    <cellStyle name="Comma 3 3 2 2" xfId="4830"/>
    <cellStyle name="Comma 3 3 3" xfId="4831"/>
    <cellStyle name="Comma 3 3 4" xfId="4832"/>
    <cellStyle name="Comma 3 3 5" xfId="4833"/>
    <cellStyle name="Comma 3 3 6" xfId="4834"/>
    <cellStyle name="Comma 3 3 7" xfId="4835"/>
    <cellStyle name="Comma 3 3 8" xfId="4836"/>
    <cellStyle name="Comma 3 3 9" xfId="4837"/>
    <cellStyle name="Comma 3 4" xfId="4838"/>
    <cellStyle name="Comma 3 4 10" xfId="4839"/>
    <cellStyle name="Comma 3 4 2" xfId="4840"/>
    <cellStyle name="Comma 3 4 2 2" xfId="4841"/>
    <cellStyle name="Comma 3 4 3" xfId="4842"/>
    <cellStyle name="Comma 3 4 4" xfId="4843"/>
    <cellStyle name="Comma 3 4 5" xfId="4844"/>
    <cellStyle name="Comma 3 4 6" xfId="4845"/>
    <cellStyle name="Comma 3 4 7" xfId="4846"/>
    <cellStyle name="Comma 3 4 8" xfId="4847"/>
    <cellStyle name="Comma 3 4 9" xfId="4848"/>
    <cellStyle name="Comma 3 5" xfId="4849"/>
    <cellStyle name="Comma 3 5 10" xfId="4850"/>
    <cellStyle name="Comma 3 5 2" xfId="4851"/>
    <cellStyle name="Comma 3 5 2 2" xfId="4852"/>
    <cellStyle name="Comma 3 5 3" xfId="4853"/>
    <cellStyle name="Comma 3 5 4" xfId="4854"/>
    <cellStyle name="Comma 3 5 5" xfId="4855"/>
    <cellStyle name="Comma 3 5 6" xfId="4856"/>
    <cellStyle name="Comma 3 5 7" xfId="4857"/>
    <cellStyle name="Comma 3 5 8" xfId="4858"/>
    <cellStyle name="Comma 3 5 9" xfId="4859"/>
    <cellStyle name="Comma 3 6" xfId="4860"/>
    <cellStyle name="Comma 3 6 2" xfId="4861"/>
    <cellStyle name="Comma 3 7" xfId="4862"/>
    <cellStyle name="Comma 3 7 2" xfId="4863"/>
    <cellStyle name="Comma 3 8" xfId="4864"/>
    <cellStyle name="Comma 3 9" xfId="4865"/>
    <cellStyle name="Comma 3 9 2" xfId="4866"/>
    <cellStyle name="Comma 3_CPI" xfId="4867"/>
    <cellStyle name="Comma 30" xfId="4868"/>
    <cellStyle name="Comma 30 2" xfId="4869"/>
    <cellStyle name="Comma 31" xfId="4870"/>
    <cellStyle name="Comma 31 2" xfId="4871"/>
    <cellStyle name="Comma 32" xfId="4872"/>
    <cellStyle name="Comma 32 2" xfId="4873"/>
    <cellStyle name="Comma 33" xfId="4874"/>
    <cellStyle name="Comma 33 2" xfId="4875"/>
    <cellStyle name="Comma 34" xfId="4876"/>
    <cellStyle name="Comma 35" xfId="4877"/>
    <cellStyle name="Comma 36" xfId="4878"/>
    <cellStyle name="Comma 37" xfId="4879"/>
    <cellStyle name="Comma 38" xfId="4880"/>
    <cellStyle name="Comma 39" xfId="4881"/>
    <cellStyle name="Comma 4" xfId="4882"/>
    <cellStyle name="Comma 4 10" xfId="4883"/>
    <cellStyle name="Comma 4 2" xfId="4884"/>
    <cellStyle name="Comma 4 2 10" xfId="4885"/>
    <cellStyle name="Comma 4 2 11" xfId="4886"/>
    <cellStyle name="Comma 4 2 11 2" xfId="4887"/>
    <cellStyle name="Comma 4 2 2" xfId="4888"/>
    <cellStyle name="Comma 4 2 3" xfId="4889"/>
    <cellStyle name="Comma 4 2 4" xfId="4890"/>
    <cellStyle name="Comma 4 2 5" xfId="4891"/>
    <cellStyle name="Comma 4 2 6" xfId="4892"/>
    <cellStyle name="Comma 4 2 7" xfId="4893"/>
    <cellStyle name="Comma 4 2 8" xfId="4894"/>
    <cellStyle name="Comma 4 2 9" xfId="4895"/>
    <cellStyle name="Comma 4 3" xfId="4896"/>
    <cellStyle name="Comma 4 4" xfId="4897"/>
    <cellStyle name="Comma 4 4 10" xfId="4898"/>
    <cellStyle name="Comma 4 4 2" xfId="4899"/>
    <cellStyle name="Comma 4 4 3" xfId="4900"/>
    <cellStyle name="Comma 4 4 4" xfId="4901"/>
    <cellStyle name="Comma 4 4 5" xfId="4902"/>
    <cellStyle name="Comma 4 4 6" xfId="4903"/>
    <cellStyle name="Comma 4 4 7" xfId="4904"/>
    <cellStyle name="Comma 4 4 8" xfId="4905"/>
    <cellStyle name="Comma 4 4 9" xfId="4906"/>
    <cellStyle name="Comma 4 5" xfId="4907"/>
    <cellStyle name="Comma 4 5 10" xfId="4908"/>
    <cellStyle name="Comma 4 5 2" xfId="4909"/>
    <cellStyle name="Comma 4 5 3" xfId="4910"/>
    <cellStyle name="Comma 4 5 4" xfId="4911"/>
    <cellStyle name="Comma 4 5 5" xfId="4912"/>
    <cellStyle name="Comma 4 5 6" xfId="4913"/>
    <cellStyle name="Comma 4 5 7" xfId="4914"/>
    <cellStyle name="Comma 4 5 8" xfId="4915"/>
    <cellStyle name="Comma 4 5 9" xfId="4916"/>
    <cellStyle name="Comma 4 6" xfId="4917"/>
    <cellStyle name="Comma 4 6 10" xfId="4918"/>
    <cellStyle name="Comma 4 6 2" xfId="4919"/>
    <cellStyle name="Comma 4 6 3" xfId="4920"/>
    <cellStyle name="Comma 4 6 4" xfId="4921"/>
    <cellStyle name="Comma 4 6 5" xfId="4922"/>
    <cellStyle name="Comma 4 6 6" xfId="4923"/>
    <cellStyle name="Comma 4 6 7" xfId="4924"/>
    <cellStyle name="Comma 4 6 8" xfId="4925"/>
    <cellStyle name="Comma 4 6 9" xfId="4926"/>
    <cellStyle name="Comma 4 7" xfId="4927"/>
    <cellStyle name="Comma 4 7 10" xfId="4928"/>
    <cellStyle name="Comma 4 7 2" xfId="4929"/>
    <cellStyle name="Comma 4 7 3" xfId="4930"/>
    <cellStyle name="Comma 4 7 4" xfId="4931"/>
    <cellStyle name="Comma 4 7 5" xfId="4932"/>
    <cellStyle name="Comma 4 7 6" xfId="4933"/>
    <cellStyle name="Comma 4 7 7" xfId="4934"/>
    <cellStyle name="Comma 4 7 8" xfId="4935"/>
    <cellStyle name="Comma 4 7 9" xfId="4936"/>
    <cellStyle name="Comma 4 8" xfId="4937"/>
    <cellStyle name="Comma 4 8 10" xfId="4938"/>
    <cellStyle name="Comma 4 8 2" xfId="4939"/>
    <cellStyle name="Comma 4 8 3" xfId="4940"/>
    <cellStyle name="Comma 4 8 4" xfId="4941"/>
    <cellStyle name="Comma 4 8 5" xfId="4942"/>
    <cellStyle name="Comma 4 8 6" xfId="4943"/>
    <cellStyle name="Comma 4 8 7" xfId="4944"/>
    <cellStyle name="Comma 4 8 8" xfId="4945"/>
    <cellStyle name="Comma 4 8 9" xfId="4946"/>
    <cellStyle name="Comma 4 9" xfId="4947"/>
    <cellStyle name="Comma 4_RB GDP fcast Fig 2.5" xfId="4948"/>
    <cellStyle name="Comma 40" xfId="4949"/>
    <cellStyle name="Comma 41" xfId="4950"/>
    <cellStyle name="Comma 42" xfId="4951"/>
    <cellStyle name="Comma 43" xfId="4952"/>
    <cellStyle name="Comma 44" xfId="4953"/>
    <cellStyle name="Comma 45" xfId="4954"/>
    <cellStyle name="Comma 46" xfId="4955"/>
    <cellStyle name="Comma 47" xfId="4956"/>
    <cellStyle name="Comma 48" xfId="4957"/>
    <cellStyle name="Comma 49" xfId="4958"/>
    <cellStyle name="Comma 5" xfId="4959"/>
    <cellStyle name="Comma 5 2" xfId="4960"/>
    <cellStyle name="Comma 5 2 10" xfId="4961"/>
    <cellStyle name="Comma 5 2 11" xfId="4962"/>
    <cellStyle name="Comma 5 2 11 2" xfId="4963"/>
    <cellStyle name="Comma 5 2 2" xfId="4964"/>
    <cellStyle name="Comma 5 2 3" xfId="4965"/>
    <cellStyle name="Comma 5 2 4" xfId="4966"/>
    <cellStyle name="Comma 5 2 5" xfId="4967"/>
    <cellStyle name="Comma 5 2 6" xfId="4968"/>
    <cellStyle name="Comma 5 2 7" xfId="4969"/>
    <cellStyle name="Comma 5 2 8" xfId="4970"/>
    <cellStyle name="Comma 5 2 9" xfId="4971"/>
    <cellStyle name="Comma 5 3" xfId="4972"/>
    <cellStyle name="Comma 5 3 10" xfId="4973"/>
    <cellStyle name="Comma 5 3 2" xfId="4974"/>
    <cellStyle name="Comma 5 3 3" xfId="4975"/>
    <cellStyle name="Comma 5 3 4" xfId="4976"/>
    <cellStyle name="Comma 5 3 5" xfId="4977"/>
    <cellStyle name="Comma 5 3 6" xfId="4978"/>
    <cellStyle name="Comma 5 3 7" xfId="4979"/>
    <cellStyle name="Comma 5 3 8" xfId="4980"/>
    <cellStyle name="Comma 5 3 9" xfId="4981"/>
    <cellStyle name="Comma 5 4" xfId="4982"/>
    <cellStyle name="Comma 5 4 2" xfId="4983"/>
    <cellStyle name="Comma 5 5" xfId="4984"/>
    <cellStyle name="Comma 5 6" xfId="4985"/>
    <cellStyle name="Comma 5 7" xfId="4986"/>
    <cellStyle name="Comma 5 8" xfId="4987"/>
    <cellStyle name="Comma 5 8 2" xfId="4988"/>
    <cellStyle name="Comma 50" xfId="4989"/>
    <cellStyle name="Comma 51" xfId="4990"/>
    <cellStyle name="Comma 52" xfId="4991"/>
    <cellStyle name="Comma 53" xfId="4992"/>
    <cellStyle name="Comma 54" xfId="4993"/>
    <cellStyle name="Comma 55" xfId="4994"/>
    <cellStyle name="Comma 56" xfId="4995"/>
    <cellStyle name="Comma 57" xfId="4996"/>
    <cellStyle name="Comma 58" xfId="4997"/>
    <cellStyle name="Comma 59" xfId="4998"/>
    <cellStyle name="Comma 6" xfId="4999"/>
    <cellStyle name="Comma 6 2" xfId="5000"/>
    <cellStyle name="Comma 6 2 10" xfId="5001"/>
    <cellStyle name="Comma 6 2 2" xfId="5002"/>
    <cellStyle name="Comma 6 2 3" xfId="5003"/>
    <cellStyle name="Comma 6 2 4" xfId="5004"/>
    <cellStyle name="Comma 6 2 5" xfId="5005"/>
    <cellStyle name="Comma 6 2 6" xfId="5006"/>
    <cellStyle name="Comma 6 2 7" xfId="5007"/>
    <cellStyle name="Comma 6 2 8" xfId="5008"/>
    <cellStyle name="Comma 6 2 9" xfId="5009"/>
    <cellStyle name="Comma 6 3" xfId="5010"/>
    <cellStyle name="Comma 6 4" xfId="5011"/>
    <cellStyle name="Comma 6 4 2" xfId="5012"/>
    <cellStyle name="Comma 6 4 3" xfId="5013"/>
    <cellStyle name="Comma 6 4 4" xfId="5014"/>
    <cellStyle name="Comma 6 4 4 2" xfId="5015"/>
    <cellStyle name="Comma 6 5" xfId="5016"/>
    <cellStyle name="Comma 6 5 2" xfId="5017"/>
    <cellStyle name="Comma 6 5 3" xfId="5018"/>
    <cellStyle name="Comma 6 5 4" xfId="5019"/>
    <cellStyle name="Comma 6 5 4 2" xfId="5020"/>
    <cellStyle name="Comma 6 6" xfId="5021"/>
    <cellStyle name="Comma 6 6 2" xfId="5022"/>
    <cellStyle name="Comma 60" xfId="5023"/>
    <cellStyle name="Comma 61" xfId="5024"/>
    <cellStyle name="Comma 62" xfId="5025"/>
    <cellStyle name="Comma 63" xfId="5026"/>
    <cellStyle name="Comma 64" xfId="5027"/>
    <cellStyle name="Comma 65" xfId="5028"/>
    <cellStyle name="Comma 66" xfId="5029"/>
    <cellStyle name="Comma 67" xfId="5030"/>
    <cellStyle name="Comma 68" xfId="5031"/>
    <cellStyle name="Comma 69" xfId="5032"/>
    <cellStyle name="Comma 7" xfId="5033"/>
    <cellStyle name="Comma 7 10" xfId="5034"/>
    <cellStyle name="Comma 7 11" xfId="5035"/>
    <cellStyle name="Comma 7 12" xfId="5036"/>
    <cellStyle name="Comma 7 12 2" xfId="5037"/>
    <cellStyle name="Comma 7 13" xfId="5038"/>
    <cellStyle name="Comma 7 2" xfId="5039"/>
    <cellStyle name="Comma 7 2 2" xfId="5040"/>
    <cellStyle name="Comma 7 3" xfId="5041"/>
    <cellStyle name="Comma 7 3 2" xfId="5042"/>
    <cellStyle name="Comma 7 4" xfId="5043"/>
    <cellStyle name="Comma 7 4 2" xfId="5044"/>
    <cellStyle name="Comma 7 5" xfId="5045"/>
    <cellStyle name="Comma 7 6" xfId="5046"/>
    <cellStyle name="Comma 7 7" xfId="5047"/>
    <cellStyle name="Comma 7 8" xfId="5048"/>
    <cellStyle name="Comma 7 9" xfId="5049"/>
    <cellStyle name="Comma 70" xfId="5050"/>
    <cellStyle name="Comma 71" xfId="5051"/>
    <cellStyle name="Comma 72" xfId="5052"/>
    <cellStyle name="Comma 73" xfId="5053"/>
    <cellStyle name="Comma 74" xfId="5054"/>
    <cellStyle name="Comma 75" xfId="5055"/>
    <cellStyle name="Comma 76" xfId="5056"/>
    <cellStyle name="Comma 77" xfId="5057"/>
    <cellStyle name="Comma 78" xfId="5058"/>
    <cellStyle name="Comma 79" xfId="5059"/>
    <cellStyle name="Comma 8" xfId="5060"/>
    <cellStyle name="Comma 8 2" xfId="5061"/>
    <cellStyle name="Comma 8 2 2" xfId="5062"/>
    <cellStyle name="Comma 8 2 2 2" xfId="5063"/>
    <cellStyle name="Comma 8 3" xfId="5064"/>
    <cellStyle name="Comma 8 3 2" xfId="5065"/>
    <cellStyle name="Comma 8 4" xfId="5066"/>
    <cellStyle name="Comma 8 5" xfId="5067"/>
    <cellStyle name="Comma 8 6" xfId="5068"/>
    <cellStyle name="Comma 80" xfId="5069"/>
    <cellStyle name="Comma 81" xfId="5070"/>
    <cellStyle name="Comma 82" xfId="5071"/>
    <cellStyle name="Comma 83" xfId="5072"/>
    <cellStyle name="Comma 84" xfId="5073"/>
    <cellStyle name="Comma 85" xfId="5074"/>
    <cellStyle name="Comma 86" xfId="5075"/>
    <cellStyle name="Comma 87" xfId="5076"/>
    <cellStyle name="Comma 88" xfId="5077"/>
    <cellStyle name="Comma 89" xfId="5078"/>
    <cellStyle name="Comma 9" xfId="5079"/>
    <cellStyle name="Comma 9 2" xfId="5080"/>
    <cellStyle name="Comma 9 3" xfId="5081"/>
    <cellStyle name="Comma 9 4" xfId="5082"/>
    <cellStyle name="Comma 9 4 2" xfId="5083"/>
    <cellStyle name="Comma 9 5" xfId="5084"/>
    <cellStyle name="Comma 90" xfId="5085"/>
    <cellStyle name="Comma 91" xfId="5086"/>
    <cellStyle name="Comma 92" xfId="5087"/>
    <cellStyle name="Comma 93" xfId="5088"/>
    <cellStyle name="Comma 94" xfId="5089"/>
    <cellStyle name="Comma 95" xfId="5090"/>
    <cellStyle name="Comma 96" xfId="5091"/>
    <cellStyle name="Comma 97" xfId="5092"/>
    <cellStyle name="Comma 98" xfId="5093"/>
    <cellStyle name="Comma 99" xfId="5094"/>
    <cellStyle name="Comma(0)" xfId="5095"/>
    <cellStyle name="Comma(2)" xfId="5096"/>
    <cellStyle name="Comma0" xfId="5097"/>
    <cellStyle name="CommaBorda" xfId="5098"/>
    <cellStyle name="CommaBorda 2" xfId="5099"/>
    <cellStyle name="Comment" xfId="5100"/>
    <cellStyle name="Comment Box" xfId="5101"/>
    <cellStyle name="Comment Box 2" xfId="5102"/>
    <cellStyle name="Comment Box 2 2" xfId="5103"/>
    <cellStyle name="Comment Box 2 3" xfId="5104"/>
    <cellStyle name="Comment Box 3" xfId="5105"/>
    <cellStyle name="Comment Box 4" xfId="5106"/>
    <cellStyle name="CommentWrap" xfId="5107"/>
    <cellStyle name="Company Name" xfId="5108"/>
    <cellStyle name="cp0 -CalPercent" xfId="5109"/>
    <cellStyle name="cp0 -CalPercent 2" xfId="5110"/>
    <cellStyle name="cp1 -CalPercent" xfId="5111"/>
    <cellStyle name="cp2 -CalPercent" xfId="5112"/>
    <cellStyle name="cp2 -CalPercent 2" xfId="5113"/>
    <cellStyle name="cp3 -CalPercent" xfId="5114"/>
    <cellStyle name="cp3 -CalPercent 2" xfId="5115"/>
    <cellStyle name="cr0 -CalCurr" xfId="5116"/>
    <cellStyle name="cr0 -CalCurr 2" xfId="5117"/>
    <cellStyle name="cr1 -CalCurr" xfId="5118"/>
    <cellStyle name="cr1 -CalCurr 2" xfId="5119"/>
    <cellStyle name="cr2 -CalCurr" xfId="5120"/>
    <cellStyle name="cr2 -CalCurr 2" xfId="5121"/>
    <cellStyle name="cr3 -CalCurr" xfId="5122"/>
    <cellStyle name="cr3 -CalCurr 2" xfId="5123"/>
    <cellStyle name="cr4 -CalCurr" xfId="5124"/>
    <cellStyle name="cr4 -CalCurr 2" xfId="5125"/>
    <cellStyle name="Currency [0] 2" xfId="5126"/>
    <cellStyle name="Currency [0] 3" xfId="5127"/>
    <cellStyle name="Currency 10" xfId="5"/>
    <cellStyle name="Currency 11" xfId="5128"/>
    <cellStyle name="Currency 12" xfId="5129"/>
    <cellStyle name="Currency 13" xfId="5130"/>
    <cellStyle name="Currency 14" xfId="5131"/>
    <cellStyle name="Currency 15" xfId="5132"/>
    <cellStyle name="Currency 16" xfId="5133"/>
    <cellStyle name="Currency 17" xfId="5134"/>
    <cellStyle name="Currency 18" xfId="5135"/>
    <cellStyle name="Currency 19" xfId="5136"/>
    <cellStyle name="Currency 2" xfId="5137"/>
    <cellStyle name="Currency 2 10" xfId="5138"/>
    <cellStyle name="Currency 2 11" xfId="5139"/>
    <cellStyle name="Currency 2 2" xfId="5140"/>
    <cellStyle name="Currency 2 3" xfId="5141"/>
    <cellStyle name="Currency 2 4" xfId="5142"/>
    <cellStyle name="Currency 2 5" xfId="5143"/>
    <cellStyle name="Currency 2 6" xfId="5144"/>
    <cellStyle name="Currency 2 7" xfId="5145"/>
    <cellStyle name="Currency 2 8" xfId="5146"/>
    <cellStyle name="Currency 2 9" xfId="5147"/>
    <cellStyle name="Currency 20" xfId="5148"/>
    <cellStyle name="Currency 21" xfId="5149"/>
    <cellStyle name="Currency 22" xfId="5150"/>
    <cellStyle name="Currency 23" xfId="5151"/>
    <cellStyle name="Currency 24" xfId="5152"/>
    <cellStyle name="Currency 25" xfId="5153"/>
    <cellStyle name="Currency 26" xfId="5154"/>
    <cellStyle name="Currency 27" xfId="5155"/>
    <cellStyle name="Currency 28" xfId="5156"/>
    <cellStyle name="Currency 29" xfId="5157"/>
    <cellStyle name="Currency 3" xfId="5158"/>
    <cellStyle name="Currency 3 10" xfId="5159"/>
    <cellStyle name="Currency 3 11" xfId="5160"/>
    <cellStyle name="Currency 3 12" xfId="5161"/>
    <cellStyle name="Currency 3 2" xfId="5162"/>
    <cellStyle name="Currency 3 3" xfId="5163"/>
    <cellStyle name="Currency 3 4" xfId="5164"/>
    <cellStyle name="Currency 3 5" xfId="5165"/>
    <cellStyle name="Currency 3 6" xfId="5166"/>
    <cellStyle name="Currency 3 7" xfId="5167"/>
    <cellStyle name="Currency 3 8" xfId="5168"/>
    <cellStyle name="Currency 3 9" xfId="5169"/>
    <cellStyle name="Currency 30" xfId="5170"/>
    <cellStyle name="Currency 31" xfId="5171"/>
    <cellStyle name="Currency 32" xfId="5172"/>
    <cellStyle name="Currency 33" xfId="5173"/>
    <cellStyle name="Currency 34" xfId="5174"/>
    <cellStyle name="Currency 35" xfId="5175"/>
    <cellStyle name="Currency 4" xfId="5176"/>
    <cellStyle name="Currency 4 10" xfId="5177"/>
    <cellStyle name="Currency 4 11" xfId="5178"/>
    <cellStyle name="Currency 4 12" xfId="5179"/>
    <cellStyle name="Currency 4 13" xfId="5180"/>
    <cellStyle name="Currency 4 13 2" xfId="5181"/>
    <cellStyle name="Currency 4 13 3" xfId="5182"/>
    <cellStyle name="Currency 4 13 4" xfId="5183"/>
    <cellStyle name="Currency 4 14" xfId="5184"/>
    <cellStyle name="Currency 4 2" xfId="5185"/>
    <cellStyle name="Currency 4 2 10" xfId="5186"/>
    <cellStyle name="Currency 4 2 2" xfId="5187"/>
    <cellStyle name="Currency 4 2 3" xfId="5188"/>
    <cellStyle name="Currency 4 2 4" xfId="5189"/>
    <cellStyle name="Currency 4 2 5" xfId="5190"/>
    <cellStyle name="Currency 4 2 6" xfId="5191"/>
    <cellStyle name="Currency 4 2 7" xfId="5192"/>
    <cellStyle name="Currency 4 2 8" xfId="5193"/>
    <cellStyle name="Currency 4 2 9" xfId="5194"/>
    <cellStyle name="Currency 4 3" xfId="5195"/>
    <cellStyle name="Currency 4 4" xfId="5196"/>
    <cellStyle name="Currency 4 5" xfId="5197"/>
    <cellStyle name="Currency 4 6" xfId="5198"/>
    <cellStyle name="Currency 4 7" xfId="5199"/>
    <cellStyle name="Currency 4 8" xfId="5200"/>
    <cellStyle name="Currency 4 9" xfId="5201"/>
    <cellStyle name="Currency 5" xfId="5202"/>
    <cellStyle name="Currency 5 2" xfId="5203"/>
    <cellStyle name="Currency 5 3" xfId="5204"/>
    <cellStyle name="Currency 5 4" xfId="5205"/>
    <cellStyle name="Currency 5 4 2" xfId="5206"/>
    <cellStyle name="Currency 6" xfId="5207"/>
    <cellStyle name="Currency 6 2" xfId="5208"/>
    <cellStyle name="Currency 6 3" xfId="5209"/>
    <cellStyle name="Currency 7" xfId="5210"/>
    <cellStyle name="Currency 8" xfId="5211"/>
    <cellStyle name="Currency 9" xfId="5212"/>
    <cellStyle name="Currency0" xfId="5213"/>
    <cellStyle name="Data Entry Heavy Box" xfId="5214"/>
    <cellStyle name="Data Input" xfId="5215"/>
    <cellStyle name="Data Input 2" xfId="5216"/>
    <cellStyle name="Data Input 3" xfId="5217"/>
    <cellStyle name="Data Input 4" xfId="5218"/>
    <cellStyle name="Data Input 5" xfId="5219"/>
    <cellStyle name="Data Input Centre" xfId="5220"/>
    <cellStyle name="Data Rows" xfId="5221"/>
    <cellStyle name="Data Rows 2" xfId="5222"/>
    <cellStyle name="Data Rows 2 2" xfId="5223"/>
    <cellStyle name="Data Rows 2 3" xfId="5224"/>
    <cellStyle name="Data Rows 3" xfId="5225"/>
    <cellStyle name="Data Rows 3 2" xfId="5226"/>
    <cellStyle name="Data Rows 4" xfId="5227"/>
    <cellStyle name="Data Rows 4 2" xfId="5228"/>
    <cellStyle name="Data Rows 4 3" xfId="5229"/>
    <cellStyle name="Data Rows 5" xfId="5230"/>
    <cellStyle name="Data Rows 6" xfId="5231"/>
    <cellStyle name="Date" xfId="5232"/>
    <cellStyle name="Date (short)" xfId="5233"/>
    <cellStyle name="Date (short) 2" xfId="5234"/>
    <cellStyle name="Date (short) 2 2" xfId="5235"/>
    <cellStyle name="Date (short) 2 3" xfId="5236"/>
    <cellStyle name="Date (short) 3" xfId="5237"/>
    <cellStyle name="Date (short) 4" xfId="5238"/>
    <cellStyle name="Date (short) 5" xfId="5239"/>
    <cellStyle name="Date 10" xfId="5240"/>
    <cellStyle name="Date 11" xfId="5241"/>
    <cellStyle name="Date 12" xfId="5242"/>
    <cellStyle name="Date 12 2" xfId="5243"/>
    <cellStyle name="Date 12 3" xfId="5244"/>
    <cellStyle name="Date 13" xfId="5245"/>
    <cellStyle name="Date 14" xfId="5246"/>
    <cellStyle name="Date 15" xfId="5247"/>
    <cellStyle name="Date 16" xfId="5248"/>
    <cellStyle name="Date 17" xfId="5249"/>
    <cellStyle name="Date 18" xfId="5250"/>
    <cellStyle name="Date 19" xfId="5251"/>
    <cellStyle name="Date 2" xfId="5252"/>
    <cellStyle name="Date 2 2" xfId="5253"/>
    <cellStyle name="Date 2 3" xfId="5254"/>
    <cellStyle name="Date 20" xfId="5255"/>
    <cellStyle name="Date 21" xfId="5256"/>
    <cellStyle name="Date 22" xfId="5257"/>
    <cellStyle name="Date 23" xfId="5258"/>
    <cellStyle name="Date 3" xfId="5259"/>
    <cellStyle name="Date 3 2" xfId="5260"/>
    <cellStyle name="Date 3 3" xfId="5261"/>
    <cellStyle name="Date 4" xfId="5262"/>
    <cellStyle name="Date 4 2" xfId="5263"/>
    <cellStyle name="Date 4 3" xfId="5264"/>
    <cellStyle name="Date 5" xfId="5265"/>
    <cellStyle name="Date 5 2" xfId="5266"/>
    <cellStyle name="Date 5 3" xfId="5267"/>
    <cellStyle name="Date 6" xfId="5268"/>
    <cellStyle name="Date 6 2" xfId="5269"/>
    <cellStyle name="Date 6 3" xfId="5270"/>
    <cellStyle name="Date 7" xfId="5271"/>
    <cellStyle name="Date 7 2" xfId="5272"/>
    <cellStyle name="Date 7 3" xfId="5273"/>
    <cellStyle name="Date 8" xfId="5274"/>
    <cellStyle name="Date 8 2" xfId="5275"/>
    <cellStyle name="Date 8 3" xfId="5276"/>
    <cellStyle name="Date 9" xfId="5277"/>
    <cellStyle name="Date 9 2" xfId="5278"/>
    <cellStyle name="Date 9 3" xfId="5279"/>
    <cellStyle name="Date and Time" xfId="5280"/>
    <cellStyle name="Date and Time 2" xfId="5281"/>
    <cellStyle name="Date Released" xfId="5282"/>
    <cellStyle name="Disclosure Date" xfId="5283"/>
    <cellStyle name="données" xfId="5284"/>
    <cellStyle name="donnéesbord" xfId="5285"/>
    <cellStyle name="Entry 1A" xfId="5286"/>
    <cellStyle name="Entry 1A 2" xfId="5287"/>
    <cellStyle name="Entry 1A 2 2" xfId="5288"/>
    <cellStyle name="Entry 1A 2 2 2" xfId="5289"/>
    <cellStyle name="Entry 1A 2 2 2 2" xfId="5290"/>
    <cellStyle name="Entry 1A 2 2 2 3" xfId="5291"/>
    <cellStyle name="Entry 1A 2 2 3" xfId="5292"/>
    <cellStyle name="Entry 1A 2 2 4" xfId="5293"/>
    <cellStyle name="Entry 1A 2 2 5" xfId="5294"/>
    <cellStyle name="Entry 1A 2 3" xfId="5295"/>
    <cellStyle name="Entry 1A 2 3 2" xfId="5296"/>
    <cellStyle name="Entry 1A 2 3 3" xfId="5297"/>
    <cellStyle name="Entry 1A 2 4" xfId="5298"/>
    <cellStyle name="Entry 1A 2 5" xfId="5299"/>
    <cellStyle name="Entry 1A 3" xfId="5300"/>
    <cellStyle name="Entry 1A 3 2" xfId="5301"/>
    <cellStyle name="Entry 1A 4" xfId="5302"/>
    <cellStyle name="Entry 1B" xfId="5303"/>
    <cellStyle name="Entry 1B 2" xfId="5304"/>
    <cellStyle name="Entry 1B 2 2" xfId="5305"/>
    <cellStyle name="Entry 1B 2 2 2" xfId="5306"/>
    <cellStyle name="Entry 1B 2 2 2 2" xfId="5307"/>
    <cellStyle name="Entry 1B 2 2 2 3" xfId="5308"/>
    <cellStyle name="Entry 1B 2 2 3" xfId="5309"/>
    <cellStyle name="Entry 1B 2 2 4" xfId="5310"/>
    <cellStyle name="Entry 1B 2 2 5" xfId="5311"/>
    <cellStyle name="Entry 1B 2 3" xfId="5312"/>
    <cellStyle name="Entry 1B 2 3 2" xfId="5313"/>
    <cellStyle name="Entry 1B 2 3 3" xfId="5314"/>
    <cellStyle name="Entry 1B 2 4" xfId="5315"/>
    <cellStyle name="Entry 1B 2 5" xfId="5316"/>
    <cellStyle name="Entry 1B 3" xfId="5317"/>
    <cellStyle name="Entry 1B 4" xfId="5318"/>
    <cellStyle name="Entry 1B 5" xfId="5319"/>
    <cellStyle name="Entry 1B 6" xfId="5320"/>
    <cellStyle name="Euro" xfId="5321"/>
    <cellStyle name="Euro 2" xfId="5322"/>
    <cellStyle name="Euro 2 2" xfId="5323"/>
    <cellStyle name="Euro 2 3" xfId="5324"/>
    <cellStyle name="Euro 2 4" xfId="5325"/>
    <cellStyle name="Euro 2 5" xfId="5326"/>
    <cellStyle name="Euro 3" xfId="5327"/>
    <cellStyle name="Euro 3 2" xfId="5328"/>
    <cellStyle name="Euro 3 3" xfId="5329"/>
    <cellStyle name="Euro 3 4" xfId="5330"/>
    <cellStyle name="Euro 4" xfId="5331"/>
    <cellStyle name="Euro 5" xfId="5332"/>
    <cellStyle name="Explanatory Text 10" xfId="5333"/>
    <cellStyle name="Explanatory Text 10 2" xfId="5334"/>
    <cellStyle name="Explanatory Text 10 3" xfId="5335"/>
    <cellStyle name="Explanatory Text 11" xfId="5336"/>
    <cellStyle name="Explanatory Text 11 2" xfId="5337"/>
    <cellStyle name="Explanatory Text 11 3" xfId="5338"/>
    <cellStyle name="Explanatory Text 12" xfId="5339"/>
    <cellStyle name="Explanatory Text 13" xfId="5340"/>
    <cellStyle name="Explanatory Text 14" xfId="5341"/>
    <cellStyle name="Explanatory Text 15" xfId="5342"/>
    <cellStyle name="Explanatory Text 2" xfId="5343"/>
    <cellStyle name="Explanatory text 2 10" xfId="5344"/>
    <cellStyle name="Explanatory Text 2 11" xfId="5345"/>
    <cellStyle name="Explanatory Text 2 11 2" xfId="5346"/>
    <cellStyle name="Explanatory Text 2 11 3" xfId="5347"/>
    <cellStyle name="Explanatory Text 2 12" xfId="5348"/>
    <cellStyle name="Explanatory Text 2 12 2" xfId="5349"/>
    <cellStyle name="Explanatory Text 2 12 3" xfId="5350"/>
    <cellStyle name="Explanatory Text 2 13" xfId="5351"/>
    <cellStyle name="Explanatory Text 2 13 2" xfId="5352"/>
    <cellStyle name="Explanatory Text 2 13 3" xfId="5353"/>
    <cellStyle name="Explanatory Text 2 13 3 2" xfId="5354"/>
    <cellStyle name="Explanatory Text 2 13 3 3" xfId="5355"/>
    <cellStyle name="Explanatory Text 2 13 4" xfId="5356"/>
    <cellStyle name="Explanatory Text 2 13 5" xfId="5357"/>
    <cellStyle name="Explanatory Text 2 13 6" xfId="5358"/>
    <cellStyle name="Explanatory Text 2 14" xfId="5359"/>
    <cellStyle name="Explanatory Text 2 15" xfId="5360"/>
    <cellStyle name="Explanatory Text 2 16" xfId="5361"/>
    <cellStyle name="Explanatory Text 2 17" xfId="5362"/>
    <cellStyle name="Explanatory Text 2 18" xfId="5363"/>
    <cellStyle name="Explanatory Text 2 19" xfId="5364"/>
    <cellStyle name="Explanatory Text 2 2" xfId="5365"/>
    <cellStyle name="Explanatory Text 2 2 2" xfId="5366"/>
    <cellStyle name="Explanatory Text 2 2 3" xfId="5367"/>
    <cellStyle name="Explanatory Text 2 2 3 2" xfId="5368"/>
    <cellStyle name="Explanatory Text 2 2 3 3" xfId="5369"/>
    <cellStyle name="Explanatory Text 2 2 3 3 2" xfId="5370"/>
    <cellStyle name="Explanatory Text 2 2 3 3 3" xfId="5371"/>
    <cellStyle name="Explanatory Text 2 2 3 4" xfId="5372"/>
    <cellStyle name="Explanatory Text 2 2 3 5" xfId="5373"/>
    <cellStyle name="Explanatory Text 2 2 3 6" xfId="5374"/>
    <cellStyle name="Explanatory Text 2 2 4" xfId="5375"/>
    <cellStyle name="Explanatory Text 2 2 4 2" xfId="5376"/>
    <cellStyle name="Explanatory Text 2 2 4 3" xfId="5377"/>
    <cellStyle name="Explanatory Text 2 2 4 4" xfId="5378"/>
    <cellStyle name="Explanatory Text 2 2 5" xfId="5379"/>
    <cellStyle name="Explanatory Text 2 20" xfId="5380"/>
    <cellStyle name="Explanatory Text 2 21" xfId="5381"/>
    <cellStyle name="Explanatory Text 2 21 2" xfId="5382"/>
    <cellStyle name="Explanatory Text 2 21 3" xfId="5383"/>
    <cellStyle name="Explanatory Text 2 21 4" xfId="5384"/>
    <cellStyle name="Explanatory Text 2 21 5" xfId="5385"/>
    <cellStyle name="Explanatory Text 2 22" xfId="5386"/>
    <cellStyle name="Explanatory Text 2 22 2" xfId="5387"/>
    <cellStyle name="Explanatory Text 2 22 3" xfId="5388"/>
    <cellStyle name="Explanatory Text 2 23" xfId="5389"/>
    <cellStyle name="Explanatory Text 2 23 2" xfId="5390"/>
    <cellStyle name="Explanatory Text 2 23 3" xfId="5391"/>
    <cellStyle name="Explanatory Text 2 24" xfId="5392"/>
    <cellStyle name="Explanatory Text 2 24 2" xfId="5393"/>
    <cellStyle name="Explanatory Text 2 24 3" xfId="5394"/>
    <cellStyle name="Explanatory Text 2 25" xfId="5395"/>
    <cellStyle name="Explanatory Text 2 26" xfId="5396"/>
    <cellStyle name="Explanatory Text 2 27" xfId="5397"/>
    <cellStyle name="Explanatory Text 2 28" xfId="5398"/>
    <cellStyle name="Explanatory Text 2 29" xfId="5399"/>
    <cellStyle name="Explanatory Text 2 3" xfId="5400"/>
    <cellStyle name="Explanatory Text 2 3 2" xfId="5401"/>
    <cellStyle name="Explanatory Text 2 3 2 2" xfId="5402"/>
    <cellStyle name="Explanatory Text 2 3 2 3" xfId="5403"/>
    <cellStyle name="Explanatory text 2 3 3" xfId="5404"/>
    <cellStyle name="Explanatory Text 2 30" xfId="5405"/>
    <cellStyle name="Explanatory Text 2 31" xfId="5406"/>
    <cellStyle name="Explanatory Text 2 32" xfId="5407"/>
    <cellStyle name="Explanatory Text 2 33" xfId="5408"/>
    <cellStyle name="Explanatory Text 2 34" xfId="5409"/>
    <cellStyle name="Explanatory Text 2 35" xfId="5410"/>
    <cellStyle name="Explanatory Text 2 4" xfId="5411"/>
    <cellStyle name="Explanatory text 2 4 2" xfId="5412"/>
    <cellStyle name="Explanatory Text 2 4 3" xfId="5413"/>
    <cellStyle name="Explanatory Text 2 4 4" xfId="5414"/>
    <cellStyle name="Explanatory Text 2 4 5" xfId="5415"/>
    <cellStyle name="Explanatory Text 2 4 5 2" xfId="5416"/>
    <cellStyle name="Explanatory Text 2 4 5 3" xfId="5417"/>
    <cellStyle name="Explanatory Text 2 4 6" xfId="5418"/>
    <cellStyle name="Explanatory Text 2 4 7" xfId="5419"/>
    <cellStyle name="Explanatory Text 2 5" xfId="5420"/>
    <cellStyle name="Explanatory Text 2 5 2" xfId="5421"/>
    <cellStyle name="Explanatory Text 2 5 3" xfId="5422"/>
    <cellStyle name="Explanatory Text 2 6" xfId="5423"/>
    <cellStyle name="Explanatory Text 2 6 2" xfId="5424"/>
    <cellStyle name="Explanatory Text 2 6 3" xfId="5425"/>
    <cellStyle name="Explanatory text 2 7" xfId="5426"/>
    <cellStyle name="Explanatory text 2 8" xfId="5427"/>
    <cellStyle name="Explanatory text 2 9" xfId="5428"/>
    <cellStyle name="Explanatory Text 3" xfId="5429"/>
    <cellStyle name="Explanatory Text 3 2" xfId="5430"/>
    <cellStyle name="Explanatory Text 3 2 2" xfId="5431"/>
    <cellStyle name="Explanatory Text 3 2 3" xfId="5432"/>
    <cellStyle name="Explanatory Text 3 2 4" xfId="5433"/>
    <cellStyle name="Explanatory Text 3 3" xfId="5434"/>
    <cellStyle name="Explanatory Text 4" xfId="5435"/>
    <cellStyle name="Explanatory Text 4 2" xfId="5436"/>
    <cellStyle name="Explanatory Text 4 3" xfId="5437"/>
    <cellStyle name="Explanatory Text 5" xfId="5438"/>
    <cellStyle name="Explanatory Text 5 2" xfId="5439"/>
    <cellStyle name="Explanatory Text 5 3" xfId="5440"/>
    <cellStyle name="Explanatory Text 6" xfId="5441"/>
    <cellStyle name="Explanatory Text 6 2" xfId="5442"/>
    <cellStyle name="Explanatory Text 6 3" xfId="5443"/>
    <cellStyle name="Explanatory Text 7" xfId="5444"/>
    <cellStyle name="Explanatory Text 7 2" xfId="5445"/>
    <cellStyle name="Explanatory Text 7 3" xfId="5446"/>
    <cellStyle name="Explanatory Text 8" xfId="5447"/>
    <cellStyle name="Explanatory Text 8 2" xfId="5448"/>
    <cellStyle name="Explanatory Text 8 3" xfId="5449"/>
    <cellStyle name="Explanatory Text 9" xfId="5450"/>
    <cellStyle name="Explanatory Text 9 2" xfId="5451"/>
    <cellStyle name="Explanatory Text 9 3" xfId="5452"/>
    <cellStyle name="Fixed" xfId="5453"/>
    <cellStyle name="Followed Hyperlink 2" xfId="5454"/>
    <cellStyle name="Followed Hyperlink 2 2" xfId="5455"/>
    <cellStyle name="Followed Hyperlink 2 3" xfId="5456"/>
    <cellStyle name="Followed Hyperlink 3" xfId="5457"/>
    <cellStyle name="Followed Hyperlink 3 2" xfId="5458"/>
    <cellStyle name="Followed Hyperlink 3 3" xfId="5459"/>
    <cellStyle name="Followed Hyperlink 4" xfId="5460"/>
    <cellStyle name="Followed Hyperlink 5" xfId="5461"/>
    <cellStyle name="Followed Hyperlink 6" xfId="5462"/>
    <cellStyle name="Footnote" xfId="5463"/>
    <cellStyle name="Good 2" xfId="5464"/>
    <cellStyle name="Good 2 2" xfId="5465"/>
    <cellStyle name="Good 2 2 2" xfId="5466"/>
    <cellStyle name="Good 2 2 2 2" xfId="5467"/>
    <cellStyle name="Good 2 2 2 3" xfId="5468"/>
    <cellStyle name="Good 2 2 2 3 2" xfId="5469"/>
    <cellStyle name="Good 2 2 2 3 3" xfId="5470"/>
    <cellStyle name="Good 2 2 2 4" xfId="5471"/>
    <cellStyle name="Good 2 2 2 5" xfId="5472"/>
    <cellStyle name="Good 2 2 2 6" xfId="5473"/>
    <cellStyle name="Good 2 2 3" xfId="5474"/>
    <cellStyle name="Good 2 2 3 2" xfId="5475"/>
    <cellStyle name="Good 2 2 3 3" xfId="5476"/>
    <cellStyle name="Good 2 2 3 4" xfId="5477"/>
    <cellStyle name="Good 2 2 4" xfId="5478"/>
    <cellStyle name="Good 2 3" xfId="5479"/>
    <cellStyle name="Good 2 3 2" xfId="5480"/>
    <cellStyle name="Good 2 3 3" xfId="5481"/>
    <cellStyle name="Good 2 4" xfId="5482"/>
    <cellStyle name="Good 2 4 2" xfId="5483"/>
    <cellStyle name="Good 2 4 3" xfId="5484"/>
    <cellStyle name="Good 2 5" xfId="5485"/>
    <cellStyle name="Good 2 5 2" xfId="5486"/>
    <cellStyle name="Good 2 5 3" xfId="5487"/>
    <cellStyle name="Good 2 6" xfId="5488"/>
    <cellStyle name="Good 2 6 2" xfId="5489"/>
    <cellStyle name="Good 2 6 3" xfId="5490"/>
    <cellStyle name="Good 2 6 4" xfId="5491"/>
    <cellStyle name="Good 2 7" xfId="5492"/>
    <cellStyle name="Good 3" xfId="5493"/>
    <cellStyle name="Good 3 2" xfId="5494"/>
    <cellStyle name="Good 3 2 2" xfId="5495"/>
    <cellStyle name="Good 3 2 3" xfId="5496"/>
    <cellStyle name="Good 3 2 4" xfId="5497"/>
    <cellStyle name="Good 3 3" xfId="5498"/>
    <cellStyle name="Good 4" xfId="5499"/>
    <cellStyle name="Good 4 2" xfId="5500"/>
    <cellStyle name="Good 4 3" xfId="5501"/>
    <cellStyle name="Good 5" xfId="5502"/>
    <cellStyle name="Good 6" xfId="5503"/>
    <cellStyle name="Grey" xfId="5504"/>
    <cellStyle name="Grey 2" xfId="5505"/>
    <cellStyle name="Grey 2 2" xfId="5506"/>
    <cellStyle name="Grey 3" xfId="5507"/>
    <cellStyle name="Grey 3 2" xfId="5508"/>
    <cellStyle name="h0 -Heading" xfId="5509"/>
    <cellStyle name="h0 -Heading 2" xfId="5510"/>
    <cellStyle name="h0 -Heading 2 2" xfId="5511"/>
    <cellStyle name="h0 -Heading 2 3" xfId="5512"/>
    <cellStyle name="h0 -Heading 3" xfId="5513"/>
    <cellStyle name="h0 -Heading 4" xfId="5514"/>
    <cellStyle name="h1 -Heading" xfId="5515"/>
    <cellStyle name="h1 -Heading 2" xfId="5516"/>
    <cellStyle name="h1 -Heading 2 2" xfId="5517"/>
    <cellStyle name="h1 -Heading 2 3" xfId="5518"/>
    <cellStyle name="h1 -Heading 3" xfId="5519"/>
    <cellStyle name="h1 -Heading 4" xfId="5520"/>
    <cellStyle name="h2 -Heading" xfId="5521"/>
    <cellStyle name="h2 -Heading 2" xfId="5522"/>
    <cellStyle name="h2 -Heading 2 2" xfId="5523"/>
    <cellStyle name="h2 -Heading 2 3" xfId="5524"/>
    <cellStyle name="h2 -Heading 3" xfId="5525"/>
    <cellStyle name="h2 -Heading 4" xfId="5526"/>
    <cellStyle name="h3 -Heading" xfId="5527"/>
    <cellStyle name="h3 -Heading 2" xfId="5528"/>
    <cellStyle name="h3 -Heading 2 2" xfId="5529"/>
    <cellStyle name="h3 -Heading 2 3" xfId="5530"/>
    <cellStyle name="h3 -Heading 3" xfId="5531"/>
    <cellStyle name="h3 -Heading 4" xfId="5532"/>
    <cellStyle name="Header 1" xfId="5533"/>
    <cellStyle name="Header Company" xfId="5534"/>
    <cellStyle name="Header Rows" xfId="5535"/>
    <cellStyle name="Header Text" xfId="5536"/>
    <cellStyle name="Header Version" xfId="5537"/>
    <cellStyle name="Heading 1 10" xfId="5538"/>
    <cellStyle name="Heading 1 11" xfId="5539"/>
    <cellStyle name="Heading 1 2" xfId="5540"/>
    <cellStyle name="Heading 1 2 2" xfId="5541"/>
    <cellStyle name="Heading 1 2 2 2" xfId="5542"/>
    <cellStyle name="Heading 1 2 2 2 2" xfId="5543"/>
    <cellStyle name="Heading 1 2 2 2 3" xfId="5544"/>
    <cellStyle name="Heading 1 2 2 2 4" xfId="5545"/>
    <cellStyle name="Heading 1 2 2 3" xfId="5546"/>
    <cellStyle name="Heading 1 2 2 3 2" xfId="5547"/>
    <cellStyle name="Heading 1 2 2 3 3" xfId="5548"/>
    <cellStyle name="Heading 1 2 2 3 3 2" xfId="5549"/>
    <cellStyle name="Heading 1 2 2 3 3 3" xfId="5550"/>
    <cellStyle name="Heading 1 2 2 3 4" xfId="5551"/>
    <cellStyle name="Heading 1 2 2 3 5" xfId="5552"/>
    <cellStyle name="Heading 1 2 2 3 6" xfId="5553"/>
    <cellStyle name="Heading 1 2 2 4" xfId="5554"/>
    <cellStyle name="Heading 1 2 2 4 2" xfId="5555"/>
    <cellStyle name="Heading 1 2 2 4 3" xfId="5556"/>
    <cellStyle name="Heading 1 2 2 4 4" xfId="5557"/>
    <cellStyle name="Heading 1 2 2 5" xfId="5558"/>
    <cellStyle name="Heading 1 2 3" xfId="5559"/>
    <cellStyle name="Heading 1 2 3 2" xfId="5560"/>
    <cellStyle name="Heading 1 2 3 2 2" xfId="5561"/>
    <cellStyle name="Heading 1 2 3 2 3" xfId="5562"/>
    <cellStyle name="Heading 1 2 3 3" xfId="5563"/>
    <cellStyle name="Heading 1 2 3 4" xfId="5564"/>
    <cellStyle name="Heading 1 2 3 5" xfId="5565"/>
    <cellStyle name="Heading 1 2 4" xfId="5566"/>
    <cellStyle name="Heading 1 2 4 2" xfId="5567"/>
    <cellStyle name="Heading 1 2 4 3" xfId="5568"/>
    <cellStyle name="Heading 1 2 5" xfId="5569"/>
    <cellStyle name="Heading 1 2 5 2" xfId="5570"/>
    <cellStyle name="Heading 1 2 5 3" xfId="5571"/>
    <cellStyle name="Heading 1 2 6" xfId="5572"/>
    <cellStyle name="Heading 1 2 6 2" xfId="5573"/>
    <cellStyle name="Heading 1 2 6 3" xfId="5574"/>
    <cellStyle name="Heading 1 2 6 4" xfId="5575"/>
    <cellStyle name="Heading 1 2 7" xfId="5576"/>
    <cellStyle name="Heading 1 2 8" xfId="5577"/>
    <cellStyle name="Heading 1 2_CPI" xfId="5578"/>
    <cellStyle name="Heading 1 3" xfId="5579"/>
    <cellStyle name="Heading 1 3 2" xfId="5580"/>
    <cellStyle name="Heading 1 3 2 2" xfId="5581"/>
    <cellStyle name="Heading 1 3 2 3" xfId="5582"/>
    <cellStyle name="Heading 1 3 2 4" xfId="5583"/>
    <cellStyle name="Heading 1 3 2 5" xfId="5584"/>
    <cellStyle name="Heading 1 3 3" xfId="5585"/>
    <cellStyle name="Heading 1 3 4" xfId="5586"/>
    <cellStyle name="Heading 1 3 5" xfId="5587"/>
    <cellStyle name="Heading 1 3 6" xfId="5588"/>
    <cellStyle name="Heading 1 4" xfId="5589"/>
    <cellStyle name="Heading 1 4 2" xfId="5590"/>
    <cellStyle name="Heading 1 4 3" xfId="5591"/>
    <cellStyle name="Heading 1 5" xfId="5592"/>
    <cellStyle name="Heading 1 5 2" xfId="5593"/>
    <cellStyle name="Heading 1 5 3" xfId="5594"/>
    <cellStyle name="Heading 1 5 4" xfId="5595"/>
    <cellStyle name="Heading 1 6" xfId="5596"/>
    <cellStyle name="Heading 1 7" xfId="5597"/>
    <cellStyle name="Heading 1 8" xfId="5598"/>
    <cellStyle name="Heading 1 9" xfId="5599"/>
    <cellStyle name="Heading 1-noindex" xfId="5600"/>
    <cellStyle name="Heading 1-noindex 2" xfId="5601"/>
    <cellStyle name="Heading 1-noindex 2 2" xfId="5602"/>
    <cellStyle name="Heading 1-noindex 2 3" xfId="5603"/>
    <cellStyle name="Heading 1-noindex 3" xfId="5604"/>
    <cellStyle name="Heading 1-noindex 3 2" xfId="5605"/>
    <cellStyle name="Heading 1-noindex 4" xfId="5606"/>
    <cellStyle name="Heading 1-noindex 5" xfId="5607"/>
    <cellStyle name="Heading 1-noindex 6" xfId="5608"/>
    <cellStyle name="Heading 2 10" xfId="5609"/>
    <cellStyle name="Heading 2 11" xfId="5610"/>
    <cellStyle name="Heading 2 2" xfId="5611"/>
    <cellStyle name="Heading 2 2 2" xfId="5612"/>
    <cellStyle name="Heading 2 2 2 2" xfId="5613"/>
    <cellStyle name="Heading 2 2 2 2 2" xfId="5614"/>
    <cellStyle name="Heading 2 2 2 2 3" xfId="5615"/>
    <cellStyle name="Heading 2 2 2 2 4" xfId="5616"/>
    <cellStyle name="Heading 2 2 2 3" xfId="5617"/>
    <cellStyle name="Heading 2 2 2 3 2" xfId="5618"/>
    <cellStyle name="Heading 2 2 2 3 3" xfId="5619"/>
    <cellStyle name="Heading 2 2 2 3 3 2" xfId="5620"/>
    <cellStyle name="Heading 2 2 2 3 3 3" xfId="5621"/>
    <cellStyle name="Heading 2 2 2 3 4" xfId="5622"/>
    <cellStyle name="Heading 2 2 2 3 5" xfId="5623"/>
    <cellStyle name="Heading 2 2 2 3 6" xfId="5624"/>
    <cellStyle name="Heading 2 2 2 4" xfId="5625"/>
    <cellStyle name="Heading 2 2 2 4 2" xfId="5626"/>
    <cellStyle name="Heading 2 2 2 4 3" xfId="5627"/>
    <cellStyle name="Heading 2 2 2 4 4" xfId="5628"/>
    <cellStyle name="Heading 2 2 2 5" xfId="5629"/>
    <cellStyle name="Heading 2 2 3" xfId="5630"/>
    <cellStyle name="Heading 2 2 3 2" xfId="5631"/>
    <cellStyle name="Heading 2 2 3 2 2" xfId="5632"/>
    <cellStyle name="Heading 2 2 3 3" xfId="5633"/>
    <cellStyle name="Heading 2 2 3 4" xfId="5634"/>
    <cellStyle name="Heading 2 2 4" xfId="5635"/>
    <cellStyle name="Heading 2 2 4 2" xfId="5636"/>
    <cellStyle name="Heading 2 2 4 3" xfId="5637"/>
    <cellStyle name="Heading 2 2 5" xfId="5638"/>
    <cellStyle name="Heading 2 2 5 2" xfId="5639"/>
    <cellStyle name="Heading 2 2 5 3" xfId="5640"/>
    <cellStyle name="Heading 2 2 5 4" xfId="5641"/>
    <cellStyle name="Heading 2 2 6" xfId="5642"/>
    <cellStyle name="Heading 2 2_CPI" xfId="5643"/>
    <cellStyle name="Heading 2 3" xfId="5644"/>
    <cellStyle name="Heading 2 3 2" xfId="5645"/>
    <cellStyle name="Heading 2 3 2 2" xfId="5646"/>
    <cellStyle name="Heading 2 3 2 3" xfId="5647"/>
    <cellStyle name="Heading 2 3 2 4" xfId="5648"/>
    <cellStyle name="Heading 2 3 2 5" xfId="5649"/>
    <cellStyle name="Heading 2 3 3" xfId="5650"/>
    <cellStyle name="Heading 2 3 4" xfId="5651"/>
    <cellStyle name="Heading 2 4" xfId="5652"/>
    <cellStyle name="Heading 2 4 2" xfId="5653"/>
    <cellStyle name="Heading 2 4 3" xfId="5654"/>
    <cellStyle name="Heading 2 5" xfId="5655"/>
    <cellStyle name="Heading 2 5 2" xfId="5656"/>
    <cellStyle name="Heading 2 5 3" xfId="5657"/>
    <cellStyle name="Heading 2 6" xfId="5658"/>
    <cellStyle name="Heading 2 7" xfId="5659"/>
    <cellStyle name="Heading 2 8" xfId="5660"/>
    <cellStyle name="Heading 2 9" xfId="5661"/>
    <cellStyle name="Heading 3 2" xfId="5662"/>
    <cellStyle name="Heading 3 2 10" xfId="5663"/>
    <cellStyle name="Heading 3 2 11" xfId="5664"/>
    <cellStyle name="Heading 3 2 12" xfId="5665"/>
    <cellStyle name="Heading 3 2 2" xfId="5666"/>
    <cellStyle name="Heading 3 2 2 10" xfId="5667"/>
    <cellStyle name="Heading 3 2 2 11" xfId="5668"/>
    <cellStyle name="Heading 3 2 2 2" xfId="5669"/>
    <cellStyle name="Heading 3 2 2 2 2" xfId="5670"/>
    <cellStyle name="Heading 3 2 2 2 2 2" xfId="5671"/>
    <cellStyle name="Heading 3 2 2 2 2 2 2" xfId="5672"/>
    <cellStyle name="Heading 3 2 2 2 2 2 3" xfId="5673"/>
    <cellStyle name="Heading 3 2 2 2 2 3" xfId="5674"/>
    <cellStyle name="Heading 3 2 2 2 2 4" xfId="5675"/>
    <cellStyle name="Heading 3 2 2 2 3" xfId="5676"/>
    <cellStyle name="Heading 3 2 2 2 3 2" xfId="5677"/>
    <cellStyle name="Heading 3 2 2 2 3 2 2" xfId="5678"/>
    <cellStyle name="Heading 3 2 2 2 3 2 3" xfId="5679"/>
    <cellStyle name="Heading 3 2 2 2 3 3" xfId="5680"/>
    <cellStyle name="Heading 3 2 2 2 3 4" xfId="5681"/>
    <cellStyle name="Heading 3 2 2 2 4" xfId="5682"/>
    <cellStyle name="Heading 3 2 2 2 4 2" xfId="5683"/>
    <cellStyle name="Heading 3 2 2 2 5" xfId="5684"/>
    <cellStyle name="Heading 3 2 2 2 5 2" xfId="5685"/>
    <cellStyle name="Heading 3 2 2 2 5 3" xfId="5686"/>
    <cellStyle name="Heading 3 2 2 2 6" xfId="5687"/>
    <cellStyle name="Heading 3 2 2 2 7" xfId="5688"/>
    <cellStyle name="Heading 3 2 2 2 8" xfId="5689"/>
    <cellStyle name="Heading 3 2 2 2 9" xfId="5690"/>
    <cellStyle name="Heading 3 2 2 3" xfId="5691"/>
    <cellStyle name="Heading 3 2 2 3 2" xfId="5692"/>
    <cellStyle name="Heading 3 2 2 3 2 2" xfId="5693"/>
    <cellStyle name="Heading 3 2 2 3 2 2 2" xfId="5694"/>
    <cellStyle name="Heading 3 2 2 3 2 2 3" xfId="5695"/>
    <cellStyle name="Heading 3 2 2 3 2 3" xfId="5696"/>
    <cellStyle name="Heading 3 2 2 3 2 4" xfId="5697"/>
    <cellStyle name="Heading 3 2 2 3 3" xfId="5698"/>
    <cellStyle name="Heading 3 2 2 3 3 2" xfId="5699"/>
    <cellStyle name="Heading 3 2 2 3 3 2 2" xfId="5700"/>
    <cellStyle name="Heading 3 2 2 3 3 2 3" xfId="5701"/>
    <cellStyle name="Heading 3 2 2 3 3 3" xfId="5702"/>
    <cellStyle name="Heading 3 2 2 3 3 3 2" xfId="5703"/>
    <cellStyle name="Heading 3 2 2 3 3 4" xfId="5704"/>
    <cellStyle name="Heading 3 2 2 3 3 5" xfId="5705"/>
    <cellStyle name="Heading 3 2 2 3 3 6" xfId="5706"/>
    <cellStyle name="Heading 3 2 2 3 4" xfId="5707"/>
    <cellStyle name="Heading 3 2 2 3 4 2" xfId="5708"/>
    <cellStyle name="Heading 3 2 2 3 4 2 2" xfId="5709"/>
    <cellStyle name="Heading 3 2 2 3 4 3" xfId="5710"/>
    <cellStyle name="Heading 3 2 2 3 4 4" xfId="5711"/>
    <cellStyle name="Heading 3 2 2 3 5" xfId="5712"/>
    <cellStyle name="Heading 3 2 2 3 5 2" xfId="5713"/>
    <cellStyle name="Heading 3 2 2 3 6" xfId="5714"/>
    <cellStyle name="Heading 3 2 2 3 7" xfId="5715"/>
    <cellStyle name="Heading 3 2 2 3 8" xfId="5716"/>
    <cellStyle name="Heading 3 2 2 4" xfId="5717"/>
    <cellStyle name="Heading 3 2 2 4 2" xfId="5718"/>
    <cellStyle name="Heading 3 2 2 4 2 2" xfId="5719"/>
    <cellStyle name="Heading 3 2 2 4 2 3" xfId="5720"/>
    <cellStyle name="Heading 3 2 2 4 3" xfId="5721"/>
    <cellStyle name="Heading 3 2 2 4 4" xfId="5722"/>
    <cellStyle name="Heading 3 2 2 4 5" xfId="5723"/>
    <cellStyle name="Heading 3 2 2 5" xfId="5724"/>
    <cellStyle name="Heading 3 2 2 5 2" xfId="5725"/>
    <cellStyle name="Heading 3 2 2 5 2 2" xfId="5726"/>
    <cellStyle name="Heading 3 2 2 5 2 3" xfId="5727"/>
    <cellStyle name="Heading 3 2 2 5 3" xfId="5728"/>
    <cellStyle name="Heading 3 2 2 5 4" xfId="5729"/>
    <cellStyle name="Heading 3 2 2 6" xfId="5730"/>
    <cellStyle name="Heading 3 2 2 6 2" xfId="5731"/>
    <cellStyle name="Heading 3 2 2 7" xfId="5732"/>
    <cellStyle name="Heading 3 2 2 7 2" xfId="5733"/>
    <cellStyle name="Heading 3 2 2 7 3" xfId="5734"/>
    <cellStyle name="Heading 3 2 2 8" xfId="5735"/>
    <cellStyle name="Heading 3 2 2 9" xfId="5736"/>
    <cellStyle name="Heading 3 2 3" xfId="5737"/>
    <cellStyle name="Heading 3 2 3 2" xfId="5738"/>
    <cellStyle name="Heading 3 2 3 3" xfId="5739"/>
    <cellStyle name="Heading 3 2 4" xfId="5740"/>
    <cellStyle name="Heading 3 2 4 2" xfId="5741"/>
    <cellStyle name="Heading 3 2 4 2 2" xfId="5742"/>
    <cellStyle name="Heading 3 2 4 2 2 2" xfId="5743"/>
    <cellStyle name="Heading 3 2 4 2 2 3" xfId="5744"/>
    <cellStyle name="Heading 3 2 4 2 3" xfId="5745"/>
    <cellStyle name="Heading 3 2 4 2 4" xfId="5746"/>
    <cellStyle name="Heading 3 2 4 3" xfId="5747"/>
    <cellStyle name="Heading 3 2 4 3 2" xfId="5748"/>
    <cellStyle name="Heading 3 2 4 3 2 2" xfId="5749"/>
    <cellStyle name="Heading 3 2 4 3 2 3" xfId="5750"/>
    <cellStyle name="Heading 3 2 4 3 3" xfId="5751"/>
    <cellStyle name="Heading 3 2 4 3 4" xfId="5752"/>
    <cellStyle name="Heading 3 2 4 4" xfId="5753"/>
    <cellStyle name="Heading 3 2 4 4 2" xfId="5754"/>
    <cellStyle name="Heading 3 2 4 5" xfId="5755"/>
    <cellStyle name="Heading 3 2 4 5 2" xfId="5756"/>
    <cellStyle name="Heading 3 2 4 5 3" xfId="5757"/>
    <cellStyle name="Heading 3 2 4 6" xfId="5758"/>
    <cellStyle name="Heading 3 2 4 7" xfId="5759"/>
    <cellStyle name="Heading 3 2 4 8" xfId="5760"/>
    <cellStyle name="Heading 3 2 4 9" xfId="5761"/>
    <cellStyle name="Heading 3 2 5" xfId="5762"/>
    <cellStyle name="Heading 3 2 5 2" xfId="5763"/>
    <cellStyle name="Heading 3 2 5 2 2" xfId="5764"/>
    <cellStyle name="Heading 3 2 5 2 3" xfId="5765"/>
    <cellStyle name="Heading 3 2 5 3" xfId="5766"/>
    <cellStyle name="Heading 3 2 5 4" xfId="5767"/>
    <cellStyle name="Heading 3 2 5 5" xfId="5768"/>
    <cellStyle name="Heading 3 2 6" xfId="5769"/>
    <cellStyle name="Heading 3 2 6 2" xfId="5770"/>
    <cellStyle name="Heading 3 2 6 2 2" xfId="5771"/>
    <cellStyle name="Heading 3 2 6 2 3" xfId="5772"/>
    <cellStyle name="Heading 3 2 6 3" xfId="5773"/>
    <cellStyle name="Heading 3 2 6 4" xfId="5774"/>
    <cellStyle name="Heading 3 2 7" xfId="5775"/>
    <cellStyle name="Heading 3 2 7 2" xfId="5776"/>
    <cellStyle name="Heading 3 2 8" xfId="5777"/>
    <cellStyle name="Heading 3 2 8 2" xfId="5778"/>
    <cellStyle name="Heading 3 2 8 3" xfId="5779"/>
    <cellStyle name="Heading 3 2 9" xfId="5780"/>
    <cellStyle name="Heading 3 3" xfId="5781"/>
    <cellStyle name="Heading 3 3 2" xfId="5782"/>
    <cellStyle name="Heading 3 3 2 2" xfId="5783"/>
    <cellStyle name="Heading 3 3 2 3" xfId="5784"/>
    <cellStyle name="Heading 3 3 2 4" xfId="5785"/>
    <cellStyle name="Heading 3 3 3" xfId="5786"/>
    <cellStyle name="Heading 3 4" xfId="5787"/>
    <cellStyle name="Heading 3 4 2" xfId="5788"/>
    <cellStyle name="Heading 3 4 2 2" xfId="5789"/>
    <cellStyle name="Heading 3 4 2 2 2" xfId="5790"/>
    <cellStyle name="Heading 3 4 2 2 3" xfId="5791"/>
    <cellStyle name="Heading 3 4 2 3" xfId="5792"/>
    <cellStyle name="Heading 3 4 2 4" xfId="5793"/>
    <cellStyle name="Heading 3 4 3" xfId="5794"/>
    <cellStyle name="Heading 3 4 3 2" xfId="5795"/>
    <cellStyle name="Heading 3 4 3 2 2" xfId="5796"/>
    <cellStyle name="Heading 3 4 3 2 3" xfId="5797"/>
    <cellStyle name="Heading 3 4 3 3" xfId="5798"/>
    <cellStyle name="Heading 3 4 3 4" xfId="5799"/>
    <cellStyle name="Heading 3 4 4" xfId="5800"/>
    <cellStyle name="Heading 3 4 4 2" xfId="5801"/>
    <cellStyle name="Heading 3 4 5" xfId="5802"/>
    <cellStyle name="Heading 3 4 5 2" xfId="5803"/>
    <cellStyle name="Heading 3 4 5 3" xfId="5804"/>
    <cellStyle name="Heading 3 4 6" xfId="5805"/>
    <cellStyle name="Heading 3 4 7" xfId="5806"/>
    <cellStyle name="Heading 3 4 8" xfId="5807"/>
    <cellStyle name="Heading 3 4 9" xfId="5808"/>
    <cellStyle name="Heading 3 5" xfId="5809"/>
    <cellStyle name="Heading 3 6" xfId="5810"/>
    <cellStyle name="Heading 3 7" xfId="5811"/>
    <cellStyle name="Heading 3 8" xfId="5812"/>
    <cellStyle name="Heading 3 9" xfId="5813"/>
    <cellStyle name="Heading 3 Centre 2" xfId="5814"/>
    <cellStyle name="Heading 4 2" xfId="5815"/>
    <cellStyle name="Heading 4 2 2" xfId="5816"/>
    <cellStyle name="Heading 4 2 2 2" xfId="5817"/>
    <cellStyle name="Heading 4 2 2 2 2" xfId="5818"/>
    <cellStyle name="Heading 4 2 2 2 3" xfId="5819"/>
    <cellStyle name="Heading 4 2 2 3" xfId="5820"/>
    <cellStyle name="Heading 4 2 2 3 2" xfId="5821"/>
    <cellStyle name="Heading 4 2 2 3 3" xfId="5822"/>
    <cellStyle name="Heading 4 2 2 3 3 2" xfId="5823"/>
    <cellStyle name="Heading 4 2 2 3 3 3" xfId="5824"/>
    <cellStyle name="Heading 4 2 2 3 4" xfId="5825"/>
    <cellStyle name="Heading 4 2 2 3 5" xfId="5826"/>
    <cellStyle name="Heading 4 2 2 3 6" xfId="5827"/>
    <cellStyle name="Heading 4 2 2 4" xfId="5828"/>
    <cellStyle name="Heading 4 2 2 4 2" xfId="5829"/>
    <cellStyle name="Heading 4 2 2 4 3" xfId="5830"/>
    <cellStyle name="Heading 4 2 2 4 4" xfId="5831"/>
    <cellStyle name="Heading 4 2 2 5" xfId="5832"/>
    <cellStyle name="Heading 4 2 3" xfId="5833"/>
    <cellStyle name="Heading 4 2 3 2" xfId="5834"/>
    <cellStyle name="Heading 4 2 3 3" xfId="5835"/>
    <cellStyle name="Heading 4 2 3 4" xfId="5836"/>
    <cellStyle name="Heading 4 2 4" xfId="5837"/>
    <cellStyle name="Heading 4 2 4 2" xfId="5838"/>
    <cellStyle name="Heading 4 2 4 3" xfId="5839"/>
    <cellStyle name="Heading 4 2 5" xfId="5840"/>
    <cellStyle name="Heading 4 2 5 2" xfId="5841"/>
    <cellStyle name="Heading 4 2 5 3" xfId="5842"/>
    <cellStyle name="Heading 4 2 5 4" xfId="5843"/>
    <cellStyle name="Heading 4 2 6" xfId="5844"/>
    <cellStyle name="Heading 4 3" xfId="5845"/>
    <cellStyle name="Heading 4 3 2" xfId="5846"/>
    <cellStyle name="Heading 4 3 2 2" xfId="5847"/>
    <cellStyle name="Heading 4 3 2 2 2" xfId="5848"/>
    <cellStyle name="Heading 4 3 2 2 3" xfId="5849"/>
    <cellStyle name="Heading 4 3 2 3" xfId="5850"/>
    <cellStyle name="Heading 4 3 2 4" xfId="5851"/>
    <cellStyle name="Heading 4 3 3" xfId="5852"/>
    <cellStyle name="Heading 4 3 3 2" xfId="5853"/>
    <cellStyle name="Heading 4 3 3 3" xfId="5854"/>
    <cellStyle name="Heading 4 3 4" xfId="5855"/>
    <cellStyle name="Heading 4 3 4 2" xfId="5856"/>
    <cellStyle name="Heading 4 3 4 3" xfId="5857"/>
    <cellStyle name="Heading 4 3 4 4" xfId="5858"/>
    <cellStyle name="Heading 4 3 5" xfId="5859"/>
    <cellStyle name="Heading 4 4" xfId="5860"/>
    <cellStyle name="Heading 4 4 2" xfId="5861"/>
    <cellStyle name="Heading 4 4 3" xfId="5862"/>
    <cellStyle name="Heading 4 5" xfId="5863"/>
    <cellStyle name="Heading 4 6" xfId="5864"/>
    <cellStyle name="Heading1" xfId="5865"/>
    <cellStyle name="Heading2" xfId="5866"/>
    <cellStyle name="Heading3" xfId="5867"/>
    <cellStyle name="Heading3Wraped" xfId="5868"/>
    <cellStyle name="Heading3WrapLow" xfId="5869"/>
    <cellStyle name="Heavy Box" xfId="5870"/>
    <cellStyle name="Heavy Box 2" xfId="5871"/>
    <cellStyle name="Heavy Box 2 2" xfId="5872"/>
    <cellStyle name="Heavy Box 2 3" xfId="5873"/>
    <cellStyle name="Heavy Box 2 4" xfId="5874"/>
    <cellStyle name="Heavy Box 2 5" xfId="5875"/>
    <cellStyle name="Heavy Box 3" xfId="5876"/>
    <cellStyle name="Heavy Box 4" xfId="5877"/>
    <cellStyle name="Heavy Box 5" xfId="5878"/>
    <cellStyle name="Heavy Box 6" xfId="5879"/>
    <cellStyle name="Heavy Box 7" xfId="5880"/>
    <cellStyle name="hp0 -Hyperlink" xfId="5881"/>
    <cellStyle name="hp0 -Hyperlink 2" xfId="5882"/>
    <cellStyle name="hp0 -Hyperlink 3" xfId="5883"/>
    <cellStyle name="hp1 -Hyperlink" xfId="5884"/>
    <cellStyle name="hp1 -Hyperlink 2" xfId="5885"/>
    <cellStyle name="hp1 -Hyperlink 3" xfId="5886"/>
    <cellStyle name="hp2 -Hyperlink" xfId="5887"/>
    <cellStyle name="hp2 -Hyperlink 2" xfId="5888"/>
    <cellStyle name="hp2 -Hyperlink 3" xfId="5889"/>
    <cellStyle name="hp3 -Hyperlink" xfId="5890"/>
    <cellStyle name="hp3 -Hyperlink 2" xfId="5891"/>
    <cellStyle name="hp3 -Hyperlink 3" xfId="5892"/>
    <cellStyle name="Hyperlink 2" xfId="5893"/>
    <cellStyle name="Hyperlink 2 10" xfId="5894"/>
    <cellStyle name="Hyperlink 2 2" xfId="5895"/>
    <cellStyle name="Hyperlink 2 2 2" xfId="5896"/>
    <cellStyle name="Hyperlink 2 2 2 2" xfId="5897"/>
    <cellStyle name="Hyperlink 2 2 2 3" xfId="5898"/>
    <cellStyle name="Hyperlink 2 2 2 4" xfId="5899"/>
    <cellStyle name="Hyperlink 2 2 3" xfId="5900"/>
    <cellStyle name="Hyperlink 2 2 3 2" xfId="5901"/>
    <cellStyle name="Hyperlink 2 2 3 3" xfId="5902"/>
    <cellStyle name="Hyperlink 2 3" xfId="5903"/>
    <cellStyle name="Hyperlink 2 3 2" xfId="5904"/>
    <cellStyle name="Hyperlink 2 3 3" xfId="5905"/>
    <cellStyle name="Hyperlink 2 3 4" xfId="5906"/>
    <cellStyle name="Hyperlink 2 4" xfId="5907"/>
    <cellStyle name="Hyperlink 2 4 2" xfId="5908"/>
    <cellStyle name="Hyperlink 2 4 2 2" xfId="5909"/>
    <cellStyle name="Hyperlink 2 4 2 3" xfId="5910"/>
    <cellStyle name="Hyperlink 2 4 3" xfId="5911"/>
    <cellStyle name="Hyperlink 2 4 4" xfId="5912"/>
    <cellStyle name="Hyperlink 2 5" xfId="5913"/>
    <cellStyle name="Hyperlink 2 5 2" xfId="5914"/>
    <cellStyle name="Hyperlink 2 5 3" xfId="5915"/>
    <cellStyle name="Hyperlink 2 6" xfId="5916"/>
    <cellStyle name="Hyperlink 2 7" xfId="5917"/>
    <cellStyle name="Hyperlink 2 7 2" xfId="5918"/>
    <cellStyle name="Hyperlink 2 7 3" xfId="5919"/>
    <cellStyle name="Hyperlink 2 8" xfId="5920"/>
    <cellStyle name="Hyperlink 2 9" xfId="5921"/>
    <cellStyle name="Hyperlink 3" xfId="5922"/>
    <cellStyle name="Hyperlink 3 2" xfId="5923"/>
    <cellStyle name="Hyperlink 3 2 2" xfId="5924"/>
    <cellStyle name="Hyperlink 3 2 3" xfId="5925"/>
    <cellStyle name="Hyperlink 3 3" xfId="5926"/>
    <cellStyle name="Hyperlink 3 4" xfId="5927"/>
    <cellStyle name="Hyperlink 3 4 2" xfId="5928"/>
    <cellStyle name="Hyperlink 3 4 3" xfId="5929"/>
    <cellStyle name="Hyperlink 3 5" xfId="5930"/>
    <cellStyle name="Hyperlink 3 6" xfId="5931"/>
    <cellStyle name="Hyperlink 4" xfId="5932"/>
    <cellStyle name="Hyperlink 4 2" xfId="5933"/>
    <cellStyle name="Hyperlink 4 2 2" xfId="5934"/>
    <cellStyle name="Hyperlink 4 2 3" xfId="5935"/>
    <cellStyle name="Hyperlink 4 3" xfId="5936"/>
    <cellStyle name="Hyperlink 4 4" xfId="5937"/>
    <cellStyle name="Hyperlink 4 5" xfId="5938"/>
    <cellStyle name="Hyperlink 5" xfId="5939"/>
    <cellStyle name="Hyperlink 6" xfId="5940"/>
    <cellStyle name="Hyperlink 7" xfId="5941"/>
    <cellStyle name="Hyperlink 8" xfId="5942"/>
    <cellStyle name="ic0 -InpComma" xfId="5943"/>
    <cellStyle name="ic1 -InpComma" xfId="5944"/>
    <cellStyle name="ic2 -InpComma" xfId="5945"/>
    <cellStyle name="ic3 -InpComma" xfId="5946"/>
    <cellStyle name="ic4 -InpComma" xfId="5947"/>
    <cellStyle name="idDMMY -InpDate" xfId="5948"/>
    <cellStyle name="idDMMYHM -InpDateTime" xfId="5949"/>
    <cellStyle name="idDMY -InpDate" xfId="5950"/>
    <cellStyle name="idMDY -InpDate" xfId="5951"/>
    <cellStyle name="idMMY -InpDate" xfId="5952"/>
    <cellStyle name="if0 -InpFixed" xfId="5953"/>
    <cellStyle name="if0b-InpFixedB" xfId="5954"/>
    <cellStyle name="if0-InpFixed" xfId="5955"/>
    <cellStyle name="iln -InpTableTextNoWrap" xfId="5956"/>
    <cellStyle name="ilnb-InpTableTextNoWrapB" xfId="5957"/>
    <cellStyle name="ilw -InpTableTextWrap" xfId="5958"/>
    <cellStyle name="ilw -InpTableTextWrap 2" xfId="5959"/>
    <cellStyle name="ilw -InpTableTextWrap 3" xfId="5960"/>
    <cellStyle name="imHM  -InpTime" xfId="5961"/>
    <cellStyle name="imHM24+ -InpTime" xfId="5962"/>
    <cellStyle name="Input 10" xfId="5963"/>
    <cellStyle name="Input 11" xfId="5964"/>
    <cellStyle name="Input 2" xfId="5965"/>
    <cellStyle name="Input 2 2" xfId="5966"/>
    <cellStyle name="Input 2 2 10" xfId="5967"/>
    <cellStyle name="Input 2 2 10 2" xfId="5968"/>
    <cellStyle name="Input 2 2 10 2 2" xfId="5969"/>
    <cellStyle name="Input 2 2 10 2 3" xfId="5970"/>
    <cellStyle name="Input 2 2 10 2 4" xfId="5971"/>
    <cellStyle name="Input 2 2 10 2 5" xfId="5972"/>
    <cellStyle name="Input 2 2 10 3" xfId="5973"/>
    <cellStyle name="Input 2 2 10 4" xfId="5974"/>
    <cellStyle name="Input 2 2 10 5" xfId="5975"/>
    <cellStyle name="Input 2 2 10 6" xfId="5976"/>
    <cellStyle name="Input 2 2 11" xfId="5977"/>
    <cellStyle name="Input 2 2 11 2" xfId="5978"/>
    <cellStyle name="Input 2 2 11 3" xfId="5979"/>
    <cellStyle name="Input 2 2 11 4" xfId="5980"/>
    <cellStyle name="Input 2 2 11 5" xfId="5981"/>
    <cellStyle name="Input 2 2 12" xfId="5982"/>
    <cellStyle name="Input 2 2 13" xfId="5983"/>
    <cellStyle name="Input 2 2 14" xfId="5984"/>
    <cellStyle name="Input 2 2 15" xfId="5985"/>
    <cellStyle name="Input 2 2 2" xfId="5986"/>
    <cellStyle name="Input 2 2 2 10" xfId="5987"/>
    <cellStyle name="Input 2 2 2 11" xfId="5988"/>
    <cellStyle name="Input 2 2 2 2" xfId="5989"/>
    <cellStyle name="Input 2 2 2 2 2" xfId="5990"/>
    <cellStyle name="Input 2 2 2 2 2 2" xfId="5991"/>
    <cellStyle name="Input 2 2 2 2 2 2 2" xfId="5992"/>
    <cellStyle name="Input 2 2 2 2 2 2 2 2" xfId="5993"/>
    <cellStyle name="Input 2 2 2 2 2 2 2 3" xfId="5994"/>
    <cellStyle name="Input 2 2 2 2 2 2 2 4" xfId="5995"/>
    <cellStyle name="Input 2 2 2 2 2 2 2 5" xfId="5996"/>
    <cellStyle name="Input 2 2 2 2 2 2 3" xfId="5997"/>
    <cellStyle name="Input 2 2 2 2 2 2 4" xfId="5998"/>
    <cellStyle name="Input 2 2 2 2 2 2 5" xfId="5999"/>
    <cellStyle name="Input 2 2 2 2 2 2 6" xfId="6000"/>
    <cellStyle name="Input 2 2 2 2 2 3" xfId="6001"/>
    <cellStyle name="Input 2 2 2 2 2 3 2" xfId="6002"/>
    <cellStyle name="Input 2 2 2 2 2 3 3" xfId="6003"/>
    <cellStyle name="Input 2 2 2 2 2 3 4" xfId="6004"/>
    <cellStyle name="Input 2 2 2 2 2 3 5" xfId="6005"/>
    <cellStyle name="Input 2 2 2 2 2 4" xfId="6006"/>
    <cellStyle name="Input 2 2 2 2 2 5" xfId="6007"/>
    <cellStyle name="Input 2 2 2 2 2 6" xfId="6008"/>
    <cellStyle name="Input 2 2 2 2 2 7" xfId="6009"/>
    <cellStyle name="Input 2 2 2 2 3" xfId="6010"/>
    <cellStyle name="Input 2 2 2 2 3 2" xfId="6011"/>
    <cellStyle name="Input 2 2 2 2 3 2 2" xfId="6012"/>
    <cellStyle name="Input 2 2 2 2 3 2 2 2" xfId="6013"/>
    <cellStyle name="Input 2 2 2 2 3 2 2 3" xfId="6014"/>
    <cellStyle name="Input 2 2 2 2 3 2 2 4" xfId="6015"/>
    <cellStyle name="Input 2 2 2 2 3 2 2 5" xfId="6016"/>
    <cellStyle name="Input 2 2 2 2 3 2 3" xfId="6017"/>
    <cellStyle name="Input 2 2 2 2 3 2 4" xfId="6018"/>
    <cellStyle name="Input 2 2 2 2 3 2 5" xfId="6019"/>
    <cellStyle name="Input 2 2 2 2 3 2 6" xfId="6020"/>
    <cellStyle name="Input 2 2 2 2 3 3" xfId="6021"/>
    <cellStyle name="Input 2 2 2 2 3 3 2" xfId="6022"/>
    <cellStyle name="Input 2 2 2 2 3 3 3" xfId="6023"/>
    <cellStyle name="Input 2 2 2 2 3 3 4" xfId="6024"/>
    <cellStyle name="Input 2 2 2 2 3 3 5" xfId="6025"/>
    <cellStyle name="Input 2 2 2 2 3 4" xfId="6026"/>
    <cellStyle name="Input 2 2 2 2 3 5" xfId="6027"/>
    <cellStyle name="Input 2 2 2 2 3 6" xfId="6028"/>
    <cellStyle name="Input 2 2 2 2 3 7" xfId="6029"/>
    <cellStyle name="Input 2 2 2 2 4" xfId="6030"/>
    <cellStyle name="Input 2 2 2 2 4 2" xfId="6031"/>
    <cellStyle name="Input 2 2 2 2 4 2 2" xfId="6032"/>
    <cellStyle name="Input 2 2 2 2 4 2 3" xfId="6033"/>
    <cellStyle name="Input 2 2 2 2 4 2 4" xfId="6034"/>
    <cellStyle name="Input 2 2 2 2 4 2 5" xfId="6035"/>
    <cellStyle name="Input 2 2 2 2 4 3" xfId="6036"/>
    <cellStyle name="Input 2 2 2 2 4 4" xfId="6037"/>
    <cellStyle name="Input 2 2 2 2 4 5" xfId="6038"/>
    <cellStyle name="Input 2 2 2 2 4 6" xfId="6039"/>
    <cellStyle name="Input 2 2 2 2 5" xfId="6040"/>
    <cellStyle name="Input 2 2 2 2 5 2" xfId="6041"/>
    <cellStyle name="Input 2 2 2 2 5 3" xfId="6042"/>
    <cellStyle name="Input 2 2 2 2 5 4" xfId="6043"/>
    <cellStyle name="Input 2 2 2 2 5 5" xfId="6044"/>
    <cellStyle name="Input 2 2 2 2 6" xfId="6045"/>
    <cellStyle name="Input 2 2 2 2 7" xfId="6046"/>
    <cellStyle name="Input 2 2 2 2 8" xfId="6047"/>
    <cellStyle name="Input 2 2 2 2 9" xfId="6048"/>
    <cellStyle name="Input 2 2 2 3" xfId="6049"/>
    <cellStyle name="Input 2 2 2 3 2" xfId="6050"/>
    <cellStyle name="Input 2 2 2 3 2 2" xfId="6051"/>
    <cellStyle name="Input 2 2 2 3 2 2 2" xfId="6052"/>
    <cellStyle name="Input 2 2 2 3 2 2 2 2" xfId="6053"/>
    <cellStyle name="Input 2 2 2 3 2 2 2 3" xfId="6054"/>
    <cellStyle name="Input 2 2 2 3 2 2 2 4" xfId="6055"/>
    <cellStyle name="Input 2 2 2 3 2 2 2 5" xfId="6056"/>
    <cellStyle name="Input 2 2 2 3 2 2 3" xfId="6057"/>
    <cellStyle name="Input 2 2 2 3 2 2 4" xfId="6058"/>
    <cellStyle name="Input 2 2 2 3 2 2 5" xfId="6059"/>
    <cellStyle name="Input 2 2 2 3 2 2 6" xfId="6060"/>
    <cellStyle name="Input 2 2 2 3 2 3" xfId="6061"/>
    <cellStyle name="Input 2 2 2 3 2 3 2" xfId="6062"/>
    <cellStyle name="Input 2 2 2 3 2 3 3" xfId="6063"/>
    <cellStyle name="Input 2 2 2 3 2 3 4" xfId="6064"/>
    <cellStyle name="Input 2 2 2 3 2 3 5" xfId="6065"/>
    <cellStyle name="Input 2 2 2 3 2 4" xfId="6066"/>
    <cellStyle name="Input 2 2 2 3 2 5" xfId="6067"/>
    <cellStyle name="Input 2 2 2 3 2 6" xfId="6068"/>
    <cellStyle name="Input 2 2 2 3 2 7" xfId="6069"/>
    <cellStyle name="Input 2 2 2 3 3" xfId="6070"/>
    <cellStyle name="Input 2 2 2 3 3 2" xfId="6071"/>
    <cellStyle name="Input 2 2 2 3 3 2 2" xfId="6072"/>
    <cellStyle name="Input 2 2 2 3 3 2 2 2" xfId="6073"/>
    <cellStyle name="Input 2 2 2 3 3 2 2 3" xfId="6074"/>
    <cellStyle name="Input 2 2 2 3 3 2 2 4" xfId="6075"/>
    <cellStyle name="Input 2 2 2 3 3 2 2 5" xfId="6076"/>
    <cellStyle name="Input 2 2 2 3 3 2 3" xfId="6077"/>
    <cellStyle name="Input 2 2 2 3 3 2 4" xfId="6078"/>
    <cellStyle name="Input 2 2 2 3 3 2 5" xfId="6079"/>
    <cellStyle name="Input 2 2 2 3 3 2 6" xfId="6080"/>
    <cellStyle name="Input 2 2 2 3 3 3" xfId="6081"/>
    <cellStyle name="Input 2 2 2 3 3 3 2" xfId="6082"/>
    <cellStyle name="Input 2 2 2 3 3 3 3" xfId="6083"/>
    <cellStyle name="Input 2 2 2 3 3 3 4" xfId="6084"/>
    <cellStyle name="Input 2 2 2 3 3 3 5" xfId="6085"/>
    <cellStyle name="Input 2 2 2 3 3 4" xfId="6086"/>
    <cellStyle name="Input 2 2 2 3 3 5" xfId="6087"/>
    <cellStyle name="Input 2 2 2 3 3 6" xfId="6088"/>
    <cellStyle name="Input 2 2 2 3 3 7" xfId="6089"/>
    <cellStyle name="Input 2 2 2 3 4" xfId="6090"/>
    <cellStyle name="Input 2 2 2 3 4 2" xfId="6091"/>
    <cellStyle name="Input 2 2 2 3 4 2 2" xfId="6092"/>
    <cellStyle name="Input 2 2 2 3 4 2 3" xfId="6093"/>
    <cellStyle name="Input 2 2 2 3 4 2 4" xfId="6094"/>
    <cellStyle name="Input 2 2 2 3 4 2 5" xfId="6095"/>
    <cellStyle name="Input 2 2 2 3 4 3" xfId="6096"/>
    <cellStyle name="Input 2 2 2 3 4 4" xfId="6097"/>
    <cellStyle name="Input 2 2 2 3 4 5" xfId="6098"/>
    <cellStyle name="Input 2 2 2 3 4 6" xfId="6099"/>
    <cellStyle name="Input 2 2 2 3 5" xfId="6100"/>
    <cellStyle name="Input 2 2 2 3 5 2" xfId="6101"/>
    <cellStyle name="Input 2 2 2 3 5 3" xfId="6102"/>
    <cellStyle name="Input 2 2 2 3 5 4" xfId="6103"/>
    <cellStyle name="Input 2 2 2 3 5 5" xfId="6104"/>
    <cellStyle name="Input 2 2 2 3 6" xfId="6105"/>
    <cellStyle name="Input 2 2 2 3 7" xfId="6106"/>
    <cellStyle name="Input 2 2 2 3 8" xfId="6107"/>
    <cellStyle name="Input 2 2 2 3 9" xfId="6108"/>
    <cellStyle name="Input 2 2 2 4" xfId="6109"/>
    <cellStyle name="Input 2 2 2 4 2" xfId="6110"/>
    <cellStyle name="Input 2 2 2 4 2 2" xfId="6111"/>
    <cellStyle name="Input 2 2 2 4 2 2 2" xfId="6112"/>
    <cellStyle name="Input 2 2 2 4 2 2 3" xfId="6113"/>
    <cellStyle name="Input 2 2 2 4 2 2 4" xfId="6114"/>
    <cellStyle name="Input 2 2 2 4 2 2 5" xfId="6115"/>
    <cellStyle name="Input 2 2 2 4 2 3" xfId="6116"/>
    <cellStyle name="Input 2 2 2 4 2 4" xfId="6117"/>
    <cellStyle name="Input 2 2 2 4 2 5" xfId="6118"/>
    <cellStyle name="Input 2 2 2 4 2 6" xfId="6119"/>
    <cellStyle name="Input 2 2 2 4 3" xfId="6120"/>
    <cellStyle name="Input 2 2 2 4 3 2" xfId="6121"/>
    <cellStyle name="Input 2 2 2 4 3 3" xfId="6122"/>
    <cellStyle name="Input 2 2 2 4 3 4" xfId="6123"/>
    <cellStyle name="Input 2 2 2 4 3 5" xfId="6124"/>
    <cellStyle name="Input 2 2 2 4 4" xfId="6125"/>
    <cellStyle name="Input 2 2 2 4 5" xfId="6126"/>
    <cellStyle name="Input 2 2 2 4 6" xfId="6127"/>
    <cellStyle name="Input 2 2 2 4 7" xfId="6128"/>
    <cellStyle name="Input 2 2 2 5" xfId="6129"/>
    <cellStyle name="Input 2 2 2 5 2" xfId="6130"/>
    <cellStyle name="Input 2 2 2 5 2 2" xfId="6131"/>
    <cellStyle name="Input 2 2 2 5 2 2 2" xfId="6132"/>
    <cellStyle name="Input 2 2 2 5 2 2 3" xfId="6133"/>
    <cellStyle name="Input 2 2 2 5 2 2 4" xfId="6134"/>
    <cellStyle name="Input 2 2 2 5 2 2 5" xfId="6135"/>
    <cellStyle name="Input 2 2 2 5 2 3" xfId="6136"/>
    <cellStyle name="Input 2 2 2 5 2 4" xfId="6137"/>
    <cellStyle name="Input 2 2 2 5 2 5" xfId="6138"/>
    <cellStyle name="Input 2 2 2 5 2 6" xfId="6139"/>
    <cellStyle name="Input 2 2 2 5 3" xfId="6140"/>
    <cellStyle name="Input 2 2 2 5 3 2" xfId="6141"/>
    <cellStyle name="Input 2 2 2 5 3 3" xfId="6142"/>
    <cellStyle name="Input 2 2 2 5 3 4" xfId="6143"/>
    <cellStyle name="Input 2 2 2 5 3 5" xfId="6144"/>
    <cellStyle name="Input 2 2 2 5 4" xfId="6145"/>
    <cellStyle name="Input 2 2 2 5 5" xfId="6146"/>
    <cellStyle name="Input 2 2 2 5 6" xfId="6147"/>
    <cellStyle name="Input 2 2 2 5 7" xfId="6148"/>
    <cellStyle name="Input 2 2 2 6" xfId="6149"/>
    <cellStyle name="Input 2 2 2 6 2" xfId="6150"/>
    <cellStyle name="Input 2 2 2 6 2 2" xfId="6151"/>
    <cellStyle name="Input 2 2 2 6 2 3" xfId="6152"/>
    <cellStyle name="Input 2 2 2 6 2 4" xfId="6153"/>
    <cellStyle name="Input 2 2 2 6 2 5" xfId="6154"/>
    <cellStyle name="Input 2 2 2 6 3" xfId="6155"/>
    <cellStyle name="Input 2 2 2 6 4" xfId="6156"/>
    <cellStyle name="Input 2 2 2 6 5" xfId="6157"/>
    <cellStyle name="Input 2 2 2 6 6" xfId="6158"/>
    <cellStyle name="Input 2 2 2 7" xfId="6159"/>
    <cellStyle name="Input 2 2 2 7 2" xfId="6160"/>
    <cellStyle name="Input 2 2 2 7 3" xfId="6161"/>
    <cellStyle name="Input 2 2 2 7 4" xfId="6162"/>
    <cellStyle name="Input 2 2 2 7 5" xfId="6163"/>
    <cellStyle name="Input 2 2 2 8" xfId="6164"/>
    <cellStyle name="Input 2 2 2 9" xfId="6165"/>
    <cellStyle name="Input 2 2 3" xfId="6166"/>
    <cellStyle name="Input 2 2 3 10" xfId="6167"/>
    <cellStyle name="Input 2 2 3 11" xfId="6168"/>
    <cellStyle name="Input 2 2 3 12" xfId="6169"/>
    <cellStyle name="Input 2 2 3 13" xfId="6170"/>
    <cellStyle name="Input 2 2 3 2" xfId="6171"/>
    <cellStyle name="Input 2 2 3 2 2" xfId="6172"/>
    <cellStyle name="Input 2 2 3 2 2 2" xfId="6173"/>
    <cellStyle name="Input 2 2 3 2 2 2 2" xfId="6174"/>
    <cellStyle name="Input 2 2 3 2 2 2 2 2" xfId="6175"/>
    <cellStyle name="Input 2 2 3 2 2 2 2 3" xfId="6176"/>
    <cellStyle name="Input 2 2 3 2 2 2 2 4" xfId="6177"/>
    <cellStyle name="Input 2 2 3 2 2 2 2 5" xfId="6178"/>
    <cellStyle name="Input 2 2 3 2 2 2 3" xfId="6179"/>
    <cellStyle name="Input 2 2 3 2 2 2 4" xfId="6180"/>
    <cellStyle name="Input 2 2 3 2 2 2 5" xfId="6181"/>
    <cellStyle name="Input 2 2 3 2 2 2 6" xfId="6182"/>
    <cellStyle name="Input 2 2 3 2 2 3" xfId="6183"/>
    <cellStyle name="Input 2 2 3 2 2 3 2" xfId="6184"/>
    <cellStyle name="Input 2 2 3 2 2 3 3" xfId="6185"/>
    <cellStyle name="Input 2 2 3 2 2 3 4" xfId="6186"/>
    <cellStyle name="Input 2 2 3 2 2 3 5" xfId="6187"/>
    <cellStyle name="Input 2 2 3 2 2 4" xfId="6188"/>
    <cellStyle name="Input 2 2 3 2 2 5" xfId="6189"/>
    <cellStyle name="Input 2 2 3 2 2 6" xfId="6190"/>
    <cellStyle name="Input 2 2 3 2 2 7" xfId="6191"/>
    <cellStyle name="Input 2 2 3 2 3" xfId="6192"/>
    <cellStyle name="Input 2 2 3 2 3 2" xfId="6193"/>
    <cellStyle name="Input 2 2 3 2 3 2 2" xfId="6194"/>
    <cellStyle name="Input 2 2 3 2 3 2 3" xfId="6195"/>
    <cellStyle name="Input 2 2 3 2 3 2 4" xfId="6196"/>
    <cellStyle name="Input 2 2 3 2 3 2 5" xfId="6197"/>
    <cellStyle name="Input 2 2 3 2 3 3" xfId="6198"/>
    <cellStyle name="Input 2 2 3 2 3 4" xfId="6199"/>
    <cellStyle name="Input 2 2 3 2 3 5" xfId="6200"/>
    <cellStyle name="Input 2 2 3 2 3 6" xfId="6201"/>
    <cellStyle name="Input 2 2 3 2 4" xfId="6202"/>
    <cellStyle name="Input 2 2 3 2 4 2" xfId="6203"/>
    <cellStyle name="Input 2 2 3 2 4 3" xfId="6204"/>
    <cellStyle name="Input 2 2 3 2 4 4" xfId="6205"/>
    <cellStyle name="Input 2 2 3 2 4 5" xfId="6206"/>
    <cellStyle name="Input 2 2 3 2 5" xfId="6207"/>
    <cellStyle name="Input 2 2 3 2 6" xfId="6208"/>
    <cellStyle name="Input 2 2 3 2 7" xfId="6209"/>
    <cellStyle name="Input 2 2 3 2 8" xfId="6210"/>
    <cellStyle name="Input 2 2 3 3" xfId="6211"/>
    <cellStyle name="Input 2 2 3 3 2" xfId="6212"/>
    <cellStyle name="Input 2 2 3 3 2 2" xfId="6213"/>
    <cellStyle name="Input 2 2 3 3 2 2 2" xfId="6214"/>
    <cellStyle name="Input 2 2 3 3 2 2 2 2" xfId="6215"/>
    <cellStyle name="Input 2 2 3 3 2 2 2 3" xfId="6216"/>
    <cellStyle name="Input 2 2 3 3 2 2 2 4" xfId="6217"/>
    <cellStyle name="Input 2 2 3 3 2 2 2 5" xfId="6218"/>
    <cellStyle name="Input 2 2 3 3 2 2 3" xfId="6219"/>
    <cellStyle name="Input 2 2 3 3 2 2 4" xfId="6220"/>
    <cellStyle name="Input 2 2 3 3 2 2 5" xfId="6221"/>
    <cellStyle name="Input 2 2 3 3 2 2 6" xfId="6222"/>
    <cellStyle name="Input 2 2 3 3 2 3" xfId="6223"/>
    <cellStyle name="Input 2 2 3 3 2 3 2" xfId="6224"/>
    <cellStyle name="Input 2 2 3 3 2 3 3" xfId="6225"/>
    <cellStyle name="Input 2 2 3 3 2 3 4" xfId="6226"/>
    <cellStyle name="Input 2 2 3 3 2 3 5" xfId="6227"/>
    <cellStyle name="Input 2 2 3 3 2 4" xfId="6228"/>
    <cellStyle name="Input 2 2 3 3 2 5" xfId="6229"/>
    <cellStyle name="Input 2 2 3 3 2 6" xfId="6230"/>
    <cellStyle name="Input 2 2 3 3 2 7" xfId="6231"/>
    <cellStyle name="Input 2 2 3 3 3" xfId="6232"/>
    <cellStyle name="Input 2 2 3 3 3 2" xfId="6233"/>
    <cellStyle name="Input 2 2 3 3 3 2 2" xfId="6234"/>
    <cellStyle name="Input 2 2 3 3 3 2 2 2" xfId="6235"/>
    <cellStyle name="Input 2 2 3 3 3 2 2 3" xfId="6236"/>
    <cellStyle name="Input 2 2 3 3 3 2 2 4" xfId="6237"/>
    <cellStyle name="Input 2 2 3 3 3 2 2 5" xfId="6238"/>
    <cellStyle name="Input 2 2 3 3 3 2 3" xfId="6239"/>
    <cellStyle name="Input 2 2 3 3 3 2 4" xfId="6240"/>
    <cellStyle name="Input 2 2 3 3 3 2 5" xfId="6241"/>
    <cellStyle name="Input 2 2 3 3 3 2 6" xfId="6242"/>
    <cellStyle name="Input 2 2 3 3 3 3" xfId="6243"/>
    <cellStyle name="Input 2 2 3 3 3 3 2" xfId="6244"/>
    <cellStyle name="Input 2 2 3 3 3 3 3" xfId="6245"/>
    <cellStyle name="Input 2 2 3 3 3 3 4" xfId="6246"/>
    <cellStyle name="Input 2 2 3 3 3 3 5" xfId="6247"/>
    <cellStyle name="Input 2 2 3 3 3 4" xfId="6248"/>
    <cellStyle name="Input 2 2 3 3 3 5" xfId="6249"/>
    <cellStyle name="Input 2 2 3 3 3 6" xfId="6250"/>
    <cellStyle name="Input 2 2 3 3 3 7" xfId="6251"/>
    <cellStyle name="Input 2 2 3 3 4" xfId="6252"/>
    <cellStyle name="Input 2 2 3 3 4 2" xfId="6253"/>
    <cellStyle name="Input 2 2 3 3 4 2 2" xfId="6254"/>
    <cellStyle name="Input 2 2 3 3 4 2 3" xfId="6255"/>
    <cellStyle name="Input 2 2 3 3 4 2 4" xfId="6256"/>
    <cellStyle name="Input 2 2 3 3 4 2 5" xfId="6257"/>
    <cellStyle name="Input 2 2 3 3 4 3" xfId="6258"/>
    <cellStyle name="Input 2 2 3 3 4 4" xfId="6259"/>
    <cellStyle name="Input 2 2 3 3 4 5" xfId="6260"/>
    <cellStyle name="Input 2 2 3 3 4 6" xfId="6261"/>
    <cellStyle name="Input 2 2 3 3 5" xfId="6262"/>
    <cellStyle name="Input 2 2 3 3 5 2" xfId="6263"/>
    <cellStyle name="Input 2 2 3 3 5 3" xfId="6264"/>
    <cellStyle name="Input 2 2 3 3 5 4" xfId="6265"/>
    <cellStyle name="Input 2 2 3 3 5 5" xfId="6266"/>
    <cellStyle name="Input 2 2 3 3 6" xfId="6267"/>
    <cellStyle name="Input 2 2 3 3 7" xfId="6268"/>
    <cellStyle name="Input 2 2 3 3 8" xfId="6269"/>
    <cellStyle name="Input 2 2 3 3 9" xfId="6270"/>
    <cellStyle name="Input 2 2 3 4" xfId="6271"/>
    <cellStyle name="Input 2 2 3 4 2" xfId="6272"/>
    <cellStyle name="Input 2 2 3 4 2 2" xfId="6273"/>
    <cellStyle name="Input 2 2 3 4 2 2 2" xfId="6274"/>
    <cellStyle name="Input 2 2 3 4 2 2 3" xfId="6275"/>
    <cellStyle name="Input 2 2 3 4 2 2 4" xfId="6276"/>
    <cellStyle name="Input 2 2 3 4 2 2 5" xfId="6277"/>
    <cellStyle name="Input 2 2 3 4 2 3" xfId="6278"/>
    <cellStyle name="Input 2 2 3 4 2 4" xfId="6279"/>
    <cellStyle name="Input 2 2 3 4 2 5" xfId="6280"/>
    <cellStyle name="Input 2 2 3 4 2 6" xfId="6281"/>
    <cellStyle name="Input 2 2 3 4 3" xfId="6282"/>
    <cellStyle name="Input 2 2 3 4 3 2" xfId="6283"/>
    <cellStyle name="Input 2 2 3 4 3 3" xfId="6284"/>
    <cellStyle name="Input 2 2 3 4 3 4" xfId="6285"/>
    <cellStyle name="Input 2 2 3 4 3 5" xfId="6286"/>
    <cellStyle name="Input 2 2 3 4 4" xfId="6287"/>
    <cellStyle name="Input 2 2 3 4 5" xfId="6288"/>
    <cellStyle name="Input 2 2 3 4 6" xfId="6289"/>
    <cellStyle name="Input 2 2 3 4 7" xfId="6290"/>
    <cellStyle name="Input 2 2 3 5" xfId="6291"/>
    <cellStyle name="Input 2 2 3 5 2" xfId="6292"/>
    <cellStyle name="Input 2 2 3 5 2 2" xfId="6293"/>
    <cellStyle name="Input 2 2 3 5 2 2 2" xfId="6294"/>
    <cellStyle name="Input 2 2 3 5 2 2 3" xfId="6295"/>
    <cellStyle name="Input 2 2 3 5 2 2 4" xfId="6296"/>
    <cellStyle name="Input 2 2 3 5 2 2 5" xfId="6297"/>
    <cellStyle name="Input 2 2 3 5 2 3" xfId="6298"/>
    <cellStyle name="Input 2 2 3 5 2 4" xfId="6299"/>
    <cellStyle name="Input 2 2 3 5 2 5" xfId="6300"/>
    <cellStyle name="Input 2 2 3 5 2 6" xfId="6301"/>
    <cellStyle name="Input 2 2 3 5 3" xfId="6302"/>
    <cellStyle name="Input 2 2 3 5 3 2" xfId="6303"/>
    <cellStyle name="Input 2 2 3 5 3 3" xfId="6304"/>
    <cellStyle name="Input 2 2 3 5 3 4" xfId="6305"/>
    <cellStyle name="Input 2 2 3 5 3 5" xfId="6306"/>
    <cellStyle name="Input 2 2 3 5 4" xfId="6307"/>
    <cellStyle name="Input 2 2 3 5 5" xfId="6308"/>
    <cellStyle name="Input 2 2 3 5 6" xfId="6309"/>
    <cellStyle name="Input 2 2 3 5 7" xfId="6310"/>
    <cellStyle name="Input 2 2 3 6" xfId="6311"/>
    <cellStyle name="Input 2 2 3 6 2" xfId="6312"/>
    <cellStyle name="Input 2 2 3 6 2 2" xfId="6313"/>
    <cellStyle name="Input 2 2 3 6 2 2 2" xfId="6314"/>
    <cellStyle name="Input 2 2 3 6 2 2 3" xfId="6315"/>
    <cellStyle name="Input 2 2 3 6 2 2 4" xfId="6316"/>
    <cellStyle name="Input 2 2 3 6 2 2 5" xfId="6317"/>
    <cellStyle name="Input 2 2 3 6 2 3" xfId="6318"/>
    <cellStyle name="Input 2 2 3 6 2 4" xfId="6319"/>
    <cellStyle name="Input 2 2 3 6 2 5" xfId="6320"/>
    <cellStyle name="Input 2 2 3 6 2 6" xfId="6321"/>
    <cellStyle name="Input 2 2 3 6 3" xfId="6322"/>
    <cellStyle name="Input 2 2 3 6 3 2" xfId="6323"/>
    <cellStyle name="Input 2 2 3 6 3 3" xfId="6324"/>
    <cellStyle name="Input 2 2 3 6 3 4" xfId="6325"/>
    <cellStyle name="Input 2 2 3 6 3 5" xfId="6326"/>
    <cellStyle name="Input 2 2 3 6 4" xfId="6327"/>
    <cellStyle name="Input 2 2 3 6 5" xfId="6328"/>
    <cellStyle name="Input 2 2 3 6 6" xfId="6329"/>
    <cellStyle name="Input 2 2 3 6 7" xfId="6330"/>
    <cellStyle name="Input 2 2 3 7" xfId="6331"/>
    <cellStyle name="Input 2 2 3 7 2" xfId="6332"/>
    <cellStyle name="Input 2 2 3 7 2 2" xfId="6333"/>
    <cellStyle name="Input 2 2 3 7 2 2 2" xfId="6334"/>
    <cellStyle name="Input 2 2 3 7 2 2 3" xfId="6335"/>
    <cellStyle name="Input 2 2 3 7 2 2 4" xfId="6336"/>
    <cellStyle name="Input 2 2 3 7 2 2 5" xfId="6337"/>
    <cellStyle name="Input 2 2 3 7 2 3" xfId="6338"/>
    <cellStyle name="Input 2 2 3 7 2 4" xfId="6339"/>
    <cellStyle name="Input 2 2 3 7 2 5" xfId="6340"/>
    <cellStyle name="Input 2 2 3 7 2 6" xfId="6341"/>
    <cellStyle name="Input 2 2 3 7 3" xfId="6342"/>
    <cellStyle name="Input 2 2 3 7 3 2" xfId="6343"/>
    <cellStyle name="Input 2 2 3 7 3 3" xfId="6344"/>
    <cellStyle name="Input 2 2 3 7 3 4" xfId="6345"/>
    <cellStyle name="Input 2 2 3 7 3 5" xfId="6346"/>
    <cellStyle name="Input 2 2 3 7 4" xfId="6347"/>
    <cellStyle name="Input 2 2 3 7 5" xfId="6348"/>
    <cellStyle name="Input 2 2 3 7 6" xfId="6349"/>
    <cellStyle name="Input 2 2 3 7 7" xfId="6350"/>
    <cellStyle name="Input 2 2 3 8" xfId="6351"/>
    <cellStyle name="Input 2 2 3 8 2" xfId="6352"/>
    <cellStyle name="Input 2 2 3 8 2 2" xfId="6353"/>
    <cellStyle name="Input 2 2 3 8 2 3" xfId="6354"/>
    <cellStyle name="Input 2 2 3 8 2 4" xfId="6355"/>
    <cellStyle name="Input 2 2 3 8 2 5" xfId="6356"/>
    <cellStyle name="Input 2 2 3 8 3" xfId="6357"/>
    <cellStyle name="Input 2 2 3 8 4" xfId="6358"/>
    <cellStyle name="Input 2 2 3 8 5" xfId="6359"/>
    <cellStyle name="Input 2 2 3 8 6" xfId="6360"/>
    <cellStyle name="Input 2 2 3 9" xfId="6361"/>
    <cellStyle name="Input 2 2 3 9 2" xfId="6362"/>
    <cellStyle name="Input 2 2 3 9 3" xfId="6363"/>
    <cellStyle name="Input 2 2 3 9 4" xfId="6364"/>
    <cellStyle name="Input 2 2 3 9 5" xfId="6365"/>
    <cellStyle name="Input 2 2 4" xfId="6366"/>
    <cellStyle name="Input 2 2 4 2" xfId="6367"/>
    <cellStyle name="Input 2 2 4 2 2" xfId="6368"/>
    <cellStyle name="Input 2 2 4 2 2 2" xfId="6369"/>
    <cellStyle name="Input 2 2 4 2 2 2 2" xfId="6370"/>
    <cellStyle name="Input 2 2 4 2 2 2 3" xfId="6371"/>
    <cellStyle name="Input 2 2 4 2 2 2 4" xfId="6372"/>
    <cellStyle name="Input 2 2 4 2 2 2 5" xfId="6373"/>
    <cellStyle name="Input 2 2 4 2 2 3" xfId="6374"/>
    <cellStyle name="Input 2 2 4 2 2 4" xfId="6375"/>
    <cellStyle name="Input 2 2 4 2 2 5" xfId="6376"/>
    <cellStyle name="Input 2 2 4 2 2 6" xfId="6377"/>
    <cellStyle name="Input 2 2 4 2 3" xfId="6378"/>
    <cellStyle name="Input 2 2 4 2 3 2" xfId="6379"/>
    <cellStyle name="Input 2 2 4 2 3 3" xfId="6380"/>
    <cellStyle name="Input 2 2 4 2 3 4" xfId="6381"/>
    <cellStyle name="Input 2 2 4 2 3 5" xfId="6382"/>
    <cellStyle name="Input 2 2 4 2 4" xfId="6383"/>
    <cellStyle name="Input 2 2 4 2 5" xfId="6384"/>
    <cellStyle name="Input 2 2 4 2 6" xfId="6385"/>
    <cellStyle name="Input 2 2 4 2 7" xfId="6386"/>
    <cellStyle name="Input 2 2 4 3" xfId="6387"/>
    <cellStyle name="Input 2 2 4 3 2" xfId="6388"/>
    <cellStyle name="Input 2 2 4 3 2 2" xfId="6389"/>
    <cellStyle name="Input 2 2 4 3 2 2 2" xfId="6390"/>
    <cellStyle name="Input 2 2 4 3 2 2 3" xfId="6391"/>
    <cellStyle name="Input 2 2 4 3 2 2 4" xfId="6392"/>
    <cellStyle name="Input 2 2 4 3 2 2 5" xfId="6393"/>
    <cellStyle name="Input 2 2 4 3 2 3" xfId="6394"/>
    <cellStyle name="Input 2 2 4 3 2 4" xfId="6395"/>
    <cellStyle name="Input 2 2 4 3 2 5" xfId="6396"/>
    <cellStyle name="Input 2 2 4 3 2 6" xfId="6397"/>
    <cellStyle name="Input 2 2 4 3 3" xfId="6398"/>
    <cellStyle name="Input 2 2 4 3 3 2" xfId="6399"/>
    <cellStyle name="Input 2 2 4 3 3 3" xfId="6400"/>
    <cellStyle name="Input 2 2 4 3 3 4" xfId="6401"/>
    <cellStyle name="Input 2 2 4 3 3 5" xfId="6402"/>
    <cellStyle name="Input 2 2 4 3 4" xfId="6403"/>
    <cellStyle name="Input 2 2 4 3 5" xfId="6404"/>
    <cellStyle name="Input 2 2 4 3 6" xfId="6405"/>
    <cellStyle name="Input 2 2 4 3 7" xfId="6406"/>
    <cellStyle name="Input 2 2 4 4" xfId="6407"/>
    <cellStyle name="Input 2 2 4 4 2" xfId="6408"/>
    <cellStyle name="Input 2 2 4 4 2 2" xfId="6409"/>
    <cellStyle name="Input 2 2 4 4 2 3" xfId="6410"/>
    <cellStyle name="Input 2 2 4 4 2 4" xfId="6411"/>
    <cellStyle name="Input 2 2 4 4 2 5" xfId="6412"/>
    <cellStyle name="Input 2 2 4 4 3" xfId="6413"/>
    <cellStyle name="Input 2 2 4 4 4" xfId="6414"/>
    <cellStyle name="Input 2 2 4 4 5" xfId="6415"/>
    <cellStyle name="Input 2 2 4 4 6" xfId="6416"/>
    <cellStyle name="Input 2 2 4 5" xfId="6417"/>
    <cellStyle name="Input 2 2 4 5 2" xfId="6418"/>
    <cellStyle name="Input 2 2 4 5 3" xfId="6419"/>
    <cellStyle name="Input 2 2 4 5 4" xfId="6420"/>
    <cellStyle name="Input 2 2 4 5 5" xfId="6421"/>
    <cellStyle name="Input 2 2 4 6" xfId="6422"/>
    <cellStyle name="Input 2 2 4 7" xfId="6423"/>
    <cellStyle name="Input 2 2 4 8" xfId="6424"/>
    <cellStyle name="Input 2 2 4 9" xfId="6425"/>
    <cellStyle name="Input 2 2 5" xfId="6426"/>
    <cellStyle name="Input 2 2 5 2" xfId="6427"/>
    <cellStyle name="Input 2 2 5 2 2" xfId="6428"/>
    <cellStyle name="Input 2 2 5 2 2 2" xfId="6429"/>
    <cellStyle name="Input 2 2 5 2 2 2 2" xfId="6430"/>
    <cellStyle name="Input 2 2 5 2 2 2 3" xfId="6431"/>
    <cellStyle name="Input 2 2 5 2 2 2 4" xfId="6432"/>
    <cellStyle name="Input 2 2 5 2 2 2 5" xfId="6433"/>
    <cellStyle name="Input 2 2 5 2 2 3" xfId="6434"/>
    <cellStyle name="Input 2 2 5 2 2 4" xfId="6435"/>
    <cellStyle name="Input 2 2 5 2 2 5" xfId="6436"/>
    <cellStyle name="Input 2 2 5 2 2 6" xfId="6437"/>
    <cellStyle name="Input 2 2 5 2 3" xfId="6438"/>
    <cellStyle name="Input 2 2 5 2 3 2" xfId="6439"/>
    <cellStyle name="Input 2 2 5 2 3 3" xfId="6440"/>
    <cellStyle name="Input 2 2 5 2 3 4" xfId="6441"/>
    <cellStyle name="Input 2 2 5 2 3 5" xfId="6442"/>
    <cellStyle name="Input 2 2 5 2 4" xfId="6443"/>
    <cellStyle name="Input 2 2 5 2 5" xfId="6444"/>
    <cellStyle name="Input 2 2 5 2 6" xfId="6445"/>
    <cellStyle name="Input 2 2 5 2 7" xfId="6446"/>
    <cellStyle name="Input 2 2 5 3" xfId="6447"/>
    <cellStyle name="Input 2 2 5 3 2" xfId="6448"/>
    <cellStyle name="Input 2 2 5 3 2 2" xfId="6449"/>
    <cellStyle name="Input 2 2 5 3 2 2 2" xfId="6450"/>
    <cellStyle name="Input 2 2 5 3 2 2 3" xfId="6451"/>
    <cellStyle name="Input 2 2 5 3 2 2 4" xfId="6452"/>
    <cellStyle name="Input 2 2 5 3 2 2 5" xfId="6453"/>
    <cellStyle name="Input 2 2 5 3 2 3" xfId="6454"/>
    <cellStyle name="Input 2 2 5 3 2 4" xfId="6455"/>
    <cellStyle name="Input 2 2 5 3 2 5" xfId="6456"/>
    <cellStyle name="Input 2 2 5 3 2 6" xfId="6457"/>
    <cellStyle name="Input 2 2 5 3 3" xfId="6458"/>
    <cellStyle name="Input 2 2 5 3 3 2" xfId="6459"/>
    <cellStyle name="Input 2 2 5 3 3 3" xfId="6460"/>
    <cellStyle name="Input 2 2 5 3 3 4" xfId="6461"/>
    <cellStyle name="Input 2 2 5 3 3 5" xfId="6462"/>
    <cellStyle name="Input 2 2 5 3 4" xfId="6463"/>
    <cellStyle name="Input 2 2 5 3 5" xfId="6464"/>
    <cellStyle name="Input 2 2 5 3 6" xfId="6465"/>
    <cellStyle name="Input 2 2 5 3 7" xfId="6466"/>
    <cellStyle name="Input 2 2 5 4" xfId="6467"/>
    <cellStyle name="Input 2 2 5 4 2" xfId="6468"/>
    <cellStyle name="Input 2 2 5 4 2 2" xfId="6469"/>
    <cellStyle name="Input 2 2 5 4 2 3" xfId="6470"/>
    <cellStyle name="Input 2 2 5 4 2 4" xfId="6471"/>
    <cellStyle name="Input 2 2 5 4 2 5" xfId="6472"/>
    <cellStyle name="Input 2 2 5 4 3" xfId="6473"/>
    <cellStyle name="Input 2 2 5 4 4" xfId="6474"/>
    <cellStyle name="Input 2 2 5 4 5" xfId="6475"/>
    <cellStyle name="Input 2 2 5 4 6" xfId="6476"/>
    <cellStyle name="Input 2 2 5 5" xfId="6477"/>
    <cellStyle name="Input 2 2 5 5 2" xfId="6478"/>
    <cellStyle name="Input 2 2 5 5 3" xfId="6479"/>
    <cellStyle name="Input 2 2 5 5 4" xfId="6480"/>
    <cellStyle name="Input 2 2 5 5 5" xfId="6481"/>
    <cellStyle name="Input 2 2 5 6" xfId="6482"/>
    <cellStyle name="Input 2 2 5 7" xfId="6483"/>
    <cellStyle name="Input 2 2 5 8" xfId="6484"/>
    <cellStyle name="Input 2 2 5 9" xfId="6485"/>
    <cellStyle name="Input 2 2 6" xfId="6486"/>
    <cellStyle name="Input 2 2 6 10" xfId="6487"/>
    <cellStyle name="Input 2 2 6 2" xfId="6488"/>
    <cellStyle name="Input 2 2 6 2 2" xfId="6489"/>
    <cellStyle name="Input 2 2 6 2 2 2" xfId="6490"/>
    <cellStyle name="Input 2 2 6 2 2 2 2" xfId="6491"/>
    <cellStyle name="Input 2 2 6 2 2 2 3" xfId="6492"/>
    <cellStyle name="Input 2 2 6 2 2 2 4" xfId="6493"/>
    <cellStyle name="Input 2 2 6 2 2 2 5" xfId="6494"/>
    <cellStyle name="Input 2 2 6 2 2 3" xfId="6495"/>
    <cellStyle name="Input 2 2 6 2 2 4" xfId="6496"/>
    <cellStyle name="Input 2 2 6 2 2 5" xfId="6497"/>
    <cellStyle name="Input 2 2 6 2 2 6" xfId="6498"/>
    <cellStyle name="Input 2 2 6 2 3" xfId="6499"/>
    <cellStyle name="Input 2 2 6 2 3 2" xfId="6500"/>
    <cellStyle name="Input 2 2 6 2 3 3" xfId="6501"/>
    <cellStyle name="Input 2 2 6 2 3 4" xfId="6502"/>
    <cellStyle name="Input 2 2 6 2 3 5" xfId="6503"/>
    <cellStyle name="Input 2 2 6 2 4" xfId="6504"/>
    <cellStyle name="Input 2 2 6 2 5" xfId="6505"/>
    <cellStyle name="Input 2 2 6 2 6" xfId="6506"/>
    <cellStyle name="Input 2 2 6 2 7" xfId="6507"/>
    <cellStyle name="Input 2 2 6 3" xfId="6508"/>
    <cellStyle name="Input 2 2 6 4" xfId="6509"/>
    <cellStyle name="Input 2 2 6 5" xfId="6510"/>
    <cellStyle name="Input 2 2 6 5 2" xfId="6511"/>
    <cellStyle name="Input 2 2 6 5 2 2" xfId="6512"/>
    <cellStyle name="Input 2 2 6 5 2 3" xfId="6513"/>
    <cellStyle name="Input 2 2 6 5 2 4" xfId="6514"/>
    <cellStyle name="Input 2 2 6 5 2 5" xfId="6515"/>
    <cellStyle name="Input 2 2 6 5 3" xfId="6516"/>
    <cellStyle name="Input 2 2 6 5 4" xfId="6517"/>
    <cellStyle name="Input 2 2 6 5 5" xfId="6518"/>
    <cellStyle name="Input 2 2 6 5 6" xfId="6519"/>
    <cellStyle name="Input 2 2 6 6" xfId="6520"/>
    <cellStyle name="Input 2 2 6 6 2" xfId="6521"/>
    <cellStyle name="Input 2 2 6 6 3" xfId="6522"/>
    <cellStyle name="Input 2 2 6 6 4" xfId="6523"/>
    <cellStyle name="Input 2 2 6 6 5" xfId="6524"/>
    <cellStyle name="Input 2 2 6 7" xfId="6525"/>
    <cellStyle name="Input 2 2 6 8" xfId="6526"/>
    <cellStyle name="Input 2 2 6 9" xfId="6527"/>
    <cellStyle name="Input 2 2 7" xfId="6528"/>
    <cellStyle name="Input 2 2 7 2" xfId="6529"/>
    <cellStyle name="Input 2 2 7 2 2" xfId="6530"/>
    <cellStyle name="Input 2 2 7 2 2 2" xfId="6531"/>
    <cellStyle name="Input 2 2 7 2 2 2 2" xfId="6532"/>
    <cellStyle name="Input 2 2 7 2 2 2 3" xfId="6533"/>
    <cellStyle name="Input 2 2 7 2 2 2 4" xfId="6534"/>
    <cellStyle name="Input 2 2 7 2 2 2 5" xfId="6535"/>
    <cellStyle name="Input 2 2 7 2 2 3" xfId="6536"/>
    <cellStyle name="Input 2 2 7 2 2 4" xfId="6537"/>
    <cellStyle name="Input 2 2 7 2 2 5" xfId="6538"/>
    <cellStyle name="Input 2 2 7 2 2 6" xfId="6539"/>
    <cellStyle name="Input 2 2 7 2 3" xfId="6540"/>
    <cellStyle name="Input 2 2 7 2 3 2" xfId="6541"/>
    <cellStyle name="Input 2 2 7 2 3 3" xfId="6542"/>
    <cellStyle name="Input 2 2 7 2 3 4" xfId="6543"/>
    <cellStyle name="Input 2 2 7 2 3 5" xfId="6544"/>
    <cellStyle name="Input 2 2 7 2 4" xfId="6545"/>
    <cellStyle name="Input 2 2 7 2 5" xfId="6546"/>
    <cellStyle name="Input 2 2 7 2 6" xfId="6547"/>
    <cellStyle name="Input 2 2 7 2 7" xfId="6548"/>
    <cellStyle name="Input 2 2 7 3" xfId="6549"/>
    <cellStyle name="Input 2 2 7 3 2" xfId="6550"/>
    <cellStyle name="Input 2 2 7 3 2 2" xfId="6551"/>
    <cellStyle name="Input 2 2 7 3 2 2 2" xfId="6552"/>
    <cellStyle name="Input 2 2 7 3 2 2 3" xfId="6553"/>
    <cellStyle name="Input 2 2 7 3 2 2 4" xfId="6554"/>
    <cellStyle name="Input 2 2 7 3 2 2 5" xfId="6555"/>
    <cellStyle name="Input 2 2 7 3 2 3" xfId="6556"/>
    <cellStyle name="Input 2 2 7 3 2 4" xfId="6557"/>
    <cellStyle name="Input 2 2 7 3 2 5" xfId="6558"/>
    <cellStyle name="Input 2 2 7 3 2 6" xfId="6559"/>
    <cellStyle name="Input 2 2 7 3 3" xfId="6560"/>
    <cellStyle name="Input 2 2 7 3 3 2" xfId="6561"/>
    <cellStyle name="Input 2 2 7 3 3 3" xfId="6562"/>
    <cellStyle name="Input 2 2 7 3 3 4" xfId="6563"/>
    <cellStyle name="Input 2 2 7 3 3 5" xfId="6564"/>
    <cellStyle name="Input 2 2 7 3 4" xfId="6565"/>
    <cellStyle name="Input 2 2 7 3 5" xfId="6566"/>
    <cellStyle name="Input 2 2 7 3 6" xfId="6567"/>
    <cellStyle name="Input 2 2 7 3 7" xfId="6568"/>
    <cellStyle name="Input 2 2 7 4" xfId="6569"/>
    <cellStyle name="Input 2 2 7 4 2" xfId="6570"/>
    <cellStyle name="Input 2 2 7 4 2 2" xfId="6571"/>
    <cellStyle name="Input 2 2 7 4 2 3" xfId="6572"/>
    <cellStyle name="Input 2 2 7 4 2 4" xfId="6573"/>
    <cellStyle name="Input 2 2 7 4 2 5" xfId="6574"/>
    <cellStyle name="Input 2 2 7 4 3" xfId="6575"/>
    <cellStyle name="Input 2 2 7 4 4" xfId="6576"/>
    <cellStyle name="Input 2 2 7 4 5" xfId="6577"/>
    <cellStyle name="Input 2 2 7 4 6" xfId="6578"/>
    <cellStyle name="Input 2 2 7 5" xfId="6579"/>
    <cellStyle name="Input 2 2 7 5 2" xfId="6580"/>
    <cellStyle name="Input 2 2 7 5 3" xfId="6581"/>
    <cellStyle name="Input 2 2 7 5 4" xfId="6582"/>
    <cellStyle name="Input 2 2 7 5 5" xfId="6583"/>
    <cellStyle name="Input 2 2 7 6" xfId="6584"/>
    <cellStyle name="Input 2 2 7 7" xfId="6585"/>
    <cellStyle name="Input 2 2 7 8" xfId="6586"/>
    <cellStyle name="Input 2 2 7 9" xfId="6587"/>
    <cellStyle name="Input 2 2 8" xfId="6588"/>
    <cellStyle name="Input 2 2 8 2" xfId="6589"/>
    <cellStyle name="Input 2 2 8 2 2" xfId="6590"/>
    <cellStyle name="Input 2 2 8 2 2 2" xfId="6591"/>
    <cellStyle name="Input 2 2 8 2 2 3" xfId="6592"/>
    <cellStyle name="Input 2 2 8 2 2 4" xfId="6593"/>
    <cellStyle name="Input 2 2 8 2 2 5" xfId="6594"/>
    <cellStyle name="Input 2 2 8 2 3" xfId="6595"/>
    <cellStyle name="Input 2 2 8 2 4" xfId="6596"/>
    <cellStyle name="Input 2 2 8 2 5" xfId="6597"/>
    <cellStyle name="Input 2 2 8 2 6" xfId="6598"/>
    <cellStyle name="Input 2 2 8 3" xfId="6599"/>
    <cellStyle name="Input 2 2 8 3 2" xfId="6600"/>
    <cellStyle name="Input 2 2 8 3 3" xfId="6601"/>
    <cellStyle name="Input 2 2 8 3 4" xfId="6602"/>
    <cellStyle name="Input 2 2 8 3 5" xfId="6603"/>
    <cellStyle name="Input 2 2 8 4" xfId="6604"/>
    <cellStyle name="Input 2 2 8 5" xfId="6605"/>
    <cellStyle name="Input 2 2 8 6" xfId="6606"/>
    <cellStyle name="Input 2 2 8 7" xfId="6607"/>
    <cellStyle name="Input 2 2 9" xfId="6608"/>
    <cellStyle name="Input 2 2 9 2" xfId="6609"/>
    <cellStyle name="Input 2 2 9 2 2" xfId="6610"/>
    <cellStyle name="Input 2 2 9 2 2 2" xfId="6611"/>
    <cellStyle name="Input 2 2 9 2 2 3" xfId="6612"/>
    <cellStyle name="Input 2 2 9 2 2 4" xfId="6613"/>
    <cellStyle name="Input 2 2 9 2 2 5" xfId="6614"/>
    <cellStyle name="Input 2 2 9 2 3" xfId="6615"/>
    <cellStyle name="Input 2 2 9 2 4" xfId="6616"/>
    <cellStyle name="Input 2 2 9 2 5" xfId="6617"/>
    <cellStyle name="Input 2 2 9 2 6" xfId="6618"/>
    <cellStyle name="Input 2 2 9 3" xfId="6619"/>
    <cellStyle name="Input 2 2 9 3 2" xfId="6620"/>
    <cellStyle name="Input 2 2 9 3 3" xfId="6621"/>
    <cellStyle name="Input 2 2 9 3 4" xfId="6622"/>
    <cellStyle name="Input 2 2 9 3 5" xfId="6623"/>
    <cellStyle name="Input 2 2 9 4" xfId="6624"/>
    <cellStyle name="Input 2 2 9 5" xfId="6625"/>
    <cellStyle name="Input 2 2 9 6" xfId="6626"/>
    <cellStyle name="Input 2 2 9 7" xfId="6627"/>
    <cellStyle name="Input 2 3" xfId="6628"/>
    <cellStyle name="Input 2 3 10" xfId="6629"/>
    <cellStyle name="Input 2 3 11" xfId="6630"/>
    <cellStyle name="Input 2 3 12" xfId="6631"/>
    <cellStyle name="Input 2 3 2" xfId="6632"/>
    <cellStyle name="Input 2 3 2 10" xfId="6633"/>
    <cellStyle name="Input 2 3 2 11" xfId="6634"/>
    <cellStyle name="Input 2 3 2 2" xfId="6635"/>
    <cellStyle name="Input 2 3 2 2 2" xfId="6636"/>
    <cellStyle name="Input 2 3 2 2 2 2" xfId="6637"/>
    <cellStyle name="Input 2 3 2 2 2 2 2" xfId="6638"/>
    <cellStyle name="Input 2 3 2 2 2 2 2 2" xfId="6639"/>
    <cellStyle name="Input 2 3 2 2 2 2 2 3" xfId="6640"/>
    <cellStyle name="Input 2 3 2 2 2 2 2 4" xfId="6641"/>
    <cellStyle name="Input 2 3 2 2 2 2 2 5" xfId="6642"/>
    <cellStyle name="Input 2 3 2 2 2 2 3" xfId="6643"/>
    <cellStyle name="Input 2 3 2 2 2 2 4" xfId="6644"/>
    <cellStyle name="Input 2 3 2 2 2 2 5" xfId="6645"/>
    <cellStyle name="Input 2 3 2 2 2 2 6" xfId="6646"/>
    <cellStyle name="Input 2 3 2 2 2 3" xfId="6647"/>
    <cellStyle name="Input 2 3 2 2 2 3 2" xfId="6648"/>
    <cellStyle name="Input 2 3 2 2 2 3 3" xfId="6649"/>
    <cellStyle name="Input 2 3 2 2 2 3 4" xfId="6650"/>
    <cellStyle name="Input 2 3 2 2 2 3 5" xfId="6651"/>
    <cellStyle name="Input 2 3 2 2 2 4" xfId="6652"/>
    <cellStyle name="Input 2 3 2 2 2 5" xfId="6653"/>
    <cellStyle name="Input 2 3 2 2 2 6" xfId="6654"/>
    <cellStyle name="Input 2 3 2 2 2 7" xfId="6655"/>
    <cellStyle name="Input 2 3 2 2 3" xfId="6656"/>
    <cellStyle name="Input 2 3 2 2 3 2" xfId="6657"/>
    <cellStyle name="Input 2 3 2 2 3 2 2" xfId="6658"/>
    <cellStyle name="Input 2 3 2 2 3 2 2 2" xfId="6659"/>
    <cellStyle name="Input 2 3 2 2 3 2 2 3" xfId="6660"/>
    <cellStyle name="Input 2 3 2 2 3 2 2 4" xfId="6661"/>
    <cellStyle name="Input 2 3 2 2 3 2 2 5" xfId="6662"/>
    <cellStyle name="Input 2 3 2 2 3 2 3" xfId="6663"/>
    <cellStyle name="Input 2 3 2 2 3 2 4" xfId="6664"/>
    <cellStyle name="Input 2 3 2 2 3 2 5" xfId="6665"/>
    <cellStyle name="Input 2 3 2 2 3 2 6" xfId="6666"/>
    <cellStyle name="Input 2 3 2 2 3 3" xfId="6667"/>
    <cellStyle name="Input 2 3 2 2 3 3 2" xfId="6668"/>
    <cellStyle name="Input 2 3 2 2 3 3 3" xfId="6669"/>
    <cellStyle name="Input 2 3 2 2 3 3 4" xfId="6670"/>
    <cellStyle name="Input 2 3 2 2 3 3 5" xfId="6671"/>
    <cellStyle name="Input 2 3 2 2 3 4" xfId="6672"/>
    <cellStyle name="Input 2 3 2 2 3 5" xfId="6673"/>
    <cellStyle name="Input 2 3 2 2 3 6" xfId="6674"/>
    <cellStyle name="Input 2 3 2 2 3 7" xfId="6675"/>
    <cellStyle name="Input 2 3 2 2 4" xfId="6676"/>
    <cellStyle name="Input 2 3 2 2 4 2" xfId="6677"/>
    <cellStyle name="Input 2 3 2 2 4 2 2" xfId="6678"/>
    <cellStyle name="Input 2 3 2 2 4 2 3" xfId="6679"/>
    <cellStyle name="Input 2 3 2 2 4 2 4" xfId="6680"/>
    <cellStyle name="Input 2 3 2 2 4 2 5" xfId="6681"/>
    <cellStyle name="Input 2 3 2 2 4 3" xfId="6682"/>
    <cellStyle name="Input 2 3 2 2 4 4" xfId="6683"/>
    <cellStyle name="Input 2 3 2 2 4 5" xfId="6684"/>
    <cellStyle name="Input 2 3 2 2 4 6" xfId="6685"/>
    <cellStyle name="Input 2 3 2 2 5" xfId="6686"/>
    <cellStyle name="Input 2 3 2 2 5 2" xfId="6687"/>
    <cellStyle name="Input 2 3 2 2 5 3" xfId="6688"/>
    <cellStyle name="Input 2 3 2 2 5 4" xfId="6689"/>
    <cellStyle name="Input 2 3 2 2 5 5" xfId="6690"/>
    <cellStyle name="Input 2 3 2 2 6" xfId="6691"/>
    <cellStyle name="Input 2 3 2 2 7" xfId="6692"/>
    <cellStyle name="Input 2 3 2 2 8" xfId="6693"/>
    <cellStyle name="Input 2 3 2 2 9" xfId="6694"/>
    <cellStyle name="Input 2 3 2 3" xfId="6695"/>
    <cellStyle name="Input 2 3 2 3 2" xfId="6696"/>
    <cellStyle name="Input 2 3 2 3 2 2" xfId="6697"/>
    <cellStyle name="Input 2 3 2 3 2 2 2" xfId="6698"/>
    <cellStyle name="Input 2 3 2 3 2 2 2 2" xfId="6699"/>
    <cellStyle name="Input 2 3 2 3 2 2 2 3" xfId="6700"/>
    <cellStyle name="Input 2 3 2 3 2 2 2 4" xfId="6701"/>
    <cellStyle name="Input 2 3 2 3 2 2 2 5" xfId="6702"/>
    <cellStyle name="Input 2 3 2 3 2 2 3" xfId="6703"/>
    <cellStyle name="Input 2 3 2 3 2 2 4" xfId="6704"/>
    <cellStyle name="Input 2 3 2 3 2 2 5" xfId="6705"/>
    <cellStyle name="Input 2 3 2 3 2 2 6" xfId="6706"/>
    <cellStyle name="Input 2 3 2 3 2 3" xfId="6707"/>
    <cellStyle name="Input 2 3 2 3 2 3 2" xfId="6708"/>
    <cellStyle name="Input 2 3 2 3 2 3 3" xfId="6709"/>
    <cellStyle name="Input 2 3 2 3 2 3 4" xfId="6710"/>
    <cellStyle name="Input 2 3 2 3 2 3 5" xfId="6711"/>
    <cellStyle name="Input 2 3 2 3 2 4" xfId="6712"/>
    <cellStyle name="Input 2 3 2 3 2 5" xfId="6713"/>
    <cellStyle name="Input 2 3 2 3 2 6" xfId="6714"/>
    <cellStyle name="Input 2 3 2 3 2 7" xfId="6715"/>
    <cellStyle name="Input 2 3 2 3 3" xfId="6716"/>
    <cellStyle name="Input 2 3 2 3 3 2" xfId="6717"/>
    <cellStyle name="Input 2 3 2 3 3 2 2" xfId="6718"/>
    <cellStyle name="Input 2 3 2 3 3 2 2 2" xfId="6719"/>
    <cellStyle name="Input 2 3 2 3 3 2 2 3" xfId="6720"/>
    <cellStyle name="Input 2 3 2 3 3 2 2 4" xfId="6721"/>
    <cellStyle name="Input 2 3 2 3 3 2 2 5" xfId="6722"/>
    <cellStyle name="Input 2 3 2 3 3 2 3" xfId="6723"/>
    <cellStyle name="Input 2 3 2 3 3 2 4" xfId="6724"/>
    <cellStyle name="Input 2 3 2 3 3 2 5" xfId="6725"/>
    <cellStyle name="Input 2 3 2 3 3 2 6" xfId="6726"/>
    <cellStyle name="Input 2 3 2 3 3 3" xfId="6727"/>
    <cellStyle name="Input 2 3 2 3 3 3 2" xfId="6728"/>
    <cellStyle name="Input 2 3 2 3 3 3 3" xfId="6729"/>
    <cellStyle name="Input 2 3 2 3 3 3 4" xfId="6730"/>
    <cellStyle name="Input 2 3 2 3 3 3 5" xfId="6731"/>
    <cellStyle name="Input 2 3 2 3 3 4" xfId="6732"/>
    <cellStyle name="Input 2 3 2 3 3 5" xfId="6733"/>
    <cellStyle name="Input 2 3 2 3 3 6" xfId="6734"/>
    <cellStyle name="Input 2 3 2 3 3 7" xfId="6735"/>
    <cellStyle name="Input 2 3 2 3 4" xfId="6736"/>
    <cellStyle name="Input 2 3 2 3 4 2" xfId="6737"/>
    <cellStyle name="Input 2 3 2 3 4 2 2" xfId="6738"/>
    <cellStyle name="Input 2 3 2 3 4 2 3" xfId="6739"/>
    <cellStyle name="Input 2 3 2 3 4 2 4" xfId="6740"/>
    <cellStyle name="Input 2 3 2 3 4 2 5" xfId="6741"/>
    <cellStyle name="Input 2 3 2 3 4 3" xfId="6742"/>
    <cellStyle name="Input 2 3 2 3 4 4" xfId="6743"/>
    <cellStyle name="Input 2 3 2 3 4 5" xfId="6744"/>
    <cellStyle name="Input 2 3 2 3 4 6" xfId="6745"/>
    <cellStyle name="Input 2 3 2 3 5" xfId="6746"/>
    <cellStyle name="Input 2 3 2 3 5 2" xfId="6747"/>
    <cellStyle name="Input 2 3 2 3 5 3" xfId="6748"/>
    <cellStyle name="Input 2 3 2 3 5 4" xfId="6749"/>
    <cellStyle name="Input 2 3 2 3 5 5" xfId="6750"/>
    <cellStyle name="Input 2 3 2 3 6" xfId="6751"/>
    <cellStyle name="Input 2 3 2 3 7" xfId="6752"/>
    <cellStyle name="Input 2 3 2 3 8" xfId="6753"/>
    <cellStyle name="Input 2 3 2 3 9" xfId="6754"/>
    <cellStyle name="Input 2 3 2 4" xfId="6755"/>
    <cellStyle name="Input 2 3 2 4 2" xfId="6756"/>
    <cellStyle name="Input 2 3 2 4 2 2" xfId="6757"/>
    <cellStyle name="Input 2 3 2 4 2 2 2" xfId="6758"/>
    <cellStyle name="Input 2 3 2 4 2 2 3" xfId="6759"/>
    <cellStyle name="Input 2 3 2 4 2 2 4" xfId="6760"/>
    <cellStyle name="Input 2 3 2 4 2 2 5" xfId="6761"/>
    <cellStyle name="Input 2 3 2 4 2 3" xfId="6762"/>
    <cellStyle name="Input 2 3 2 4 2 4" xfId="6763"/>
    <cellStyle name="Input 2 3 2 4 2 5" xfId="6764"/>
    <cellStyle name="Input 2 3 2 4 2 6" xfId="6765"/>
    <cellStyle name="Input 2 3 2 4 3" xfId="6766"/>
    <cellStyle name="Input 2 3 2 4 3 2" xfId="6767"/>
    <cellStyle name="Input 2 3 2 4 3 3" xfId="6768"/>
    <cellStyle name="Input 2 3 2 4 3 4" xfId="6769"/>
    <cellStyle name="Input 2 3 2 4 3 5" xfId="6770"/>
    <cellStyle name="Input 2 3 2 4 4" xfId="6771"/>
    <cellStyle name="Input 2 3 2 4 5" xfId="6772"/>
    <cellStyle name="Input 2 3 2 4 6" xfId="6773"/>
    <cellStyle name="Input 2 3 2 4 7" xfId="6774"/>
    <cellStyle name="Input 2 3 2 5" xfId="6775"/>
    <cellStyle name="Input 2 3 2 5 2" xfId="6776"/>
    <cellStyle name="Input 2 3 2 5 2 2" xfId="6777"/>
    <cellStyle name="Input 2 3 2 5 2 2 2" xfId="6778"/>
    <cellStyle name="Input 2 3 2 5 2 2 3" xfId="6779"/>
    <cellStyle name="Input 2 3 2 5 2 2 4" xfId="6780"/>
    <cellStyle name="Input 2 3 2 5 2 2 5" xfId="6781"/>
    <cellStyle name="Input 2 3 2 5 2 3" xfId="6782"/>
    <cellStyle name="Input 2 3 2 5 2 4" xfId="6783"/>
    <cellStyle name="Input 2 3 2 5 2 5" xfId="6784"/>
    <cellStyle name="Input 2 3 2 5 2 6" xfId="6785"/>
    <cellStyle name="Input 2 3 2 5 3" xfId="6786"/>
    <cellStyle name="Input 2 3 2 5 3 2" xfId="6787"/>
    <cellStyle name="Input 2 3 2 5 3 3" xfId="6788"/>
    <cellStyle name="Input 2 3 2 5 3 4" xfId="6789"/>
    <cellStyle name="Input 2 3 2 5 3 5" xfId="6790"/>
    <cellStyle name="Input 2 3 2 5 4" xfId="6791"/>
    <cellStyle name="Input 2 3 2 5 5" xfId="6792"/>
    <cellStyle name="Input 2 3 2 5 6" xfId="6793"/>
    <cellStyle name="Input 2 3 2 5 7" xfId="6794"/>
    <cellStyle name="Input 2 3 2 6" xfId="6795"/>
    <cellStyle name="Input 2 3 2 6 2" xfId="6796"/>
    <cellStyle name="Input 2 3 2 6 2 2" xfId="6797"/>
    <cellStyle name="Input 2 3 2 6 2 3" xfId="6798"/>
    <cellStyle name="Input 2 3 2 6 2 4" xfId="6799"/>
    <cellStyle name="Input 2 3 2 6 2 5" xfId="6800"/>
    <cellStyle name="Input 2 3 2 6 3" xfId="6801"/>
    <cellStyle name="Input 2 3 2 6 4" xfId="6802"/>
    <cellStyle name="Input 2 3 2 6 5" xfId="6803"/>
    <cellStyle name="Input 2 3 2 6 6" xfId="6804"/>
    <cellStyle name="Input 2 3 2 7" xfId="6805"/>
    <cellStyle name="Input 2 3 2 7 2" xfId="6806"/>
    <cellStyle name="Input 2 3 2 7 3" xfId="6807"/>
    <cellStyle name="Input 2 3 2 7 4" xfId="6808"/>
    <cellStyle name="Input 2 3 2 7 5" xfId="6809"/>
    <cellStyle name="Input 2 3 2 8" xfId="6810"/>
    <cellStyle name="Input 2 3 2 9" xfId="6811"/>
    <cellStyle name="Input 2 3 3" xfId="6812"/>
    <cellStyle name="Input 2 3 3 2" xfId="6813"/>
    <cellStyle name="Input 2 3 3 2 2" xfId="6814"/>
    <cellStyle name="Input 2 3 3 2 2 2" xfId="6815"/>
    <cellStyle name="Input 2 3 3 2 2 2 2" xfId="6816"/>
    <cellStyle name="Input 2 3 3 2 2 2 3" xfId="6817"/>
    <cellStyle name="Input 2 3 3 2 2 2 4" xfId="6818"/>
    <cellStyle name="Input 2 3 3 2 2 2 5" xfId="6819"/>
    <cellStyle name="Input 2 3 3 2 2 3" xfId="6820"/>
    <cellStyle name="Input 2 3 3 2 2 4" xfId="6821"/>
    <cellStyle name="Input 2 3 3 2 2 5" xfId="6822"/>
    <cellStyle name="Input 2 3 3 2 2 6" xfId="6823"/>
    <cellStyle name="Input 2 3 3 2 3" xfId="6824"/>
    <cellStyle name="Input 2 3 3 2 3 2" xfId="6825"/>
    <cellStyle name="Input 2 3 3 2 3 3" xfId="6826"/>
    <cellStyle name="Input 2 3 3 2 3 4" xfId="6827"/>
    <cellStyle name="Input 2 3 3 2 3 5" xfId="6828"/>
    <cellStyle name="Input 2 3 3 2 4" xfId="6829"/>
    <cellStyle name="Input 2 3 3 2 5" xfId="6830"/>
    <cellStyle name="Input 2 3 3 2 6" xfId="6831"/>
    <cellStyle name="Input 2 3 3 2 7" xfId="6832"/>
    <cellStyle name="Input 2 3 3 3" xfId="6833"/>
    <cellStyle name="Input 2 3 3 3 2" xfId="6834"/>
    <cellStyle name="Input 2 3 3 3 2 2" xfId="6835"/>
    <cellStyle name="Input 2 3 3 3 2 2 2" xfId="6836"/>
    <cellStyle name="Input 2 3 3 3 2 2 3" xfId="6837"/>
    <cellStyle name="Input 2 3 3 3 2 2 4" xfId="6838"/>
    <cellStyle name="Input 2 3 3 3 2 2 5" xfId="6839"/>
    <cellStyle name="Input 2 3 3 3 2 3" xfId="6840"/>
    <cellStyle name="Input 2 3 3 3 2 4" xfId="6841"/>
    <cellStyle name="Input 2 3 3 3 2 5" xfId="6842"/>
    <cellStyle name="Input 2 3 3 3 2 6" xfId="6843"/>
    <cellStyle name="Input 2 3 3 3 3" xfId="6844"/>
    <cellStyle name="Input 2 3 3 3 3 2" xfId="6845"/>
    <cellStyle name="Input 2 3 3 3 3 3" xfId="6846"/>
    <cellStyle name="Input 2 3 3 3 3 4" xfId="6847"/>
    <cellStyle name="Input 2 3 3 3 3 5" xfId="6848"/>
    <cellStyle name="Input 2 3 3 3 4" xfId="6849"/>
    <cellStyle name="Input 2 3 3 3 5" xfId="6850"/>
    <cellStyle name="Input 2 3 3 3 6" xfId="6851"/>
    <cellStyle name="Input 2 3 3 3 7" xfId="6852"/>
    <cellStyle name="Input 2 3 3 4" xfId="6853"/>
    <cellStyle name="Input 2 3 3 4 2" xfId="6854"/>
    <cellStyle name="Input 2 3 3 4 2 2" xfId="6855"/>
    <cellStyle name="Input 2 3 3 4 2 3" xfId="6856"/>
    <cellStyle name="Input 2 3 3 4 2 4" xfId="6857"/>
    <cellStyle name="Input 2 3 3 4 2 5" xfId="6858"/>
    <cellStyle name="Input 2 3 3 4 3" xfId="6859"/>
    <cellStyle name="Input 2 3 3 4 4" xfId="6860"/>
    <cellStyle name="Input 2 3 3 4 5" xfId="6861"/>
    <cellStyle name="Input 2 3 3 4 6" xfId="6862"/>
    <cellStyle name="Input 2 3 3 5" xfId="6863"/>
    <cellStyle name="Input 2 3 3 5 2" xfId="6864"/>
    <cellStyle name="Input 2 3 3 5 3" xfId="6865"/>
    <cellStyle name="Input 2 3 3 5 4" xfId="6866"/>
    <cellStyle name="Input 2 3 3 5 5" xfId="6867"/>
    <cellStyle name="Input 2 3 3 6" xfId="6868"/>
    <cellStyle name="Input 2 3 3 7" xfId="6869"/>
    <cellStyle name="Input 2 3 3 8" xfId="6870"/>
    <cellStyle name="Input 2 3 3 9" xfId="6871"/>
    <cellStyle name="Input 2 3 4" xfId="6872"/>
    <cellStyle name="Input 2 3 4 2" xfId="6873"/>
    <cellStyle name="Input 2 3 4 2 2" xfId="6874"/>
    <cellStyle name="Input 2 3 4 2 2 2" xfId="6875"/>
    <cellStyle name="Input 2 3 4 2 2 2 2" xfId="6876"/>
    <cellStyle name="Input 2 3 4 2 2 2 3" xfId="6877"/>
    <cellStyle name="Input 2 3 4 2 2 2 4" xfId="6878"/>
    <cellStyle name="Input 2 3 4 2 2 2 5" xfId="6879"/>
    <cellStyle name="Input 2 3 4 2 2 3" xfId="6880"/>
    <cellStyle name="Input 2 3 4 2 2 4" xfId="6881"/>
    <cellStyle name="Input 2 3 4 2 2 5" xfId="6882"/>
    <cellStyle name="Input 2 3 4 2 2 6" xfId="6883"/>
    <cellStyle name="Input 2 3 4 2 3" xfId="6884"/>
    <cellStyle name="Input 2 3 4 2 3 2" xfId="6885"/>
    <cellStyle name="Input 2 3 4 2 3 3" xfId="6886"/>
    <cellStyle name="Input 2 3 4 2 3 4" xfId="6887"/>
    <cellStyle name="Input 2 3 4 2 3 5" xfId="6888"/>
    <cellStyle name="Input 2 3 4 2 4" xfId="6889"/>
    <cellStyle name="Input 2 3 4 2 5" xfId="6890"/>
    <cellStyle name="Input 2 3 4 2 6" xfId="6891"/>
    <cellStyle name="Input 2 3 4 2 7" xfId="6892"/>
    <cellStyle name="Input 2 3 4 3" xfId="6893"/>
    <cellStyle name="Input 2 3 4 3 2" xfId="6894"/>
    <cellStyle name="Input 2 3 4 3 2 2" xfId="6895"/>
    <cellStyle name="Input 2 3 4 3 2 2 2" xfId="6896"/>
    <cellStyle name="Input 2 3 4 3 2 2 3" xfId="6897"/>
    <cellStyle name="Input 2 3 4 3 2 2 4" xfId="6898"/>
    <cellStyle name="Input 2 3 4 3 2 2 5" xfId="6899"/>
    <cellStyle name="Input 2 3 4 3 2 3" xfId="6900"/>
    <cellStyle name="Input 2 3 4 3 2 4" xfId="6901"/>
    <cellStyle name="Input 2 3 4 3 2 5" xfId="6902"/>
    <cellStyle name="Input 2 3 4 3 2 6" xfId="6903"/>
    <cellStyle name="Input 2 3 4 3 3" xfId="6904"/>
    <cellStyle name="Input 2 3 4 3 3 2" xfId="6905"/>
    <cellStyle name="Input 2 3 4 3 3 3" xfId="6906"/>
    <cellStyle name="Input 2 3 4 3 3 4" xfId="6907"/>
    <cellStyle name="Input 2 3 4 3 3 5" xfId="6908"/>
    <cellStyle name="Input 2 3 4 3 4" xfId="6909"/>
    <cellStyle name="Input 2 3 4 3 5" xfId="6910"/>
    <cellStyle name="Input 2 3 4 3 6" xfId="6911"/>
    <cellStyle name="Input 2 3 4 3 7" xfId="6912"/>
    <cellStyle name="Input 2 3 4 4" xfId="6913"/>
    <cellStyle name="Input 2 3 4 4 2" xfId="6914"/>
    <cellStyle name="Input 2 3 4 4 2 2" xfId="6915"/>
    <cellStyle name="Input 2 3 4 4 2 3" xfId="6916"/>
    <cellStyle name="Input 2 3 4 4 2 4" xfId="6917"/>
    <cellStyle name="Input 2 3 4 4 2 5" xfId="6918"/>
    <cellStyle name="Input 2 3 4 4 3" xfId="6919"/>
    <cellStyle name="Input 2 3 4 4 4" xfId="6920"/>
    <cellStyle name="Input 2 3 4 4 5" xfId="6921"/>
    <cellStyle name="Input 2 3 4 4 6" xfId="6922"/>
    <cellStyle name="Input 2 3 4 5" xfId="6923"/>
    <cellStyle name="Input 2 3 4 5 2" xfId="6924"/>
    <cellStyle name="Input 2 3 4 5 3" xfId="6925"/>
    <cellStyle name="Input 2 3 4 5 4" xfId="6926"/>
    <cellStyle name="Input 2 3 4 5 5" xfId="6927"/>
    <cellStyle name="Input 2 3 4 6" xfId="6928"/>
    <cellStyle name="Input 2 3 4 7" xfId="6929"/>
    <cellStyle name="Input 2 3 4 8" xfId="6930"/>
    <cellStyle name="Input 2 3 4 9" xfId="6931"/>
    <cellStyle name="Input 2 3 5" xfId="6932"/>
    <cellStyle name="Input 2 3 5 2" xfId="6933"/>
    <cellStyle name="Input 2 3 5 2 2" xfId="6934"/>
    <cellStyle name="Input 2 3 5 2 2 2" xfId="6935"/>
    <cellStyle name="Input 2 3 5 2 2 3" xfId="6936"/>
    <cellStyle name="Input 2 3 5 2 2 4" xfId="6937"/>
    <cellStyle name="Input 2 3 5 2 2 5" xfId="6938"/>
    <cellStyle name="Input 2 3 5 2 3" xfId="6939"/>
    <cellStyle name="Input 2 3 5 2 4" xfId="6940"/>
    <cellStyle name="Input 2 3 5 2 5" xfId="6941"/>
    <cellStyle name="Input 2 3 5 2 6" xfId="6942"/>
    <cellStyle name="Input 2 3 5 3" xfId="6943"/>
    <cellStyle name="Input 2 3 5 3 2" xfId="6944"/>
    <cellStyle name="Input 2 3 5 3 3" xfId="6945"/>
    <cellStyle name="Input 2 3 5 3 4" xfId="6946"/>
    <cellStyle name="Input 2 3 5 3 5" xfId="6947"/>
    <cellStyle name="Input 2 3 5 4" xfId="6948"/>
    <cellStyle name="Input 2 3 5 5" xfId="6949"/>
    <cellStyle name="Input 2 3 5 6" xfId="6950"/>
    <cellStyle name="Input 2 3 5 7" xfId="6951"/>
    <cellStyle name="Input 2 3 6" xfId="6952"/>
    <cellStyle name="Input 2 3 6 2" xfId="6953"/>
    <cellStyle name="Input 2 3 6 2 2" xfId="6954"/>
    <cellStyle name="Input 2 3 6 2 2 2" xfId="6955"/>
    <cellStyle name="Input 2 3 6 2 2 3" xfId="6956"/>
    <cellStyle name="Input 2 3 6 2 2 4" xfId="6957"/>
    <cellStyle name="Input 2 3 6 2 2 5" xfId="6958"/>
    <cellStyle name="Input 2 3 6 2 3" xfId="6959"/>
    <cellStyle name="Input 2 3 6 2 4" xfId="6960"/>
    <cellStyle name="Input 2 3 6 2 5" xfId="6961"/>
    <cellStyle name="Input 2 3 6 2 6" xfId="6962"/>
    <cellStyle name="Input 2 3 6 3" xfId="6963"/>
    <cellStyle name="Input 2 3 6 3 2" xfId="6964"/>
    <cellStyle name="Input 2 3 6 3 3" xfId="6965"/>
    <cellStyle name="Input 2 3 6 3 4" xfId="6966"/>
    <cellStyle name="Input 2 3 6 3 5" xfId="6967"/>
    <cellStyle name="Input 2 3 6 4" xfId="6968"/>
    <cellStyle name="Input 2 3 6 5" xfId="6969"/>
    <cellStyle name="Input 2 3 6 6" xfId="6970"/>
    <cellStyle name="Input 2 3 6 7" xfId="6971"/>
    <cellStyle name="Input 2 3 7" xfId="6972"/>
    <cellStyle name="Input 2 3 7 2" xfId="6973"/>
    <cellStyle name="Input 2 3 7 2 2" xfId="6974"/>
    <cellStyle name="Input 2 3 7 2 3" xfId="6975"/>
    <cellStyle name="Input 2 3 7 2 4" xfId="6976"/>
    <cellStyle name="Input 2 3 7 2 5" xfId="6977"/>
    <cellStyle name="Input 2 3 7 3" xfId="6978"/>
    <cellStyle name="Input 2 3 7 4" xfId="6979"/>
    <cellStyle name="Input 2 3 7 5" xfId="6980"/>
    <cellStyle name="Input 2 3 7 6" xfId="6981"/>
    <cellStyle name="Input 2 3 8" xfId="6982"/>
    <cellStyle name="Input 2 3 8 2" xfId="6983"/>
    <cellStyle name="Input 2 3 8 3" xfId="6984"/>
    <cellStyle name="Input 2 3 8 4" xfId="6985"/>
    <cellStyle name="Input 2 3 8 5" xfId="6986"/>
    <cellStyle name="Input 2 3 9" xfId="6987"/>
    <cellStyle name="Input 2 4" xfId="6988"/>
    <cellStyle name="Input 2 4 10" xfId="6989"/>
    <cellStyle name="Input 2 4 11" xfId="6990"/>
    <cellStyle name="Input 2 4 12" xfId="6991"/>
    <cellStyle name="Input 2 4 2" xfId="6992"/>
    <cellStyle name="Input 2 4 2 10" xfId="6993"/>
    <cellStyle name="Input 2 4 2 11" xfId="6994"/>
    <cellStyle name="Input 2 4 2 2" xfId="6995"/>
    <cellStyle name="Input 2 4 2 2 2" xfId="6996"/>
    <cellStyle name="Input 2 4 2 2 2 2" xfId="6997"/>
    <cellStyle name="Input 2 4 2 2 2 2 2" xfId="6998"/>
    <cellStyle name="Input 2 4 2 2 2 2 2 2" xfId="6999"/>
    <cellStyle name="Input 2 4 2 2 2 2 2 3" xfId="7000"/>
    <cellStyle name="Input 2 4 2 2 2 2 2 4" xfId="7001"/>
    <cellStyle name="Input 2 4 2 2 2 2 2 5" xfId="7002"/>
    <cellStyle name="Input 2 4 2 2 2 2 3" xfId="7003"/>
    <cellStyle name="Input 2 4 2 2 2 2 4" xfId="7004"/>
    <cellStyle name="Input 2 4 2 2 2 2 5" xfId="7005"/>
    <cellStyle name="Input 2 4 2 2 2 2 6" xfId="7006"/>
    <cellStyle name="Input 2 4 2 2 2 3" xfId="7007"/>
    <cellStyle name="Input 2 4 2 2 2 3 2" xfId="7008"/>
    <cellStyle name="Input 2 4 2 2 2 3 3" xfId="7009"/>
    <cellStyle name="Input 2 4 2 2 2 3 4" xfId="7010"/>
    <cellStyle name="Input 2 4 2 2 2 3 5" xfId="7011"/>
    <cellStyle name="Input 2 4 2 2 2 4" xfId="7012"/>
    <cellStyle name="Input 2 4 2 2 2 5" xfId="7013"/>
    <cellStyle name="Input 2 4 2 2 2 6" xfId="7014"/>
    <cellStyle name="Input 2 4 2 2 2 7" xfId="7015"/>
    <cellStyle name="Input 2 4 2 2 3" xfId="7016"/>
    <cellStyle name="Input 2 4 2 2 3 2" xfId="7017"/>
    <cellStyle name="Input 2 4 2 2 3 2 2" xfId="7018"/>
    <cellStyle name="Input 2 4 2 2 3 2 2 2" xfId="7019"/>
    <cellStyle name="Input 2 4 2 2 3 2 2 3" xfId="7020"/>
    <cellStyle name="Input 2 4 2 2 3 2 2 4" xfId="7021"/>
    <cellStyle name="Input 2 4 2 2 3 2 2 5" xfId="7022"/>
    <cellStyle name="Input 2 4 2 2 3 2 3" xfId="7023"/>
    <cellStyle name="Input 2 4 2 2 3 2 4" xfId="7024"/>
    <cellStyle name="Input 2 4 2 2 3 2 5" xfId="7025"/>
    <cellStyle name="Input 2 4 2 2 3 2 6" xfId="7026"/>
    <cellStyle name="Input 2 4 2 2 3 3" xfId="7027"/>
    <cellStyle name="Input 2 4 2 2 3 3 2" xfId="7028"/>
    <cellStyle name="Input 2 4 2 2 3 3 3" xfId="7029"/>
    <cellStyle name="Input 2 4 2 2 3 3 4" xfId="7030"/>
    <cellStyle name="Input 2 4 2 2 3 3 5" xfId="7031"/>
    <cellStyle name="Input 2 4 2 2 3 4" xfId="7032"/>
    <cellStyle name="Input 2 4 2 2 3 5" xfId="7033"/>
    <cellStyle name="Input 2 4 2 2 3 6" xfId="7034"/>
    <cellStyle name="Input 2 4 2 2 3 7" xfId="7035"/>
    <cellStyle name="Input 2 4 2 2 4" xfId="7036"/>
    <cellStyle name="Input 2 4 2 2 4 2" xfId="7037"/>
    <cellStyle name="Input 2 4 2 2 4 2 2" xfId="7038"/>
    <cellStyle name="Input 2 4 2 2 4 2 3" xfId="7039"/>
    <cellStyle name="Input 2 4 2 2 4 2 4" xfId="7040"/>
    <cellStyle name="Input 2 4 2 2 4 2 5" xfId="7041"/>
    <cellStyle name="Input 2 4 2 2 4 3" xfId="7042"/>
    <cellStyle name="Input 2 4 2 2 4 4" xfId="7043"/>
    <cellStyle name="Input 2 4 2 2 4 5" xfId="7044"/>
    <cellStyle name="Input 2 4 2 2 4 6" xfId="7045"/>
    <cellStyle name="Input 2 4 2 2 5" xfId="7046"/>
    <cellStyle name="Input 2 4 2 2 5 2" xfId="7047"/>
    <cellStyle name="Input 2 4 2 2 5 3" xfId="7048"/>
    <cellStyle name="Input 2 4 2 2 5 4" xfId="7049"/>
    <cellStyle name="Input 2 4 2 2 5 5" xfId="7050"/>
    <cellStyle name="Input 2 4 2 2 6" xfId="7051"/>
    <cellStyle name="Input 2 4 2 2 7" xfId="7052"/>
    <cellStyle name="Input 2 4 2 2 8" xfId="7053"/>
    <cellStyle name="Input 2 4 2 2 9" xfId="7054"/>
    <cellStyle name="Input 2 4 2 3" xfId="7055"/>
    <cellStyle name="Input 2 4 2 3 2" xfId="7056"/>
    <cellStyle name="Input 2 4 2 3 2 2" xfId="7057"/>
    <cellStyle name="Input 2 4 2 3 2 2 2" xfId="7058"/>
    <cellStyle name="Input 2 4 2 3 2 2 2 2" xfId="7059"/>
    <cellStyle name="Input 2 4 2 3 2 2 2 3" xfId="7060"/>
    <cellStyle name="Input 2 4 2 3 2 2 2 4" xfId="7061"/>
    <cellStyle name="Input 2 4 2 3 2 2 2 5" xfId="7062"/>
    <cellStyle name="Input 2 4 2 3 2 2 3" xfId="7063"/>
    <cellStyle name="Input 2 4 2 3 2 2 4" xfId="7064"/>
    <cellStyle name="Input 2 4 2 3 2 2 5" xfId="7065"/>
    <cellStyle name="Input 2 4 2 3 2 2 6" xfId="7066"/>
    <cellStyle name="Input 2 4 2 3 2 3" xfId="7067"/>
    <cellStyle name="Input 2 4 2 3 2 3 2" xfId="7068"/>
    <cellStyle name="Input 2 4 2 3 2 3 3" xfId="7069"/>
    <cellStyle name="Input 2 4 2 3 2 3 4" xfId="7070"/>
    <cellStyle name="Input 2 4 2 3 2 3 5" xfId="7071"/>
    <cellStyle name="Input 2 4 2 3 2 4" xfId="7072"/>
    <cellStyle name="Input 2 4 2 3 2 5" xfId="7073"/>
    <cellStyle name="Input 2 4 2 3 2 6" xfId="7074"/>
    <cellStyle name="Input 2 4 2 3 2 7" xfId="7075"/>
    <cellStyle name="Input 2 4 2 3 3" xfId="7076"/>
    <cellStyle name="Input 2 4 2 3 3 2" xfId="7077"/>
    <cellStyle name="Input 2 4 2 3 3 2 2" xfId="7078"/>
    <cellStyle name="Input 2 4 2 3 3 2 2 2" xfId="7079"/>
    <cellStyle name="Input 2 4 2 3 3 2 2 3" xfId="7080"/>
    <cellStyle name="Input 2 4 2 3 3 2 2 4" xfId="7081"/>
    <cellStyle name="Input 2 4 2 3 3 2 2 5" xfId="7082"/>
    <cellStyle name="Input 2 4 2 3 3 2 3" xfId="7083"/>
    <cellStyle name="Input 2 4 2 3 3 2 4" xfId="7084"/>
    <cellStyle name="Input 2 4 2 3 3 2 5" xfId="7085"/>
    <cellStyle name="Input 2 4 2 3 3 2 6" xfId="7086"/>
    <cellStyle name="Input 2 4 2 3 3 3" xfId="7087"/>
    <cellStyle name="Input 2 4 2 3 3 3 2" xfId="7088"/>
    <cellStyle name="Input 2 4 2 3 3 3 3" xfId="7089"/>
    <cellStyle name="Input 2 4 2 3 3 3 4" xfId="7090"/>
    <cellStyle name="Input 2 4 2 3 3 3 5" xfId="7091"/>
    <cellStyle name="Input 2 4 2 3 3 4" xfId="7092"/>
    <cellStyle name="Input 2 4 2 3 3 5" xfId="7093"/>
    <cellStyle name="Input 2 4 2 3 3 6" xfId="7094"/>
    <cellStyle name="Input 2 4 2 3 3 7" xfId="7095"/>
    <cellStyle name="Input 2 4 2 3 4" xfId="7096"/>
    <cellStyle name="Input 2 4 2 3 4 2" xfId="7097"/>
    <cellStyle name="Input 2 4 2 3 4 2 2" xfId="7098"/>
    <cellStyle name="Input 2 4 2 3 4 2 3" xfId="7099"/>
    <cellStyle name="Input 2 4 2 3 4 2 4" xfId="7100"/>
    <cellStyle name="Input 2 4 2 3 4 2 5" xfId="7101"/>
    <cellStyle name="Input 2 4 2 3 4 3" xfId="7102"/>
    <cellStyle name="Input 2 4 2 3 4 4" xfId="7103"/>
    <cellStyle name="Input 2 4 2 3 4 5" xfId="7104"/>
    <cellStyle name="Input 2 4 2 3 4 6" xfId="7105"/>
    <cellStyle name="Input 2 4 2 3 5" xfId="7106"/>
    <cellStyle name="Input 2 4 2 3 5 2" xfId="7107"/>
    <cellStyle name="Input 2 4 2 3 5 3" xfId="7108"/>
    <cellStyle name="Input 2 4 2 3 5 4" xfId="7109"/>
    <cellStyle name="Input 2 4 2 3 5 5" xfId="7110"/>
    <cellStyle name="Input 2 4 2 3 6" xfId="7111"/>
    <cellStyle name="Input 2 4 2 3 7" xfId="7112"/>
    <cellStyle name="Input 2 4 2 3 8" xfId="7113"/>
    <cellStyle name="Input 2 4 2 3 9" xfId="7114"/>
    <cellStyle name="Input 2 4 2 4" xfId="7115"/>
    <cellStyle name="Input 2 4 2 4 2" xfId="7116"/>
    <cellStyle name="Input 2 4 2 4 2 2" xfId="7117"/>
    <cellStyle name="Input 2 4 2 4 2 2 2" xfId="7118"/>
    <cellStyle name="Input 2 4 2 4 2 2 3" xfId="7119"/>
    <cellStyle name="Input 2 4 2 4 2 2 4" xfId="7120"/>
    <cellStyle name="Input 2 4 2 4 2 2 5" xfId="7121"/>
    <cellStyle name="Input 2 4 2 4 2 3" xfId="7122"/>
    <cellStyle name="Input 2 4 2 4 2 4" xfId="7123"/>
    <cellStyle name="Input 2 4 2 4 2 5" xfId="7124"/>
    <cellStyle name="Input 2 4 2 4 2 6" xfId="7125"/>
    <cellStyle name="Input 2 4 2 4 3" xfId="7126"/>
    <cellStyle name="Input 2 4 2 4 3 2" xfId="7127"/>
    <cellStyle name="Input 2 4 2 4 3 3" xfId="7128"/>
    <cellStyle name="Input 2 4 2 4 3 4" xfId="7129"/>
    <cellStyle name="Input 2 4 2 4 3 5" xfId="7130"/>
    <cellStyle name="Input 2 4 2 4 4" xfId="7131"/>
    <cellStyle name="Input 2 4 2 4 5" xfId="7132"/>
    <cellStyle name="Input 2 4 2 4 6" xfId="7133"/>
    <cellStyle name="Input 2 4 2 4 7" xfId="7134"/>
    <cellStyle name="Input 2 4 2 5" xfId="7135"/>
    <cellStyle name="Input 2 4 2 5 2" xfId="7136"/>
    <cellStyle name="Input 2 4 2 5 2 2" xfId="7137"/>
    <cellStyle name="Input 2 4 2 5 2 2 2" xfId="7138"/>
    <cellStyle name="Input 2 4 2 5 2 2 3" xfId="7139"/>
    <cellStyle name="Input 2 4 2 5 2 2 4" xfId="7140"/>
    <cellStyle name="Input 2 4 2 5 2 2 5" xfId="7141"/>
    <cellStyle name="Input 2 4 2 5 2 3" xfId="7142"/>
    <cellStyle name="Input 2 4 2 5 2 4" xfId="7143"/>
    <cellStyle name="Input 2 4 2 5 2 5" xfId="7144"/>
    <cellStyle name="Input 2 4 2 5 2 6" xfId="7145"/>
    <cellStyle name="Input 2 4 2 5 3" xfId="7146"/>
    <cellStyle name="Input 2 4 2 5 3 2" xfId="7147"/>
    <cellStyle name="Input 2 4 2 5 3 3" xfId="7148"/>
    <cellStyle name="Input 2 4 2 5 3 4" xfId="7149"/>
    <cellStyle name="Input 2 4 2 5 3 5" xfId="7150"/>
    <cellStyle name="Input 2 4 2 5 4" xfId="7151"/>
    <cellStyle name="Input 2 4 2 5 5" xfId="7152"/>
    <cellStyle name="Input 2 4 2 5 6" xfId="7153"/>
    <cellStyle name="Input 2 4 2 5 7" xfId="7154"/>
    <cellStyle name="Input 2 4 2 6" xfId="7155"/>
    <cellStyle name="Input 2 4 2 6 2" xfId="7156"/>
    <cellStyle name="Input 2 4 2 6 2 2" xfId="7157"/>
    <cellStyle name="Input 2 4 2 6 2 3" xfId="7158"/>
    <cellStyle name="Input 2 4 2 6 2 4" xfId="7159"/>
    <cellStyle name="Input 2 4 2 6 2 5" xfId="7160"/>
    <cellStyle name="Input 2 4 2 6 3" xfId="7161"/>
    <cellStyle name="Input 2 4 2 6 4" xfId="7162"/>
    <cellStyle name="Input 2 4 2 6 5" xfId="7163"/>
    <cellStyle name="Input 2 4 2 6 6" xfId="7164"/>
    <cellStyle name="Input 2 4 2 7" xfId="7165"/>
    <cellStyle name="Input 2 4 2 7 2" xfId="7166"/>
    <cellStyle name="Input 2 4 2 7 3" xfId="7167"/>
    <cellStyle name="Input 2 4 2 7 4" xfId="7168"/>
    <cellStyle name="Input 2 4 2 7 5" xfId="7169"/>
    <cellStyle name="Input 2 4 2 8" xfId="7170"/>
    <cellStyle name="Input 2 4 2 9" xfId="7171"/>
    <cellStyle name="Input 2 4 3" xfId="7172"/>
    <cellStyle name="Input 2 4 3 2" xfId="7173"/>
    <cellStyle name="Input 2 4 3 2 2" xfId="7174"/>
    <cellStyle name="Input 2 4 3 2 2 2" xfId="7175"/>
    <cellStyle name="Input 2 4 3 2 2 2 2" xfId="7176"/>
    <cellStyle name="Input 2 4 3 2 2 2 3" xfId="7177"/>
    <cellStyle name="Input 2 4 3 2 2 2 4" xfId="7178"/>
    <cellStyle name="Input 2 4 3 2 2 2 5" xfId="7179"/>
    <cellStyle name="Input 2 4 3 2 2 3" xfId="7180"/>
    <cellStyle name="Input 2 4 3 2 2 4" xfId="7181"/>
    <cellStyle name="Input 2 4 3 2 2 5" xfId="7182"/>
    <cellStyle name="Input 2 4 3 2 2 6" xfId="7183"/>
    <cellStyle name="Input 2 4 3 2 3" xfId="7184"/>
    <cellStyle name="Input 2 4 3 2 3 2" xfId="7185"/>
    <cellStyle name="Input 2 4 3 2 3 3" xfId="7186"/>
    <cellStyle name="Input 2 4 3 2 3 4" xfId="7187"/>
    <cellStyle name="Input 2 4 3 2 3 5" xfId="7188"/>
    <cellStyle name="Input 2 4 3 2 4" xfId="7189"/>
    <cellStyle name="Input 2 4 3 2 5" xfId="7190"/>
    <cellStyle name="Input 2 4 3 2 6" xfId="7191"/>
    <cellStyle name="Input 2 4 3 2 7" xfId="7192"/>
    <cellStyle name="Input 2 4 3 3" xfId="7193"/>
    <cellStyle name="Input 2 4 3 3 2" xfId="7194"/>
    <cellStyle name="Input 2 4 3 3 2 2" xfId="7195"/>
    <cellStyle name="Input 2 4 3 3 2 2 2" xfId="7196"/>
    <cellStyle name="Input 2 4 3 3 2 2 3" xfId="7197"/>
    <cellStyle name="Input 2 4 3 3 2 2 4" xfId="7198"/>
    <cellStyle name="Input 2 4 3 3 2 2 5" xfId="7199"/>
    <cellStyle name="Input 2 4 3 3 2 3" xfId="7200"/>
    <cellStyle name="Input 2 4 3 3 2 4" xfId="7201"/>
    <cellStyle name="Input 2 4 3 3 2 5" xfId="7202"/>
    <cellStyle name="Input 2 4 3 3 2 6" xfId="7203"/>
    <cellStyle name="Input 2 4 3 3 3" xfId="7204"/>
    <cellStyle name="Input 2 4 3 3 3 2" xfId="7205"/>
    <cellStyle name="Input 2 4 3 3 3 3" xfId="7206"/>
    <cellStyle name="Input 2 4 3 3 3 4" xfId="7207"/>
    <cellStyle name="Input 2 4 3 3 3 5" xfId="7208"/>
    <cellStyle name="Input 2 4 3 3 4" xfId="7209"/>
    <cellStyle name="Input 2 4 3 3 5" xfId="7210"/>
    <cellStyle name="Input 2 4 3 3 6" xfId="7211"/>
    <cellStyle name="Input 2 4 3 3 7" xfId="7212"/>
    <cellStyle name="Input 2 4 3 4" xfId="7213"/>
    <cellStyle name="Input 2 4 3 4 2" xfId="7214"/>
    <cellStyle name="Input 2 4 3 4 2 2" xfId="7215"/>
    <cellStyle name="Input 2 4 3 4 2 3" xfId="7216"/>
    <cellStyle name="Input 2 4 3 4 2 4" xfId="7217"/>
    <cellStyle name="Input 2 4 3 4 2 5" xfId="7218"/>
    <cellStyle name="Input 2 4 3 4 3" xfId="7219"/>
    <cellStyle name="Input 2 4 3 4 4" xfId="7220"/>
    <cellStyle name="Input 2 4 3 4 5" xfId="7221"/>
    <cellStyle name="Input 2 4 3 4 6" xfId="7222"/>
    <cellStyle name="Input 2 4 3 5" xfId="7223"/>
    <cellStyle name="Input 2 4 3 5 2" xfId="7224"/>
    <cellStyle name="Input 2 4 3 5 3" xfId="7225"/>
    <cellStyle name="Input 2 4 3 5 4" xfId="7226"/>
    <cellStyle name="Input 2 4 3 5 5" xfId="7227"/>
    <cellStyle name="Input 2 4 3 6" xfId="7228"/>
    <cellStyle name="Input 2 4 3 7" xfId="7229"/>
    <cellStyle name="Input 2 4 3 8" xfId="7230"/>
    <cellStyle name="Input 2 4 3 9" xfId="7231"/>
    <cellStyle name="Input 2 4 4" xfId="7232"/>
    <cellStyle name="Input 2 4 4 2" xfId="7233"/>
    <cellStyle name="Input 2 4 4 2 2" xfId="7234"/>
    <cellStyle name="Input 2 4 4 2 2 2" xfId="7235"/>
    <cellStyle name="Input 2 4 4 2 2 2 2" xfId="7236"/>
    <cellStyle name="Input 2 4 4 2 2 2 3" xfId="7237"/>
    <cellStyle name="Input 2 4 4 2 2 2 4" xfId="7238"/>
    <cellStyle name="Input 2 4 4 2 2 2 5" xfId="7239"/>
    <cellStyle name="Input 2 4 4 2 2 3" xfId="7240"/>
    <cellStyle name="Input 2 4 4 2 2 4" xfId="7241"/>
    <cellStyle name="Input 2 4 4 2 2 5" xfId="7242"/>
    <cellStyle name="Input 2 4 4 2 2 6" xfId="7243"/>
    <cellStyle name="Input 2 4 4 2 3" xfId="7244"/>
    <cellStyle name="Input 2 4 4 2 3 2" xfId="7245"/>
    <cellStyle name="Input 2 4 4 2 3 3" xfId="7246"/>
    <cellStyle name="Input 2 4 4 2 3 4" xfId="7247"/>
    <cellStyle name="Input 2 4 4 2 3 5" xfId="7248"/>
    <cellStyle name="Input 2 4 4 2 4" xfId="7249"/>
    <cellStyle name="Input 2 4 4 2 5" xfId="7250"/>
    <cellStyle name="Input 2 4 4 2 6" xfId="7251"/>
    <cellStyle name="Input 2 4 4 2 7" xfId="7252"/>
    <cellStyle name="Input 2 4 4 3" xfId="7253"/>
    <cellStyle name="Input 2 4 4 3 2" xfId="7254"/>
    <cellStyle name="Input 2 4 4 3 2 2" xfId="7255"/>
    <cellStyle name="Input 2 4 4 3 2 2 2" xfId="7256"/>
    <cellStyle name="Input 2 4 4 3 2 2 3" xfId="7257"/>
    <cellStyle name="Input 2 4 4 3 2 2 4" xfId="7258"/>
    <cellStyle name="Input 2 4 4 3 2 2 5" xfId="7259"/>
    <cellStyle name="Input 2 4 4 3 2 3" xfId="7260"/>
    <cellStyle name="Input 2 4 4 3 2 4" xfId="7261"/>
    <cellStyle name="Input 2 4 4 3 2 5" xfId="7262"/>
    <cellStyle name="Input 2 4 4 3 2 6" xfId="7263"/>
    <cellStyle name="Input 2 4 4 3 3" xfId="7264"/>
    <cellStyle name="Input 2 4 4 3 3 2" xfId="7265"/>
    <cellStyle name="Input 2 4 4 3 3 3" xfId="7266"/>
    <cellStyle name="Input 2 4 4 3 3 4" xfId="7267"/>
    <cellStyle name="Input 2 4 4 3 3 5" xfId="7268"/>
    <cellStyle name="Input 2 4 4 3 4" xfId="7269"/>
    <cellStyle name="Input 2 4 4 3 5" xfId="7270"/>
    <cellStyle name="Input 2 4 4 3 6" xfId="7271"/>
    <cellStyle name="Input 2 4 4 3 7" xfId="7272"/>
    <cellStyle name="Input 2 4 4 4" xfId="7273"/>
    <cellStyle name="Input 2 4 4 4 2" xfId="7274"/>
    <cellStyle name="Input 2 4 4 4 2 2" xfId="7275"/>
    <cellStyle name="Input 2 4 4 4 2 3" xfId="7276"/>
    <cellStyle name="Input 2 4 4 4 2 4" xfId="7277"/>
    <cellStyle name="Input 2 4 4 4 2 5" xfId="7278"/>
    <cellStyle name="Input 2 4 4 4 3" xfId="7279"/>
    <cellStyle name="Input 2 4 4 4 4" xfId="7280"/>
    <cellStyle name="Input 2 4 4 4 5" xfId="7281"/>
    <cellStyle name="Input 2 4 4 4 6" xfId="7282"/>
    <cellStyle name="Input 2 4 4 5" xfId="7283"/>
    <cellStyle name="Input 2 4 4 5 2" xfId="7284"/>
    <cellStyle name="Input 2 4 4 5 3" xfId="7285"/>
    <cellStyle name="Input 2 4 4 5 4" xfId="7286"/>
    <cellStyle name="Input 2 4 4 5 5" xfId="7287"/>
    <cellStyle name="Input 2 4 4 6" xfId="7288"/>
    <cellStyle name="Input 2 4 4 7" xfId="7289"/>
    <cellStyle name="Input 2 4 4 8" xfId="7290"/>
    <cellStyle name="Input 2 4 4 9" xfId="7291"/>
    <cellStyle name="Input 2 4 5" xfId="7292"/>
    <cellStyle name="Input 2 4 5 2" xfId="7293"/>
    <cellStyle name="Input 2 4 5 2 2" xfId="7294"/>
    <cellStyle name="Input 2 4 5 2 2 2" xfId="7295"/>
    <cellStyle name="Input 2 4 5 2 2 3" xfId="7296"/>
    <cellStyle name="Input 2 4 5 2 2 4" xfId="7297"/>
    <cellStyle name="Input 2 4 5 2 2 5" xfId="7298"/>
    <cellStyle name="Input 2 4 5 2 3" xfId="7299"/>
    <cellStyle name="Input 2 4 5 2 4" xfId="7300"/>
    <cellStyle name="Input 2 4 5 2 5" xfId="7301"/>
    <cellStyle name="Input 2 4 5 2 6" xfId="7302"/>
    <cellStyle name="Input 2 4 5 3" xfId="7303"/>
    <cellStyle name="Input 2 4 5 3 2" xfId="7304"/>
    <cellStyle name="Input 2 4 5 3 3" xfId="7305"/>
    <cellStyle name="Input 2 4 5 3 4" xfId="7306"/>
    <cellStyle name="Input 2 4 5 3 5" xfId="7307"/>
    <cellStyle name="Input 2 4 5 4" xfId="7308"/>
    <cellStyle name="Input 2 4 5 5" xfId="7309"/>
    <cellStyle name="Input 2 4 5 6" xfId="7310"/>
    <cellStyle name="Input 2 4 5 7" xfId="7311"/>
    <cellStyle name="Input 2 4 6" xfId="7312"/>
    <cellStyle name="Input 2 4 6 2" xfId="7313"/>
    <cellStyle name="Input 2 4 6 2 2" xfId="7314"/>
    <cellStyle name="Input 2 4 6 2 2 2" xfId="7315"/>
    <cellStyle name="Input 2 4 6 2 2 3" xfId="7316"/>
    <cellStyle name="Input 2 4 6 2 2 4" xfId="7317"/>
    <cellStyle name="Input 2 4 6 2 2 5" xfId="7318"/>
    <cellStyle name="Input 2 4 6 2 3" xfId="7319"/>
    <cellStyle name="Input 2 4 6 2 4" xfId="7320"/>
    <cellStyle name="Input 2 4 6 2 5" xfId="7321"/>
    <cellStyle name="Input 2 4 6 2 6" xfId="7322"/>
    <cellStyle name="Input 2 4 6 3" xfId="7323"/>
    <cellStyle name="Input 2 4 6 3 2" xfId="7324"/>
    <cellStyle name="Input 2 4 6 3 3" xfId="7325"/>
    <cellStyle name="Input 2 4 6 3 4" xfId="7326"/>
    <cellStyle name="Input 2 4 6 3 5" xfId="7327"/>
    <cellStyle name="Input 2 4 6 4" xfId="7328"/>
    <cellStyle name="Input 2 4 6 5" xfId="7329"/>
    <cellStyle name="Input 2 4 6 6" xfId="7330"/>
    <cellStyle name="Input 2 4 6 7" xfId="7331"/>
    <cellStyle name="Input 2 4 7" xfId="7332"/>
    <cellStyle name="Input 2 4 7 2" xfId="7333"/>
    <cellStyle name="Input 2 4 7 2 2" xfId="7334"/>
    <cellStyle name="Input 2 4 7 2 3" xfId="7335"/>
    <cellStyle name="Input 2 4 7 2 4" xfId="7336"/>
    <cellStyle name="Input 2 4 7 2 5" xfId="7337"/>
    <cellStyle name="Input 2 4 7 3" xfId="7338"/>
    <cellStyle name="Input 2 4 7 4" xfId="7339"/>
    <cellStyle name="Input 2 4 7 5" xfId="7340"/>
    <cellStyle name="Input 2 4 7 6" xfId="7341"/>
    <cellStyle name="Input 2 4 8" xfId="7342"/>
    <cellStyle name="Input 2 4 8 2" xfId="7343"/>
    <cellStyle name="Input 2 4 8 3" xfId="7344"/>
    <cellStyle name="Input 2 4 8 4" xfId="7345"/>
    <cellStyle name="Input 2 4 8 5" xfId="7346"/>
    <cellStyle name="Input 2 4 9" xfId="7347"/>
    <cellStyle name="Input 2 5" xfId="7348"/>
    <cellStyle name="Input 2 5 10" xfId="7349"/>
    <cellStyle name="Input 2 5 11" xfId="7350"/>
    <cellStyle name="Input 2 5 2" xfId="7351"/>
    <cellStyle name="Input 2 5 2 2" xfId="7352"/>
    <cellStyle name="Input 2 5 2 2 2" xfId="7353"/>
    <cellStyle name="Input 2 5 2 2 2 2" xfId="7354"/>
    <cellStyle name="Input 2 5 2 2 2 2 2" xfId="7355"/>
    <cellStyle name="Input 2 5 2 2 2 2 3" xfId="7356"/>
    <cellStyle name="Input 2 5 2 2 2 2 4" xfId="7357"/>
    <cellStyle name="Input 2 5 2 2 2 2 5" xfId="7358"/>
    <cellStyle name="Input 2 5 2 2 2 3" xfId="7359"/>
    <cellStyle name="Input 2 5 2 2 2 4" xfId="7360"/>
    <cellStyle name="Input 2 5 2 2 2 5" xfId="7361"/>
    <cellStyle name="Input 2 5 2 2 2 6" xfId="7362"/>
    <cellStyle name="Input 2 5 2 2 3" xfId="7363"/>
    <cellStyle name="Input 2 5 2 2 3 2" xfId="7364"/>
    <cellStyle name="Input 2 5 2 2 3 3" xfId="7365"/>
    <cellStyle name="Input 2 5 2 2 3 4" xfId="7366"/>
    <cellStyle name="Input 2 5 2 2 3 5" xfId="7367"/>
    <cellStyle name="Input 2 5 2 2 4" xfId="7368"/>
    <cellStyle name="Input 2 5 2 2 5" xfId="7369"/>
    <cellStyle name="Input 2 5 2 2 6" xfId="7370"/>
    <cellStyle name="Input 2 5 2 2 7" xfId="7371"/>
    <cellStyle name="Input 2 5 2 3" xfId="7372"/>
    <cellStyle name="Input 2 5 2 3 2" xfId="7373"/>
    <cellStyle name="Input 2 5 2 3 2 2" xfId="7374"/>
    <cellStyle name="Input 2 5 2 3 2 2 2" xfId="7375"/>
    <cellStyle name="Input 2 5 2 3 2 2 3" xfId="7376"/>
    <cellStyle name="Input 2 5 2 3 2 2 4" xfId="7377"/>
    <cellStyle name="Input 2 5 2 3 2 2 5" xfId="7378"/>
    <cellStyle name="Input 2 5 2 3 2 3" xfId="7379"/>
    <cellStyle name="Input 2 5 2 3 2 4" xfId="7380"/>
    <cellStyle name="Input 2 5 2 3 2 5" xfId="7381"/>
    <cellStyle name="Input 2 5 2 3 2 6" xfId="7382"/>
    <cellStyle name="Input 2 5 2 3 3" xfId="7383"/>
    <cellStyle name="Input 2 5 2 3 3 2" xfId="7384"/>
    <cellStyle name="Input 2 5 2 3 3 3" xfId="7385"/>
    <cellStyle name="Input 2 5 2 3 3 4" xfId="7386"/>
    <cellStyle name="Input 2 5 2 3 3 5" xfId="7387"/>
    <cellStyle name="Input 2 5 2 3 4" xfId="7388"/>
    <cellStyle name="Input 2 5 2 3 5" xfId="7389"/>
    <cellStyle name="Input 2 5 2 3 6" xfId="7390"/>
    <cellStyle name="Input 2 5 2 3 7" xfId="7391"/>
    <cellStyle name="Input 2 5 2 4" xfId="7392"/>
    <cellStyle name="Input 2 5 2 4 2" xfId="7393"/>
    <cellStyle name="Input 2 5 2 4 2 2" xfId="7394"/>
    <cellStyle name="Input 2 5 2 4 2 3" xfId="7395"/>
    <cellStyle name="Input 2 5 2 4 2 4" xfId="7396"/>
    <cellStyle name="Input 2 5 2 4 2 5" xfId="7397"/>
    <cellStyle name="Input 2 5 2 4 3" xfId="7398"/>
    <cellStyle name="Input 2 5 2 4 4" xfId="7399"/>
    <cellStyle name="Input 2 5 2 4 5" xfId="7400"/>
    <cellStyle name="Input 2 5 2 4 6" xfId="7401"/>
    <cellStyle name="Input 2 5 2 5" xfId="7402"/>
    <cellStyle name="Input 2 5 2 5 2" xfId="7403"/>
    <cellStyle name="Input 2 5 2 5 3" xfId="7404"/>
    <cellStyle name="Input 2 5 2 5 4" xfId="7405"/>
    <cellStyle name="Input 2 5 2 5 5" xfId="7406"/>
    <cellStyle name="Input 2 5 2 6" xfId="7407"/>
    <cellStyle name="Input 2 5 2 7" xfId="7408"/>
    <cellStyle name="Input 2 5 2 8" xfId="7409"/>
    <cellStyle name="Input 2 5 2 9" xfId="7410"/>
    <cellStyle name="Input 2 5 3" xfId="7411"/>
    <cellStyle name="Input 2 5 3 2" xfId="7412"/>
    <cellStyle name="Input 2 5 3 2 2" xfId="7413"/>
    <cellStyle name="Input 2 5 3 2 2 2" xfId="7414"/>
    <cellStyle name="Input 2 5 3 2 2 2 2" xfId="7415"/>
    <cellStyle name="Input 2 5 3 2 2 2 3" xfId="7416"/>
    <cellStyle name="Input 2 5 3 2 2 2 4" xfId="7417"/>
    <cellStyle name="Input 2 5 3 2 2 2 5" xfId="7418"/>
    <cellStyle name="Input 2 5 3 2 2 3" xfId="7419"/>
    <cellStyle name="Input 2 5 3 2 2 4" xfId="7420"/>
    <cellStyle name="Input 2 5 3 2 2 5" xfId="7421"/>
    <cellStyle name="Input 2 5 3 2 2 6" xfId="7422"/>
    <cellStyle name="Input 2 5 3 2 3" xfId="7423"/>
    <cellStyle name="Input 2 5 3 2 3 2" xfId="7424"/>
    <cellStyle name="Input 2 5 3 2 3 3" xfId="7425"/>
    <cellStyle name="Input 2 5 3 2 3 4" xfId="7426"/>
    <cellStyle name="Input 2 5 3 2 3 5" xfId="7427"/>
    <cellStyle name="Input 2 5 3 2 4" xfId="7428"/>
    <cellStyle name="Input 2 5 3 2 5" xfId="7429"/>
    <cellStyle name="Input 2 5 3 2 6" xfId="7430"/>
    <cellStyle name="Input 2 5 3 2 7" xfId="7431"/>
    <cellStyle name="Input 2 5 3 3" xfId="7432"/>
    <cellStyle name="Input 2 5 3 3 2" xfId="7433"/>
    <cellStyle name="Input 2 5 3 3 2 2" xfId="7434"/>
    <cellStyle name="Input 2 5 3 3 2 2 2" xfId="7435"/>
    <cellStyle name="Input 2 5 3 3 2 2 3" xfId="7436"/>
    <cellStyle name="Input 2 5 3 3 2 2 4" xfId="7437"/>
    <cellStyle name="Input 2 5 3 3 2 2 5" xfId="7438"/>
    <cellStyle name="Input 2 5 3 3 2 3" xfId="7439"/>
    <cellStyle name="Input 2 5 3 3 2 4" xfId="7440"/>
    <cellStyle name="Input 2 5 3 3 2 5" xfId="7441"/>
    <cellStyle name="Input 2 5 3 3 2 6" xfId="7442"/>
    <cellStyle name="Input 2 5 3 3 3" xfId="7443"/>
    <cellStyle name="Input 2 5 3 3 3 2" xfId="7444"/>
    <cellStyle name="Input 2 5 3 3 3 3" xfId="7445"/>
    <cellStyle name="Input 2 5 3 3 3 4" xfId="7446"/>
    <cellStyle name="Input 2 5 3 3 3 5" xfId="7447"/>
    <cellStyle name="Input 2 5 3 3 4" xfId="7448"/>
    <cellStyle name="Input 2 5 3 3 5" xfId="7449"/>
    <cellStyle name="Input 2 5 3 3 6" xfId="7450"/>
    <cellStyle name="Input 2 5 3 3 7" xfId="7451"/>
    <cellStyle name="Input 2 5 3 4" xfId="7452"/>
    <cellStyle name="Input 2 5 3 4 2" xfId="7453"/>
    <cellStyle name="Input 2 5 3 4 2 2" xfId="7454"/>
    <cellStyle name="Input 2 5 3 4 2 3" xfId="7455"/>
    <cellStyle name="Input 2 5 3 4 2 4" xfId="7456"/>
    <cellStyle name="Input 2 5 3 4 2 5" xfId="7457"/>
    <cellStyle name="Input 2 5 3 4 3" xfId="7458"/>
    <cellStyle name="Input 2 5 3 4 4" xfId="7459"/>
    <cellStyle name="Input 2 5 3 4 5" xfId="7460"/>
    <cellStyle name="Input 2 5 3 4 6" xfId="7461"/>
    <cellStyle name="Input 2 5 3 5" xfId="7462"/>
    <cellStyle name="Input 2 5 3 5 2" xfId="7463"/>
    <cellStyle name="Input 2 5 3 5 3" xfId="7464"/>
    <cellStyle name="Input 2 5 3 5 4" xfId="7465"/>
    <cellStyle name="Input 2 5 3 5 5" xfId="7466"/>
    <cellStyle name="Input 2 5 3 6" xfId="7467"/>
    <cellStyle name="Input 2 5 3 7" xfId="7468"/>
    <cellStyle name="Input 2 5 3 8" xfId="7469"/>
    <cellStyle name="Input 2 5 3 9" xfId="7470"/>
    <cellStyle name="Input 2 5 4" xfId="7471"/>
    <cellStyle name="Input 2 5 4 2" xfId="7472"/>
    <cellStyle name="Input 2 5 4 2 2" xfId="7473"/>
    <cellStyle name="Input 2 5 4 2 2 2" xfId="7474"/>
    <cellStyle name="Input 2 5 4 2 2 3" xfId="7475"/>
    <cellStyle name="Input 2 5 4 2 2 4" xfId="7476"/>
    <cellStyle name="Input 2 5 4 2 2 5" xfId="7477"/>
    <cellStyle name="Input 2 5 4 2 3" xfId="7478"/>
    <cellStyle name="Input 2 5 4 2 4" xfId="7479"/>
    <cellStyle name="Input 2 5 4 2 5" xfId="7480"/>
    <cellStyle name="Input 2 5 4 2 6" xfId="7481"/>
    <cellStyle name="Input 2 5 4 3" xfId="7482"/>
    <cellStyle name="Input 2 5 4 3 2" xfId="7483"/>
    <cellStyle name="Input 2 5 4 3 3" xfId="7484"/>
    <cellStyle name="Input 2 5 4 3 4" xfId="7485"/>
    <cellStyle name="Input 2 5 4 3 5" xfId="7486"/>
    <cellStyle name="Input 2 5 4 4" xfId="7487"/>
    <cellStyle name="Input 2 5 4 5" xfId="7488"/>
    <cellStyle name="Input 2 5 4 6" xfId="7489"/>
    <cellStyle name="Input 2 5 4 7" xfId="7490"/>
    <cellStyle name="Input 2 5 5" xfId="7491"/>
    <cellStyle name="Input 2 5 5 2" xfId="7492"/>
    <cellStyle name="Input 2 5 5 2 2" xfId="7493"/>
    <cellStyle name="Input 2 5 5 2 2 2" xfId="7494"/>
    <cellStyle name="Input 2 5 5 2 2 3" xfId="7495"/>
    <cellStyle name="Input 2 5 5 2 2 4" xfId="7496"/>
    <cellStyle name="Input 2 5 5 2 2 5" xfId="7497"/>
    <cellStyle name="Input 2 5 5 2 3" xfId="7498"/>
    <cellStyle name="Input 2 5 5 2 4" xfId="7499"/>
    <cellStyle name="Input 2 5 5 2 5" xfId="7500"/>
    <cellStyle name="Input 2 5 5 2 6" xfId="7501"/>
    <cellStyle name="Input 2 5 5 3" xfId="7502"/>
    <cellStyle name="Input 2 5 5 3 2" xfId="7503"/>
    <cellStyle name="Input 2 5 5 3 3" xfId="7504"/>
    <cellStyle name="Input 2 5 5 3 4" xfId="7505"/>
    <cellStyle name="Input 2 5 5 3 5" xfId="7506"/>
    <cellStyle name="Input 2 5 5 4" xfId="7507"/>
    <cellStyle name="Input 2 5 5 5" xfId="7508"/>
    <cellStyle name="Input 2 5 5 6" xfId="7509"/>
    <cellStyle name="Input 2 5 5 7" xfId="7510"/>
    <cellStyle name="Input 2 5 6" xfId="7511"/>
    <cellStyle name="Input 2 5 6 2" xfId="7512"/>
    <cellStyle name="Input 2 5 6 2 2" xfId="7513"/>
    <cellStyle name="Input 2 5 6 2 3" xfId="7514"/>
    <cellStyle name="Input 2 5 6 2 4" xfId="7515"/>
    <cellStyle name="Input 2 5 6 2 5" xfId="7516"/>
    <cellStyle name="Input 2 5 6 3" xfId="7517"/>
    <cellStyle name="Input 2 5 6 4" xfId="7518"/>
    <cellStyle name="Input 2 5 6 5" xfId="7519"/>
    <cellStyle name="Input 2 5 6 6" xfId="7520"/>
    <cellStyle name="Input 2 5 7" xfId="7521"/>
    <cellStyle name="Input 2 5 7 2" xfId="7522"/>
    <cellStyle name="Input 2 5 7 3" xfId="7523"/>
    <cellStyle name="Input 2 5 7 4" xfId="7524"/>
    <cellStyle name="Input 2 5 7 5" xfId="7525"/>
    <cellStyle name="Input 2 5 8" xfId="7526"/>
    <cellStyle name="Input 2 5 9" xfId="7527"/>
    <cellStyle name="Input 2 6" xfId="7528"/>
    <cellStyle name="Input 2 6 2" xfId="7529"/>
    <cellStyle name="Input 2 6 3" xfId="7530"/>
    <cellStyle name="Input 2 7" xfId="7531"/>
    <cellStyle name="Input 2 7 10" xfId="7532"/>
    <cellStyle name="Input 2 7 11" xfId="7533"/>
    <cellStyle name="Input 2 7 2" xfId="7534"/>
    <cellStyle name="Input 2 7 2 2" xfId="7535"/>
    <cellStyle name="Input 2 7 2 2 2" xfId="7536"/>
    <cellStyle name="Input 2 7 2 2 2 2" xfId="7537"/>
    <cellStyle name="Input 2 7 2 2 2 3" xfId="7538"/>
    <cellStyle name="Input 2 7 2 2 2 4" xfId="7539"/>
    <cellStyle name="Input 2 7 2 2 2 5" xfId="7540"/>
    <cellStyle name="Input 2 7 2 2 3" xfId="7541"/>
    <cellStyle name="Input 2 7 2 2 4" xfId="7542"/>
    <cellStyle name="Input 2 7 2 2 5" xfId="7543"/>
    <cellStyle name="Input 2 7 2 2 6" xfId="7544"/>
    <cellStyle name="Input 2 7 2 3" xfId="7545"/>
    <cellStyle name="Input 2 7 2 3 2" xfId="7546"/>
    <cellStyle name="Input 2 7 2 3 3" xfId="7547"/>
    <cellStyle name="Input 2 7 2 3 4" xfId="7548"/>
    <cellStyle name="Input 2 7 2 3 5" xfId="7549"/>
    <cellStyle name="Input 2 7 2 4" xfId="7550"/>
    <cellStyle name="Input 2 7 2 5" xfId="7551"/>
    <cellStyle name="Input 2 7 2 6" xfId="7552"/>
    <cellStyle name="Input 2 7 2 7" xfId="7553"/>
    <cellStyle name="Input 2 7 3" xfId="7554"/>
    <cellStyle name="Input 2 7 3 2" xfId="7555"/>
    <cellStyle name="Input 2 7 3 2 2" xfId="7556"/>
    <cellStyle name="Input 2 7 3 2 2 2" xfId="7557"/>
    <cellStyle name="Input 2 7 3 2 2 3" xfId="7558"/>
    <cellStyle name="Input 2 7 3 2 2 4" xfId="7559"/>
    <cellStyle name="Input 2 7 3 2 2 5" xfId="7560"/>
    <cellStyle name="Input 2 7 3 2 3" xfId="7561"/>
    <cellStyle name="Input 2 7 3 2 4" xfId="7562"/>
    <cellStyle name="Input 2 7 3 2 5" xfId="7563"/>
    <cellStyle name="Input 2 7 3 2 6" xfId="7564"/>
    <cellStyle name="Input 2 7 3 3" xfId="7565"/>
    <cellStyle name="Input 2 7 3 3 2" xfId="7566"/>
    <cellStyle name="Input 2 7 3 3 3" xfId="7567"/>
    <cellStyle name="Input 2 7 3 3 4" xfId="7568"/>
    <cellStyle name="Input 2 7 3 3 5" xfId="7569"/>
    <cellStyle name="Input 2 7 3 4" xfId="7570"/>
    <cellStyle name="Input 2 7 3 5" xfId="7571"/>
    <cellStyle name="Input 2 7 3 6" xfId="7572"/>
    <cellStyle name="Input 2 7 3 7" xfId="7573"/>
    <cellStyle name="Input 2 7 4" xfId="7574"/>
    <cellStyle name="Input 2 7 4 2" xfId="7575"/>
    <cellStyle name="Input 2 7 4 2 2" xfId="7576"/>
    <cellStyle name="Input 2 7 4 2 2 2" xfId="7577"/>
    <cellStyle name="Input 2 7 4 2 2 3" xfId="7578"/>
    <cellStyle name="Input 2 7 4 2 2 4" xfId="7579"/>
    <cellStyle name="Input 2 7 4 2 2 5" xfId="7580"/>
    <cellStyle name="Input 2 7 4 2 3" xfId="7581"/>
    <cellStyle name="Input 2 7 4 2 4" xfId="7582"/>
    <cellStyle name="Input 2 7 4 2 5" xfId="7583"/>
    <cellStyle name="Input 2 7 4 2 6" xfId="7584"/>
    <cellStyle name="Input 2 7 4 3" xfId="7585"/>
    <cellStyle name="Input 2 7 4 3 2" xfId="7586"/>
    <cellStyle name="Input 2 7 4 3 3" xfId="7587"/>
    <cellStyle name="Input 2 7 4 3 4" xfId="7588"/>
    <cellStyle name="Input 2 7 4 3 5" xfId="7589"/>
    <cellStyle name="Input 2 7 4 4" xfId="7590"/>
    <cellStyle name="Input 2 7 4 5" xfId="7591"/>
    <cellStyle name="Input 2 7 4 6" xfId="7592"/>
    <cellStyle name="Input 2 7 4 7" xfId="7593"/>
    <cellStyle name="Input 2 7 5" xfId="7594"/>
    <cellStyle name="Input 2 7 5 2" xfId="7595"/>
    <cellStyle name="Input 2 7 5 2 2" xfId="7596"/>
    <cellStyle name="Input 2 7 5 2 2 2" xfId="7597"/>
    <cellStyle name="Input 2 7 5 2 2 3" xfId="7598"/>
    <cellStyle name="Input 2 7 5 2 2 4" xfId="7599"/>
    <cellStyle name="Input 2 7 5 2 2 5" xfId="7600"/>
    <cellStyle name="Input 2 7 5 2 3" xfId="7601"/>
    <cellStyle name="Input 2 7 5 2 4" xfId="7602"/>
    <cellStyle name="Input 2 7 5 2 5" xfId="7603"/>
    <cellStyle name="Input 2 7 5 2 6" xfId="7604"/>
    <cellStyle name="Input 2 7 5 3" xfId="7605"/>
    <cellStyle name="Input 2 7 5 3 2" xfId="7606"/>
    <cellStyle name="Input 2 7 5 3 3" xfId="7607"/>
    <cellStyle name="Input 2 7 5 3 4" xfId="7608"/>
    <cellStyle name="Input 2 7 5 3 5" xfId="7609"/>
    <cellStyle name="Input 2 7 5 4" xfId="7610"/>
    <cellStyle name="Input 2 7 5 5" xfId="7611"/>
    <cellStyle name="Input 2 7 5 6" xfId="7612"/>
    <cellStyle name="Input 2 7 5 7" xfId="7613"/>
    <cellStyle name="Input 2 7 6" xfId="7614"/>
    <cellStyle name="Input 2 7 6 2" xfId="7615"/>
    <cellStyle name="Input 2 7 6 2 2" xfId="7616"/>
    <cellStyle name="Input 2 7 6 2 3" xfId="7617"/>
    <cellStyle name="Input 2 7 6 2 4" xfId="7618"/>
    <cellStyle name="Input 2 7 6 2 5" xfId="7619"/>
    <cellStyle name="Input 2 7 6 3" xfId="7620"/>
    <cellStyle name="Input 2 7 6 4" xfId="7621"/>
    <cellStyle name="Input 2 7 6 5" xfId="7622"/>
    <cellStyle name="Input 2 7 6 6" xfId="7623"/>
    <cellStyle name="Input 2 7 7" xfId="7624"/>
    <cellStyle name="Input 2 7 7 2" xfId="7625"/>
    <cellStyle name="Input 2 7 7 3" xfId="7626"/>
    <cellStyle name="Input 2 7 7 4" xfId="7627"/>
    <cellStyle name="Input 2 7 7 5" xfId="7628"/>
    <cellStyle name="Input 2 7 8" xfId="7629"/>
    <cellStyle name="Input 2 7 9" xfId="7630"/>
    <cellStyle name="Input 2 8" xfId="7631"/>
    <cellStyle name="Input 2 8 2" xfId="7632"/>
    <cellStyle name="Input 2 8 2 2" xfId="7633"/>
    <cellStyle name="Input 2 8 2 2 2" xfId="7634"/>
    <cellStyle name="Input 2 8 2 2 3" xfId="7635"/>
    <cellStyle name="Input 2 8 2 2 4" xfId="7636"/>
    <cellStyle name="Input 2 8 2 2 5" xfId="7637"/>
    <cellStyle name="Input 2 8 2 3" xfId="7638"/>
    <cellStyle name="Input 2 8 2 4" xfId="7639"/>
    <cellStyle name="Input 2 8 2 5" xfId="7640"/>
    <cellStyle name="Input 2 8 2 6" xfId="7641"/>
    <cellStyle name="Input 2 8 3" xfId="7642"/>
    <cellStyle name="Input 2 8 3 2" xfId="7643"/>
    <cellStyle name="Input 2 8 3 3" xfId="7644"/>
    <cellStyle name="Input 2 8 3 4" xfId="7645"/>
    <cellStyle name="Input 2 8 3 5" xfId="7646"/>
    <cellStyle name="Input 2 8 4" xfId="7647"/>
    <cellStyle name="Input 2 8 5" xfId="7648"/>
    <cellStyle name="Input 2 8 6" xfId="7649"/>
    <cellStyle name="Input 2 8 7" xfId="7650"/>
    <cellStyle name="Input 2_CPI" xfId="7651"/>
    <cellStyle name="Input 3" xfId="7652"/>
    <cellStyle name="Input 3 2" xfId="7653"/>
    <cellStyle name="Input 3 2 2" xfId="7654"/>
    <cellStyle name="Input 3 2 3" xfId="7655"/>
    <cellStyle name="Input 3 2 4" xfId="7656"/>
    <cellStyle name="Input 3 3" xfId="7657"/>
    <cellStyle name="Input 4" xfId="7658"/>
    <cellStyle name="Input 4 10" xfId="7659"/>
    <cellStyle name="Input 4 11" xfId="7660"/>
    <cellStyle name="Input 4 12" xfId="7661"/>
    <cellStyle name="Input 4 2" xfId="7662"/>
    <cellStyle name="Input 4 2 10" xfId="7663"/>
    <cellStyle name="Input 4 2 11" xfId="7664"/>
    <cellStyle name="Input 4 2 2" xfId="7665"/>
    <cellStyle name="Input 4 2 2 2" xfId="7666"/>
    <cellStyle name="Input 4 2 2 2 2" xfId="7667"/>
    <cellStyle name="Input 4 2 2 2 2 2" xfId="7668"/>
    <cellStyle name="Input 4 2 2 2 2 2 2" xfId="7669"/>
    <cellStyle name="Input 4 2 2 2 2 2 3" xfId="7670"/>
    <cellStyle name="Input 4 2 2 2 2 2 4" xfId="7671"/>
    <cellStyle name="Input 4 2 2 2 2 2 5" xfId="7672"/>
    <cellStyle name="Input 4 2 2 2 2 3" xfId="7673"/>
    <cellStyle name="Input 4 2 2 2 2 4" xfId="7674"/>
    <cellStyle name="Input 4 2 2 2 2 5" xfId="7675"/>
    <cellStyle name="Input 4 2 2 2 2 6" xfId="7676"/>
    <cellStyle name="Input 4 2 2 2 3" xfId="7677"/>
    <cellStyle name="Input 4 2 2 2 3 2" xfId="7678"/>
    <cellStyle name="Input 4 2 2 2 3 3" xfId="7679"/>
    <cellStyle name="Input 4 2 2 2 3 4" xfId="7680"/>
    <cellStyle name="Input 4 2 2 2 3 5" xfId="7681"/>
    <cellStyle name="Input 4 2 2 2 4" xfId="7682"/>
    <cellStyle name="Input 4 2 2 2 5" xfId="7683"/>
    <cellStyle name="Input 4 2 2 2 6" xfId="7684"/>
    <cellStyle name="Input 4 2 2 2 7" xfId="7685"/>
    <cellStyle name="Input 4 2 2 3" xfId="7686"/>
    <cellStyle name="Input 4 2 2 3 2" xfId="7687"/>
    <cellStyle name="Input 4 2 2 3 2 2" xfId="7688"/>
    <cellStyle name="Input 4 2 2 3 2 2 2" xfId="7689"/>
    <cellStyle name="Input 4 2 2 3 2 2 3" xfId="7690"/>
    <cellStyle name="Input 4 2 2 3 2 2 4" xfId="7691"/>
    <cellStyle name="Input 4 2 2 3 2 2 5" xfId="7692"/>
    <cellStyle name="Input 4 2 2 3 2 3" xfId="7693"/>
    <cellStyle name="Input 4 2 2 3 2 4" xfId="7694"/>
    <cellStyle name="Input 4 2 2 3 2 5" xfId="7695"/>
    <cellStyle name="Input 4 2 2 3 2 6" xfId="7696"/>
    <cellStyle name="Input 4 2 2 3 3" xfId="7697"/>
    <cellStyle name="Input 4 2 2 3 3 2" xfId="7698"/>
    <cellStyle name="Input 4 2 2 3 3 3" xfId="7699"/>
    <cellStyle name="Input 4 2 2 3 3 4" xfId="7700"/>
    <cellStyle name="Input 4 2 2 3 3 5" xfId="7701"/>
    <cellStyle name="Input 4 2 2 3 4" xfId="7702"/>
    <cellStyle name="Input 4 2 2 3 5" xfId="7703"/>
    <cellStyle name="Input 4 2 2 3 6" xfId="7704"/>
    <cellStyle name="Input 4 2 2 3 7" xfId="7705"/>
    <cellStyle name="Input 4 2 2 4" xfId="7706"/>
    <cellStyle name="Input 4 2 2 4 2" xfId="7707"/>
    <cellStyle name="Input 4 2 2 4 2 2" xfId="7708"/>
    <cellStyle name="Input 4 2 2 4 2 3" xfId="7709"/>
    <cellStyle name="Input 4 2 2 4 2 4" xfId="7710"/>
    <cellStyle name="Input 4 2 2 4 2 5" xfId="7711"/>
    <cellStyle name="Input 4 2 2 4 3" xfId="7712"/>
    <cellStyle name="Input 4 2 2 4 4" xfId="7713"/>
    <cellStyle name="Input 4 2 2 4 5" xfId="7714"/>
    <cellStyle name="Input 4 2 2 4 6" xfId="7715"/>
    <cellStyle name="Input 4 2 2 5" xfId="7716"/>
    <cellStyle name="Input 4 2 2 5 2" xfId="7717"/>
    <cellStyle name="Input 4 2 2 5 3" xfId="7718"/>
    <cellStyle name="Input 4 2 2 5 4" xfId="7719"/>
    <cellStyle name="Input 4 2 2 5 5" xfId="7720"/>
    <cellStyle name="Input 4 2 2 6" xfId="7721"/>
    <cellStyle name="Input 4 2 2 7" xfId="7722"/>
    <cellStyle name="Input 4 2 2 8" xfId="7723"/>
    <cellStyle name="Input 4 2 2 9" xfId="7724"/>
    <cellStyle name="Input 4 2 3" xfId="7725"/>
    <cellStyle name="Input 4 2 3 2" xfId="7726"/>
    <cellStyle name="Input 4 2 3 2 2" xfId="7727"/>
    <cellStyle name="Input 4 2 3 2 2 2" xfId="7728"/>
    <cellStyle name="Input 4 2 3 2 2 2 2" xfId="7729"/>
    <cellStyle name="Input 4 2 3 2 2 2 3" xfId="7730"/>
    <cellStyle name="Input 4 2 3 2 2 2 4" xfId="7731"/>
    <cellStyle name="Input 4 2 3 2 2 2 5" xfId="7732"/>
    <cellStyle name="Input 4 2 3 2 2 3" xfId="7733"/>
    <cellStyle name="Input 4 2 3 2 2 4" xfId="7734"/>
    <cellStyle name="Input 4 2 3 2 2 5" xfId="7735"/>
    <cellStyle name="Input 4 2 3 2 2 6" xfId="7736"/>
    <cellStyle name="Input 4 2 3 2 3" xfId="7737"/>
    <cellStyle name="Input 4 2 3 2 3 2" xfId="7738"/>
    <cellStyle name="Input 4 2 3 2 3 3" xfId="7739"/>
    <cellStyle name="Input 4 2 3 2 3 4" xfId="7740"/>
    <cellStyle name="Input 4 2 3 2 3 5" xfId="7741"/>
    <cellStyle name="Input 4 2 3 2 4" xfId="7742"/>
    <cellStyle name="Input 4 2 3 2 5" xfId="7743"/>
    <cellStyle name="Input 4 2 3 2 6" xfId="7744"/>
    <cellStyle name="Input 4 2 3 2 7" xfId="7745"/>
    <cellStyle name="Input 4 2 3 3" xfId="7746"/>
    <cellStyle name="Input 4 2 3 3 2" xfId="7747"/>
    <cellStyle name="Input 4 2 3 3 2 2" xfId="7748"/>
    <cellStyle name="Input 4 2 3 3 2 2 2" xfId="7749"/>
    <cellStyle name="Input 4 2 3 3 2 2 3" xfId="7750"/>
    <cellStyle name="Input 4 2 3 3 2 2 4" xfId="7751"/>
    <cellStyle name="Input 4 2 3 3 2 2 5" xfId="7752"/>
    <cellStyle name="Input 4 2 3 3 2 3" xfId="7753"/>
    <cellStyle name="Input 4 2 3 3 2 4" xfId="7754"/>
    <cellStyle name="Input 4 2 3 3 2 5" xfId="7755"/>
    <cellStyle name="Input 4 2 3 3 2 6" xfId="7756"/>
    <cellStyle name="Input 4 2 3 3 3" xfId="7757"/>
    <cellStyle name="Input 4 2 3 3 3 2" xfId="7758"/>
    <cellStyle name="Input 4 2 3 3 3 3" xfId="7759"/>
    <cellStyle name="Input 4 2 3 3 3 4" xfId="7760"/>
    <cellStyle name="Input 4 2 3 3 3 5" xfId="7761"/>
    <cellStyle name="Input 4 2 3 3 4" xfId="7762"/>
    <cellStyle name="Input 4 2 3 3 5" xfId="7763"/>
    <cellStyle name="Input 4 2 3 3 6" xfId="7764"/>
    <cellStyle name="Input 4 2 3 3 7" xfId="7765"/>
    <cellStyle name="Input 4 2 3 4" xfId="7766"/>
    <cellStyle name="Input 4 2 3 4 2" xfId="7767"/>
    <cellStyle name="Input 4 2 3 4 2 2" xfId="7768"/>
    <cellStyle name="Input 4 2 3 4 2 3" xfId="7769"/>
    <cellStyle name="Input 4 2 3 4 2 4" xfId="7770"/>
    <cellStyle name="Input 4 2 3 4 2 5" xfId="7771"/>
    <cellStyle name="Input 4 2 3 4 3" xfId="7772"/>
    <cellStyle name="Input 4 2 3 4 4" xfId="7773"/>
    <cellStyle name="Input 4 2 3 4 5" xfId="7774"/>
    <cellStyle name="Input 4 2 3 4 6" xfId="7775"/>
    <cellStyle name="Input 4 2 3 5" xfId="7776"/>
    <cellStyle name="Input 4 2 3 5 2" xfId="7777"/>
    <cellStyle name="Input 4 2 3 5 3" xfId="7778"/>
    <cellStyle name="Input 4 2 3 5 4" xfId="7779"/>
    <cellStyle name="Input 4 2 3 5 5" xfId="7780"/>
    <cellStyle name="Input 4 2 3 6" xfId="7781"/>
    <cellStyle name="Input 4 2 3 7" xfId="7782"/>
    <cellStyle name="Input 4 2 3 8" xfId="7783"/>
    <cellStyle name="Input 4 2 3 9" xfId="7784"/>
    <cellStyle name="Input 4 2 4" xfId="7785"/>
    <cellStyle name="Input 4 2 4 2" xfId="7786"/>
    <cellStyle name="Input 4 2 4 2 2" xfId="7787"/>
    <cellStyle name="Input 4 2 4 2 2 2" xfId="7788"/>
    <cellStyle name="Input 4 2 4 2 2 3" xfId="7789"/>
    <cellStyle name="Input 4 2 4 2 2 4" xfId="7790"/>
    <cellStyle name="Input 4 2 4 2 2 5" xfId="7791"/>
    <cellStyle name="Input 4 2 4 2 3" xfId="7792"/>
    <cellStyle name="Input 4 2 4 2 4" xfId="7793"/>
    <cellStyle name="Input 4 2 4 2 5" xfId="7794"/>
    <cellStyle name="Input 4 2 4 2 6" xfId="7795"/>
    <cellStyle name="Input 4 2 4 3" xfId="7796"/>
    <cellStyle name="Input 4 2 4 3 2" xfId="7797"/>
    <cellStyle name="Input 4 2 4 3 3" xfId="7798"/>
    <cellStyle name="Input 4 2 4 3 4" xfId="7799"/>
    <cellStyle name="Input 4 2 4 3 5" xfId="7800"/>
    <cellStyle name="Input 4 2 4 4" xfId="7801"/>
    <cellStyle name="Input 4 2 4 5" xfId="7802"/>
    <cellStyle name="Input 4 2 4 6" xfId="7803"/>
    <cellStyle name="Input 4 2 4 7" xfId="7804"/>
    <cellStyle name="Input 4 2 5" xfId="7805"/>
    <cellStyle name="Input 4 2 5 2" xfId="7806"/>
    <cellStyle name="Input 4 2 5 2 2" xfId="7807"/>
    <cellStyle name="Input 4 2 5 2 2 2" xfId="7808"/>
    <cellStyle name="Input 4 2 5 2 2 3" xfId="7809"/>
    <cellStyle name="Input 4 2 5 2 2 4" xfId="7810"/>
    <cellStyle name="Input 4 2 5 2 2 5" xfId="7811"/>
    <cellStyle name="Input 4 2 5 2 3" xfId="7812"/>
    <cellStyle name="Input 4 2 5 2 4" xfId="7813"/>
    <cellStyle name="Input 4 2 5 2 5" xfId="7814"/>
    <cellStyle name="Input 4 2 5 2 6" xfId="7815"/>
    <cellStyle name="Input 4 2 5 3" xfId="7816"/>
    <cellStyle name="Input 4 2 5 3 2" xfId="7817"/>
    <cellStyle name="Input 4 2 5 3 3" xfId="7818"/>
    <cellStyle name="Input 4 2 5 3 4" xfId="7819"/>
    <cellStyle name="Input 4 2 5 3 5" xfId="7820"/>
    <cellStyle name="Input 4 2 5 4" xfId="7821"/>
    <cellStyle name="Input 4 2 5 5" xfId="7822"/>
    <cellStyle name="Input 4 2 5 6" xfId="7823"/>
    <cellStyle name="Input 4 2 5 7" xfId="7824"/>
    <cellStyle name="Input 4 2 6" xfId="7825"/>
    <cellStyle name="Input 4 2 6 2" xfId="7826"/>
    <cellStyle name="Input 4 2 6 2 2" xfId="7827"/>
    <cellStyle name="Input 4 2 6 2 3" xfId="7828"/>
    <cellStyle name="Input 4 2 6 2 4" xfId="7829"/>
    <cellStyle name="Input 4 2 6 2 5" xfId="7830"/>
    <cellStyle name="Input 4 2 6 3" xfId="7831"/>
    <cellStyle name="Input 4 2 6 4" xfId="7832"/>
    <cellStyle name="Input 4 2 6 5" xfId="7833"/>
    <cellStyle name="Input 4 2 6 6" xfId="7834"/>
    <cellStyle name="Input 4 2 7" xfId="7835"/>
    <cellStyle name="Input 4 2 7 2" xfId="7836"/>
    <cellStyle name="Input 4 2 7 3" xfId="7837"/>
    <cellStyle name="Input 4 2 7 4" xfId="7838"/>
    <cellStyle name="Input 4 2 7 5" xfId="7839"/>
    <cellStyle name="Input 4 2 8" xfId="7840"/>
    <cellStyle name="Input 4 2 9" xfId="7841"/>
    <cellStyle name="Input 4 3" xfId="7842"/>
    <cellStyle name="Input 4 3 2" xfId="7843"/>
    <cellStyle name="Input 4 3 2 2" xfId="7844"/>
    <cellStyle name="Input 4 3 2 2 2" xfId="7845"/>
    <cellStyle name="Input 4 3 2 2 2 2" xfId="7846"/>
    <cellStyle name="Input 4 3 2 2 2 3" xfId="7847"/>
    <cellStyle name="Input 4 3 2 2 2 4" xfId="7848"/>
    <cellStyle name="Input 4 3 2 2 2 5" xfId="7849"/>
    <cellStyle name="Input 4 3 2 2 3" xfId="7850"/>
    <cellStyle name="Input 4 3 2 2 4" xfId="7851"/>
    <cellStyle name="Input 4 3 2 2 5" xfId="7852"/>
    <cellStyle name="Input 4 3 2 2 6" xfId="7853"/>
    <cellStyle name="Input 4 3 2 3" xfId="7854"/>
    <cellStyle name="Input 4 3 2 3 2" xfId="7855"/>
    <cellStyle name="Input 4 3 2 3 3" xfId="7856"/>
    <cellStyle name="Input 4 3 2 3 4" xfId="7857"/>
    <cellStyle name="Input 4 3 2 3 5" xfId="7858"/>
    <cellStyle name="Input 4 3 2 4" xfId="7859"/>
    <cellStyle name="Input 4 3 2 5" xfId="7860"/>
    <cellStyle name="Input 4 3 2 6" xfId="7861"/>
    <cellStyle name="Input 4 3 2 7" xfId="7862"/>
    <cellStyle name="Input 4 3 3" xfId="7863"/>
    <cellStyle name="Input 4 3 3 2" xfId="7864"/>
    <cellStyle name="Input 4 3 3 2 2" xfId="7865"/>
    <cellStyle name="Input 4 3 3 2 2 2" xfId="7866"/>
    <cellStyle name="Input 4 3 3 2 2 3" xfId="7867"/>
    <cellStyle name="Input 4 3 3 2 2 4" xfId="7868"/>
    <cellStyle name="Input 4 3 3 2 2 5" xfId="7869"/>
    <cellStyle name="Input 4 3 3 2 3" xfId="7870"/>
    <cellStyle name="Input 4 3 3 2 4" xfId="7871"/>
    <cellStyle name="Input 4 3 3 2 5" xfId="7872"/>
    <cellStyle name="Input 4 3 3 2 6" xfId="7873"/>
    <cellStyle name="Input 4 3 3 3" xfId="7874"/>
    <cellStyle name="Input 4 3 3 3 2" xfId="7875"/>
    <cellStyle name="Input 4 3 3 3 3" xfId="7876"/>
    <cellStyle name="Input 4 3 3 3 4" xfId="7877"/>
    <cellStyle name="Input 4 3 3 3 5" xfId="7878"/>
    <cellStyle name="Input 4 3 3 4" xfId="7879"/>
    <cellStyle name="Input 4 3 3 5" xfId="7880"/>
    <cellStyle name="Input 4 3 3 6" xfId="7881"/>
    <cellStyle name="Input 4 3 3 7" xfId="7882"/>
    <cellStyle name="Input 4 3 4" xfId="7883"/>
    <cellStyle name="Input 4 3 4 2" xfId="7884"/>
    <cellStyle name="Input 4 3 4 2 2" xfId="7885"/>
    <cellStyle name="Input 4 3 4 2 3" xfId="7886"/>
    <cellStyle name="Input 4 3 4 2 4" xfId="7887"/>
    <cellStyle name="Input 4 3 4 2 5" xfId="7888"/>
    <cellStyle name="Input 4 3 4 3" xfId="7889"/>
    <cellStyle name="Input 4 3 4 4" xfId="7890"/>
    <cellStyle name="Input 4 3 4 5" xfId="7891"/>
    <cellStyle name="Input 4 3 4 6" xfId="7892"/>
    <cellStyle name="Input 4 3 5" xfId="7893"/>
    <cellStyle name="Input 4 3 5 2" xfId="7894"/>
    <cellStyle name="Input 4 3 5 3" xfId="7895"/>
    <cellStyle name="Input 4 3 5 4" xfId="7896"/>
    <cellStyle name="Input 4 3 5 5" xfId="7897"/>
    <cellStyle name="Input 4 3 6" xfId="7898"/>
    <cellStyle name="Input 4 3 7" xfId="7899"/>
    <cellStyle name="Input 4 3 8" xfId="7900"/>
    <cellStyle name="Input 4 3 9" xfId="7901"/>
    <cellStyle name="Input 4 4" xfId="7902"/>
    <cellStyle name="Input 4 4 2" xfId="7903"/>
    <cellStyle name="Input 4 4 2 2" xfId="7904"/>
    <cellStyle name="Input 4 4 2 2 2" xfId="7905"/>
    <cellStyle name="Input 4 4 2 2 2 2" xfId="7906"/>
    <cellStyle name="Input 4 4 2 2 2 3" xfId="7907"/>
    <cellStyle name="Input 4 4 2 2 2 4" xfId="7908"/>
    <cellStyle name="Input 4 4 2 2 2 5" xfId="7909"/>
    <cellStyle name="Input 4 4 2 2 3" xfId="7910"/>
    <cellStyle name="Input 4 4 2 2 4" xfId="7911"/>
    <cellStyle name="Input 4 4 2 2 5" xfId="7912"/>
    <cellStyle name="Input 4 4 2 2 6" xfId="7913"/>
    <cellStyle name="Input 4 4 2 3" xfId="7914"/>
    <cellStyle name="Input 4 4 2 3 2" xfId="7915"/>
    <cellStyle name="Input 4 4 2 3 3" xfId="7916"/>
    <cellStyle name="Input 4 4 2 3 4" xfId="7917"/>
    <cellStyle name="Input 4 4 2 3 5" xfId="7918"/>
    <cellStyle name="Input 4 4 2 4" xfId="7919"/>
    <cellStyle name="Input 4 4 2 5" xfId="7920"/>
    <cellStyle name="Input 4 4 2 6" xfId="7921"/>
    <cellStyle name="Input 4 4 2 7" xfId="7922"/>
    <cellStyle name="Input 4 4 3" xfId="7923"/>
    <cellStyle name="Input 4 4 3 2" xfId="7924"/>
    <cellStyle name="Input 4 4 3 2 2" xfId="7925"/>
    <cellStyle name="Input 4 4 3 2 2 2" xfId="7926"/>
    <cellStyle name="Input 4 4 3 2 2 3" xfId="7927"/>
    <cellStyle name="Input 4 4 3 2 2 4" xfId="7928"/>
    <cellStyle name="Input 4 4 3 2 2 5" xfId="7929"/>
    <cellStyle name="Input 4 4 3 2 3" xfId="7930"/>
    <cellStyle name="Input 4 4 3 2 4" xfId="7931"/>
    <cellStyle name="Input 4 4 3 2 5" xfId="7932"/>
    <cellStyle name="Input 4 4 3 2 6" xfId="7933"/>
    <cellStyle name="Input 4 4 3 3" xfId="7934"/>
    <cellStyle name="Input 4 4 3 3 2" xfId="7935"/>
    <cellStyle name="Input 4 4 3 3 3" xfId="7936"/>
    <cellStyle name="Input 4 4 3 3 4" xfId="7937"/>
    <cellStyle name="Input 4 4 3 3 5" xfId="7938"/>
    <cellStyle name="Input 4 4 3 4" xfId="7939"/>
    <cellStyle name="Input 4 4 3 5" xfId="7940"/>
    <cellStyle name="Input 4 4 3 6" xfId="7941"/>
    <cellStyle name="Input 4 4 3 7" xfId="7942"/>
    <cellStyle name="Input 4 4 4" xfId="7943"/>
    <cellStyle name="Input 4 4 4 2" xfId="7944"/>
    <cellStyle name="Input 4 4 4 2 2" xfId="7945"/>
    <cellStyle name="Input 4 4 4 2 3" xfId="7946"/>
    <cellStyle name="Input 4 4 4 2 4" xfId="7947"/>
    <cellStyle name="Input 4 4 4 2 5" xfId="7948"/>
    <cellStyle name="Input 4 4 4 3" xfId="7949"/>
    <cellStyle name="Input 4 4 4 4" xfId="7950"/>
    <cellStyle name="Input 4 4 4 5" xfId="7951"/>
    <cellStyle name="Input 4 4 4 6" xfId="7952"/>
    <cellStyle name="Input 4 4 5" xfId="7953"/>
    <cellStyle name="Input 4 4 5 2" xfId="7954"/>
    <cellStyle name="Input 4 4 5 3" xfId="7955"/>
    <cellStyle name="Input 4 4 5 4" xfId="7956"/>
    <cellStyle name="Input 4 4 5 5" xfId="7957"/>
    <cellStyle name="Input 4 4 6" xfId="7958"/>
    <cellStyle name="Input 4 4 7" xfId="7959"/>
    <cellStyle name="Input 4 4 8" xfId="7960"/>
    <cellStyle name="Input 4 4 9" xfId="7961"/>
    <cellStyle name="Input 4 5" xfId="7962"/>
    <cellStyle name="Input 4 5 2" xfId="7963"/>
    <cellStyle name="Input 4 5 2 2" xfId="7964"/>
    <cellStyle name="Input 4 5 2 2 2" xfId="7965"/>
    <cellStyle name="Input 4 5 2 2 3" xfId="7966"/>
    <cellStyle name="Input 4 5 2 2 4" xfId="7967"/>
    <cellStyle name="Input 4 5 2 2 5" xfId="7968"/>
    <cellStyle name="Input 4 5 2 3" xfId="7969"/>
    <cellStyle name="Input 4 5 2 4" xfId="7970"/>
    <cellStyle name="Input 4 5 2 5" xfId="7971"/>
    <cellStyle name="Input 4 5 2 6" xfId="7972"/>
    <cellStyle name="Input 4 5 3" xfId="7973"/>
    <cellStyle name="Input 4 5 3 2" xfId="7974"/>
    <cellStyle name="Input 4 5 3 3" xfId="7975"/>
    <cellStyle name="Input 4 5 3 4" xfId="7976"/>
    <cellStyle name="Input 4 5 3 5" xfId="7977"/>
    <cellStyle name="Input 4 5 4" xfId="7978"/>
    <cellStyle name="Input 4 5 5" xfId="7979"/>
    <cellStyle name="Input 4 5 6" xfId="7980"/>
    <cellStyle name="Input 4 5 7" xfId="7981"/>
    <cellStyle name="Input 4 6" xfId="7982"/>
    <cellStyle name="Input 4 6 2" xfId="7983"/>
    <cellStyle name="Input 4 6 2 2" xfId="7984"/>
    <cellStyle name="Input 4 6 2 2 2" xfId="7985"/>
    <cellStyle name="Input 4 6 2 2 3" xfId="7986"/>
    <cellStyle name="Input 4 6 2 2 4" xfId="7987"/>
    <cellStyle name="Input 4 6 2 2 5" xfId="7988"/>
    <cellStyle name="Input 4 6 2 3" xfId="7989"/>
    <cellStyle name="Input 4 6 2 4" xfId="7990"/>
    <cellStyle name="Input 4 6 2 5" xfId="7991"/>
    <cellStyle name="Input 4 6 2 6" xfId="7992"/>
    <cellStyle name="Input 4 6 3" xfId="7993"/>
    <cellStyle name="Input 4 6 3 2" xfId="7994"/>
    <cellStyle name="Input 4 6 3 3" xfId="7995"/>
    <cellStyle name="Input 4 6 3 4" xfId="7996"/>
    <cellStyle name="Input 4 6 3 5" xfId="7997"/>
    <cellStyle name="Input 4 6 4" xfId="7998"/>
    <cellStyle name="Input 4 6 5" xfId="7999"/>
    <cellStyle name="Input 4 6 6" xfId="8000"/>
    <cellStyle name="Input 4 6 7" xfId="8001"/>
    <cellStyle name="Input 4 7" xfId="8002"/>
    <cellStyle name="Input 4 7 2" xfId="8003"/>
    <cellStyle name="Input 4 7 2 2" xfId="8004"/>
    <cellStyle name="Input 4 7 2 3" xfId="8005"/>
    <cellStyle name="Input 4 7 2 4" xfId="8006"/>
    <cellStyle name="Input 4 7 2 5" xfId="8007"/>
    <cellStyle name="Input 4 7 3" xfId="8008"/>
    <cellStyle name="Input 4 7 4" xfId="8009"/>
    <cellStyle name="Input 4 7 5" xfId="8010"/>
    <cellStyle name="Input 4 7 6" xfId="8011"/>
    <cellStyle name="Input 4 8" xfId="8012"/>
    <cellStyle name="Input 4 8 2" xfId="8013"/>
    <cellStyle name="Input 4 8 3" xfId="8014"/>
    <cellStyle name="Input 4 8 4" xfId="8015"/>
    <cellStyle name="Input 4 8 5" xfId="8016"/>
    <cellStyle name="Input 4 9" xfId="8017"/>
    <cellStyle name="Input 5" xfId="8018"/>
    <cellStyle name="Input 6" xfId="8019"/>
    <cellStyle name="Input 7" xfId="8020"/>
    <cellStyle name="Input 8" xfId="8021"/>
    <cellStyle name="Input 9" xfId="8022"/>
    <cellStyle name="ip0 -InpPercent" xfId="8023"/>
    <cellStyle name="ip1 -InpPercent" xfId="8024"/>
    <cellStyle name="ip2 -InpPercent" xfId="8025"/>
    <cellStyle name="ip3 -InpPercent" xfId="8026"/>
    <cellStyle name="ir0 -InpCurr" xfId="8027"/>
    <cellStyle name="ir1 -InpCurr" xfId="8028"/>
    <cellStyle name="ir2 -InpCurr" xfId="8029"/>
    <cellStyle name="ir3 -InpCurr" xfId="8030"/>
    <cellStyle name="ir4 -InpCurr" xfId="8031"/>
    <cellStyle name="is0 -InpSideText" xfId="8032"/>
    <cellStyle name="is1 -InpSideText" xfId="8033"/>
    <cellStyle name="is2 -InpSideText" xfId="8034"/>
    <cellStyle name="is3 -InpSideText" xfId="8035"/>
    <cellStyle name="is4 -InpSideText" xfId="8036"/>
    <cellStyle name="itn -InpTopTextNoWrap" xfId="8037"/>
    <cellStyle name="itw -InpTopTextWrap" xfId="8038"/>
    <cellStyle name="Label" xfId="8039"/>
    <cellStyle name="Label 1" xfId="8040"/>
    <cellStyle name="Label 1 2" xfId="8041"/>
    <cellStyle name="Label 2a" xfId="8042"/>
    <cellStyle name="Label 2a 2" xfId="8043"/>
    <cellStyle name="Label 2a centre" xfId="8044"/>
    <cellStyle name="Label 2a centre 2" xfId="8045"/>
    <cellStyle name="Label 2a centre 2 2" xfId="8046"/>
    <cellStyle name="Label 2a centre 2 3" xfId="8047"/>
    <cellStyle name="Label 2a centre 3" xfId="8048"/>
    <cellStyle name="Label 2a centre 4" xfId="8049"/>
    <cellStyle name="Label 2a merge" xfId="8050"/>
    <cellStyle name="Label 2a merge 2" xfId="8051"/>
    <cellStyle name="Label 2a merge 3" xfId="8052"/>
    <cellStyle name="Label 2b" xfId="8053"/>
    <cellStyle name="Label 2b merged" xfId="8054"/>
    <cellStyle name="Label2a Merge Centred" xfId="8055"/>
    <cellStyle name="Line rows" xfId="8056"/>
    <cellStyle name="Line rows 2" xfId="8057"/>
    <cellStyle name="Line rows 2 2" xfId="8058"/>
    <cellStyle name="Line rows 3" xfId="8059"/>
    <cellStyle name="Line rows 3 2" xfId="8060"/>
    <cellStyle name="Link" xfId="8061"/>
    <cellStyle name="Link 2" xfId="8062"/>
    <cellStyle name="Link 2 2" xfId="8063"/>
    <cellStyle name="Link 2 3" xfId="8064"/>
    <cellStyle name="Link 2 4" xfId="8065"/>
    <cellStyle name="Link 2 5" xfId="8066"/>
    <cellStyle name="Link 3" xfId="8067"/>
    <cellStyle name="Link 4" xfId="8068"/>
    <cellStyle name="Link 5" xfId="8069"/>
    <cellStyle name="Link 6" xfId="8070"/>
    <cellStyle name="Link 7" xfId="8071"/>
    <cellStyle name="Linked Cell 2" xfId="8072"/>
    <cellStyle name="Linked Cell 2 2" xfId="8073"/>
    <cellStyle name="Linked Cell 2 2 2" xfId="8074"/>
    <cellStyle name="Linked Cell 2 2 2 2" xfId="8075"/>
    <cellStyle name="Linked Cell 2 2 2 3" xfId="8076"/>
    <cellStyle name="Linked Cell 2 2 3" xfId="8077"/>
    <cellStyle name="Linked Cell 2 2 3 2" xfId="8078"/>
    <cellStyle name="Linked Cell 2 2 3 3" xfId="8079"/>
    <cellStyle name="Linked Cell 2 2 3 3 2" xfId="8080"/>
    <cellStyle name="Linked Cell 2 2 3 3 3" xfId="8081"/>
    <cellStyle name="Linked Cell 2 2 3 4" xfId="8082"/>
    <cellStyle name="Linked Cell 2 2 3 5" xfId="8083"/>
    <cellStyle name="Linked Cell 2 2 3 6" xfId="8084"/>
    <cellStyle name="Linked Cell 2 2 4" xfId="8085"/>
    <cellStyle name="Linked Cell 2 2 4 2" xfId="8086"/>
    <cellStyle name="Linked Cell 2 2 4 3" xfId="8087"/>
    <cellStyle name="Linked Cell 2 2 4 4" xfId="8088"/>
    <cellStyle name="Linked Cell 2 2 5" xfId="8089"/>
    <cellStyle name="Linked Cell 2 3" xfId="8090"/>
    <cellStyle name="Linked Cell 2 3 2" xfId="8091"/>
    <cellStyle name="Linked Cell 2 3 3" xfId="8092"/>
    <cellStyle name="Linked Cell 2 3 4" xfId="8093"/>
    <cellStyle name="Linked Cell 2 4" xfId="8094"/>
    <cellStyle name="Linked Cell 2 4 2" xfId="8095"/>
    <cellStyle name="Linked Cell 2 4 3" xfId="8096"/>
    <cellStyle name="Linked Cell 2 4 4" xfId="8097"/>
    <cellStyle name="Linked Cell 2 5" xfId="8098"/>
    <cellStyle name="Linked Cell 3" xfId="8099"/>
    <cellStyle name="Linked Cell 3 2" xfId="8100"/>
    <cellStyle name="Linked Cell 3 2 2" xfId="8101"/>
    <cellStyle name="Linked Cell 3 2 3" xfId="8102"/>
    <cellStyle name="Linked Cell 3 2 4" xfId="8103"/>
    <cellStyle name="Linked Cell 3 3" xfId="8104"/>
    <cellStyle name="Linked Cell 4" xfId="8105"/>
    <cellStyle name="Linked Cell 4 2" xfId="8106"/>
    <cellStyle name="Linked Cell 4 3" xfId="8107"/>
    <cellStyle name="Linked Cell 5" xfId="8108"/>
    <cellStyle name="Linked Cell 6" xfId="8109"/>
    <cellStyle name="ltn -TableTextNoWrap" xfId="8110"/>
    <cellStyle name="ltn -TableTextNoWrap 2" xfId="8111"/>
    <cellStyle name="ltw -TableTextWrap" xfId="8112"/>
    <cellStyle name="ltw -TableTextWrap 2" xfId="8113"/>
    <cellStyle name="ltw -TableTextWrap 2 2" xfId="8114"/>
    <cellStyle name="ltw -TableTextWrap 2 3" xfId="8115"/>
    <cellStyle name="ltw -TableTextWrap 3" xfId="8116"/>
    <cellStyle name="ltw -TableTextWrap 4" xfId="8117"/>
    <cellStyle name="mmm" xfId="8118"/>
    <cellStyle name="Neutral 2" xfId="8119"/>
    <cellStyle name="Neutral 2 2" xfId="8120"/>
    <cellStyle name="Neutral 2 2 2" xfId="8121"/>
    <cellStyle name="Neutral 2 2 2 2" xfId="8122"/>
    <cellStyle name="Neutral 2 2 2 3" xfId="8123"/>
    <cellStyle name="Neutral 2 2 2 3 2" xfId="8124"/>
    <cellStyle name="Neutral 2 2 2 3 3" xfId="8125"/>
    <cellStyle name="Neutral 2 2 2 4" xfId="8126"/>
    <cellStyle name="Neutral 2 2 2 5" xfId="8127"/>
    <cellStyle name="Neutral 2 2 2 6" xfId="8128"/>
    <cellStyle name="Neutral 2 2 3" xfId="8129"/>
    <cellStyle name="Neutral 2 2 3 2" xfId="8130"/>
    <cellStyle name="Neutral 2 2 3 3" xfId="8131"/>
    <cellStyle name="Neutral 2 2 3 4" xfId="8132"/>
    <cellStyle name="Neutral 2 2 4" xfId="8133"/>
    <cellStyle name="Neutral 2 3" xfId="8134"/>
    <cellStyle name="Neutral 2 3 2" xfId="8135"/>
    <cellStyle name="Neutral 2 3 3" xfId="8136"/>
    <cellStyle name="Neutral 2 4" xfId="8137"/>
    <cellStyle name="Neutral 2 4 2" xfId="8138"/>
    <cellStyle name="Neutral 2 4 3" xfId="8139"/>
    <cellStyle name="Neutral 2 5" xfId="8140"/>
    <cellStyle name="Neutral 2 5 2" xfId="8141"/>
    <cellStyle name="Neutral 2 5 3" xfId="8142"/>
    <cellStyle name="Neutral 2 6" xfId="8143"/>
    <cellStyle name="Neutral 2 6 2" xfId="8144"/>
    <cellStyle name="Neutral 2 6 3" xfId="8145"/>
    <cellStyle name="Neutral 2 6 4" xfId="8146"/>
    <cellStyle name="Neutral 2 7" xfId="8147"/>
    <cellStyle name="Neutral 3" xfId="8148"/>
    <cellStyle name="Neutral 3 2" xfId="8149"/>
    <cellStyle name="Neutral 3 2 2" xfId="8150"/>
    <cellStyle name="Neutral 3 2 3" xfId="8151"/>
    <cellStyle name="Neutral 3 2 4" xfId="8152"/>
    <cellStyle name="Neutral 3 3" xfId="8153"/>
    <cellStyle name="Neutral 4" xfId="8154"/>
    <cellStyle name="Neutral 4 2" xfId="8155"/>
    <cellStyle name="Neutral 4 3" xfId="8156"/>
    <cellStyle name="Neutral 5" xfId="8157"/>
    <cellStyle name="Neutral 6" xfId="8158"/>
    <cellStyle name="Normal" xfId="0" builtinId="0"/>
    <cellStyle name="Normal - Style1" xfId="8159"/>
    <cellStyle name="Normal - Style1 2" xfId="8160"/>
    <cellStyle name="Normal - Style1 3" xfId="8161"/>
    <cellStyle name="Normal 10" xfId="8162"/>
    <cellStyle name="Normal 10 2" xfId="8163"/>
    <cellStyle name="Normal 10 2 2" xfId="8164"/>
    <cellStyle name="Normal 10 2 2 2" xfId="8165"/>
    <cellStyle name="Normal 10 2 2 2 2" xfId="8166"/>
    <cellStyle name="Normal 10 2 2 2 3" xfId="8167"/>
    <cellStyle name="Normal 10 2 2 3" xfId="8168"/>
    <cellStyle name="Normal 10 2 2 4" xfId="8169"/>
    <cellStyle name="Normal 10 2 3" xfId="8170"/>
    <cellStyle name="Normal 10 2 3 2" xfId="8171"/>
    <cellStyle name="Normal 10 2 3 2 2" xfId="8172"/>
    <cellStyle name="Normal 10 2 3 2 3" xfId="8173"/>
    <cellStyle name="Normal 10 2 3 3" xfId="8174"/>
    <cellStyle name="Normal 10 2 3 4" xfId="8175"/>
    <cellStyle name="Normal 10 2 4" xfId="8176"/>
    <cellStyle name="Normal 10 2 4 2" xfId="8177"/>
    <cellStyle name="Normal 10 2 4 3" xfId="8178"/>
    <cellStyle name="Normal 10 2 5" xfId="8179"/>
    <cellStyle name="Normal 10 2 5 2" xfId="8180"/>
    <cellStyle name="Normal 10 2 5 3" xfId="8181"/>
    <cellStyle name="Normal 10 2 5 3 2" xfId="8182"/>
    <cellStyle name="Normal 10 2 5 4" xfId="8183"/>
    <cellStyle name="Normal 10 2 5 4 2" xfId="8184"/>
    <cellStyle name="Normal 10 2 6" xfId="8185"/>
    <cellStyle name="Normal 10 3" xfId="8186"/>
    <cellStyle name="Normal 10 3 2" xfId="8187"/>
    <cellStyle name="Normal 10 3 2 2" xfId="8188"/>
    <cellStyle name="Normal 10 3 2 3" xfId="8189"/>
    <cellStyle name="Normal 10 3 3" xfId="8190"/>
    <cellStyle name="Normal 10 3 3 2" xfId="8191"/>
    <cellStyle name="Normal 10 3 3 2 2" xfId="8192"/>
    <cellStyle name="Normal 10 3 3 2 3" xfId="8193"/>
    <cellStyle name="Normal 10 3 3 3" xfId="8194"/>
    <cellStyle name="Normal 10 3 3 3 2" xfId="8195"/>
    <cellStyle name="Normal 10 3 3 3 3" xfId="8196"/>
    <cellStyle name="Normal 10 3 3 3 4" xfId="8197"/>
    <cellStyle name="Normal 10 3 3 4" xfId="8198"/>
    <cellStyle name="Normal 10 3 3 5" xfId="8199"/>
    <cellStyle name="Normal 10 3 3 6" xfId="8200"/>
    <cellStyle name="Normal 10 3 4" xfId="8201"/>
    <cellStyle name="Normal 10 3 5" xfId="8202"/>
    <cellStyle name="Normal 10 4" xfId="8203"/>
    <cellStyle name="Normal 10 4 2" xfId="8204"/>
    <cellStyle name="Normal 10 4 2 2" xfId="8205"/>
    <cellStyle name="Normal 10 4 2 3" xfId="8206"/>
    <cellStyle name="Normal 10 4 3" xfId="8207"/>
    <cellStyle name="Normal 10 4 3 2" xfId="8208"/>
    <cellStyle name="Normal 10 4 3 3" xfId="8209"/>
    <cellStyle name="Normal 10 4 3 4" xfId="8210"/>
    <cellStyle name="Normal 10 4 4" xfId="8211"/>
    <cellStyle name="Normal 10 4 4 2" xfId="8212"/>
    <cellStyle name="Normal 10 4 4 3" xfId="8213"/>
    <cellStyle name="Normal 10 4 4 4" xfId="8214"/>
    <cellStyle name="Normal 10 4 4 5" xfId="8215"/>
    <cellStyle name="Normal 10 4 5" xfId="8216"/>
    <cellStyle name="Normal 10 4 5 2" xfId="8217"/>
    <cellStyle name="Normal 10 4 5 3" xfId="8218"/>
    <cellStyle name="Normal 10 4 6" xfId="8219"/>
    <cellStyle name="Normal 10 5" xfId="8220"/>
    <cellStyle name="Normal 10 5 2" xfId="8221"/>
    <cellStyle name="Normal 10 5 2 2" xfId="8222"/>
    <cellStyle name="Normal 10 5 2 3" xfId="8223"/>
    <cellStyle name="Normal 10 5 3" xfId="8224"/>
    <cellStyle name="Normal 10 5 4" xfId="8225"/>
    <cellStyle name="Normal 10 6" xfId="8226"/>
    <cellStyle name="Normal 10 6 2" xfId="8227"/>
    <cellStyle name="Normal 10 6 3" xfId="8228"/>
    <cellStyle name="Normal 10 6 4" xfId="8229"/>
    <cellStyle name="Normal 10 6 4 2" xfId="8230"/>
    <cellStyle name="Normal 10 6 5" xfId="8231"/>
    <cellStyle name="Normal 10 6 5 2" xfId="8232"/>
    <cellStyle name="Normal 10 7" xfId="8233"/>
    <cellStyle name="Normal 10 7 2" xfId="8234"/>
    <cellStyle name="Normal 10 7 3" xfId="8235"/>
    <cellStyle name="Normal 10 8" xfId="8236"/>
    <cellStyle name="Normal 10 9" xfId="8237"/>
    <cellStyle name="Normal 10_CPI 2009" xfId="8238"/>
    <cellStyle name="Normal 101" xfId="8239"/>
    <cellStyle name="Normal 11" xfId="8240"/>
    <cellStyle name="Normal 11 2" xfId="8241"/>
    <cellStyle name="Normal 11 2 2" xfId="8242"/>
    <cellStyle name="Normal 11 2 2 2" xfId="8243"/>
    <cellStyle name="Normal 11 2 2 2 2" xfId="8244"/>
    <cellStyle name="Normal 11 2 2 2 3" xfId="8245"/>
    <cellStyle name="Normal 11 2 2 3" xfId="8246"/>
    <cellStyle name="Normal 11 2 2 4" xfId="8247"/>
    <cellStyle name="Normal 11 2 3" xfId="8248"/>
    <cellStyle name="Normal 11 2 3 2" xfId="8249"/>
    <cellStyle name="Normal 11 2 3 3" xfId="8250"/>
    <cellStyle name="Normal 11 2 4" xfId="8251"/>
    <cellStyle name="Normal 11 2 5" xfId="8252"/>
    <cellStyle name="Normal 11 3" xfId="8253"/>
    <cellStyle name="Normal 11 3 2" xfId="8254"/>
    <cellStyle name="Normal 11 3 2 2" xfId="8255"/>
    <cellStyle name="Normal 11 3 2 3" xfId="8256"/>
    <cellStyle name="Normal 11 3 3" xfId="8257"/>
    <cellStyle name="Normal 11 3 4" xfId="8258"/>
    <cellStyle name="Normal 11 4" xfId="8259"/>
    <cellStyle name="Normal 11 4 2" xfId="8260"/>
    <cellStyle name="Normal 11 4 2 2" xfId="8261"/>
    <cellStyle name="Normal 11 4 2 3" xfId="8262"/>
    <cellStyle name="Normal 11 4 3" xfId="8263"/>
    <cellStyle name="Normal 11 4 3 2" xfId="8264"/>
    <cellStyle name="Normal 11 4 3 2 2" xfId="8265"/>
    <cellStyle name="Normal 11 4 3 2 3" xfId="8266"/>
    <cellStyle name="Normal 11 4 3 3" xfId="8267"/>
    <cellStyle name="Normal 11 4 4" xfId="8268"/>
    <cellStyle name="Normal 11 4 4 2" xfId="8269"/>
    <cellStyle name="Normal 11 4 4 3" xfId="8270"/>
    <cellStyle name="Normal 11 4 4 4" xfId="8271"/>
    <cellStyle name="Normal 11 4 5" xfId="8272"/>
    <cellStyle name="Normal 11 5" xfId="8273"/>
    <cellStyle name="Normal 11 5 2" xfId="8274"/>
    <cellStyle name="Normal 11 5 3" xfId="8275"/>
    <cellStyle name="Normal 11 6" xfId="8276"/>
    <cellStyle name="Normal 11 6 2" xfId="8277"/>
    <cellStyle name="Normal 11 6 3" xfId="8278"/>
    <cellStyle name="Normal 11 6 3 2" xfId="8279"/>
    <cellStyle name="Normal 11 6 4" xfId="8280"/>
    <cellStyle name="Normal 11 6 4 2" xfId="8281"/>
    <cellStyle name="Normal 11 7" xfId="8282"/>
    <cellStyle name="Normal 11_CPI 2009" xfId="8283"/>
    <cellStyle name="Normal 12" xfId="8284"/>
    <cellStyle name="Normal 12 2" xfId="8285"/>
    <cellStyle name="Normal 12 2 2" xfId="8286"/>
    <cellStyle name="Normal 12 2 2 2" xfId="8287"/>
    <cellStyle name="Normal 12 2 2 3" xfId="8288"/>
    <cellStyle name="Normal 12 2 3" xfId="8289"/>
    <cellStyle name="Normal 12 2 3 2" xfId="8290"/>
    <cellStyle name="Normal 12 2 3 3" xfId="8291"/>
    <cellStyle name="Normal 12 2 4" xfId="8292"/>
    <cellStyle name="Normal 12 2 5" xfId="8293"/>
    <cellStyle name="Normal 12 3" xfId="8294"/>
    <cellStyle name="Normal 12 3 2" xfId="8295"/>
    <cellStyle name="Normal 12 3 3" xfId="8296"/>
    <cellStyle name="Normal 12 4" xfId="8297"/>
    <cellStyle name="Normal 12 4 2" xfId="8298"/>
    <cellStyle name="Normal 12 4 3" xfId="8299"/>
    <cellStyle name="Normal 12 4 3 2" xfId="8300"/>
    <cellStyle name="Normal 12 4 3 3" xfId="8301"/>
    <cellStyle name="Normal 12 4 4" xfId="8302"/>
    <cellStyle name="Normal 12 4 4 2" xfId="8303"/>
    <cellStyle name="Normal 12 4 5" xfId="8304"/>
    <cellStyle name="Normal 12 5" xfId="8305"/>
    <cellStyle name="Normal 12 5 2" xfId="8306"/>
    <cellStyle name="Normal 12 5 3" xfId="8307"/>
    <cellStyle name="Normal 12 6" xfId="8308"/>
    <cellStyle name="Normal 12 6 2" xfId="8309"/>
    <cellStyle name="Normal 12 6 3" xfId="8310"/>
    <cellStyle name="Normal 12 6 3 2" xfId="8311"/>
    <cellStyle name="Normal 12 6 4" xfId="8312"/>
    <cellStyle name="Normal 12 6 4 2" xfId="8313"/>
    <cellStyle name="Normal 12 7" xfId="8314"/>
    <cellStyle name="Normal 12_CPI 2009" xfId="8315"/>
    <cellStyle name="Normal 13" xfId="8316"/>
    <cellStyle name="Normal 13 2" xfId="8317"/>
    <cellStyle name="Normal 13 2 2" xfId="8318"/>
    <cellStyle name="Normal 13 2 2 2" xfId="8319"/>
    <cellStyle name="Normal 13 2 2 3" xfId="8320"/>
    <cellStyle name="Normal 13 2 3" xfId="8321"/>
    <cellStyle name="Normal 13 2 3 2" xfId="8322"/>
    <cellStyle name="Normal 13 2 3 3" xfId="8323"/>
    <cellStyle name="Normal 13 2 4" xfId="8324"/>
    <cellStyle name="Normal 13 2 5" xfId="8325"/>
    <cellStyle name="Normal 13 3" xfId="8326"/>
    <cellStyle name="Normal 13 3 2" xfId="8327"/>
    <cellStyle name="Normal 13 3 3" xfId="8328"/>
    <cellStyle name="Normal 13 4" xfId="8329"/>
    <cellStyle name="Normal 13 4 2" xfId="8330"/>
    <cellStyle name="Normal 13 4 3" xfId="8331"/>
    <cellStyle name="Normal 13 4 3 2" xfId="8332"/>
    <cellStyle name="Normal 13 4 3 3" xfId="8333"/>
    <cellStyle name="Normal 13 4 4" xfId="8334"/>
    <cellStyle name="Normal 13 4 4 2" xfId="8335"/>
    <cellStyle name="Normal 13 4 5" xfId="8336"/>
    <cellStyle name="Normal 13 5" xfId="8337"/>
    <cellStyle name="Normal 13 5 2" xfId="8338"/>
    <cellStyle name="Normal 13 5 3" xfId="8339"/>
    <cellStyle name="Normal 13 6" xfId="8340"/>
    <cellStyle name="Normal 13 7" xfId="8341"/>
    <cellStyle name="Normal 13_CPI 2009" xfId="8342"/>
    <cellStyle name="Normal 14" xfId="8343"/>
    <cellStyle name="Normal 14 2" xfId="8344"/>
    <cellStyle name="Normal 14 2 2" xfId="8345"/>
    <cellStyle name="Normal 14 2 2 2" xfId="8346"/>
    <cellStyle name="Normal 14 2 2 3" xfId="8347"/>
    <cellStyle name="Normal 14 2 3" xfId="8348"/>
    <cellStyle name="Normal 14 2 3 2" xfId="8349"/>
    <cellStyle name="Normal 14 2 3 3" xfId="8350"/>
    <cellStyle name="Normal 14 2 3 3 2" xfId="8351"/>
    <cellStyle name="Normal 14 2 3 3 3" xfId="8352"/>
    <cellStyle name="Normal 14 2 3 4" xfId="8353"/>
    <cellStyle name="Normal 14 2 3 5" xfId="8354"/>
    <cellStyle name="Normal 14 2 3 6" xfId="8355"/>
    <cellStyle name="Normal 14 2 4" xfId="8356"/>
    <cellStyle name="Normal 14 2 5" xfId="8357"/>
    <cellStyle name="Normal 14 3" xfId="8358"/>
    <cellStyle name="Normal 14 3 2" xfId="8359"/>
    <cellStyle name="Normal 14 3 3" xfId="8360"/>
    <cellStyle name="Normal 14 4" xfId="8361"/>
    <cellStyle name="Normal 14 4 2" xfId="8362"/>
    <cellStyle name="Normal 14 4 3" xfId="8363"/>
    <cellStyle name="Normal 14 4 3 2" xfId="8364"/>
    <cellStyle name="Normal 14 4 3 3" xfId="8365"/>
    <cellStyle name="Normal 14 4 4" xfId="8366"/>
    <cellStyle name="Normal 14 4 4 2" xfId="8367"/>
    <cellStyle name="Normal 14 4 5" xfId="8368"/>
    <cellStyle name="Normal 14 5" xfId="8369"/>
    <cellStyle name="Normal 14 5 2" xfId="8370"/>
    <cellStyle name="Normal 14 5 3" xfId="8371"/>
    <cellStyle name="Normal 14 5 3 2" xfId="8372"/>
    <cellStyle name="Normal 14 5 3 3" xfId="8373"/>
    <cellStyle name="Normal 14 5 4" xfId="8374"/>
    <cellStyle name="Normal 14 5 5" xfId="8375"/>
    <cellStyle name="Normal 14 5 6" xfId="8376"/>
    <cellStyle name="Normal 14 6" xfId="8377"/>
    <cellStyle name="Normal 14 7" xfId="8378"/>
    <cellStyle name="Normal 14_CPI 2009" xfId="8379"/>
    <cellStyle name="Normal 15" xfId="8380"/>
    <cellStyle name="Normal 15 2" xfId="8381"/>
    <cellStyle name="Normal 15 2 2" xfId="8382"/>
    <cellStyle name="Normal 15 2 2 2" xfId="8383"/>
    <cellStyle name="Normal 15 2 2 3" xfId="8384"/>
    <cellStyle name="Normal 15 2 3" xfId="8385"/>
    <cellStyle name="Normal 15 2 3 2" xfId="8386"/>
    <cellStyle name="Normal 15 2 4" xfId="8387"/>
    <cellStyle name="Normal 15 2 4 2" xfId="8388"/>
    <cellStyle name="Normal 15 2 5" xfId="8389"/>
    <cellStyle name="Normal 15 3" xfId="8390"/>
    <cellStyle name="Normal 15 3 2" xfId="8391"/>
    <cellStyle name="Normal 15 3 3" xfId="8392"/>
    <cellStyle name="Normal 15 4" xfId="8393"/>
    <cellStyle name="Normal 15 4 2" xfId="8394"/>
    <cellStyle name="Normal 15 5" xfId="8395"/>
    <cellStyle name="Normal 15 5 2" xfId="8396"/>
    <cellStyle name="Normal 15 6" xfId="8397"/>
    <cellStyle name="Normal 16" xfId="8398"/>
    <cellStyle name="Normal 16 2" xfId="8399"/>
    <cellStyle name="Normal 16 2 2" xfId="8400"/>
    <cellStyle name="Normal 16 2 3" xfId="8401"/>
    <cellStyle name="Normal 16 3" xfId="8402"/>
    <cellStyle name="Normal 16 3 2" xfId="8403"/>
    <cellStyle name="Normal 16 4" xfId="8404"/>
    <cellStyle name="Normal 16 4 2" xfId="8405"/>
    <cellStyle name="Normal 16 5" xfId="8406"/>
    <cellStyle name="Normal 17" xfId="8407"/>
    <cellStyle name="Normal 17 2" xfId="8408"/>
    <cellStyle name="Normal 17 2 2" xfId="8409"/>
    <cellStyle name="Normal 17 2 2 2" xfId="8410"/>
    <cellStyle name="Normal 17 2 3" xfId="8411"/>
    <cellStyle name="Normal 17 2 3 2" xfId="8412"/>
    <cellStyle name="Normal 17 2 4" xfId="8413"/>
    <cellStyle name="Normal 17 3" xfId="8414"/>
    <cellStyle name="Normal 17 3 2" xfId="8415"/>
    <cellStyle name="Normal 17 3 3" xfId="8416"/>
    <cellStyle name="Normal 17 4" xfId="8417"/>
    <cellStyle name="Normal 17 5" xfId="8418"/>
    <cellStyle name="Normal 17 5 2" xfId="8419"/>
    <cellStyle name="Normal 17 5 3" xfId="8420"/>
    <cellStyle name="Normal 17 5 4" xfId="8421"/>
    <cellStyle name="Normal 17 6" xfId="8422"/>
    <cellStyle name="Normal 18" xfId="8423"/>
    <cellStyle name="Normal 18 2" xfId="8424"/>
    <cellStyle name="Normal 18 2 2" xfId="8425"/>
    <cellStyle name="Normal 18 2 3" xfId="8426"/>
    <cellStyle name="Normal 18 3" xfId="8427"/>
    <cellStyle name="Normal 18 3 2" xfId="8428"/>
    <cellStyle name="Normal 18 4" xfId="8429"/>
    <cellStyle name="Normal 18 4 2" xfId="8430"/>
    <cellStyle name="Normal 18 5" xfId="8431"/>
    <cellStyle name="Normal 19" xfId="8432"/>
    <cellStyle name="Normal 19 2" xfId="8433"/>
    <cellStyle name="Normal 19 2 2" xfId="8434"/>
    <cellStyle name="Normal 19 2 3" xfId="8435"/>
    <cellStyle name="Normal 19 3" xfId="8436"/>
    <cellStyle name="Normal 19 4" xfId="8437"/>
    <cellStyle name="Normal 19 4 2" xfId="8438"/>
    <cellStyle name="Normal 19 4 3" xfId="8439"/>
    <cellStyle name="Normal 19 4 4" xfId="8440"/>
    <cellStyle name="Normal 19 5" xfId="8441"/>
    <cellStyle name="Normal 2" xfId="8442"/>
    <cellStyle name="Normal 2 10" xfId="8443"/>
    <cellStyle name="Normal 2 10 2" xfId="8444"/>
    <cellStyle name="Normal 2 10 2 2" xfId="8445"/>
    <cellStyle name="Normal 2 10 2 3" xfId="8446"/>
    <cellStyle name="Normal 2 10 3" xfId="8447"/>
    <cellStyle name="Normal 2 10 3 2" xfId="8448"/>
    <cellStyle name="Normal 2 10 3 3" xfId="8449"/>
    <cellStyle name="Normal 2 10 4" xfId="8450"/>
    <cellStyle name="Normal 2 10 5" xfId="8451"/>
    <cellStyle name="Normal 2 11" xfId="8452"/>
    <cellStyle name="Normal 2 11 2" xfId="8453"/>
    <cellStyle name="Normal 2 11 2 2" xfId="8454"/>
    <cellStyle name="Normal 2 11 2 3" xfId="8455"/>
    <cellStyle name="Normal 2 11 3" xfId="8456"/>
    <cellStyle name="Normal 2 11 4" xfId="8457"/>
    <cellStyle name="Normal 2 11 4 2" xfId="8458"/>
    <cellStyle name="Normal 2 11 5" xfId="8459"/>
    <cellStyle name="Normal 2 12" xfId="8460"/>
    <cellStyle name="Normal 2 12 2" xfId="8461"/>
    <cellStyle name="Normal 2 12 3" xfId="8462"/>
    <cellStyle name="Normal 2 13" xfId="8463"/>
    <cellStyle name="Normal 2 14" xfId="8464"/>
    <cellStyle name="Normal 2 15" xfId="8465"/>
    <cellStyle name="Normal 2 16" xfId="8466"/>
    <cellStyle name="Normal 2 2" xfId="8467"/>
    <cellStyle name="Normal 2 2 10" xfId="8468"/>
    <cellStyle name="Normal 2 2 10 2" xfId="8469"/>
    <cellStyle name="Normal 2 2 11" xfId="8470"/>
    <cellStyle name="Normal 2 2 2" xfId="8471"/>
    <cellStyle name="Normal 2 2 2 2" xfId="8472"/>
    <cellStyle name="Normal 2 2 2 2 2" xfId="8473"/>
    <cellStyle name="Normal 2 2 2 2 2 2" xfId="8474"/>
    <cellStyle name="Normal 2 2 2 2 2 2 2" xfId="8475"/>
    <cellStyle name="Normal 2 2 2 2 2 2 3" xfId="8476"/>
    <cellStyle name="Normal 2 2 2 2 3" xfId="8477"/>
    <cellStyle name="Normal 2 2 2 2 3 2" xfId="8478"/>
    <cellStyle name="Normal 2 2 2 2 3 3" xfId="8479"/>
    <cellStyle name="Normal 2 2 2 2 4" xfId="8480"/>
    <cellStyle name="Normal 2 2 2 2 4 2" xfId="8481"/>
    <cellStyle name="Normal 2 2 2 2 4 3" xfId="8482"/>
    <cellStyle name="Normal 2 2 2 2 5" xfId="8483"/>
    <cellStyle name="Normal 2 2 2 2 5 2" xfId="8484"/>
    <cellStyle name="Normal 2 2 2 2 5 3" xfId="8485"/>
    <cellStyle name="Normal 2 2 2 3" xfId="8486"/>
    <cellStyle name="Normal 2 2 2 3 2" xfId="8487"/>
    <cellStyle name="Normal 2 2 2 3 2 2" xfId="8488"/>
    <cellStyle name="Normal 2 2 2 3 2 3" xfId="8489"/>
    <cellStyle name="Normal 2 2 2 4" xfId="8490"/>
    <cellStyle name="Normal 2 2 2 4 2" xfId="8491"/>
    <cellStyle name="Normal 2 2 2 4 3" xfId="8492"/>
    <cellStyle name="Normal 2 2 2 4 4" xfId="8493"/>
    <cellStyle name="Normal 2 2 2 4 4 2" xfId="8494"/>
    <cellStyle name="Normal 2 2 2 4 5" xfId="8495"/>
    <cellStyle name="Normal 2 2 2 4 5 2" xfId="8496"/>
    <cellStyle name="Normal 2 2 2 5" xfId="8497"/>
    <cellStyle name="Normal 2 2 2 5 2" xfId="8498"/>
    <cellStyle name="Normal 2 2 2 5 3" xfId="8499"/>
    <cellStyle name="Normal 2 2 3" xfId="8500"/>
    <cellStyle name="Normal 2 2 3 2" xfId="8501"/>
    <cellStyle name="Normal 2 2 3 2 2" xfId="8502"/>
    <cellStyle name="Normal 2 2 3 3" xfId="8503"/>
    <cellStyle name="Normal 2 2 3 4" xfId="8504"/>
    <cellStyle name="Normal 2 2 3 4 2" xfId="8505"/>
    <cellStyle name="Normal 2 2 3 4 3" xfId="8506"/>
    <cellStyle name="Normal 2 2 4" xfId="8507"/>
    <cellStyle name="Normal 2 2 4 2" xfId="8508"/>
    <cellStyle name="Normal 2 2 4 2 2" xfId="8509"/>
    <cellStyle name="Normal 2 2 4 3" xfId="8510"/>
    <cellStyle name="Normal 2 2 4 4" xfId="8511"/>
    <cellStyle name="Normal 2 2 4 4 2" xfId="8512"/>
    <cellStyle name="Normal 2 2 4 4 3" xfId="8513"/>
    <cellStyle name="Normal 2 2 5" xfId="8514"/>
    <cellStyle name="Normal 2 2 5 2" xfId="8515"/>
    <cellStyle name="Normal 2 2 5 2 2" xfId="8516"/>
    <cellStyle name="Normal 2 2 5 3" xfId="8517"/>
    <cellStyle name="Normal 2 2 5 4" xfId="8518"/>
    <cellStyle name="Normal 2 2 5 5" xfId="8519"/>
    <cellStyle name="Normal 2 2 6" xfId="8520"/>
    <cellStyle name="Normal 2 2 6 2" xfId="8521"/>
    <cellStyle name="Normal 2 2 6 2 2" xfId="8522"/>
    <cellStyle name="Normal 2 2 6 2 3" xfId="8523"/>
    <cellStyle name="Normal 2 2 6 3" xfId="8524"/>
    <cellStyle name="Normal 2 2 6 4" xfId="8525"/>
    <cellStyle name="Normal 2 2 6 4 2" xfId="8526"/>
    <cellStyle name="Normal 2 2 6 5" xfId="8527"/>
    <cellStyle name="Normal 2 2 7" xfId="8528"/>
    <cellStyle name="Normal 2 2 7 2" xfId="8529"/>
    <cellStyle name="Normal 2 2 7 2 2" xfId="8530"/>
    <cellStyle name="Normal 2 2 7 2 3" xfId="8531"/>
    <cellStyle name="Normal 2 2 7 3" xfId="8532"/>
    <cellStyle name="Normal 2 2 7 4" xfId="8533"/>
    <cellStyle name="Normal 2 2 8" xfId="8534"/>
    <cellStyle name="Normal 2 2 8 2" xfId="8535"/>
    <cellStyle name="Normal 2 2 8 3" xfId="8536"/>
    <cellStyle name="Normal 2 2 8 4" xfId="8537"/>
    <cellStyle name="Normal 2 2 8 4 2" xfId="8538"/>
    <cellStyle name="Normal 2 2 8 5" xfId="8539"/>
    <cellStyle name="Normal 2 2 8 5 2" xfId="8540"/>
    <cellStyle name="Normal 2 2 9" xfId="8541"/>
    <cellStyle name="Normal 2 2_C03" xfId="8542"/>
    <cellStyle name="Normal 2 3" xfId="8543"/>
    <cellStyle name="Normal 2 3 2" xfId="8544"/>
    <cellStyle name="Normal 2 3 2 2" xfId="8545"/>
    <cellStyle name="Normal 2 3 2 3" xfId="8546"/>
    <cellStyle name="Normal 2 3 2 3 2" xfId="8547"/>
    <cellStyle name="Normal 2 3 2 3 3" xfId="8548"/>
    <cellStyle name="Normal 2 3 2 3 3 2" xfId="8549"/>
    <cellStyle name="Normal 2 3 2 3 3 3" xfId="8550"/>
    <cellStyle name="Normal 2 3 2 3 4" xfId="8551"/>
    <cellStyle name="Normal 2 3 2 3 5" xfId="8552"/>
    <cellStyle name="Normal 2 3 2 3 6" xfId="8553"/>
    <cellStyle name="Normal 2 3 3" xfId="8554"/>
    <cellStyle name="Normal 2 3 3 2" xfId="8555"/>
    <cellStyle name="Normal 2 3 3 2 2" xfId="8556"/>
    <cellStyle name="Normal 2 3 3 2 3" xfId="8557"/>
    <cellStyle name="Normal 2 3 3 2 3 2" xfId="8558"/>
    <cellStyle name="Normal 2 3 3 2 3 3" xfId="8559"/>
    <cellStyle name="Normal 2 3 3 2 4" xfId="8560"/>
    <cellStyle name="Normal 2 3 3 2 5" xfId="8561"/>
    <cellStyle name="Normal 2 3 3 2 6" xfId="8562"/>
    <cellStyle name="Normal 2 3 3 3" xfId="8563"/>
    <cellStyle name="Normal 2 3 3 3 2" xfId="8564"/>
    <cellStyle name="Normal 2 3 4" xfId="8565"/>
    <cellStyle name="Normal 2 3 4 2" xfId="8566"/>
    <cellStyle name="Normal 2 3 4 3" xfId="8567"/>
    <cellStyle name="Normal 2 3 5" xfId="8568"/>
    <cellStyle name="Normal 2 3 5 2" xfId="8569"/>
    <cellStyle name="Normal 2 4" xfId="8570"/>
    <cellStyle name="Normal 2 4 2" xfId="8571"/>
    <cellStyle name="Normal 2 4 2 2" xfId="8572"/>
    <cellStyle name="Normal 2 4 2 3" xfId="8573"/>
    <cellStyle name="Normal 2 4 2 4" xfId="8574"/>
    <cellStyle name="Normal 2 4 3" xfId="8575"/>
    <cellStyle name="Normal 2 4 4" xfId="8576"/>
    <cellStyle name="Normal 2 5" xfId="8577"/>
    <cellStyle name="Normal 2 5 2" xfId="8578"/>
    <cellStyle name="Normal 2 5 3" xfId="8579"/>
    <cellStyle name="Normal 2 6" xfId="8580"/>
    <cellStyle name="Normal 2 6 2" xfId="8581"/>
    <cellStyle name="Normal 2 6 3" xfId="8582"/>
    <cellStyle name="Normal 2 7" xfId="8583"/>
    <cellStyle name="Normal 2 7 2" xfId="8584"/>
    <cellStyle name="Normal 2 7 2 2" xfId="8585"/>
    <cellStyle name="Normal 2 7 2 2 2" xfId="8586"/>
    <cellStyle name="Normal 2 7 2 2 3" xfId="8587"/>
    <cellStyle name="Normal 2 7 2 2 4" xfId="8588"/>
    <cellStyle name="Normal 2 7 2 2 4 2" xfId="8589"/>
    <cellStyle name="Normal 2 7 2 2 5" xfId="8590"/>
    <cellStyle name="Normal 2 7 2 2 5 2" xfId="8591"/>
    <cellStyle name="Normal 2 7 2 3" xfId="8592"/>
    <cellStyle name="Normal 2 7 2 3 2" xfId="8593"/>
    <cellStyle name="Normal 2 7 2 3 3" xfId="8594"/>
    <cellStyle name="Normal 2 7 2 3 4" xfId="8595"/>
    <cellStyle name="Normal 2 7 2 3 5" xfId="8596"/>
    <cellStyle name="Normal 2 7 2 4" xfId="8597"/>
    <cellStyle name="Normal 2 7 2 4 2" xfId="8598"/>
    <cellStyle name="Normal 2 7 2 4 3" xfId="8599"/>
    <cellStyle name="Normal 2 7 2 5" xfId="8600"/>
    <cellStyle name="Normal 2 7 2 5 2" xfId="8601"/>
    <cellStyle name="Normal 2 7 2 6" xfId="8602"/>
    <cellStyle name="Normal 2 7 2 7" xfId="8603"/>
    <cellStyle name="Normal 2 7 2 8" xfId="8604"/>
    <cellStyle name="Normal 2 7 2 9" xfId="8605"/>
    <cellStyle name="Normal 2 7 3" xfId="8606"/>
    <cellStyle name="Normal 2 7 3 2" xfId="8607"/>
    <cellStyle name="Normal 2 7 3 3" xfId="8608"/>
    <cellStyle name="Normal 2 7 4" xfId="8609"/>
    <cellStyle name="Normal 2 7 4 2" xfId="8610"/>
    <cellStyle name="Normal 2 7 4 3" xfId="8611"/>
    <cellStyle name="Normal 2 7 5" xfId="8612"/>
    <cellStyle name="Normal 2 7 5 2" xfId="8613"/>
    <cellStyle name="Normal 2 7 5 3" xfId="8614"/>
    <cellStyle name="Normal 2 7 6" xfId="8615"/>
    <cellStyle name="Normal 2 7 7" xfId="8616"/>
    <cellStyle name="Normal 2 7 8" xfId="8617"/>
    <cellStyle name="Normal 2 8" xfId="8618"/>
    <cellStyle name="Normal 2 8 2" xfId="8619"/>
    <cellStyle name="Normal 2 8 2 2" xfId="8620"/>
    <cellStyle name="Normal 2 8 2 2 2" xfId="8621"/>
    <cellStyle name="Normal 2 8 2 3" xfId="8622"/>
    <cellStyle name="Normal 2 8 2 3 2" xfId="8623"/>
    <cellStyle name="Normal 2 8 2 3 3" xfId="8624"/>
    <cellStyle name="Normal 2 8 2 3 4" xfId="8625"/>
    <cellStyle name="Normal 2 8 2 4" xfId="8626"/>
    <cellStyle name="Normal 2 8 2 5" xfId="8627"/>
    <cellStyle name="Normal 2 8 2 6" xfId="8628"/>
    <cellStyle name="Normal 2 8 3" xfId="8629"/>
    <cellStyle name="Normal 2 8 4" xfId="8630"/>
    <cellStyle name="Normal 2 9" xfId="8631"/>
    <cellStyle name="Normal 2 9 2" xfId="8632"/>
    <cellStyle name="Normal 2 9 2 2" xfId="8633"/>
    <cellStyle name="Normal 2 9 2 3" xfId="8634"/>
    <cellStyle name="Normal 2 9 2 4" xfId="8635"/>
    <cellStyle name="Normal 2 9 3" xfId="8636"/>
    <cellStyle name="Normal 2 9 3 2" xfId="8637"/>
    <cellStyle name="Normal 2 9 3 3" xfId="8638"/>
    <cellStyle name="Normal 2 9 3 3 2" xfId="8639"/>
    <cellStyle name="Normal 2 9 3 3 3" xfId="8640"/>
    <cellStyle name="Normal 2 9 3 4" xfId="8641"/>
    <cellStyle name="Normal 2 9 3 5" xfId="8642"/>
    <cellStyle name="Normal 2 9 3 6" xfId="8643"/>
    <cellStyle name="Normal 2 9 4" xfId="8644"/>
    <cellStyle name="Normal 2 9 5" xfId="8645"/>
    <cellStyle name="Normal 2_C03" xfId="8646"/>
    <cellStyle name="Normal 20" xfId="8647"/>
    <cellStyle name="Normal 20 2" xfId="8648"/>
    <cellStyle name="Normal 20 2 2" xfId="8649"/>
    <cellStyle name="Normal 20 2 3" xfId="8650"/>
    <cellStyle name="Normal 20 3" xfId="8651"/>
    <cellStyle name="Normal 20 4" xfId="8652"/>
    <cellStyle name="Normal 21" xfId="8653"/>
    <cellStyle name="Normal 21 2" xfId="8654"/>
    <cellStyle name="Normal 21 2 2" xfId="8655"/>
    <cellStyle name="Normal 21 2 3" xfId="8656"/>
    <cellStyle name="Normal 21 3" xfId="8657"/>
    <cellStyle name="Normal 21 3 2" xfId="8658"/>
    <cellStyle name="Normal 21 3 3" xfId="8659"/>
    <cellStyle name="Normal 21 4" xfId="8660"/>
    <cellStyle name="Normal 21 4 2" xfId="8661"/>
    <cellStyle name="Normal 21 4 3" xfId="8662"/>
    <cellStyle name="Normal 21 4 4" xfId="8663"/>
    <cellStyle name="Normal 21 4 5" xfId="8664"/>
    <cellStyle name="Normal 21 5" xfId="8665"/>
    <cellStyle name="Normal 22" xfId="8666"/>
    <cellStyle name="Normal 22 2" xfId="8667"/>
    <cellStyle name="Normal 22 2 2" xfId="8668"/>
    <cellStyle name="Normal 22 2 3" xfId="8669"/>
    <cellStyle name="Normal 22 3" xfId="8670"/>
    <cellStyle name="Normal 22 3 2" xfId="8671"/>
    <cellStyle name="Normal 22 3 3" xfId="8672"/>
    <cellStyle name="Normal 22 4" xfId="8673"/>
    <cellStyle name="Normal 22 4 2" xfId="8674"/>
    <cellStyle name="Normal 22 4 3" xfId="8675"/>
    <cellStyle name="Normal 22 4 4" xfId="8676"/>
    <cellStyle name="Normal 22 4 5" xfId="8677"/>
    <cellStyle name="Normal 22 5" xfId="8678"/>
    <cellStyle name="Normal 23" xfId="8679"/>
    <cellStyle name="Normal 23 2" xfId="8680"/>
    <cellStyle name="Normal 23 2 2" xfId="8681"/>
    <cellStyle name="Normal 23 2 3" xfId="8682"/>
    <cellStyle name="Normal 23 3" xfId="8683"/>
    <cellStyle name="Normal 23 4" xfId="8684"/>
    <cellStyle name="Normal 23 4 2" xfId="8685"/>
    <cellStyle name="Normal 23 4 3" xfId="8686"/>
    <cellStyle name="Normal 23 4 4" xfId="8687"/>
    <cellStyle name="Normal 23 5" xfId="8688"/>
    <cellStyle name="Normal 24" xfId="8689"/>
    <cellStyle name="Normal 24 2" xfId="8690"/>
    <cellStyle name="Normal 24 3" xfId="8691"/>
    <cellStyle name="Normal 25" xfId="8692"/>
    <cellStyle name="Normal 25 2" xfId="8693"/>
    <cellStyle name="Normal 25 3" xfId="8694"/>
    <cellStyle name="Normal 26" xfId="8695"/>
    <cellStyle name="Normal 26 2" xfId="8696"/>
    <cellStyle name="Normal 26 3" xfId="8697"/>
    <cellStyle name="Normal 27" xfId="8698"/>
    <cellStyle name="Normal 27 2" xfId="8699"/>
    <cellStyle name="Normal 27 3" xfId="8700"/>
    <cellStyle name="Normal 28" xfId="8701"/>
    <cellStyle name="Normal 28 2" xfId="8702"/>
    <cellStyle name="Normal 28 3" xfId="8703"/>
    <cellStyle name="Normal 29" xfId="8704"/>
    <cellStyle name="Normal 29 2" xfId="8705"/>
    <cellStyle name="Normal 29 3" xfId="8706"/>
    <cellStyle name="Normal 3" xfId="8707"/>
    <cellStyle name="Normal 3 10" xfId="8708"/>
    <cellStyle name="Normal 3 10 2" xfId="8709"/>
    <cellStyle name="Normal 3 10 3" xfId="8710"/>
    <cellStyle name="Normal 3 11" xfId="8711"/>
    <cellStyle name="Normal 3 11 2" xfId="8712"/>
    <cellStyle name="Normal 3 11 3" xfId="8713"/>
    <cellStyle name="Normal 3 12" xfId="8714"/>
    <cellStyle name="Normal 3 13" xfId="8715"/>
    <cellStyle name="Normal 3 2" xfId="8716"/>
    <cellStyle name="Normal 3 2 2" xfId="8717"/>
    <cellStyle name="Normal 3 2 2 2" xfId="8718"/>
    <cellStyle name="Normal 3 2 2 2 2" xfId="8719"/>
    <cellStyle name="Normal 3 2 2 2 3" xfId="8720"/>
    <cellStyle name="Normal 3 2 2 3" xfId="8721"/>
    <cellStyle name="Normal 3 2 2 3 2" xfId="8722"/>
    <cellStyle name="Normal 3 2 2 3 2 2" xfId="8723"/>
    <cellStyle name="Normal 3 2 2 3 3" xfId="8724"/>
    <cellStyle name="Normal 3 2 2 3 3 2" xfId="8725"/>
    <cellStyle name="Normal 3 2 2 3 3 2 2" xfId="8726"/>
    <cellStyle name="Normal 3 2 2 3 3 3" xfId="8727"/>
    <cellStyle name="Normal 3 2 2 3 3 4" xfId="8728"/>
    <cellStyle name="Normal 3 2 2 3 4" xfId="8729"/>
    <cellStyle name="Normal 3 2 2 3 4 2" xfId="8730"/>
    <cellStyle name="Normal 3 2 2 3 5" xfId="8731"/>
    <cellStyle name="Normal 3 2 2 3 6" xfId="8732"/>
    <cellStyle name="Normal 3 2 2 3 7" xfId="8733"/>
    <cellStyle name="Normal 3 2 2 4" xfId="8734"/>
    <cellStyle name="Normal 3 2 2 5" xfId="8735"/>
    <cellStyle name="Normal 3 2 2_CPI" xfId="8736"/>
    <cellStyle name="Normal 3 2 3" xfId="8737"/>
    <cellStyle name="Normal 3 2 3 2" xfId="8738"/>
    <cellStyle name="Normal 3 2 3 2 2" xfId="8739"/>
    <cellStyle name="Normal 3 2 3 2 3" xfId="8740"/>
    <cellStyle name="Normal 3 2 3 3" xfId="8741"/>
    <cellStyle name="Normal 3 2 3 3 2" xfId="8742"/>
    <cellStyle name="Normal 3 2 3 3 3" xfId="8743"/>
    <cellStyle name="Normal 3 2 3 4" xfId="8744"/>
    <cellStyle name="Normal 3 2 3 5" xfId="8745"/>
    <cellStyle name="Normal 3 2 3 5 2" xfId="8746"/>
    <cellStyle name="Normal 3 2 3 6" xfId="8747"/>
    <cellStyle name="Normal 3 2 3 7" xfId="8748"/>
    <cellStyle name="Normal 3 2 4" xfId="8749"/>
    <cellStyle name="Normal 3 2 4 2" xfId="8750"/>
    <cellStyle name="Normal 3 2 4 3" xfId="8751"/>
    <cellStyle name="Normal 3 2 5" xfId="8752"/>
    <cellStyle name="Normal 3 2 6" xfId="8753"/>
    <cellStyle name="Normal 3 2 7" xfId="8754"/>
    <cellStyle name="Normal 3 3" xfId="8755"/>
    <cellStyle name="Normal 3 3 2" xfId="8756"/>
    <cellStyle name="Normal 3 3 2 2" xfId="8757"/>
    <cellStyle name="Normal 3 3 2 3" xfId="8758"/>
    <cellStyle name="Normal 3 3 2 4" xfId="8759"/>
    <cellStyle name="Normal 3 3 3" xfId="8760"/>
    <cellStyle name="Normal 3 3 3 2" xfId="8761"/>
    <cellStyle name="Normal 3 3 3 2 2" xfId="8762"/>
    <cellStyle name="Normal 3 3 3 2 3" xfId="8763"/>
    <cellStyle name="Normal 3 3 3 2 3 2" xfId="8764"/>
    <cellStyle name="Normal 3 3 3 2 3 3" xfId="8765"/>
    <cellStyle name="Normal 3 3 3 2 4" xfId="8766"/>
    <cellStyle name="Normal 3 3 3 2 5" xfId="8767"/>
    <cellStyle name="Normal 3 3 3 2 6" xfId="8768"/>
    <cellStyle name="Normal 3 3 3 3" xfId="8769"/>
    <cellStyle name="Normal 3 3 3 4" xfId="8770"/>
    <cellStyle name="Normal 3 3 4" xfId="8771"/>
    <cellStyle name="Normal 3 3 4 2" xfId="8772"/>
    <cellStyle name="Normal 3 3 4 3" xfId="8773"/>
    <cellStyle name="Normal 3 3 5" xfId="8774"/>
    <cellStyle name="Normal 3 3 5 2" xfId="8775"/>
    <cellStyle name="Normal 3 3 5 3" xfId="8776"/>
    <cellStyle name="Normal 3 3 5 3 2" xfId="8777"/>
    <cellStyle name="Normal 3 3 5 4" xfId="8778"/>
    <cellStyle name="Normal 3 3 5 4 2" xfId="8779"/>
    <cellStyle name="Normal 3 3 6" xfId="8780"/>
    <cellStyle name="Normal 3 3 6 2" xfId="8781"/>
    <cellStyle name="Normal 3 3 7" xfId="8782"/>
    <cellStyle name="Normal 3 3_CPI" xfId="8783"/>
    <cellStyle name="Normal 3 4" xfId="8784"/>
    <cellStyle name="Normal 3 4 2" xfId="8785"/>
    <cellStyle name="Normal 3 4 2 2" xfId="8786"/>
    <cellStyle name="Normal 3 4 2 3" xfId="8787"/>
    <cellStyle name="Normal 3 4 2 3 2" xfId="8788"/>
    <cellStyle name="Normal 3 4 2 4" xfId="8789"/>
    <cellStyle name="Normal 3 4 2 4 2" xfId="8790"/>
    <cellStyle name="Normal 3 4 3" xfId="8791"/>
    <cellStyle name="Normal 3 5" xfId="8792"/>
    <cellStyle name="Normal 3 5 2" xfId="8793"/>
    <cellStyle name="Normal 3 5 2 2" xfId="8794"/>
    <cellStyle name="Normal 3 5 2 3" xfId="8795"/>
    <cellStyle name="Normal 3 5 3" xfId="8796"/>
    <cellStyle name="Normal 3 5 3 2" xfId="8797"/>
    <cellStyle name="Normal 3 5 3 2 2" xfId="8798"/>
    <cellStyle name="Normal 3 5 3 3" xfId="8799"/>
    <cellStyle name="Normal 3 5 3 3 2" xfId="8800"/>
    <cellStyle name="Normal 3 5 3 3 2 2" xfId="8801"/>
    <cellStyle name="Normal 3 5 3 3 3" xfId="8802"/>
    <cellStyle name="Normal 3 5 3 3 4" xfId="8803"/>
    <cellStyle name="Normal 3 5 3 4" xfId="8804"/>
    <cellStyle name="Normal 3 5 3 4 2" xfId="8805"/>
    <cellStyle name="Normal 3 5 3 5" xfId="8806"/>
    <cellStyle name="Normal 3 5 3 6" xfId="8807"/>
    <cellStyle name="Normal 3 5 3 7" xfId="8808"/>
    <cellStyle name="Normal 3 5 4" xfId="8809"/>
    <cellStyle name="Normal 3 5 5" xfId="8810"/>
    <cellStyle name="Normal 3 5 6" xfId="8811"/>
    <cellStyle name="Normal 3 6" xfId="8812"/>
    <cellStyle name="Normal 3 6 2" xfId="8813"/>
    <cellStyle name="Normal 3 6 2 2" xfId="8814"/>
    <cellStyle name="Normal 3 6 2 3" xfId="8815"/>
    <cellStyle name="Normal 3 6 3" xfId="8816"/>
    <cellStyle name="Normal 3 6 3 2" xfId="8817"/>
    <cellStyle name="Normal 3 6 3 2 2" xfId="8818"/>
    <cellStyle name="Normal 3 6 3 2 3" xfId="8819"/>
    <cellStyle name="Normal 3 6 3 3" xfId="8820"/>
    <cellStyle name="Normal 3 6 3 4" xfId="8821"/>
    <cellStyle name="Normal 3 6 4" xfId="8822"/>
    <cellStyle name="Normal 3 6 5" xfId="8823"/>
    <cellStyle name="Normal 3 7" xfId="8824"/>
    <cellStyle name="Normal 3 7 2" xfId="8825"/>
    <cellStyle name="Normal 3 7 2 2" xfId="8826"/>
    <cellStyle name="Normal 3 7 2 3" xfId="8827"/>
    <cellStyle name="Normal 3 7 3" xfId="8828"/>
    <cellStyle name="Normal 3 7 3 2" xfId="8829"/>
    <cellStyle name="Normal 3 7 3 3" xfId="8830"/>
    <cellStyle name="Normal 3 7 4" xfId="8831"/>
    <cellStyle name="Normal 3 7 5" xfId="8832"/>
    <cellStyle name="Normal 3 8" xfId="8833"/>
    <cellStyle name="Normal 3 8 2" xfId="8834"/>
    <cellStyle name="Normal 3 8 3" xfId="8835"/>
    <cellStyle name="Normal 3 9" xfId="8836"/>
    <cellStyle name="Normal 3 9 2" xfId="8837"/>
    <cellStyle name="Normal 3 9 3" xfId="8838"/>
    <cellStyle name="Normal 3_CPI 2009" xfId="8839"/>
    <cellStyle name="Normal 30" xfId="8840"/>
    <cellStyle name="Normal 30 2" xfId="8841"/>
    <cellStyle name="Normal 30 3" xfId="8842"/>
    <cellStyle name="Normal 31" xfId="8843"/>
    <cellStyle name="Normal 31 2" xfId="8844"/>
    <cellStyle name="Normal 31 3" xfId="8845"/>
    <cellStyle name="Normal 32" xfId="8846"/>
    <cellStyle name="Normal 32 2" xfId="8847"/>
    <cellStyle name="Normal 32 3" xfId="8848"/>
    <cellStyle name="Normal 33" xfId="8849"/>
    <cellStyle name="Normal 33 2" xfId="8850"/>
    <cellStyle name="Normal 33 3" xfId="8851"/>
    <cellStyle name="Normal 34" xfId="8852"/>
    <cellStyle name="Normal 34 2" xfId="8853"/>
    <cellStyle name="Normal 34 3" xfId="8854"/>
    <cellStyle name="Normal 35" xfId="8855"/>
    <cellStyle name="Normal 35 2" xfId="8856"/>
    <cellStyle name="Normal 35 3" xfId="8857"/>
    <cellStyle name="Normal 36" xfId="8858"/>
    <cellStyle name="Normal 36 2" xfId="8859"/>
    <cellStyle name="Normal 36 3" xfId="8860"/>
    <cellStyle name="Normal 37" xfId="8861"/>
    <cellStyle name="Normal 37 2" xfId="8862"/>
    <cellStyle name="Normal 37 3" xfId="8863"/>
    <cellStyle name="Normal 38" xfId="8864"/>
    <cellStyle name="Normal 38 2" xfId="8865"/>
    <cellStyle name="Normal 38 3" xfId="8866"/>
    <cellStyle name="Normal 39" xfId="8867"/>
    <cellStyle name="Normal 39 2" xfId="8868"/>
    <cellStyle name="Normal 39 3" xfId="8869"/>
    <cellStyle name="Normal 39 3 2" xfId="8870"/>
    <cellStyle name="Normal 39 3 3" xfId="8871"/>
    <cellStyle name="Normal 39 4" xfId="8872"/>
    <cellStyle name="Normal 39 4 2" xfId="8873"/>
    <cellStyle name="Normal 39 5" xfId="8874"/>
    <cellStyle name="Normal 4" xfId="8875"/>
    <cellStyle name="Normal 4 10" xfId="8876"/>
    <cellStyle name="Normal 4 10 2" xfId="8877"/>
    <cellStyle name="Normal 4 10 2 2" xfId="8878"/>
    <cellStyle name="Normal 4 10 2 3" xfId="8879"/>
    <cellStyle name="Normal 4 10 3" xfId="8880"/>
    <cellStyle name="Normal 4 10 4" xfId="8881"/>
    <cellStyle name="Normal 4 11" xfId="8882"/>
    <cellStyle name="Normal 4 11 2" xfId="8883"/>
    <cellStyle name="Normal 4 11 3" xfId="8884"/>
    <cellStyle name="Normal 4 11 4" xfId="8885"/>
    <cellStyle name="Normal 4 11 4 2" xfId="8886"/>
    <cellStyle name="Normal 4 11 5" xfId="8887"/>
    <cellStyle name="Normal 4 11 5 2" xfId="8888"/>
    <cellStyle name="Normal 4 12" xfId="8889"/>
    <cellStyle name="Normal 4 13" xfId="8890"/>
    <cellStyle name="Normal 4 14" xfId="8891"/>
    <cellStyle name="Normal 4 14 2" xfId="8892"/>
    <cellStyle name="Normal 4 15" xfId="8893"/>
    <cellStyle name="Normal 4 2" xfId="8894"/>
    <cellStyle name="Normal 4 2 10" xfId="8895"/>
    <cellStyle name="Normal 4 2 2" xfId="8896"/>
    <cellStyle name="Normal 4 2 2 2" xfId="8897"/>
    <cellStyle name="Normal 4 2 2 2 2" xfId="8898"/>
    <cellStyle name="Normal 4 2 2 2 2 2" xfId="8899"/>
    <cellStyle name="Normal 4 2 2 2 2 3" xfId="8900"/>
    <cellStyle name="Normal 4 2 2 2 3" xfId="8901"/>
    <cellStyle name="Normal 4 2 2 2 3 2" xfId="8902"/>
    <cellStyle name="Normal 4 2 2 2 3 3" xfId="8903"/>
    <cellStyle name="Normal 4 2 2 2 4" xfId="8904"/>
    <cellStyle name="Normal 4 2 2 2 4 2" xfId="8905"/>
    <cellStyle name="Normal 4 2 2 2 4 3" xfId="8906"/>
    <cellStyle name="Normal 4 2 2 2 5" xfId="8907"/>
    <cellStyle name="Normal 4 2 2 2 6" xfId="8908"/>
    <cellStyle name="Normal 4 2 2 3" xfId="8909"/>
    <cellStyle name="Normal 4 2 2 3 2" xfId="8910"/>
    <cellStyle name="Normal 4 2 2 3 3" xfId="8911"/>
    <cellStyle name="Normal 4 2 2 4" xfId="8912"/>
    <cellStyle name="Normal 4 2 2 4 2" xfId="8913"/>
    <cellStyle name="Normal 4 2 2 4 3" xfId="8914"/>
    <cellStyle name="Normal 4 2 2 5" xfId="8915"/>
    <cellStyle name="Normal 4 2 2 5 2" xfId="8916"/>
    <cellStyle name="Normal 4 2 2 5 3" xfId="8917"/>
    <cellStyle name="Normal 4 2 2 6" xfId="8918"/>
    <cellStyle name="Normal 4 2 2 7" xfId="8919"/>
    <cellStyle name="Normal 4 2 3" xfId="8920"/>
    <cellStyle name="Normal 4 2 3 2" xfId="8921"/>
    <cellStyle name="Normal 4 2 3 2 2" xfId="8922"/>
    <cellStyle name="Normal 4 2 3 2 2 2" xfId="8923"/>
    <cellStyle name="Normal 4 2 3 2 3" xfId="8924"/>
    <cellStyle name="Normal 4 2 3 2 3 2" xfId="8925"/>
    <cellStyle name="Normal 4 2 3 2 3 3" xfId="8926"/>
    <cellStyle name="Normal 4 2 3 2 3 4" xfId="8927"/>
    <cellStyle name="Normal 4 2 3 2 4" xfId="8928"/>
    <cellStyle name="Normal 4 2 3 2 5" xfId="8929"/>
    <cellStyle name="Normal 4 2 3 2 6" xfId="8930"/>
    <cellStyle name="Normal 4 2 3 3" xfId="8931"/>
    <cellStyle name="Normal 4 2 3 4" xfId="8932"/>
    <cellStyle name="Normal 4 2 4" xfId="8933"/>
    <cellStyle name="Normal 4 2 4 2" xfId="8934"/>
    <cellStyle name="Normal 4 2 4 2 2" xfId="8935"/>
    <cellStyle name="Normal 4 2 4 2 3" xfId="8936"/>
    <cellStyle name="Normal 4 2 4 3" xfId="8937"/>
    <cellStyle name="Normal 4 2 4 4" xfId="8938"/>
    <cellStyle name="Normal 4 2 5" xfId="8939"/>
    <cellStyle name="Normal 4 2 5 2" xfId="8940"/>
    <cellStyle name="Normal 4 2 5 3" xfId="8941"/>
    <cellStyle name="Normal 4 2 6" xfId="8942"/>
    <cellStyle name="Normal 4 2 6 2" xfId="8943"/>
    <cellStyle name="Normal 4 2 6 3" xfId="8944"/>
    <cellStyle name="Normal 4 2 6 4" xfId="8945"/>
    <cellStyle name="Normal 4 2 6 4 2" xfId="8946"/>
    <cellStyle name="Normal 4 2 6 5" xfId="8947"/>
    <cellStyle name="Normal 4 2 6 5 2" xfId="8948"/>
    <cellStyle name="Normal 4 2 7" xfId="8949"/>
    <cellStyle name="Normal 4 2 7 2" xfId="8950"/>
    <cellStyle name="Normal 4 2 7 3" xfId="8951"/>
    <cellStyle name="Normal 4 2 8" xfId="8952"/>
    <cellStyle name="Normal 4 2 8 2" xfId="8953"/>
    <cellStyle name="Normal 4 2 8 3" xfId="8954"/>
    <cellStyle name="Normal 4 2 9" xfId="8955"/>
    <cellStyle name="Normal 4 2_output data 08 to 10" xfId="8956"/>
    <cellStyle name="Normal 4 3" xfId="8957"/>
    <cellStyle name="Normal 4 3 2" xfId="8958"/>
    <cellStyle name="Normal 4 3 2 2" xfId="8959"/>
    <cellStyle name="Normal 4 3 2 2 2" xfId="8960"/>
    <cellStyle name="Normal 4 3 2 2 2 2" xfId="8961"/>
    <cellStyle name="Normal 4 3 2 2 3" xfId="8962"/>
    <cellStyle name="Normal 4 3 2 2 3 2" xfId="8963"/>
    <cellStyle name="Normal 4 3 2 2 4" xfId="8964"/>
    <cellStyle name="Normal 4 3 2 3" xfId="8965"/>
    <cellStyle name="Normal 4 3 2 4" xfId="8966"/>
    <cellStyle name="Normal 4 3 3" xfId="8967"/>
    <cellStyle name="Normal 4 3 3 2" xfId="8968"/>
    <cellStyle name="Normal 4 3 4" xfId="8969"/>
    <cellStyle name="Normal 4 3 4 2" xfId="8970"/>
    <cellStyle name="Normal 4 3 5" xfId="8971"/>
    <cellStyle name="Normal 4 3 6" xfId="8972"/>
    <cellStyle name="Normal 4 3 6 2" xfId="8973"/>
    <cellStyle name="Normal 4 3 7" xfId="8974"/>
    <cellStyle name="Normal 4 4" xfId="8975"/>
    <cellStyle name="Normal 4 4 2" xfId="8976"/>
    <cellStyle name="Normal 4 4 3" xfId="8977"/>
    <cellStyle name="Normal 4 4 3 2" xfId="8978"/>
    <cellStyle name="Normal 4 4 3 3" xfId="8979"/>
    <cellStyle name="Normal 4 5" xfId="8980"/>
    <cellStyle name="Normal 4 5 2" xfId="8981"/>
    <cellStyle name="Normal 4 5 2 2" xfId="8982"/>
    <cellStyle name="Normal 4 5 2 3" xfId="8983"/>
    <cellStyle name="Normal 4 5 3" xfId="8984"/>
    <cellStyle name="Normal 4 5 4" xfId="8985"/>
    <cellStyle name="Normal 4 6" xfId="8986"/>
    <cellStyle name="Normal 4 6 2" xfId="8987"/>
    <cellStyle name="Normal 4 6 2 2" xfId="8988"/>
    <cellStyle name="Normal 4 6 2 3" xfId="8989"/>
    <cellStyle name="Normal 4 6 3" xfId="8990"/>
    <cellStyle name="Normal 4 6 4" xfId="8991"/>
    <cellStyle name="Normal 4 7" xfId="8992"/>
    <cellStyle name="Normal 4 7 2" xfId="8993"/>
    <cellStyle name="Normal 4 7 2 2" xfId="8994"/>
    <cellStyle name="Normal 4 7 2 2 2" xfId="8995"/>
    <cellStyle name="Normal 4 7 2 2 3" xfId="8996"/>
    <cellStyle name="Normal 4 7 2 3" xfId="8997"/>
    <cellStyle name="Normal 4 7 2 3 2" xfId="8998"/>
    <cellStyle name="Normal 4 7 2 3 3" xfId="8999"/>
    <cellStyle name="Normal 4 7 2 4" xfId="9000"/>
    <cellStyle name="Normal 4 7 2 4 2" xfId="9001"/>
    <cellStyle name="Normal 4 7 2 4 3" xfId="9002"/>
    <cellStyle name="Normal 4 7 2 5" xfId="9003"/>
    <cellStyle name="Normal 4 7 2 6" xfId="9004"/>
    <cellStyle name="Normal 4 7 3" xfId="9005"/>
    <cellStyle name="Normal 4 7 3 2" xfId="9006"/>
    <cellStyle name="Normal 4 7 3 3" xfId="9007"/>
    <cellStyle name="Normal 4 7 4" xfId="9008"/>
    <cellStyle name="Normal 4 7 4 2" xfId="9009"/>
    <cellStyle name="Normal 4 7 4 3" xfId="9010"/>
    <cellStyle name="Normal 4 7 5" xfId="9011"/>
    <cellStyle name="Normal 4 7 5 2" xfId="9012"/>
    <cellStyle name="Normal 4 7 5 3" xfId="9013"/>
    <cellStyle name="Normal 4 7 6" xfId="9014"/>
    <cellStyle name="Normal 4 7 7" xfId="9015"/>
    <cellStyle name="Normal 4 8" xfId="9016"/>
    <cellStyle name="Normal 4 8 2" xfId="9017"/>
    <cellStyle name="Normal 4 8 2 2" xfId="9018"/>
    <cellStyle name="Normal 4 8 2 3" xfId="9019"/>
    <cellStyle name="Normal 4 8 3" xfId="9020"/>
    <cellStyle name="Normal 4 8 4" xfId="9021"/>
    <cellStyle name="Normal 4 9" xfId="9022"/>
    <cellStyle name="Normal 4 9 2" xfId="9023"/>
    <cellStyle name="Normal 4 9 2 2" xfId="9024"/>
    <cellStyle name="Normal 4 9 2 3" xfId="9025"/>
    <cellStyle name="Normal 4 9 3" xfId="9026"/>
    <cellStyle name="Normal 4 9 4" xfId="9027"/>
    <cellStyle name="Normal 4_CPI 2009" xfId="9028"/>
    <cellStyle name="Normal 40" xfId="9029"/>
    <cellStyle name="Normal 40 2" xfId="9030"/>
    <cellStyle name="Normal 40 3" xfId="9031"/>
    <cellStyle name="Normal 40 4" xfId="9032"/>
    <cellStyle name="Normal 40 5" xfId="9033"/>
    <cellStyle name="Normal 41" xfId="9034"/>
    <cellStyle name="Normal 41 2" xfId="9035"/>
    <cellStyle name="Normal 41 3" xfId="9036"/>
    <cellStyle name="Normal 41 4" xfId="9037"/>
    <cellStyle name="Normal 41 5" xfId="9038"/>
    <cellStyle name="Normal 42" xfId="9039"/>
    <cellStyle name="Normal 42 2" xfId="9040"/>
    <cellStyle name="Normal 42 3" xfId="9041"/>
    <cellStyle name="Normal 42 4" xfId="9042"/>
    <cellStyle name="Normal 42 5" xfId="9043"/>
    <cellStyle name="Normal 43" xfId="9044"/>
    <cellStyle name="Normal 43 2" xfId="9045"/>
    <cellStyle name="Normal 43 3" xfId="9046"/>
    <cellStyle name="Normal 44" xfId="9047"/>
    <cellStyle name="Normal 44 2" xfId="9048"/>
    <cellStyle name="Normal 45" xfId="9049"/>
    <cellStyle name="Normal 45 2" xfId="9050"/>
    <cellStyle name="Normal 46" xfId="9051"/>
    <cellStyle name="Normal 46 2" xfId="9052"/>
    <cellStyle name="Normal 47" xfId="9053"/>
    <cellStyle name="Normal 47 2" xfId="9054"/>
    <cellStyle name="Normal 48" xfId="9055"/>
    <cellStyle name="Normal 48 2" xfId="9056"/>
    <cellStyle name="Normal 49" xfId="9057"/>
    <cellStyle name="Normal 49 2" xfId="9058"/>
    <cellStyle name="Normal 5" xfId="9059"/>
    <cellStyle name="Normal 5 2" xfId="9060"/>
    <cellStyle name="Normal 5 2 2" xfId="9061"/>
    <cellStyle name="Normal 5 2 2 2" xfId="9062"/>
    <cellStyle name="Normal 5 2 2 3" xfId="9063"/>
    <cellStyle name="Normal 5 2 3" xfId="9064"/>
    <cellStyle name="Normal 5 2 3 2" xfId="9065"/>
    <cellStyle name="Normal 5 2 4" xfId="9066"/>
    <cellStyle name="Normal 5 2 5" xfId="9067"/>
    <cellStyle name="Normal 5 3" xfId="9068"/>
    <cellStyle name="Normal 5 3 2" xfId="9069"/>
    <cellStyle name="Normal 5 3 2 2" xfId="9070"/>
    <cellStyle name="Normal 5 3 2 2 2" xfId="9071"/>
    <cellStyle name="Normal 5 3 2 2 3" xfId="9072"/>
    <cellStyle name="Normal 5 3 2 3" xfId="9073"/>
    <cellStyle name="Normal 5 3 2 4" xfId="9074"/>
    <cellStyle name="Normal 5 3 3" xfId="9075"/>
    <cellStyle name="Normal 5 3 4" xfId="9076"/>
    <cellStyle name="Normal 5 3 4 2" xfId="9077"/>
    <cellStyle name="Normal 5 3 4 3" xfId="9078"/>
    <cellStyle name="Normal 5 3 5" xfId="9079"/>
    <cellStyle name="Normal 5 3 6" xfId="9080"/>
    <cellStyle name="Normal 5 3 6 2" xfId="9081"/>
    <cellStyle name="Normal 5 3 7" xfId="9082"/>
    <cellStyle name="Normal 5 4" xfId="9083"/>
    <cellStyle name="Normal 5 4 2" xfId="9084"/>
    <cellStyle name="Normal 5 4 3" xfId="9085"/>
    <cellStyle name="Normal 5 4 3 2" xfId="9086"/>
    <cellStyle name="Normal 5 4 3 2 2" xfId="9087"/>
    <cellStyle name="Normal 5 4 3 2 3" xfId="9088"/>
    <cellStyle name="Normal 5 4 3 3" xfId="9089"/>
    <cellStyle name="Normal 5 4 3 3 2" xfId="9090"/>
    <cellStyle name="Normal 5 4 3 3 3" xfId="9091"/>
    <cellStyle name="Normal 5 4 3 3 4" xfId="9092"/>
    <cellStyle name="Normal 5 4 3 4" xfId="9093"/>
    <cellStyle name="Normal 5 4 3 5" xfId="9094"/>
    <cellStyle name="Normal 5 4 3 6" xfId="9095"/>
    <cellStyle name="Normal 5 5" xfId="9096"/>
    <cellStyle name="Normal 5 5 2" xfId="9097"/>
    <cellStyle name="Normal 5 5 3" xfId="9098"/>
    <cellStyle name="Normal 5 6" xfId="9099"/>
    <cellStyle name="Normal 5 6 2" xfId="9100"/>
    <cellStyle name="Normal 5 6 3" xfId="9101"/>
    <cellStyle name="Normal 5 6 4" xfId="9102"/>
    <cellStyle name="Normal 5 6 5" xfId="9103"/>
    <cellStyle name="Normal 5 7" xfId="9104"/>
    <cellStyle name="Normal 5 7 2" xfId="9105"/>
    <cellStyle name="Normal 5 7 3" xfId="9106"/>
    <cellStyle name="Normal 5 8" xfId="9107"/>
    <cellStyle name="Normal 5 9" xfId="9108"/>
    <cellStyle name="Normal 5_CPI 2009" xfId="9109"/>
    <cellStyle name="Normal 50" xfId="9110"/>
    <cellStyle name="Normal 50 2" xfId="9111"/>
    <cellStyle name="Normal 51" xfId="9112"/>
    <cellStyle name="Normal 51 2" xfId="9113"/>
    <cellStyle name="Normal 51 2 2" xfId="9114"/>
    <cellStyle name="Normal 51 3" xfId="9115"/>
    <cellStyle name="Normal 51 4" xfId="9116"/>
    <cellStyle name="Normal 52" xfId="9117"/>
    <cellStyle name="Normal 52 2" xfId="9118"/>
    <cellStyle name="Normal 52 2 2" xfId="9119"/>
    <cellStyle name="Normal 52 3" xfId="9120"/>
    <cellStyle name="Normal 52 4" xfId="9121"/>
    <cellStyle name="Normal 53" xfId="9122"/>
    <cellStyle name="Normal 53 2" xfId="9123"/>
    <cellStyle name="Normal 54" xfId="9124"/>
    <cellStyle name="Normal 54 2" xfId="9125"/>
    <cellStyle name="Normal 55" xfId="9126"/>
    <cellStyle name="Normal 55 2" xfId="9127"/>
    <cellStyle name="Normal 55 3" xfId="9128"/>
    <cellStyle name="Normal 56" xfId="9129"/>
    <cellStyle name="Normal 56 2" xfId="9130"/>
    <cellStyle name="Normal 56 3" xfId="9131"/>
    <cellStyle name="Normal 57" xfId="9132"/>
    <cellStyle name="Normal 57 2" xfId="9133"/>
    <cellStyle name="Normal 58" xfId="9134"/>
    <cellStyle name="Normal 58 2" xfId="9135"/>
    <cellStyle name="Normal 59" xfId="9136"/>
    <cellStyle name="Normal 59 2" xfId="9137"/>
    <cellStyle name="Normal 6" xfId="9138"/>
    <cellStyle name="Normal 6 2" xfId="9139"/>
    <cellStyle name="Normal 6 2 2" xfId="9140"/>
    <cellStyle name="Normal 6 2 2 2" xfId="9141"/>
    <cellStyle name="Normal 6 2 2 2 2" xfId="9142"/>
    <cellStyle name="Normal 6 2 2 2 3" xfId="9143"/>
    <cellStyle name="Normal 6 2 2 2 3 2" xfId="9144"/>
    <cellStyle name="Normal 6 2 2 2 3 3" xfId="9145"/>
    <cellStyle name="Normal 6 2 2 2 4" xfId="9146"/>
    <cellStyle name="Normal 6 2 2 2 5" xfId="9147"/>
    <cellStyle name="Normal 6 2 2 2 6" xfId="9148"/>
    <cellStyle name="Normal 6 2 2 3" xfId="9149"/>
    <cellStyle name="Normal 6 2 2 4" xfId="9150"/>
    <cellStyle name="Normal 6 2 3" xfId="9151"/>
    <cellStyle name="Normal 6 2 3 2" xfId="9152"/>
    <cellStyle name="Normal 6 2 3 2 2" xfId="9153"/>
    <cellStyle name="Normal 6 2 3 2 3" xfId="9154"/>
    <cellStyle name="Normal 6 2 3 3" xfId="9155"/>
    <cellStyle name="Normal 6 2 3 4" xfId="9156"/>
    <cellStyle name="Normal 6 2 4" xfId="9157"/>
    <cellStyle name="Normal 6 2 4 2" xfId="9158"/>
    <cellStyle name="Normal 6 2 4 3" xfId="9159"/>
    <cellStyle name="Normal 6 2 4 3 2" xfId="9160"/>
    <cellStyle name="Normal 6 2 4 4" xfId="9161"/>
    <cellStyle name="Normal 6 2 4 4 2" xfId="9162"/>
    <cellStyle name="Normal 6 2 5" xfId="9163"/>
    <cellStyle name="Normal 6 2 6" xfId="9164"/>
    <cellStyle name="Normal 6 3" xfId="9165"/>
    <cellStyle name="Normal 6 3 2" xfId="9166"/>
    <cellStyle name="Normal 6 3 2 2" xfId="9167"/>
    <cellStyle name="Normal 6 3 2 2 2" xfId="9168"/>
    <cellStyle name="Normal 6 3 2 2 3" xfId="9169"/>
    <cellStyle name="Normal 6 3 2 3" xfId="9170"/>
    <cellStyle name="Normal 6 3 2 3 2" xfId="9171"/>
    <cellStyle name="Normal 6 3 2 3 3" xfId="9172"/>
    <cellStyle name="Normal 6 3 2 3 4" xfId="9173"/>
    <cellStyle name="Normal 6 3 2 4" xfId="9174"/>
    <cellStyle name="Normal 6 3 2 5" xfId="9175"/>
    <cellStyle name="Normal 6 3 2 6" xfId="9176"/>
    <cellStyle name="Normal 6 3 3" xfId="9177"/>
    <cellStyle name="Normal 6 3 4" xfId="9178"/>
    <cellStyle name="Normal 6 4" xfId="9179"/>
    <cellStyle name="Normal 6 4 2" xfId="9180"/>
    <cellStyle name="Normal 6 4 2 2" xfId="9181"/>
    <cellStyle name="Normal 6 4 2 3" xfId="9182"/>
    <cellStyle name="Normal 6 4 3" xfId="9183"/>
    <cellStyle name="Normal 6 4 3 2" xfId="9184"/>
    <cellStyle name="Normal 6 4 3 3" xfId="9185"/>
    <cellStyle name="Normal 6 4 4" xfId="9186"/>
    <cellStyle name="Normal 6 4 5" xfId="9187"/>
    <cellStyle name="Normal 6 5" xfId="9188"/>
    <cellStyle name="Normal 6 5 2" xfId="9189"/>
    <cellStyle name="Normal 6 5 3" xfId="9190"/>
    <cellStyle name="Normal 6 5 4" xfId="9191"/>
    <cellStyle name="Normal 6 5 4 2" xfId="9192"/>
    <cellStyle name="Normal 6 5 5" xfId="9193"/>
    <cellStyle name="Normal 6 5 5 2" xfId="9194"/>
    <cellStyle name="Normal 6 6" xfId="9195"/>
    <cellStyle name="Normal 6 6 2" xfId="9196"/>
    <cellStyle name="Normal 6 6 3" xfId="9197"/>
    <cellStyle name="Normal 6 7" xfId="9198"/>
    <cellStyle name="Normal 6 7 2" xfId="9199"/>
    <cellStyle name="Normal 6 7 3" xfId="9200"/>
    <cellStyle name="Normal 6 8" xfId="9201"/>
    <cellStyle name="Normal 6 9" xfId="9202"/>
    <cellStyle name="Normal 6_CPI 2009" xfId="9203"/>
    <cellStyle name="Normal 60" xfId="9204"/>
    <cellStyle name="Normal 60 2" xfId="9205"/>
    <cellStyle name="Normal 61" xfId="9206"/>
    <cellStyle name="Normal 61 2" xfId="9207"/>
    <cellStyle name="Normal 62" xfId="9208"/>
    <cellStyle name="Normal 62 2" xfId="9209"/>
    <cellStyle name="Normal 63" xfId="9210"/>
    <cellStyle name="Normal 63 2" xfId="9211"/>
    <cellStyle name="Normal 64" xfId="9212"/>
    <cellStyle name="Normal 64 2" xfId="9213"/>
    <cellStyle name="Normal 65" xfId="9214"/>
    <cellStyle name="Normal 65 2" xfId="9215"/>
    <cellStyle name="Normal 66" xfId="9216"/>
    <cellStyle name="Normal 67" xfId="9217"/>
    <cellStyle name="Normal 68" xfId="9218"/>
    <cellStyle name="Normal 69" xfId="4"/>
    <cellStyle name="Normal 7" xfId="9219"/>
    <cellStyle name="Normal 7 2" xfId="9220"/>
    <cellStyle name="Normal 7 2 2" xfId="9221"/>
    <cellStyle name="Normal 7 2 2 2" xfId="9222"/>
    <cellStyle name="Normal 7 2 2 2 2" xfId="9223"/>
    <cellStyle name="Normal 7 2 2 2 3" xfId="9224"/>
    <cellStyle name="Normal 7 2 2 2 3 2" xfId="9225"/>
    <cellStyle name="Normal 7 2 2 2 3 3" xfId="9226"/>
    <cellStyle name="Normal 7 2 2 2 4" xfId="9227"/>
    <cellStyle name="Normal 7 2 2 2 5" xfId="9228"/>
    <cellStyle name="Normal 7 2 2 2 6" xfId="9229"/>
    <cellStyle name="Normal 7 2 2 3" xfId="9230"/>
    <cellStyle name="Normal 7 2 2 4" xfId="9231"/>
    <cellStyle name="Normal 7 2 3" xfId="9232"/>
    <cellStyle name="Normal 7 2 3 2" xfId="9233"/>
    <cellStyle name="Normal 7 2 3 2 2" xfId="9234"/>
    <cellStyle name="Normal 7 2 3 2 3" xfId="9235"/>
    <cellStyle name="Normal 7 2 3 3" xfId="9236"/>
    <cellStyle name="Normal 7 2 3 4" xfId="9237"/>
    <cellStyle name="Normal 7 2 4" xfId="9238"/>
    <cellStyle name="Normal 7 2 4 2" xfId="9239"/>
    <cellStyle name="Normal 7 2 4 3" xfId="9240"/>
    <cellStyle name="Normal 7 2 4 4" xfId="9241"/>
    <cellStyle name="Normal 7 2 5" xfId="9242"/>
    <cellStyle name="Normal 7 3" xfId="9243"/>
    <cellStyle name="Normal 7 3 2" xfId="9244"/>
    <cellStyle name="Normal 7 3 2 2" xfId="9245"/>
    <cellStyle name="Normal 7 3 2 2 2" xfId="9246"/>
    <cellStyle name="Normal 7 3 2 2 3" xfId="9247"/>
    <cellStyle name="Normal 7 3 2 2 3 2" xfId="9248"/>
    <cellStyle name="Normal 7 3 2 2 3 3" xfId="9249"/>
    <cellStyle name="Normal 7 3 2 2 4" xfId="9250"/>
    <cellStyle name="Normal 7 3 2 2 5" xfId="9251"/>
    <cellStyle name="Normal 7 3 2 2 6" xfId="9252"/>
    <cellStyle name="Normal 7 3 2 3" xfId="9253"/>
    <cellStyle name="Normal 7 3 2 4" xfId="9254"/>
    <cellStyle name="Normal 7 3 3" xfId="9255"/>
    <cellStyle name="Normal 7 3 3 2" xfId="9256"/>
    <cellStyle name="Normal 7 3 3 2 2" xfId="9257"/>
    <cellStyle name="Normal 7 3 3 2 3" xfId="9258"/>
    <cellStyle name="Normal 7 3 3 3" xfId="9259"/>
    <cellStyle name="Normal 7 3 3 4" xfId="9260"/>
    <cellStyle name="Normal 7 3 4" xfId="9261"/>
    <cellStyle name="Normal 7 3 5" xfId="9262"/>
    <cellStyle name="Normal 7 4" xfId="9263"/>
    <cellStyle name="Normal 7 4 2" xfId="9264"/>
    <cellStyle name="Normal 7 4 2 2" xfId="9265"/>
    <cellStyle name="Normal 7 4 2 3" xfId="9266"/>
    <cellStyle name="Normal 7 4 3" xfId="9267"/>
    <cellStyle name="Normal 7 4 4" xfId="9268"/>
    <cellStyle name="Normal 7 5" xfId="9269"/>
    <cellStyle name="Normal 7 5 2" xfId="9270"/>
    <cellStyle name="Normal 7 5 2 2" xfId="9271"/>
    <cellStyle name="Normal 7 5 2 2 2" xfId="9272"/>
    <cellStyle name="Normal 7 5 2 2 3" xfId="9273"/>
    <cellStyle name="Normal 7 5 2 3" xfId="9274"/>
    <cellStyle name="Normal 7 5 2 3 2" xfId="9275"/>
    <cellStyle name="Normal 7 5 2 3 3" xfId="9276"/>
    <cellStyle name="Normal 7 5 2 3 4" xfId="9277"/>
    <cellStyle name="Normal 7 5 2 4" xfId="9278"/>
    <cellStyle name="Normal 7 5 2 5" xfId="9279"/>
    <cellStyle name="Normal 7 5 2 6" xfId="9280"/>
    <cellStyle name="Normal 7 5 3" xfId="9281"/>
    <cellStyle name="Normal 7 5 4" xfId="9282"/>
    <cellStyle name="Normal 7 6" xfId="9283"/>
    <cellStyle name="Normal 7 6 2" xfId="9284"/>
    <cellStyle name="Normal 7 6 2 2" xfId="9285"/>
    <cellStyle name="Normal 7 6 2 3" xfId="9286"/>
    <cellStyle name="Normal 7 6 3" xfId="9287"/>
    <cellStyle name="Normal 7 6 4" xfId="9288"/>
    <cellStyle name="Normal 7 6 5" xfId="9289"/>
    <cellStyle name="Normal 7 7" xfId="9290"/>
    <cellStyle name="Normal 7 7 2" xfId="9291"/>
    <cellStyle name="Normal 7 7 3" xfId="9292"/>
    <cellStyle name="Normal 7 8" xfId="9293"/>
    <cellStyle name="Normal 7 9" xfId="9294"/>
    <cellStyle name="Normal 7_CPI 2009" xfId="9295"/>
    <cellStyle name="Normal 70" xfId="9296"/>
    <cellStyle name="Normal 71" xfId="9297"/>
    <cellStyle name="Normal 8" xfId="9298"/>
    <cellStyle name="Normal 8 2" xfId="9299"/>
    <cellStyle name="Normal 8 2 2" xfId="9300"/>
    <cellStyle name="Normal 8 2 2 2" xfId="9301"/>
    <cellStyle name="Normal 8 2 2 2 2" xfId="9302"/>
    <cellStyle name="Normal 8 2 2 2 2 2" xfId="9303"/>
    <cellStyle name="Normal 8 2 2 2 3" xfId="9304"/>
    <cellStyle name="Normal 8 2 2 2 3 2" xfId="9305"/>
    <cellStyle name="Normal 8 2 2 2 4" xfId="9306"/>
    <cellStyle name="Normal 8 2 2 3" xfId="9307"/>
    <cellStyle name="Normal 8 2 2 3 2" xfId="9308"/>
    <cellStyle name="Normal 8 2 2 3 3" xfId="9309"/>
    <cellStyle name="Normal 8 2 2 3 4" xfId="9310"/>
    <cellStyle name="Normal 8 2 2 4" xfId="9311"/>
    <cellStyle name="Normal 8 2 2 5" xfId="9312"/>
    <cellStyle name="Normal 8 2 2 6" xfId="9313"/>
    <cellStyle name="Normal 8 2 3" xfId="9314"/>
    <cellStyle name="Normal 8 2 4" xfId="9315"/>
    <cellStyle name="Normal 8 3" xfId="9316"/>
    <cellStyle name="Normal 8 3 2" xfId="9317"/>
    <cellStyle name="Normal 8 3 2 2" xfId="9318"/>
    <cellStyle name="Normal 8 3 2 2 2" xfId="9319"/>
    <cellStyle name="Normal 8 3 2 2 3" xfId="9320"/>
    <cellStyle name="Normal 8 3 2 3" xfId="9321"/>
    <cellStyle name="Normal 8 3 2 4" xfId="9322"/>
    <cellStyle name="Normal 8 3 3" xfId="9323"/>
    <cellStyle name="Normal 8 3 3 2" xfId="9324"/>
    <cellStyle name="Normal 8 3 3 3" xfId="9325"/>
    <cellStyle name="Normal 8 3 4" xfId="9326"/>
    <cellStyle name="Normal 8 3 4 2" xfId="9327"/>
    <cellStyle name="Normal 8 3 4 3" xfId="9328"/>
    <cellStyle name="Normal 8 3 4 3 2" xfId="9329"/>
    <cellStyle name="Normal 8 3 4 3 3" xfId="9330"/>
    <cellStyle name="Normal 8 3 4 4" xfId="9331"/>
    <cellStyle name="Normal 8 3 4 4 2" xfId="9332"/>
    <cellStyle name="Normal 8 3 4 5" xfId="9333"/>
    <cellStyle name="Normal 8 3 5" xfId="9334"/>
    <cellStyle name="Normal 8 3 5 2" xfId="9335"/>
    <cellStyle name="Normal 8 3 5 3" xfId="9336"/>
    <cellStyle name="Normal 8 3 6" xfId="9337"/>
    <cellStyle name="Normal 8 3 6 2" xfId="9338"/>
    <cellStyle name="Normal 8 3 6 3" xfId="9339"/>
    <cellStyle name="Normal 8 3 7" xfId="9340"/>
    <cellStyle name="Normal 8 3 8" xfId="9341"/>
    <cellStyle name="Normal 8 4" xfId="9342"/>
    <cellStyle name="Normal 8 4 2" xfId="9343"/>
    <cellStyle name="Normal 8 4 2 2" xfId="9344"/>
    <cellStyle name="Normal 8 4 2 3" xfId="9345"/>
    <cellStyle name="Normal 8 4 3" xfId="9346"/>
    <cellStyle name="Normal 8 4 3 2" xfId="9347"/>
    <cellStyle name="Normal 8 4 3 3" xfId="9348"/>
    <cellStyle name="Normal 8 4 4" xfId="9349"/>
    <cellStyle name="Normal 8 4 5" xfId="9350"/>
    <cellStyle name="Normal 8 5" xfId="9351"/>
    <cellStyle name="Normal 8 5 2" xfId="9352"/>
    <cellStyle name="Normal 8 5 2 2" xfId="9353"/>
    <cellStyle name="Normal 8 5 2 3" xfId="9354"/>
    <cellStyle name="Normal 8 5 3" xfId="9355"/>
    <cellStyle name="Normal 8 5 4" xfId="9356"/>
    <cellStyle name="Normal 8 6" xfId="9357"/>
    <cellStyle name="Normal 8 6 2" xfId="9358"/>
    <cellStyle name="Normal 8 6 3" xfId="9359"/>
    <cellStyle name="Normal 8 6 4" xfId="9360"/>
    <cellStyle name="Normal 8 6 5" xfId="9361"/>
    <cellStyle name="Normal 8 7" xfId="9362"/>
    <cellStyle name="Normal 8 7 2" xfId="9363"/>
    <cellStyle name="Normal 8 7 3" xfId="9364"/>
    <cellStyle name="Normal 8 8" xfId="9365"/>
    <cellStyle name="Normal 8 9" xfId="9366"/>
    <cellStyle name="Normal 8_CPI 2009" xfId="9367"/>
    <cellStyle name="Normal 9" xfId="9368"/>
    <cellStyle name="Normal 9 10" xfId="9369"/>
    <cellStyle name="Normal 9 2" xfId="9370"/>
    <cellStyle name="Normal 9 2 2" xfId="9371"/>
    <cellStyle name="Normal 9 2 3" xfId="9372"/>
    <cellStyle name="Normal 9 2 4" xfId="9373"/>
    <cellStyle name="Normal 9 2 5" xfId="9374"/>
    <cellStyle name="Normal 9 2 5 2" xfId="9375"/>
    <cellStyle name="Normal 9 2 6" xfId="9376"/>
    <cellStyle name="Normal 9 2 6 2" xfId="9377"/>
    <cellStyle name="Normal 9 2 7" xfId="9378"/>
    <cellStyle name="Normal 9 3" xfId="9379"/>
    <cellStyle name="Normal 9 3 2" xfId="9380"/>
    <cellStyle name="Normal 9 3 3" xfId="9381"/>
    <cellStyle name="Normal 9 3 4" xfId="9382"/>
    <cellStyle name="Normal 9 3 5" xfId="9383"/>
    <cellStyle name="Normal 9 3 5 2" xfId="9384"/>
    <cellStyle name="Normal 9 3 6" xfId="9385"/>
    <cellStyle name="Normal 9 3 6 2" xfId="9386"/>
    <cellStyle name="Normal 9 3 7" xfId="9387"/>
    <cellStyle name="Normal 9 3 8" xfId="9388"/>
    <cellStyle name="Normal 9 4" xfId="9389"/>
    <cellStyle name="Normal 9 4 2" xfId="9390"/>
    <cellStyle name="Normal 9 4 3" xfId="9391"/>
    <cellStyle name="Normal 9 4 4" xfId="9392"/>
    <cellStyle name="Normal 9 5" xfId="9393"/>
    <cellStyle name="Normal 9 5 2" xfId="9394"/>
    <cellStyle name="Normal 9 5 3" xfId="9395"/>
    <cellStyle name="Normal 9 5 4" xfId="9396"/>
    <cellStyle name="Normal 9 5 5" xfId="9397"/>
    <cellStyle name="Normal 9 6" xfId="9398"/>
    <cellStyle name="Normal 9 6 2" xfId="9399"/>
    <cellStyle name="Normal 9 6 3" xfId="9400"/>
    <cellStyle name="Normal 9 7" xfId="9401"/>
    <cellStyle name="Normal 9 7 2" xfId="9402"/>
    <cellStyle name="Normal 9 7 3" xfId="9403"/>
    <cellStyle name="Normal 9 8" xfId="9404"/>
    <cellStyle name="Normal 9 9" xfId="9405"/>
    <cellStyle name="Normal 9_CPI" xfId="9406"/>
    <cellStyle name="Note 10" xfId="9407"/>
    <cellStyle name="Note 10 2" xfId="9408"/>
    <cellStyle name="Note 10 3" xfId="9409"/>
    <cellStyle name="Note 10 4" xfId="9410"/>
    <cellStyle name="Note 10 5" xfId="9411"/>
    <cellStyle name="Note 10 6" xfId="9412"/>
    <cellStyle name="Note 10 7" xfId="9413"/>
    <cellStyle name="Note 10 8" xfId="9414"/>
    <cellStyle name="Note 11" xfId="9415"/>
    <cellStyle name="Note 11 2" xfId="9416"/>
    <cellStyle name="Note 11 3" xfId="9417"/>
    <cellStyle name="Note 11 4" xfId="9418"/>
    <cellStyle name="Note 11 5" xfId="9419"/>
    <cellStyle name="Note 11 6" xfId="9420"/>
    <cellStyle name="Note 11 7" xfId="9421"/>
    <cellStyle name="Note 11 8" xfId="9422"/>
    <cellStyle name="Note 12" xfId="9423"/>
    <cellStyle name="Note 12 2" xfId="9424"/>
    <cellStyle name="Note 12 3" xfId="9425"/>
    <cellStyle name="Note 12 4" xfId="9426"/>
    <cellStyle name="Note 12 5" xfId="9427"/>
    <cellStyle name="Note 12 6" xfId="9428"/>
    <cellStyle name="Note 12 7" xfId="9429"/>
    <cellStyle name="Note 12 8" xfId="9430"/>
    <cellStyle name="Note 13" xfId="9431"/>
    <cellStyle name="Note 13 2" xfId="9432"/>
    <cellStyle name="Note 13 3" xfId="9433"/>
    <cellStyle name="Note 13 4" xfId="9434"/>
    <cellStyle name="Note 13 5" xfId="9435"/>
    <cellStyle name="Note 13 6" xfId="9436"/>
    <cellStyle name="Note 13 7" xfId="9437"/>
    <cellStyle name="Note 13 8" xfId="9438"/>
    <cellStyle name="Note 14" xfId="9439"/>
    <cellStyle name="Note 15" xfId="9440"/>
    <cellStyle name="Note 16" xfId="9441"/>
    <cellStyle name="Note 17" xfId="9442"/>
    <cellStyle name="Note 18" xfId="9443"/>
    <cellStyle name="Note 19" xfId="9444"/>
    <cellStyle name="Note 2" xfId="9445"/>
    <cellStyle name="Note 2 10" xfId="9446"/>
    <cellStyle name="Note 2 10 2" xfId="9447"/>
    <cellStyle name="Note 2 10 3" xfId="9448"/>
    <cellStyle name="Note 2 10 4" xfId="9449"/>
    <cellStyle name="Note 2 10 5" xfId="9450"/>
    <cellStyle name="Note 2 11" xfId="9451"/>
    <cellStyle name="Note 2 12" xfId="9452"/>
    <cellStyle name="Note 2 13" xfId="9453"/>
    <cellStyle name="Note 2 14" xfId="9454"/>
    <cellStyle name="Note 2 2" xfId="9455"/>
    <cellStyle name="Note 2 2 10" xfId="9456"/>
    <cellStyle name="Note 2 2 11" xfId="9457"/>
    <cellStyle name="Note 2 2 12" xfId="9458"/>
    <cellStyle name="Note 2 2 2" xfId="9459"/>
    <cellStyle name="Note 2 2 2 10" xfId="9460"/>
    <cellStyle name="Note 2 2 2 11" xfId="9461"/>
    <cellStyle name="Note 2 2 2 2" xfId="9462"/>
    <cellStyle name="Note 2 2 2 2 10" xfId="9463"/>
    <cellStyle name="Note 2 2 2 2 11" xfId="9464"/>
    <cellStyle name="Note 2 2 2 2 12" xfId="9465"/>
    <cellStyle name="Note 2 2 2 2 13" xfId="9466"/>
    <cellStyle name="Note 2 2 2 2 2" xfId="9467"/>
    <cellStyle name="Note 2 2 2 2 2 2" xfId="9468"/>
    <cellStyle name="Note 2 2 2 2 2 2 2" xfId="9469"/>
    <cellStyle name="Note 2 2 2 2 2 2 2 2" xfId="9470"/>
    <cellStyle name="Note 2 2 2 2 2 2 2 2 2" xfId="9471"/>
    <cellStyle name="Note 2 2 2 2 2 2 2 2 3" xfId="9472"/>
    <cellStyle name="Note 2 2 2 2 2 2 2 2 4" xfId="9473"/>
    <cellStyle name="Note 2 2 2 2 2 2 2 2 5" xfId="9474"/>
    <cellStyle name="Note 2 2 2 2 2 2 2 3" xfId="9475"/>
    <cellStyle name="Note 2 2 2 2 2 2 2 4" xfId="9476"/>
    <cellStyle name="Note 2 2 2 2 2 2 2 5" xfId="9477"/>
    <cellStyle name="Note 2 2 2 2 2 2 2 6" xfId="9478"/>
    <cellStyle name="Note 2 2 2 2 2 2 3" xfId="9479"/>
    <cellStyle name="Note 2 2 2 2 2 2 3 2" xfId="9480"/>
    <cellStyle name="Note 2 2 2 2 2 2 3 3" xfId="9481"/>
    <cellStyle name="Note 2 2 2 2 2 2 3 4" xfId="9482"/>
    <cellStyle name="Note 2 2 2 2 2 2 3 5" xfId="9483"/>
    <cellStyle name="Note 2 2 2 2 2 2 4" xfId="9484"/>
    <cellStyle name="Note 2 2 2 2 2 2 5" xfId="9485"/>
    <cellStyle name="Note 2 2 2 2 2 2 6" xfId="9486"/>
    <cellStyle name="Note 2 2 2 2 2 2 7" xfId="9487"/>
    <cellStyle name="Note 2 2 2 2 2 3" xfId="9488"/>
    <cellStyle name="Note 2 2 2 2 2 3 2" xfId="9489"/>
    <cellStyle name="Note 2 2 2 2 2 3 2 2" xfId="9490"/>
    <cellStyle name="Note 2 2 2 2 2 3 2 3" xfId="9491"/>
    <cellStyle name="Note 2 2 2 2 2 3 2 4" xfId="9492"/>
    <cellStyle name="Note 2 2 2 2 2 3 2 5" xfId="9493"/>
    <cellStyle name="Note 2 2 2 2 2 3 3" xfId="9494"/>
    <cellStyle name="Note 2 2 2 2 2 3 4" xfId="9495"/>
    <cellStyle name="Note 2 2 2 2 2 3 5" xfId="9496"/>
    <cellStyle name="Note 2 2 2 2 2 3 6" xfId="9497"/>
    <cellStyle name="Note 2 2 2 2 2 4" xfId="9498"/>
    <cellStyle name="Note 2 2 2 2 2 4 2" xfId="9499"/>
    <cellStyle name="Note 2 2 2 2 2 4 3" xfId="9500"/>
    <cellStyle name="Note 2 2 2 2 2 4 4" xfId="9501"/>
    <cellStyle name="Note 2 2 2 2 2 4 5" xfId="9502"/>
    <cellStyle name="Note 2 2 2 2 2 5" xfId="9503"/>
    <cellStyle name="Note 2 2 2 2 2 6" xfId="9504"/>
    <cellStyle name="Note 2 2 2 2 2 7" xfId="9505"/>
    <cellStyle name="Note 2 2 2 2 2 8" xfId="9506"/>
    <cellStyle name="Note 2 2 2 2 3" xfId="9507"/>
    <cellStyle name="Note 2 2 2 2 3 10" xfId="9508"/>
    <cellStyle name="Note 2 2 2 2 3 2" xfId="9509"/>
    <cellStyle name="Note 2 2 2 2 3 2 2" xfId="9510"/>
    <cellStyle name="Note 2 2 2 2 3 2 2 2" xfId="9511"/>
    <cellStyle name="Note 2 2 2 2 3 2 2 2 2" xfId="9512"/>
    <cellStyle name="Note 2 2 2 2 3 2 2 2 3" xfId="9513"/>
    <cellStyle name="Note 2 2 2 2 3 2 2 2 4" xfId="9514"/>
    <cellStyle name="Note 2 2 2 2 3 2 2 2 5" xfId="9515"/>
    <cellStyle name="Note 2 2 2 2 3 2 2 3" xfId="9516"/>
    <cellStyle name="Note 2 2 2 2 3 2 2 4" xfId="9517"/>
    <cellStyle name="Note 2 2 2 2 3 2 2 5" xfId="9518"/>
    <cellStyle name="Note 2 2 2 2 3 2 2 6" xfId="9519"/>
    <cellStyle name="Note 2 2 2 2 3 2 3" xfId="9520"/>
    <cellStyle name="Note 2 2 2 2 3 2 3 2" xfId="9521"/>
    <cellStyle name="Note 2 2 2 2 3 2 3 3" xfId="9522"/>
    <cellStyle name="Note 2 2 2 2 3 2 3 4" xfId="9523"/>
    <cellStyle name="Note 2 2 2 2 3 2 3 5" xfId="9524"/>
    <cellStyle name="Note 2 2 2 2 3 2 4" xfId="9525"/>
    <cellStyle name="Note 2 2 2 2 3 2 5" xfId="9526"/>
    <cellStyle name="Note 2 2 2 2 3 2 6" xfId="9527"/>
    <cellStyle name="Note 2 2 2 2 3 2 7" xfId="9528"/>
    <cellStyle name="Note 2 2 2 2 3 3" xfId="9529"/>
    <cellStyle name="Note 2 2 2 2 3 3 2" xfId="9530"/>
    <cellStyle name="Note 2 2 2 2 3 3 2 2" xfId="9531"/>
    <cellStyle name="Note 2 2 2 2 3 3 2 2 2" xfId="9532"/>
    <cellStyle name="Note 2 2 2 2 3 3 2 2 3" xfId="9533"/>
    <cellStyle name="Note 2 2 2 2 3 3 2 2 4" xfId="9534"/>
    <cellStyle name="Note 2 2 2 2 3 3 2 2 5" xfId="9535"/>
    <cellStyle name="Note 2 2 2 2 3 3 2 3" xfId="9536"/>
    <cellStyle name="Note 2 2 2 2 3 3 2 4" xfId="9537"/>
    <cellStyle name="Note 2 2 2 2 3 3 2 5" xfId="9538"/>
    <cellStyle name="Note 2 2 2 2 3 3 2 6" xfId="9539"/>
    <cellStyle name="Note 2 2 2 2 3 3 3" xfId="9540"/>
    <cellStyle name="Note 2 2 2 2 3 3 3 2" xfId="9541"/>
    <cellStyle name="Note 2 2 2 2 3 3 3 3" xfId="9542"/>
    <cellStyle name="Note 2 2 2 2 3 3 3 4" xfId="9543"/>
    <cellStyle name="Note 2 2 2 2 3 3 3 5" xfId="9544"/>
    <cellStyle name="Note 2 2 2 2 3 3 4" xfId="9545"/>
    <cellStyle name="Note 2 2 2 2 3 3 5" xfId="9546"/>
    <cellStyle name="Note 2 2 2 2 3 3 6" xfId="9547"/>
    <cellStyle name="Note 2 2 2 2 3 3 7" xfId="9548"/>
    <cellStyle name="Note 2 2 2 2 3 4" xfId="9549"/>
    <cellStyle name="Note 2 2 2 2 3 4 2" xfId="9550"/>
    <cellStyle name="Note 2 2 2 2 3 4 2 2" xfId="9551"/>
    <cellStyle name="Note 2 2 2 2 3 4 2 2 2" xfId="9552"/>
    <cellStyle name="Note 2 2 2 2 3 4 2 2 3" xfId="9553"/>
    <cellStyle name="Note 2 2 2 2 3 4 2 2 4" xfId="9554"/>
    <cellStyle name="Note 2 2 2 2 3 4 2 2 5" xfId="9555"/>
    <cellStyle name="Note 2 2 2 2 3 4 2 3" xfId="9556"/>
    <cellStyle name="Note 2 2 2 2 3 4 2 4" xfId="9557"/>
    <cellStyle name="Note 2 2 2 2 3 4 2 5" xfId="9558"/>
    <cellStyle name="Note 2 2 2 2 3 4 2 6" xfId="9559"/>
    <cellStyle name="Note 2 2 2 2 3 4 3" xfId="9560"/>
    <cellStyle name="Note 2 2 2 2 3 4 3 2" xfId="9561"/>
    <cellStyle name="Note 2 2 2 2 3 4 3 3" xfId="9562"/>
    <cellStyle name="Note 2 2 2 2 3 4 3 4" xfId="9563"/>
    <cellStyle name="Note 2 2 2 2 3 4 3 5" xfId="9564"/>
    <cellStyle name="Note 2 2 2 2 3 4 4" xfId="9565"/>
    <cellStyle name="Note 2 2 2 2 3 4 5" xfId="9566"/>
    <cellStyle name="Note 2 2 2 2 3 4 6" xfId="9567"/>
    <cellStyle name="Note 2 2 2 2 3 4 7" xfId="9568"/>
    <cellStyle name="Note 2 2 2 2 3 5" xfId="9569"/>
    <cellStyle name="Note 2 2 2 2 3 5 2" xfId="9570"/>
    <cellStyle name="Note 2 2 2 2 3 5 2 2" xfId="9571"/>
    <cellStyle name="Note 2 2 2 2 3 5 2 3" xfId="9572"/>
    <cellStyle name="Note 2 2 2 2 3 5 2 4" xfId="9573"/>
    <cellStyle name="Note 2 2 2 2 3 5 2 5" xfId="9574"/>
    <cellStyle name="Note 2 2 2 2 3 5 3" xfId="9575"/>
    <cellStyle name="Note 2 2 2 2 3 5 4" xfId="9576"/>
    <cellStyle name="Note 2 2 2 2 3 5 5" xfId="9577"/>
    <cellStyle name="Note 2 2 2 2 3 5 6" xfId="9578"/>
    <cellStyle name="Note 2 2 2 2 3 6" xfId="9579"/>
    <cellStyle name="Note 2 2 2 2 3 6 2" xfId="9580"/>
    <cellStyle name="Note 2 2 2 2 3 6 3" xfId="9581"/>
    <cellStyle name="Note 2 2 2 2 3 6 4" xfId="9582"/>
    <cellStyle name="Note 2 2 2 2 3 6 5" xfId="9583"/>
    <cellStyle name="Note 2 2 2 2 3 7" xfId="9584"/>
    <cellStyle name="Note 2 2 2 2 3 8" xfId="9585"/>
    <cellStyle name="Note 2 2 2 2 3 9" xfId="9586"/>
    <cellStyle name="Note 2 2 2 2 4" xfId="9587"/>
    <cellStyle name="Note 2 2 2 2 4 2" xfId="9588"/>
    <cellStyle name="Note 2 2 2 2 4 2 2" xfId="9589"/>
    <cellStyle name="Note 2 2 2 2 4 2 2 2" xfId="9590"/>
    <cellStyle name="Note 2 2 2 2 4 2 2 3" xfId="9591"/>
    <cellStyle name="Note 2 2 2 2 4 2 2 4" xfId="9592"/>
    <cellStyle name="Note 2 2 2 2 4 2 2 5" xfId="9593"/>
    <cellStyle name="Note 2 2 2 2 4 2 3" xfId="9594"/>
    <cellStyle name="Note 2 2 2 2 4 2 4" xfId="9595"/>
    <cellStyle name="Note 2 2 2 2 4 2 5" xfId="9596"/>
    <cellStyle name="Note 2 2 2 2 4 2 6" xfId="9597"/>
    <cellStyle name="Note 2 2 2 2 4 3" xfId="9598"/>
    <cellStyle name="Note 2 2 2 2 4 3 2" xfId="9599"/>
    <cellStyle name="Note 2 2 2 2 4 3 3" xfId="9600"/>
    <cellStyle name="Note 2 2 2 2 4 3 4" xfId="9601"/>
    <cellStyle name="Note 2 2 2 2 4 3 5" xfId="9602"/>
    <cellStyle name="Note 2 2 2 2 4 4" xfId="9603"/>
    <cellStyle name="Note 2 2 2 2 4 5" xfId="9604"/>
    <cellStyle name="Note 2 2 2 2 4 6" xfId="9605"/>
    <cellStyle name="Note 2 2 2 2 4 7" xfId="9606"/>
    <cellStyle name="Note 2 2 2 2 5" xfId="9607"/>
    <cellStyle name="Note 2 2 2 2 5 2" xfId="9608"/>
    <cellStyle name="Note 2 2 2 2 5 2 2" xfId="9609"/>
    <cellStyle name="Note 2 2 2 2 5 2 2 2" xfId="9610"/>
    <cellStyle name="Note 2 2 2 2 5 2 2 3" xfId="9611"/>
    <cellStyle name="Note 2 2 2 2 5 2 2 4" xfId="9612"/>
    <cellStyle name="Note 2 2 2 2 5 2 2 5" xfId="9613"/>
    <cellStyle name="Note 2 2 2 2 5 2 3" xfId="9614"/>
    <cellStyle name="Note 2 2 2 2 5 2 4" xfId="9615"/>
    <cellStyle name="Note 2 2 2 2 5 2 5" xfId="9616"/>
    <cellStyle name="Note 2 2 2 2 5 2 6" xfId="9617"/>
    <cellStyle name="Note 2 2 2 2 5 3" xfId="9618"/>
    <cellStyle name="Note 2 2 2 2 5 3 2" xfId="9619"/>
    <cellStyle name="Note 2 2 2 2 5 3 3" xfId="9620"/>
    <cellStyle name="Note 2 2 2 2 5 3 4" xfId="9621"/>
    <cellStyle name="Note 2 2 2 2 5 3 5" xfId="9622"/>
    <cellStyle name="Note 2 2 2 2 5 4" xfId="9623"/>
    <cellStyle name="Note 2 2 2 2 5 5" xfId="9624"/>
    <cellStyle name="Note 2 2 2 2 5 6" xfId="9625"/>
    <cellStyle name="Note 2 2 2 2 5 7" xfId="9626"/>
    <cellStyle name="Note 2 2 2 2 6" xfId="9627"/>
    <cellStyle name="Note 2 2 2 2 6 2" xfId="9628"/>
    <cellStyle name="Note 2 2 2 2 6 2 2" xfId="9629"/>
    <cellStyle name="Note 2 2 2 2 6 2 2 2" xfId="9630"/>
    <cellStyle name="Note 2 2 2 2 6 2 2 3" xfId="9631"/>
    <cellStyle name="Note 2 2 2 2 6 2 2 4" xfId="9632"/>
    <cellStyle name="Note 2 2 2 2 6 2 2 5" xfId="9633"/>
    <cellStyle name="Note 2 2 2 2 6 2 3" xfId="9634"/>
    <cellStyle name="Note 2 2 2 2 6 2 4" xfId="9635"/>
    <cellStyle name="Note 2 2 2 2 6 2 5" xfId="9636"/>
    <cellStyle name="Note 2 2 2 2 6 2 6" xfId="9637"/>
    <cellStyle name="Note 2 2 2 2 6 3" xfId="9638"/>
    <cellStyle name="Note 2 2 2 2 6 3 2" xfId="9639"/>
    <cellStyle name="Note 2 2 2 2 6 3 3" xfId="9640"/>
    <cellStyle name="Note 2 2 2 2 6 3 4" xfId="9641"/>
    <cellStyle name="Note 2 2 2 2 6 3 5" xfId="9642"/>
    <cellStyle name="Note 2 2 2 2 6 4" xfId="9643"/>
    <cellStyle name="Note 2 2 2 2 6 5" xfId="9644"/>
    <cellStyle name="Note 2 2 2 2 6 6" xfId="9645"/>
    <cellStyle name="Note 2 2 2 2 6 7" xfId="9646"/>
    <cellStyle name="Note 2 2 2 2 7" xfId="9647"/>
    <cellStyle name="Note 2 2 2 2 7 2" xfId="9648"/>
    <cellStyle name="Note 2 2 2 2 7 2 2" xfId="9649"/>
    <cellStyle name="Note 2 2 2 2 7 2 2 2" xfId="9650"/>
    <cellStyle name="Note 2 2 2 2 7 2 2 3" xfId="9651"/>
    <cellStyle name="Note 2 2 2 2 7 2 2 4" xfId="9652"/>
    <cellStyle name="Note 2 2 2 2 7 2 2 5" xfId="9653"/>
    <cellStyle name="Note 2 2 2 2 7 2 3" xfId="9654"/>
    <cellStyle name="Note 2 2 2 2 7 2 4" xfId="9655"/>
    <cellStyle name="Note 2 2 2 2 7 2 5" xfId="9656"/>
    <cellStyle name="Note 2 2 2 2 7 2 6" xfId="9657"/>
    <cellStyle name="Note 2 2 2 2 7 3" xfId="9658"/>
    <cellStyle name="Note 2 2 2 2 7 3 2" xfId="9659"/>
    <cellStyle name="Note 2 2 2 2 7 3 3" xfId="9660"/>
    <cellStyle name="Note 2 2 2 2 7 3 4" xfId="9661"/>
    <cellStyle name="Note 2 2 2 2 7 3 5" xfId="9662"/>
    <cellStyle name="Note 2 2 2 2 7 4" xfId="9663"/>
    <cellStyle name="Note 2 2 2 2 7 5" xfId="9664"/>
    <cellStyle name="Note 2 2 2 2 7 6" xfId="9665"/>
    <cellStyle name="Note 2 2 2 2 7 7" xfId="9666"/>
    <cellStyle name="Note 2 2 2 2 8" xfId="9667"/>
    <cellStyle name="Note 2 2 2 2 8 2" xfId="9668"/>
    <cellStyle name="Note 2 2 2 2 8 2 2" xfId="9669"/>
    <cellStyle name="Note 2 2 2 2 8 2 3" xfId="9670"/>
    <cellStyle name="Note 2 2 2 2 8 2 4" xfId="9671"/>
    <cellStyle name="Note 2 2 2 2 8 2 5" xfId="9672"/>
    <cellStyle name="Note 2 2 2 2 8 3" xfId="9673"/>
    <cellStyle name="Note 2 2 2 2 8 4" xfId="9674"/>
    <cellStyle name="Note 2 2 2 2 8 5" xfId="9675"/>
    <cellStyle name="Note 2 2 2 2 8 6" xfId="9676"/>
    <cellStyle name="Note 2 2 2 2 9" xfId="9677"/>
    <cellStyle name="Note 2 2 2 2 9 2" xfId="9678"/>
    <cellStyle name="Note 2 2 2 2 9 3" xfId="9679"/>
    <cellStyle name="Note 2 2 2 2 9 4" xfId="9680"/>
    <cellStyle name="Note 2 2 2 2 9 5" xfId="9681"/>
    <cellStyle name="Note 2 2 2 3" xfId="9682"/>
    <cellStyle name="Note 2 2 2 3 2" xfId="9683"/>
    <cellStyle name="Note 2 2 2 3 2 2" xfId="9684"/>
    <cellStyle name="Note 2 2 2 3 2 2 2" xfId="9685"/>
    <cellStyle name="Note 2 2 2 3 2 2 2 2" xfId="9686"/>
    <cellStyle name="Note 2 2 2 3 2 2 2 3" xfId="9687"/>
    <cellStyle name="Note 2 2 2 3 2 2 2 4" xfId="9688"/>
    <cellStyle name="Note 2 2 2 3 2 2 2 5" xfId="9689"/>
    <cellStyle name="Note 2 2 2 3 2 2 3" xfId="9690"/>
    <cellStyle name="Note 2 2 2 3 2 2 4" xfId="9691"/>
    <cellStyle name="Note 2 2 2 3 2 2 5" xfId="9692"/>
    <cellStyle name="Note 2 2 2 3 2 2 6" xfId="9693"/>
    <cellStyle name="Note 2 2 2 3 2 3" xfId="9694"/>
    <cellStyle name="Note 2 2 2 3 2 3 2" xfId="9695"/>
    <cellStyle name="Note 2 2 2 3 2 3 3" xfId="9696"/>
    <cellStyle name="Note 2 2 2 3 2 3 4" xfId="9697"/>
    <cellStyle name="Note 2 2 2 3 2 3 5" xfId="9698"/>
    <cellStyle name="Note 2 2 2 3 2 4" xfId="9699"/>
    <cellStyle name="Note 2 2 2 3 2 5" xfId="9700"/>
    <cellStyle name="Note 2 2 2 3 2 6" xfId="9701"/>
    <cellStyle name="Note 2 2 2 3 2 7" xfId="9702"/>
    <cellStyle name="Note 2 2 2 3 3" xfId="9703"/>
    <cellStyle name="Note 2 2 2 3 3 2" xfId="9704"/>
    <cellStyle name="Note 2 2 2 3 3 2 2" xfId="9705"/>
    <cellStyle name="Note 2 2 2 3 3 2 2 2" xfId="9706"/>
    <cellStyle name="Note 2 2 2 3 3 2 2 3" xfId="9707"/>
    <cellStyle name="Note 2 2 2 3 3 2 2 4" xfId="9708"/>
    <cellStyle name="Note 2 2 2 3 3 2 2 5" xfId="9709"/>
    <cellStyle name="Note 2 2 2 3 3 2 3" xfId="9710"/>
    <cellStyle name="Note 2 2 2 3 3 2 4" xfId="9711"/>
    <cellStyle name="Note 2 2 2 3 3 2 5" xfId="9712"/>
    <cellStyle name="Note 2 2 2 3 3 2 6" xfId="9713"/>
    <cellStyle name="Note 2 2 2 3 3 3" xfId="9714"/>
    <cellStyle name="Note 2 2 2 3 3 3 2" xfId="9715"/>
    <cellStyle name="Note 2 2 2 3 3 3 3" xfId="9716"/>
    <cellStyle name="Note 2 2 2 3 3 3 4" xfId="9717"/>
    <cellStyle name="Note 2 2 2 3 3 3 5" xfId="9718"/>
    <cellStyle name="Note 2 2 2 3 3 4" xfId="9719"/>
    <cellStyle name="Note 2 2 2 3 3 5" xfId="9720"/>
    <cellStyle name="Note 2 2 2 3 3 6" xfId="9721"/>
    <cellStyle name="Note 2 2 2 3 3 7" xfId="9722"/>
    <cellStyle name="Note 2 2 2 3 4" xfId="9723"/>
    <cellStyle name="Note 2 2 2 3 4 2" xfId="9724"/>
    <cellStyle name="Note 2 2 2 3 4 2 2" xfId="9725"/>
    <cellStyle name="Note 2 2 2 3 4 2 3" xfId="9726"/>
    <cellStyle name="Note 2 2 2 3 4 2 4" xfId="9727"/>
    <cellStyle name="Note 2 2 2 3 4 2 5" xfId="9728"/>
    <cellStyle name="Note 2 2 2 3 4 3" xfId="9729"/>
    <cellStyle name="Note 2 2 2 3 4 4" xfId="9730"/>
    <cellStyle name="Note 2 2 2 3 4 5" xfId="9731"/>
    <cellStyle name="Note 2 2 2 3 4 6" xfId="9732"/>
    <cellStyle name="Note 2 2 2 3 5" xfId="9733"/>
    <cellStyle name="Note 2 2 2 3 5 2" xfId="9734"/>
    <cellStyle name="Note 2 2 2 3 5 3" xfId="9735"/>
    <cellStyle name="Note 2 2 2 3 5 4" xfId="9736"/>
    <cellStyle name="Note 2 2 2 3 5 5" xfId="9737"/>
    <cellStyle name="Note 2 2 2 3 6" xfId="9738"/>
    <cellStyle name="Note 2 2 2 3 7" xfId="9739"/>
    <cellStyle name="Note 2 2 2 3 8" xfId="9740"/>
    <cellStyle name="Note 2 2 2 3 9" xfId="9741"/>
    <cellStyle name="Note 2 2 2 4" xfId="9742"/>
    <cellStyle name="Note 2 2 2 4 2" xfId="9743"/>
    <cellStyle name="Note 2 2 2 4 2 2" xfId="9744"/>
    <cellStyle name="Note 2 2 2 4 2 2 2" xfId="9745"/>
    <cellStyle name="Note 2 2 2 4 2 2 3" xfId="9746"/>
    <cellStyle name="Note 2 2 2 4 2 2 4" xfId="9747"/>
    <cellStyle name="Note 2 2 2 4 2 2 5" xfId="9748"/>
    <cellStyle name="Note 2 2 2 4 2 3" xfId="9749"/>
    <cellStyle name="Note 2 2 2 4 2 4" xfId="9750"/>
    <cellStyle name="Note 2 2 2 4 2 5" xfId="9751"/>
    <cellStyle name="Note 2 2 2 4 2 6" xfId="9752"/>
    <cellStyle name="Note 2 2 2 4 3" xfId="9753"/>
    <cellStyle name="Note 2 2 2 4 3 2" xfId="9754"/>
    <cellStyle name="Note 2 2 2 4 3 3" xfId="9755"/>
    <cellStyle name="Note 2 2 2 4 3 4" xfId="9756"/>
    <cellStyle name="Note 2 2 2 4 3 5" xfId="9757"/>
    <cellStyle name="Note 2 2 2 4 4" xfId="9758"/>
    <cellStyle name="Note 2 2 2 4 5" xfId="9759"/>
    <cellStyle name="Note 2 2 2 4 6" xfId="9760"/>
    <cellStyle name="Note 2 2 2 4 7" xfId="9761"/>
    <cellStyle name="Note 2 2 2 5" xfId="9762"/>
    <cellStyle name="Note 2 2 2 5 2" xfId="9763"/>
    <cellStyle name="Note 2 2 2 5 2 2" xfId="9764"/>
    <cellStyle name="Note 2 2 2 5 2 2 2" xfId="9765"/>
    <cellStyle name="Note 2 2 2 5 2 2 3" xfId="9766"/>
    <cellStyle name="Note 2 2 2 5 2 2 4" xfId="9767"/>
    <cellStyle name="Note 2 2 2 5 2 2 5" xfId="9768"/>
    <cellStyle name="Note 2 2 2 5 2 3" xfId="9769"/>
    <cellStyle name="Note 2 2 2 5 2 4" xfId="9770"/>
    <cellStyle name="Note 2 2 2 5 2 5" xfId="9771"/>
    <cellStyle name="Note 2 2 2 5 2 6" xfId="9772"/>
    <cellStyle name="Note 2 2 2 5 3" xfId="9773"/>
    <cellStyle name="Note 2 2 2 5 3 2" xfId="9774"/>
    <cellStyle name="Note 2 2 2 5 3 3" xfId="9775"/>
    <cellStyle name="Note 2 2 2 5 3 4" xfId="9776"/>
    <cellStyle name="Note 2 2 2 5 3 5" xfId="9777"/>
    <cellStyle name="Note 2 2 2 5 4" xfId="9778"/>
    <cellStyle name="Note 2 2 2 5 5" xfId="9779"/>
    <cellStyle name="Note 2 2 2 5 6" xfId="9780"/>
    <cellStyle name="Note 2 2 2 5 7" xfId="9781"/>
    <cellStyle name="Note 2 2 2 6" xfId="9782"/>
    <cellStyle name="Note 2 2 2 6 2" xfId="9783"/>
    <cellStyle name="Note 2 2 2 6 2 2" xfId="9784"/>
    <cellStyle name="Note 2 2 2 6 2 3" xfId="9785"/>
    <cellStyle name="Note 2 2 2 6 2 4" xfId="9786"/>
    <cellStyle name="Note 2 2 2 6 2 5" xfId="9787"/>
    <cellStyle name="Note 2 2 2 6 3" xfId="9788"/>
    <cellStyle name="Note 2 2 2 6 4" xfId="9789"/>
    <cellStyle name="Note 2 2 2 6 5" xfId="9790"/>
    <cellStyle name="Note 2 2 2 6 6" xfId="9791"/>
    <cellStyle name="Note 2 2 2 7" xfId="9792"/>
    <cellStyle name="Note 2 2 2 7 2" xfId="9793"/>
    <cellStyle name="Note 2 2 2 7 3" xfId="9794"/>
    <cellStyle name="Note 2 2 2 7 4" xfId="9795"/>
    <cellStyle name="Note 2 2 2 7 5" xfId="9796"/>
    <cellStyle name="Note 2 2 2 8" xfId="9797"/>
    <cellStyle name="Note 2 2 2 9" xfId="9798"/>
    <cellStyle name="Note 2 2 3" xfId="9799"/>
    <cellStyle name="Note 2 2 3 10" xfId="9800"/>
    <cellStyle name="Note 2 2 3 11" xfId="9801"/>
    <cellStyle name="Note 2 2 3 12" xfId="9802"/>
    <cellStyle name="Note 2 2 3 13" xfId="9803"/>
    <cellStyle name="Note 2 2 3 2" xfId="9804"/>
    <cellStyle name="Note 2 2 3 2 2" xfId="9805"/>
    <cellStyle name="Note 2 2 3 2 2 2" xfId="9806"/>
    <cellStyle name="Note 2 2 3 2 2 2 2" xfId="9807"/>
    <cellStyle name="Note 2 2 3 2 2 2 2 2" xfId="9808"/>
    <cellStyle name="Note 2 2 3 2 2 2 2 3" xfId="9809"/>
    <cellStyle name="Note 2 2 3 2 2 2 2 4" xfId="9810"/>
    <cellStyle name="Note 2 2 3 2 2 2 2 5" xfId="9811"/>
    <cellStyle name="Note 2 2 3 2 2 2 3" xfId="9812"/>
    <cellStyle name="Note 2 2 3 2 2 2 4" xfId="9813"/>
    <cellStyle name="Note 2 2 3 2 2 2 5" xfId="9814"/>
    <cellStyle name="Note 2 2 3 2 2 2 6" xfId="9815"/>
    <cellStyle name="Note 2 2 3 2 2 3" xfId="9816"/>
    <cellStyle name="Note 2 2 3 2 2 3 2" xfId="9817"/>
    <cellStyle name="Note 2 2 3 2 2 3 3" xfId="9818"/>
    <cellStyle name="Note 2 2 3 2 2 3 4" xfId="9819"/>
    <cellStyle name="Note 2 2 3 2 2 3 5" xfId="9820"/>
    <cellStyle name="Note 2 2 3 2 2 4" xfId="9821"/>
    <cellStyle name="Note 2 2 3 2 2 5" xfId="9822"/>
    <cellStyle name="Note 2 2 3 2 2 6" xfId="9823"/>
    <cellStyle name="Note 2 2 3 2 2 7" xfId="9824"/>
    <cellStyle name="Note 2 2 3 2 3" xfId="9825"/>
    <cellStyle name="Note 2 2 3 2 3 2" xfId="9826"/>
    <cellStyle name="Note 2 2 3 2 3 2 2" xfId="9827"/>
    <cellStyle name="Note 2 2 3 2 3 2 3" xfId="9828"/>
    <cellStyle name="Note 2 2 3 2 3 2 4" xfId="9829"/>
    <cellStyle name="Note 2 2 3 2 3 2 5" xfId="9830"/>
    <cellStyle name="Note 2 2 3 2 3 3" xfId="9831"/>
    <cellStyle name="Note 2 2 3 2 3 4" xfId="9832"/>
    <cellStyle name="Note 2 2 3 2 3 5" xfId="9833"/>
    <cellStyle name="Note 2 2 3 2 3 6" xfId="9834"/>
    <cellStyle name="Note 2 2 3 2 4" xfId="9835"/>
    <cellStyle name="Note 2 2 3 2 4 2" xfId="9836"/>
    <cellStyle name="Note 2 2 3 2 4 3" xfId="9837"/>
    <cellStyle name="Note 2 2 3 2 4 4" xfId="9838"/>
    <cellStyle name="Note 2 2 3 2 4 5" xfId="9839"/>
    <cellStyle name="Note 2 2 3 2 5" xfId="9840"/>
    <cellStyle name="Note 2 2 3 2 6" xfId="9841"/>
    <cellStyle name="Note 2 2 3 2 7" xfId="9842"/>
    <cellStyle name="Note 2 2 3 2 8" xfId="9843"/>
    <cellStyle name="Note 2 2 3 3" xfId="9844"/>
    <cellStyle name="Note 2 2 3 3 10" xfId="9845"/>
    <cellStyle name="Note 2 2 3 3 2" xfId="9846"/>
    <cellStyle name="Note 2 2 3 3 2 2" xfId="9847"/>
    <cellStyle name="Note 2 2 3 3 2 2 2" xfId="9848"/>
    <cellStyle name="Note 2 2 3 3 2 2 2 2" xfId="9849"/>
    <cellStyle name="Note 2 2 3 3 2 2 2 3" xfId="9850"/>
    <cellStyle name="Note 2 2 3 3 2 2 2 4" xfId="9851"/>
    <cellStyle name="Note 2 2 3 3 2 2 2 5" xfId="9852"/>
    <cellStyle name="Note 2 2 3 3 2 2 3" xfId="9853"/>
    <cellStyle name="Note 2 2 3 3 2 2 4" xfId="9854"/>
    <cellStyle name="Note 2 2 3 3 2 2 5" xfId="9855"/>
    <cellStyle name="Note 2 2 3 3 2 2 6" xfId="9856"/>
    <cellStyle name="Note 2 2 3 3 2 3" xfId="9857"/>
    <cellStyle name="Note 2 2 3 3 2 3 2" xfId="9858"/>
    <cellStyle name="Note 2 2 3 3 2 3 3" xfId="9859"/>
    <cellStyle name="Note 2 2 3 3 2 3 4" xfId="9860"/>
    <cellStyle name="Note 2 2 3 3 2 3 5" xfId="9861"/>
    <cellStyle name="Note 2 2 3 3 2 4" xfId="9862"/>
    <cellStyle name="Note 2 2 3 3 2 5" xfId="9863"/>
    <cellStyle name="Note 2 2 3 3 2 6" xfId="9864"/>
    <cellStyle name="Note 2 2 3 3 2 7" xfId="9865"/>
    <cellStyle name="Note 2 2 3 3 3" xfId="9866"/>
    <cellStyle name="Note 2 2 3 3 3 2" xfId="9867"/>
    <cellStyle name="Note 2 2 3 3 3 2 2" xfId="9868"/>
    <cellStyle name="Note 2 2 3 3 3 2 2 2" xfId="9869"/>
    <cellStyle name="Note 2 2 3 3 3 2 2 3" xfId="9870"/>
    <cellStyle name="Note 2 2 3 3 3 2 2 4" xfId="9871"/>
    <cellStyle name="Note 2 2 3 3 3 2 2 5" xfId="9872"/>
    <cellStyle name="Note 2 2 3 3 3 2 3" xfId="9873"/>
    <cellStyle name="Note 2 2 3 3 3 2 4" xfId="9874"/>
    <cellStyle name="Note 2 2 3 3 3 2 5" xfId="9875"/>
    <cellStyle name="Note 2 2 3 3 3 2 6" xfId="9876"/>
    <cellStyle name="Note 2 2 3 3 3 3" xfId="9877"/>
    <cellStyle name="Note 2 2 3 3 3 3 2" xfId="9878"/>
    <cellStyle name="Note 2 2 3 3 3 3 3" xfId="9879"/>
    <cellStyle name="Note 2 2 3 3 3 3 4" xfId="9880"/>
    <cellStyle name="Note 2 2 3 3 3 3 5" xfId="9881"/>
    <cellStyle name="Note 2 2 3 3 3 4" xfId="9882"/>
    <cellStyle name="Note 2 2 3 3 3 5" xfId="9883"/>
    <cellStyle name="Note 2 2 3 3 3 6" xfId="9884"/>
    <cellStyle name="Note 2 2 3 3 3 7" xfId="9885"/>
    <cellStyle name="Note 2 2 3 3 4" xfId="9886"/>
    <cellStyle name="Note 2 2 3 3 4 2" xfId="9887"/>
    <cellStyle name="Note 2 2 3 3 4 2 2" xfId="9888"/>
    <cellStyle name="Note 2 2 3 3 4 2 2 2" xfId="9889"/>
    <cellStyle name="Note 2 2 3 3 4 2 2 3" xfId="9890"/>
    <cellStyle name="Note 2 2 3 3 4 2 2 4" xfId="9891"/>
    <cellStyle name="Note 2 2 3 3 4 2 2 5" xfId="9892"/>
    <cellStyle name="Note 2 2 3 3 4 2 3" xfId="9893"/>
    <cellStyle name="Note 2 2 3 3 4 2 4" xfId="9894"/>
    <cellStyle name="Note 2 2 3 3 4 2 5" xfId="9895"/>
    <cellStyle name="Note 2 2 3 3 4 2 6" xfId="9896"/>
    <cellStyle name="Note 2 2 3 3 4 3" xfId="9897"/>
    <cellStyle name="Note 2 2 3 3 4 3 2" xfId="9898"/>
    <cellStyle name="Note 2 2 3 3 4 3 3" xfId="9899"/>
    <cellStyle name="Note 2 2 3 3 4 3 4" xfId="9900"/>
    <cellStyle name="Note 2 2 3 3 4 3 5" xfId="9901"/>
    <cellStyle name="Note 2 2 3 3 4 4" xfId="9902"/>
    <cellStyle name="Note 2 2 3 3 4 5" xfId="9903"/>
    <cellStyle name="Note 2 2 3 3 4 6" xfId="9904"/>
    <cellStyle name="Note 2 2 3 3 4 7" xfId="9905"/>
    <cellStyle name="Note 2 2 3 3 5" xfId="9906"/>
    <cellStyle name="Note 2 2 3 3 5 2" xfId="9907"/>
    <cellStyle name="Note 2 2 3 3 5 2 2" xfId="9908"/>
    <cellStyle name="Note 2 2 3 3 5 2 3" xfId="9909"/>
    <cellStyle name="Note 2 2 3 3 5 2 4" xfId="9910"/>
    <cellStyle name="Note 2 2 3 3 5 2 5" xfId="9911"/>
    <cellStyle name="Note 2 2 3 3 5 3" xfId="9912"/>
    <cellStyle name="Note 2 2 3 3 5 4" xfId="9913"/>
    <cellStyle name="Note 2 2 3 3 5 5" xfId="9914"/>
    <cellStyle name="Note 2 2 3 3 5 6" xfId="9915"/>
    <cellStyle name="Note 2 2 3 3 6" xfId="9916"/>
    <cellStyle name="Note 2 2 3 3 6 2" xfId="9917"/>
    <cellStyle name="Note 2 2 3 3 6 3" xfId="9918"/>
    <cellStyle name="Note 2 2 3 3 6 4" xfId="9919"/>
    <cellStyle name="Note 2 2 3 3 6 5" xfId="9920"/>
    <cellStyle name="Note 2 2 3 3 7" xfId="9921"/>
    <cellStyle name="Note 2 2 3 3 8" xfId="9922"/>
    <cellStyle name="Note 2 2 3 3 9" xfId="9923"/>
    <cellStyle name="Note 2 2 3 4" xfId="9924"/>
    <cellStyle name="Note 2 2 3 4 2" xfId="9925"/>
    <cellStyle name="Note 2 2 3 4 2 2" xfId="9926"/>
    <cellStyle name="Note 2 2 3 4 2 2 2" xfId="9927"/>
    <cellStyle name="Note 2 2 3 4 2 2 3" xfId="9928"/>
    <cellStyle name="Note 2 2 3 4 2 2 4" xfId="9929"/>
    <cellStyle name="Note 2 2 3 4 2 2 5" xfId="9930"/>
    <cellStyle name="Note 2 2 3 4 2 3" xfId="9931"/>
    <cellStyle name="Note 2 2 3 4 2 4" xfId="9932"/>
    <cellStyle name="Note 2 2 3 4 2 5" xfId="9933"/>
    <cellStyle name="Note 2 2 3 4 2 6" xfId="9934"/>
    <cellStyle name="Note 2 2 3 4 3" xfId="9935"/>
    <cellStyle name="Note 2 2 3 4 3 2" xfId="9936"/>
    <cellStyle name="Note 2 2 3 4 3 3" xfId="9937"/>
    <cellStyle name="Note 2 2 3 4 3 4" xfId="9938"/>
    <cellStyle name="Note 2 2 3 4 3 5" xfId="9939"/>
    <cellStyle name="Note 2 2 3 4 4" xfId="9940"/>
    <cellStyle name="Note 2 2 3 4 5" xfId="9941"/>
    <cellStyle name="Note 2 2 3 4 6" xfId="9942"/>
    <cellStyle name="Note 2 2 3 4 7" xfId="9943"/>
    <cellStyle name="Note 2 2 3 5" xfId="9944"/>
    <cellStyle name="Note 2 2 3 5 2" xfId="9945"/>
    <cellStyle name="Note 2 2 3 5 2 2" xfId="9946"/>
    <cellStyle name="Note 2 2 3 5 2 2 2" xfId="9947"/>
    <cellStyle name="Note 2 2 3 5 2 2 3" xfId="9948"/>
    <cellStyle name="Note 2 2 3 5 2 2 4" xfId="9949"/>
    <cellStyle name="Note 2 2 3 5 2 2 5" xfId="9950"/>
    <cellStyle name="Note 2 2 3 5 2 3" xfId="9951"/>
    <cellStyle name="Note 2 2 3 5 2 4" xfId="9952"/>
    <cellStyle name="Note 2 2 3 5 2 5" xfId="9953"/>
    <cellStyle name="Note 2 2 3 5 2 6" xfId="9954"/>
    <cellStyle name="Note 2 2 3 5 3" xfId="9955"/>
    <cellStyle name="Note 2 2 3 5 3 2" xfId="9956"/>
    <cellStyle name="Note 2 2 3 5 3 3" xfId="9957"/>
    <cellStyle name="Note 2 2 3 5 3 4" xfId="9958"/>
    <cellStyle name="Note 2 2 3 5 3 5" xfId="9959"/>
    <cellStyle name="Note 2 2 3 5 4" xfId="9960"/>
    <cellStyle name="Note 2 2 3 5 5" xfId="9961"/>
    <cellStyle name="Note 2 2 3 5 6" xfId="9962"/>
    <cellStyle name="Note 2 2 3 5 7" xfId="9963"/>
    <cellStyle name="Note 2 2 3 6" xfId="9964"/>
    <cellStyle name="Note 2 2 3 6 2" xfId="9965"/>
    <cellStyle name="Note 2 2 3 6 2 2" xfId="9966"/>
    <cellStyle name="Note 2 2 3 6 2 2 2" xfId="9967"/>
    <cellStyle name="Note 2 2 3 6 2 2 3" xfId="9968"/>
    <cellStyle name="Note 2 2 3 6 2 2 4" xfId="9969"/>
    <cellStyle name="Note 2 2 3 6 2 2 5" xfId="9970"/>
    <cellStyle name="Note 2 2 3 6 2 3" xfId="9971"/>
    <cellStyle name="Note 2 2 3 6 2 4" xfId="9972"/>
    <cellStyle name="Note 2 2 3 6 2 5" xfId="9973"/>
    <cellStyle name="Note 2 2 3 6 2 6" xfId="9974"/>
    <cellStyle name="Note 2 2 3 6 3" xfId="9975"/>
    <cellStyle name="Note 2 2 3 6 3 2" xfId="9976"/>
    <cellStyle name="Note 2 2 3 6 3 3" xfId="9977"/>
    <cellStyle name="Note 2 2 3 6 3 4" xfId="9978"/>
    <cellStyle name="Note 2 2 3 6 3 5" xfId="9979"/>
    <cellStyle name="Note 2 2 3 6 4" xfId="9980"/>
    <cellStyle name="Note 2 2 3 6 5" xfId="9981"/>
    <cellStyle name="Note 2 2 3 6 6" xfId="9982"/>
    <cellStyle name="Note 2 2 3 6 7" xfId="9983"/>
    <cellStyle name="Note 2 2 3 7" xfId="9984"/>
    <cellStyle name="Note 2 2 3 7 2" xfId="9985"/>
    <cellStyle name="Note 2 2 3 7 2 2" xfId="9986"/>
    <cellStyle name="Note 2 2 3 7 2 2 2" xfId="9987"/>
    <cellStyle name="Note 2 2 3 7 2 2 3" xfId="9988"/>
    <cellStyle name="Note 2 2 3 7 2 2 4" xfId="9989"/>
    <cellStyle name="Note 2 2 3 7 2 2 5" xfId="9990"/>
    <cellStyle name="Note 2 2 3 7 2 3" xfId="9991"/>
    <cellStyle name="Note 2 2 3 7 2 4" xfId="9992"/>
    <cellStyle name="Note 2 2 3 7 2 5" xfId="9993"/>
    <cellStyle name="Note 2 2 3 7 2 6" xfId="9994"/>
    <cellStyle name="Note 2 2 3 7 3" xfId="9995"/>
    <cellStyle name="Note 2 2 3 7 3 2" xfId="9996"/>
    <cellStyle name="Note 2 2 3 7 3 3" xfId="9997"/>
    <cellStyle name="Note 2 2 3 7 3 4" xfId="9998"/>
    <cellStyle name="Note 2 2 3 7 3 5" xfId="9999"/>
    <cellStyle name="Note 2 2 3 7 4" xfId="10000"/>
    <cellStyle name="Note 2 2 3 7 5" xfId="10001"/>
    <cellStyle name="Note 2 2 3 7 6" xfId="10002"/>
    <cellStyle name="Note 2 2 3 7 7" xfId="10003"/>
    <cellStyle name="Note 2 2 3 8" xfId="10004"/>
    <cellStyle name="Note 2 2 3 8 2" xfId="10005"/>
    <cellStyle name="Note 2 2 3 8 2 2" xfId="10006"/>
    <cellStyle name="Note 2 2 3 8 2 3" xfId="10007"/>
    <cellStyle name="Note 2 2 3 8 2 4" xfId="10008"/>
    <cellStyle name="Note 2 2 3 8 2 5" xfId="10009"/>
    <cellStyle name="Note 2 2 3 8 3" xfId="10010"/>
    <cellStyle name="Note 2 2 3 8 4" xfId="10011"/>
    <cellStyle name="Note 2 2 3 8 5" xfId="10012"/>
    <cellStyle name="Note 2 2 3 8 6" xfId="10013"/>
    <cellStyle name="Note 2 2 3 9" xfId="10014"/>
    <cellStyle name="Note 2 2 3 9 2" xfId="10015"/>
    <cellStyle name="Note 2 2 3 9 3" xfId="10016"/>
    <cellStyle name="Note 2 2 3 9 4" xfId="10017"/>
    <cellStyle name="Note 2 2 3 9 5" xfId="10018"/>
    <cellStyle name="Note 2 2 4" xfId="10019"/>
    <cellStyle name="Note 2 2 4 2" xfId="10020"/>
    <cellStyle name="Note 2 2 4 2 2" xfId="10021"/>
    <cellStyle name="Note 2 2 4 2 2 2" xfId="10022"/>
    <cellStyle name="Note 2 2 4 2 2 2 2" xfId="10023"/>
    <cellStyle name="Note 2 2 4 2 2 2 3" xfId="10024"/>
    <cellStyle name="Note 2 2 4 2 2 2 4" xfId="10025"/>
    <cellStyle name="Note 2 2 4 2 2 2 5" xfId="10026"/>
    <cellStyle name="Note 2 2 4 2 2 3" xfId="10027"/>
    <cellStyle name="Note 2 2 4 2 2 4" xfId="10028"/>
    <cellStyle name="Note 2 2 4 2 2 5" xfId="10029"/>
    <cellStyle name="Note 2 2 4 2 2 6" xfId="10030"/>
    <cellStyle name="Note 2 2 4 2 3" xfId="10031"/>
    <cellStyle name="Note 2 2 4 2 3 2" xfId="10032"/>
    <cellStyle name="Note 2 2 4 2 3 3" xfId="10033"/>
    <cellStyle name="Note 2 2 4 2 3 4" xfId="10034"/>
    <cellStyle name="Note 2 2 4 2 3 5" xfId="10035"/>
    <cellStyle name="Note 2 2 4 2 4" xfId="10036"/>
    <cellStyle name="Note 2 2 4 2 5" xfId="10037"/>
    <cellStyle name="Note 2 2 4 2 6" xfId="10038"/>
    <cellStyle name="Note 2 2 4 2 7" xfId="10039"/>
    <cellStyle name="Note 2 2 4 3" xfId="10040"/>
    <cellStyle name="Note 2 2 4 3 2" xfId="10041"/>
    <cellStyle name="Note 2 2 4 3 2 2" xfId="10042"/>
    <cellStyle name="Note 2 2 4 3 2 2 2" xfId="10043"/>
    <cellStyle name="Note 2 2 4 3 2 2 3" xfId="10044"/>
    <cellStyle name="Note 2 2 4 3 2 2 4" xfId="10045"/>
    <cellStyle name="Note 2 2 4 3 2 2 5" xfId="10046"/>
    <cellStyle name="Note 2 2 4 3 2 3" xfId="10047"/>
    <cellStyle name="Note 2 2 4 3 2 4" xfId="10048"/>
    <cellStyle name="Note 2 2 4 3 2 5" xfId="10049"/>
    <cellStyle name="Note 2 2 4 3 2 6" xfId="10050"/>
    <cellStyle name="Note 2 2 4 3 3" xfId="10051"/>
    <cellStyle name="Note 2 2 4 3 3 2" xfId="10052"/>
    <cellStyle name="Note 2 2 4 3 3 3" xfId="10053"/>
    <cellStyle name="Note 2 2 4 3 3 4" xfId="10054"/>
    <cellStyle name="Note 2 2 4 3 3 5" xfId="10055"/>
    <cellStyle name="Note 2 2 4 3 4" xfId="10056"/>
    <cellStyle name="Note 2 2 4 3 5" xfId="10057"/>
    <cellStyle name="Note 2 2 4 3 6" xfId="10058"/>
    <cellStyle name="Note 2 2 4 3 7" xfId="10059"/>
    <cellStyle name="Note 2 2 4 4" xfId="10060"/>
    <cellStyle name="Note 2 2 4 4 2" xfId="10061"/>
    <cellStyle name="Note 2 2 4 4 2 2" xfId="10062"/>
    <cellStyle name="Note 2 2 4 4 2 3" xfId="10063"/>
    <cellStyle name="Note 2 2 4 4 2 4" xfId="10064"/>
    <cellStyle name="Note 2 2 4 4 2 5" xfId="10065"/>
    <cellStyle name="Note 2 2 4 4 3" xfId="10066"/>
    <cellStyle name="Note 2 2 4 4 4" xfId="10067"/>
    <cellStyle name="Note 2 2 4 4 5" xfId="10068"/>
    <cellStyle name="Note 2 2 4 4 6" xfId="10069"/>
    <cellStyle name="Note 2 2 4 5" xfId="10070"/>
    <cellStyle name="Note 2 2 4 5 2" xfId="10071"/>
    <cellStyle name="Note 2 2 4 5 3" xfId="10072"/>
    <cellStyle name="Note 2 2 4 5 4" xfId="10073"/>
    <cellStyle name="Note 2 2 4 5 5" xfId="10074"/>
    <cellStyle name="Note 2 2 4 6" xfId="10075"/>
    <cellStyle name="Note 2 2 4 7" xfId="10076"/>
    <cellStyle name="Note 2 2 4 8" xfId="10077"/>
    <cellStyle name="Note 2 2 4 9" xfId="10078"/>
    <cellStyle name="Note 2 2 5" xfId="10079"/>
    <cellStyle name="Note 2 2 5 2" xfId="10080"/>
    <cellStyle name="Note 2 2 5 2 2" xfId="10081"/>
    <cellStyle name="Note 2 2 5 2 2 2" xfId="10082"/>
    <cellStyle name="Note 2 2 5 2 2 3" xfId="10083"/>
    <cellStyle name="Note 2 2 5 2 2 4" xfId="10084"/>
    <cellStyle name="Note 2 2 5 2 2 5" xfId="10085"/>
    <cellStyle name="Note 2 2 5 2 3" xfId="10086"/>
    <cellStyle name="Note 2 2 5 2 4" xfId="10087"/>
    <cellStyle name="Note 2 2 5 2 5" xfId="10088"/>
    <cellStyle name="Note 2 2 5 2 6" xfId="10089"/>
    <cellStyle name="Note 2 2 5 3" xfId="10090"/>
    <cellStyle name="Note 2 2 5 3 2" xfId="10091"/>
    <cellStyle name="Note 2 2 5 3 3" xfId="10092"/>
    <cellStyle name="Note 2 2 5 3 4" xfId="10093"/>
    <cellStyle name="Note 2 2 5 3 5" xfId="10094"/>
    <cellStyle name="Note 2 2 5 4" xfId="10095"/>
    <cellStyle name="Note 2 2 5 5" xfId="10096"/>
    <cellStyle name="Note 2 2 5 6" xfId="10097"/>
    <cellStyle name="Note 2 2 5 7" xfId="10098"/>
    <cellStyle name="Note 2 2 6" xfId="10099"/>
    <cellStyle name="Note 2 2 6 2" xfId="10100"/>
    <cellStyle name="Note 2 2 6 2 2" xfId="10101"/>
    <cellStyle name="Note 2 2 6 2 2 2" xfId="10102"/>
    <cellStyle name="Note 2 2 6 2 2 3" xfId="10103"/>
    <cellStyle name="Note 2 2 6 2 2 4" xfId="10104"/>
    <cellStyle name="Note 2 2 6 2 2 5" xfId="10105"/>
    <cellStyle name="Note 2 2 6 2 3" xfId="10106"/>
    <cellStyle name="Note 2 2 6 2 4" xfId="10107"/>
    <cellStyle name="Note 2 2 6 2 5" xfId="10108"/>
    <cellStyle name="Note 2 2 6 2 6" xfId="10109"/>
    <cellStyle name="Note 2 2 6 3" xfId="10110"/>
    <cellStyle name="Note 2 2 6 3 2" xfId="10111"/>
    <cellStyle name="Note 2 2 6 3 3" xfId="10112"/>
    <cellStyle name="Note 2 2 6 3 4" xfId="10113"/>
    <cellStyle name="Note 2 2 6 3 5" xfId="10114"/>
    <cellStyle name="Note 2 2 6 4" xfId="10115"/>
    <cellStyle name="Note 2 2 6 5" xfId="10116"/>
    <cellStyle name="Note 2 2 6 6" xfId="10117"/>
    <cellStyle name="Note 2 2 6 7" xfId="10118"/>
    <cellStyle name="Note 2 2 7" xfId="10119"/>
    <cellStyle name="Note 2 2 7 2" xfId="10120"/>
    <cellStyle name="Note 2 2 7 2 2" xfId="10121"/>
    <cellStyle name="Note 2 2 7 2 3" xfId="10122"/>
    <cellStyle name="Note 2 2 7 2 4" xfId="10123"/>
    <cellStyle name="Note 2 2 7 2 5" xfId="10124"/>
    <cellStyle name="Note 2 2 7 3" xfId="10125"/>
    <cellStyle name="Note 2 2 7 4" xfId="10126"/>
    <cellStyle name="Note 2 2 7 5" xfId="10127"/>
    <cellStyle name="Note 2 2 7 6" xfId="10128"/>
    <cellStyle name="Note 2 2 8" xfId="10129"/>
    <cellStyle name="Note 2 2 8 2" xfId="10130"/>
    <cellStyle name="Note 2 2 8 3" xfId="10131"/>
    <cellStyle name="Note 2 2 8 4" xfId="10132"/>
    <cellStyle name="Note 2 2 8 5" xfId="10133"/>
    <cellStyle name="Note 2 2 9" xfId="10134"/>
    <cellStyle name="Note 2 3" xfId="10135"/>
    <cellStyle name="Note 2 3 10" xfId="10136"/>
    <cellStyle name="Note 2 3 11" xfId="10137"/>
    <cellStyle name="Note 2 3 12" xfId="10138"/>
    <cellStyle name="Note 2 3 13" xfId="10139"/>
    <cellStyle name="Note 2 3 2" xfId="10140"/>
    <cellStyle name="Note 2 3 2 10" xfId="10141"/>
    <cellStyle name="Note 2 3 2 2" xfId="10142"/>
    <cellStyle name="Note 2 3 2 2 2" xfId="10143"/>
    <cellStyle name="Note 2 3 2 2 2 2" xfId="10144"/>
    <cellStyle name="Note 2 3 2 2 2 2 2" xfId="10145"/>
    <cellStyle name="Note 2 3 2 2 2 2 2 2" xfId="10146"/>
    <cellStyle name="Note 2 3 2 2 2 2 2 3" xfId="10147"/>
    <cellStyle name="Note 2 3 2 2 2 2 2 4" xfId="10148"/>
    <cellStyle name="Note 2 3 2 2 2 2 2 5" xfId="10149"/>
    <cellStyle name="Note 2 3 2 2 2 2 3" xfId="10150"/>
    <cellStyle name="Note 2 3 2 2 2 2 4" xfId="10151"/>
    <cellStyle name="Note 2 3 2 2 2 2 5" xfId="10152"/>
    <cellStyle name="Note 2 3 2 2 2 2 6" xfId="10153"/>
    <cellStyle name="Note 2 3 2 2 2 3" xfId="10154"/>
    <cellStyle name="Note 2 3 2 2 2 3 2" xfId="10155"/>
    <cellStyle name="Note 2 3 2 2 2 3 3" xfId="10156"/>
    <cellStyle name="Note 2 3 2 2 2 3 4" xfId="10157"/>
    <cellStyle name="Note 2 3 2 2 2 3 5" xfId="10158"/>
    <cellStyle name="Note 2 3 2 2 2 4" xfId="10159"/>
    <cellStyle name="Note 2 3 2 2 2 5" xfId="10160"/>
    <cellStyle name="Note 2 3 2 2 2 6" xfId="10161"/>
    <cellStyle name="Note 2 3 2 2 2 7" xfId="10162"/>
    <cellStyle name="Note 2 3 2 2 3" xfId="10163"/>
    <cellStyle name="Note 2 3 2 2 3 2" xfId="10164"/>
    <cellStyle name="Note 2 3 2 2 3 2 2" xfId="10165"/>
    <cellStyle name="Note 2 3 2 2 3 2 2 2" xfId="10166"/>
    <cellStyle name="Note 2 3 2 2 3 2 2 3" xfId="10167"/>
    <cellStyle name="Note 2 3 2 2 3 2 2 4" xfId="10168"/>
    <cellStyle name="Note 2 3 2 2 3 2 2 5" xfId="10169"/>
    <cellStyle name="Note 2 3 2 2 3 2 3" xfId="10170"/>
    <cellStyle name="Note 2 3 2 2 3 2 4" xfId="10171"/>
    <cellStyle name="Note 2 3 2 2 3 2 5" xfId="10172"/>
    <cellStyle name="Note 2 3 2 2 3 2 6" xfId="10173"/>
    <cellStyle name="Note 2 3 2 2 3 3" xfId="10174"/>
    <cellStyle name="Note 2 3 2 2 3 3 2" xfId="10175"/>
    <cellStyle name="Note 2 3 2 2 3 3 3" xfId="10176"/>
    <cellStyle name="Note 2 3 2 2 3 3 4" xfId="10177"/>
    <cellStyle name="Note 2 3 2 2 3 3 5" xfId="10178"/>
    <cellStyle name="Note 2 3 2 2 3 4" xfId="10179"/>
    <cellStyle name="Note 2 3 2 2 3 5" xfId="10180"/>
    <cellStyle name="Note 2 3 2 2 3 6" xfId="10181"/>
    <cellStyle name="Note 2 3 2 2 3 7" xfId="10182"/>
    <cellStyle name="Note 2 3 2 2 4" xfId="10183"/>
    <cellStyle name="Note 2 3 2 2 4 2" xfId="10184"/>
    <cellStyle name="Note 2 3 2 2 4 2 2" xfId="10185"/>
    <cellStyle name="Note 2 3 2 2 4 2 3" xfId="10186"/>
    <cellStyle name="Note 2 3 2 2 4 2 4" xfId="10187"/>
    <cellStyle name="Note 2 3 2 2 4 2 5" xfId="10188"/>
    <cellStyle name="Note 2 3 2 2 4 3" xfId="10189"/>
    <cellStyle name="Note 2 3 2 2 4 4" xfId="10190"/>
    <cellStyle name="Note 2 3 2 2 4 5" xfId="10191"/>
    <cellStyle name="Note 2 3 2 2 4 6" xfId="10192"/>
    <cellStyle name="Note 2 3 2 2 5" xfId="10193"/>
    <cellStyle name="Note 2 3 2 2 5 2" xfId="10194"/>
    <cellStyle name="Note 2 3 2 2 5 3" xfId="10195"/>
    <cellStyle name="Note 2 3 2 2 5 4" xfId="10196"/>
    <cellStyle name="Note 2 3 2 2 5 5" xfId="10197"/>
    <cellStyle name="Note 2 3 2 2 6" xfId="10198"/>
    <cellStyle name="Note 2 3 2 2 7" xfId="10199"/>
    <cellStyle name="Note 2 3 2 2 8" xfId="10200"/>
    <cellStyle name="Note 2 3 2 2 9" xfId="10201"/>
    <cellStyle name="Note 2 3 2 3" xfId="10202"/>
    <cellStyle name="Note 2 3 2 3 2" xfId="10203"/>
    <cellStyle name="Note 2 3 2 3 2 2" xfId="10204"/>
    <cellStyle name="Note 2 3 2 3 2 2 2" xfId="10205"/>
    <cellStyle name="Note 2 3 2 3 2 2 3" xfId="10206"/>
    <cellStyle name="Note 2 3 2 3 2 2 4" xfId="10207"/>
    <cellStyle name="Note 2 3 2 3 2 2 5" xfId="10208"/>
    <cellStyle name="Note 2 3 2 3 2 3" xfId="10209"/>
    <cellStyle name="Note 2 3 2 3 2 4" xfId="10210"/>
    <cellStyle name="Note 2 3 2 3 2 5" xfId="10211"/>
    <cellStyle name="Note 2 3 2 3 2 6" xfId="10212"/>
    <cellStyle name="Note 2 3 2 3 3" xfId="10213"/>
    <cellStyle name="Note 2 3 2 3 3 2" xfId="10214"/>
    <cellStyle name="Note 2 3 2 3 3 3" xfId="10215"/>
    <cellStyle name="Note 2 3 2 3 3 4" xfId="10216"/>
    <cellStyle name="Note 2 3 2 3 3 5" xfId="10217"/>
    <cellStyle name="Note 2 3 2 3 4" xfId="10218"/>
    <cellStyle name="Note 2 3 2 3 5" xfId="10219"/>
    <cellStyle name="Note 2 3 2 3 6" xfId="10220"/>
    <cellStyle name="Note 2 3 2 3 7" xfId="10221"/>
    <cellStyle name="Note 2 3 2 4" xfId="10222"/>
    <cellStyle name="Note 2 3 2 4 2" xfId="10223"/>
    <cellStyle name="Note 2 3 2 4 2 2" xfId="10224"/>
    <cellStyle name="Note 2 3 2 4 2 2 2" xfId="10225"/>
    <cellStyle name="Note 2 3 2 4 2 2 3" xfId="10226"/>
    <cellStyle name="Note 2 3 2 4 2 2 4" xfId="10227"/>
    <cellStyle name="Note 2 3 2 4 2 2 5" xfId="10228"/>
    <cellStyle name="Note 2 3 2 4 2 3" xfId="10229"/>
    <cellStyle name="Note 2 3 2 4 2 4" xfId="10230"/>
    <cellStyle name="Note 2 3 2 4 2 5" xfId="10231"/>
    <cellStyle name="Note 2 3 2 4 2 6" xfId="10232"/>
    <cellStyle name="Note 2 3 2 4 3" xfId="10233"/>
    <cellStyle name="Note 2 3 2 4 3 2" xfId="10234"/>
    <cellStyle name="Note 2 3 2 4 3 3" xfId="10235"/>
    <cellStyle name="Note 2 3 2 4 3 4" xfId="10236"/>
    <cellStyle name="Note 2 3 2 4 3 5" xfId="10237"/>
    <cellStyle name="Note 2 3 2 4 4" xfId="10238"/>
    <cellStyle name="Note 2 3 2 4 5" xfId="10239"/>
    <cellStyle name="Note 2 3 2 4 6" xfId="10240"/>
    <cellStyle name="Note 2 3 2 4 7" xfId="10241"/>
    <cellStyle name="Note 2 3 2 5" xfId="10242"/>
    <cellStyle name="Note 2 3 2 5 2" xfId="10243"/>
    <cellStyle name="Note 2 3 2 5 2 2" xfId="10244"/>
    <cellStyle name="Note 2 3 2 5 2 3" xfId="10245"/>
    <cellStyle name="Note 2 3 2 5 2 4" xfId="10246"/>
    <cellStyle name="Note 2 3 2 5 2 5" xfId="10247"/>
    <cellStyle name="Note 2 3 2 5 3" xfId="10248"/>
    <cellStyle name="Note 2 3 2 5 4" xfId="10249"/>
    <cellStyle name="Note 2 3 2 5 5" xfId="10250"/>
    <cellStyle name="Note 2 3 2 5 6" xfId="10251"/>
    <cellStyle name="Note 2 3 2 6" xfId="10252"/>
    <cellStyle name="Note 2 3 2 6 2" xfId="10253"/>
    <cellStyle name="Note 2 3 2 6 3" xfId="10254"/>
    <cellStyle name="Note 2 3 2 6 4" xfId="10255"/>
    <cellStyle name="Note 2 3 2 6 5" xfId="10256"/>
    <cellStyle name="Note 2 3 2 7" xfId="10257"/>
    <cellStyle name="Note 2 3 2 8" xfId="10258"/>
    <cellStyle name="Note 2 3 2 9" xfId="10259"/>
    <cellStyle name="Note 2 3 3" xfId="10260"/>
    <cellStyle name="Note 2 3 3 10" xfId="10261"/>
    <cellStyle name="Note 2 3 3 11" xfId="10262"/>
    <cellStyle name="Note 2 3 3 12" xfId="10263"/>
    <cellStyle name="Note 2 3 3 13" xfId="10264"/>
    <cellStyle name="Note 2 3 3 2" xfId="10265"/>
    <cellStyle name="Note 2 3 3 2 2" xfId="10266"/>
    <cellStyle name="Note 2 3 3 2 2 2" xfId="10267"/>
    <cellStyle name="Note 2 3 3 2 2 2 2" xfId="10268"/>
    <cellStyle name="Note 2 3 3 2 2 2 2 2" xfId="10269"/>
    <cellStyle name="Note 2 3 3 2 2 2 2 3" xfId="10270"/>
    <cellStyle name="Note 2 3 3 2 2 2 2 4" xfId="10271"/>
    <cellStyle name="Note 2 3 3 2 2 2 2 5" xfId="10272"/>
    <cellStyle name="Note 2 3 3 2 2 2 3" xfId="10273"/>
    <cellStyle name="Note 2 3 3 2 2 2 4" xfId="10274"/>
    <cellStyle name="Note 2 3 3 2 2 2 5" xfId="10275"/>
    <cellStyle name="Note 2 3 3 2 2 2 6" xfId="10276"/>
    <cellStyle name="Note 2 3 3 2 2 3" xfId="10277"/>
    <cellStyle name="Note 2 3 3 2 2 3 2" xfId="10278"/>
    <cellStyle name="Note 2 3 3 2 2 3 3" xfId="10279"/>
    <cellStyle name="Note 2 3 3 2 2 3 4" xfId="10280"/>
    <cellStyle name="Note 2 3 3 2 2 3 5" xfId="10281"/>
    <cellStyle name="Note 2 3 3 2 2 4" xfId="10282"/>
    <cellStyle name="Note 2 3 3 2 2 5" xfId="10283"/>
    <cellStyle name="Note 2 3 3 2 2 6" xfId="10284"/>
    <cellStyle name="Note 2 3 3 2 2 7" xfId="10285"/>
    <cellStyle name="Note 2 3 3 2 3" xfId="10286"/>
    <cellStyle name="Note 2 3 3 2 3 2" xfId="10287"/>
    <cellStyle name="Note 2 3 3 2 3 2 2" xfId="10288"/>
    <cellStyle name="Note 2 3 3 2 3 2 3" xfId="10289"/>
    <cellStyle name="Note 2 3 3 2 3 2 4" xfId="10290"/>
    <cellStyle name="Note 2 3 3 2 3 2 5" xfId="10291"/>
    <cellStyle name="Note 2 3 3 2 3 3" xfId="10292"/>
    <cellStyle name="Note 2 3 3 2 3 4" xfId="10293"/>
    <cellStyle name="Note 2 3 3 2 3 5" xfId="10294"/>
    <cellStyle name="Note 2 3 3 2 3 6" xfId="10295"/>
    <cellStyle name="Note 2 3 3 2 4" xfId="10296"/>
    <cellStyle name="Note 2 3 3 2 4 2" xfId="10297"/>
    <cellStyle name="Note 2 3 3 2 4 3" xfId="10298"/>
    <cellStyle name="Note 2 3 3 2 4 4" xfId="10299"/>
    <cellStyle name="Note 2 3 3 2 4 5" xfId="10300"/>
    <cellStyle name="Note 2 3 3 2 5" xfId="10301"/>
    <cellStyle name="Note 2 3 3 2 6" xfId="10302"/>
    <cellStyle name="Note 2 3 3 2 7" xfId="10303"/>
    <cellStyle name="Note 2 3 3 2 8" xfId="10304"/>
    <cellStyle name="Note 2 3 3 3" xfId="10305"/>
    <cellStyle name="Note 2 3 3 3 10" xfId="10306"/>
    <cellStyle name="Note 2 3 3 3 2" xfId="10307"/>
    <cellStyle name="Note 2 3 3 3 2 2" xfId="10308"/>
    <cellStyle name="Note 2 3 3 3 2 2 2" xfId="10309"/>
    <cellStyle name="Note 2 3 3 3 2 2 2 2" xfId="10310"/>
    <cellStyle name="Note 2 3 3 3 2 2 2 3" xfId="10311"/>
    <cellStyle name="Note 2 3 3 3 2 2 2 4" xfId="10312"/>
    <cellStyle name="Note 2 3 3 3 2 2 2 5" xfId="10313"/>
    <cellStyle name="Note 2 3 3 3 2 2 3" xfId="10314"/>
    <cellStyle name="Note 2 3 3 3 2 2 4" xfId="10315"/>
    <cellStyle name="Note 2 3 3 3 2 2 5" xfId="10316"/>
    <cellStyle name="Note 2 3 3 3 2 2 6" xfId="10317"/>
    <cellStyle name="Note 2 3 3 3 2 3" xfId="10318"/>
    <cellStyle name="Note 2 3 3 3 2 3 2" xfId="10319"/>
    <cellStyle name="Note 2 3 3 3 2 3 3" xfId="10320"/>
    <cellStyle name="Note 2 3 3 3 2 3 4" xfId="10321"/>
    <cellStyle name="Note 2 3 3 3 2 3 5" xfId="10322"/>
    <cellStyle name="Note 2 3 3 3 2 4" xfId="10323"/>
    <cellStyle name="Note 2 3 3 3 2 5" xfId="10324"/>
    <cellStyle name="Note 2 3 3 3 2 6" xfId="10325"/>
    <cellStyle name="Note 2 3 3 3 2 7" xfId="10326"/>
    <cellStyle name="Note 2 3 3 3 3" xfId="10327"/>
    <cellStyle name="Note 2 3 3 3 3 2" xfId="10328"/>
    <cellStyle name="Note 2 3 3 3 3 2 2" xfId="10329"/>
    <cellStyle name="Note 2 3 3 3 3 2 2 2" xfId="10330"/>
    <cellStyle name="Note 2 3 3 3 3 2 2 3" xfId="10331"/>
    <cellStyle name="Note 2 3 3 3 3 2 2 4" xfId="10332"/>
    <cellStyle name="Note 2 3 3 3 3 2 2 5" xfId="10333"/>
    <cellStyle name="Note 2 3 3 3 3 2 3" xfId="10334"/>
    <cellStyle name="Note 2 3 3 3 3 2 4" xfId="10335"/>
    <cellStyle name="Note 2 3 3 3 3 2 5" xfId="10336"/>
    <cellStyle name="Note 2 3 3 3 3 2 6" xfId="10337"/>
    <cellStyle name="Note 2 3 3 3 3 3" xfId="10338"/>
    <cellStyle name="Note 2 3 3 3 3 3 2" xfId="10339"/>
    <cellStyle name="Note 2 3 3 3 3 3 3" xfId="10340"/>
    <cellStyle name="Note 2 3 3 3 3 3 4" xfId="10341"/>
    <cellStyle name="Note 2 3 3 3 3 3 5" xfId="10342"/>
    <cellStyle name="Note 2 3 3 3 3 4" xfId="10343"/>
    <cellStyle name="Note 2 3 3 3 3 5" xfId="10344"/>
    <cellStyle name="Note 2 3 3 3 3 6" xfId="10345"/>
    <cellStyle name="Note 2 3 3 3 3 7" xfId="10346"/>
    <cellStyle name="Note 2 3 3 3 4" xfId="10347"/>
    <cellStyle name="Note 2 3 3 3 4 2" xfId="10348"/>
    <cellStyle name="Note 2 3 3 3 4 2 2" xfId="10349"/>
    <cellStyle name="Note 2 3 3 3 4 2 2 2" xfId="10350"/>
    <cellStyle name="Note 2 3 3 3 4 2 2 3" xfId="10351"/>
    <cellStyle name="Note 2 3 3 3 4 2 2 4" xfId="10352"/>
    <cellStyle name="Note 2 3 3 3 4 2 2 5" xfId="10353"/>
    <cellStyle name="Note 2 3 3 3 4 2 3" xfId="10354"/>
    <cellStyle name="Note 2 3 3 3 4 2 4" xfId="10355"/>
    <cellStyle name="Note 2 3 3 3 4 2 5" xfId="10356"/>
    <cellStyle name="Note 2 3 3 3 4 2 6" xfId="10357"/>
    <cellStyle name="Note 2 3 3 3 4 3" xfId="10358"/>
    <cellStyle name="Note 2 3 3 3 4 3 2" xfId="10359"/>
    <cellStyle name="Note 2 3 3 3 4 3 3" xfId="10360"/>
    <cellStyle name="Note 2 3 3 3 4 3 4" xfId="10361"/>
    <cellStyle name="Note 2 3 3 3 4 3 5" xfId="10362"/>
    <cellStyle name="Note 2 3 3 3 4 4" xfId="10363"/>
    <cellStyle name="Note 2 3 3 3 4 5" xfId="10364"/>
    <cellStyle name="Note 2 3 3 3 4 6" xfId="10365"/>
    <cellStyle name="Note 2 3 3 3 4 7" xfId="10366"/>
    <cellStyle name="Note 2 3 3 3 5" xfId="10367"/>
    <cellStyle name="Note 2 3 3 3 5 2" xfId="10368"/>
    <cellStyle name="Note 2 3 3 3 5 2 2" xfId="10369"/>
    <cellStyle name="Note 2 3 3 3 5 2 3" xfId="10370"/>
    <cellStyle name="Note 2 3 3 3 5 2 4" xfId="10371"/>
    <cellStyle name="Note 2 3 3 3 5 2 5" xfId="10372"/>
    <cellStyle name="Note 2 3 3 3 5 3" xfId="10373"/>
    <cellStyle name="Note 2 3 3 3 5 4" xfId="10374"/>
    <cellStyle name="Note 2 3 3 3 5 5" xfId="10375"/>
    <cellStyle name="Note 2 3 3 3 5 6" xfId="10376"/>
    <cellStyle name="Note 2 3 3 3 6" xfId="10377"/>
    <cellStyle name="Note 2 3 3 3 6 2" xfId="10378"/>
    <cellStyle name="Note 2 3 3 3 6 3" xfId="10379"/>
    <cellStyle name="Note 2 3 3 3 6 4" xfId="10380"/>
    <cellStyle name="Note 2 3 3 3 6 5" xfId="10381"/>
    <cellStyle name="Note 2 3 3 3 7" xfId="10382"/>
    <cellStyle name="Note 2 3 3 3 8" xfId="10383"/>
    <cellStyle name="Note 2 3 3 3 9" xfId="10384"/>
    <cellStyle name="Note 2 3 3 4" xfId="10385"/>
    <cellStyle name="Note 2 3 3 4 2" xfId="10386"/>
    <cellStyle name="Note 2 3 3 4 2 2" xfId="10387"/>
    <cellStyle name="Note 2 3 3 4 2 2 2" xfId="10388"/>
    <cellStyle name="Note 2 3 3 4 2 2 3" xfId="10389"/>
    <cellStyle name="Note 2 3 3 4 2 2 4" xfId="10390"/>
    <cellStyle name="Note 2 3 3 4 2 2 5" xfId="10391"/>
    <cellStyle name="Note 2 3 3 4 2 3" xfId="10392"/>
    <cellStyle name="Note 2 3 3 4 2 4" xfId="10393"/>
    <cellStyle name="Note 2 3 3 4 2 5" xfId="10394"/>
    <cellStyle name="Note 2 3 3 4 2 6" xfId="10395"/>
    <cellStyle name="Note 2 3 3 4 3" xfId="10396"/>
    <cellStyle name="Note 2 3 3 4 3 2" xfId="10397"/>
    <cellStyle name="Note 2 3 3 4 3 3" xfId="10398"/>
    <cellStyle name="Note 2 3 3 4 3 4" xfId="10399"/>
    <cellStyle name="Note 2 3 3 4 3 5" xfId="10400"/>
    <cellStyle name="Note 2 3 3 4 4" xfId="10401"/>
    <cellStyle name="Note 2 3 3 4 5" xfId="10402"/>
    <cellStyle name="Note 2 3 3 4 6" xfId="10403"/>
    <cellStyle name="Note 2 3 3 4 7" xfId="10404"/>
    <cellStyle name="Note 2 3 3 5" xfId="10405"/>
    <cellStyle name="Note 2 3 3 5 2" xfId="10406"/>
    <cellStyle name="Note 2 3 3 5 2 2" xfId="10407"/>
    <cellStyle name="Note 2 3 3 5 2 2 2" xfId="10408"/>
    <cellStyle name="Note 2 3 3 5 2 2 3" xfId="10409"/>
    <cellStyle name="Note 2 3 3 5 2 2 4" xfId="10410"/>
    <cellStyle name="Note 2 3 3 5 2 2 5" xfId="10411"/>
    <cellStyle name="Note 2 3 3 5 2 3" xfId="10412"/>
    <cellStyle name="Note 2 3 3 5 2 4" xfId="10413"/>
    <cellStyle name="Note 2 3 3 5 2 5" xfId="10414"/>
    <cellStyle name="Note 2 3 3 5 2 6" xfId="10415"/>
    <cellStyle name="Note 2 3 3 5 3" xfId="10416"/>
    <cellStyle name="Note 2 3 3 5 3 2" xfId="10417"/>
    <cellStyle name="Note 2 3 3 5 3 3" xfId="10418"/>
    <cellStyle name="Note 2 3 3 5 3 4" xfId="10419"/>
    <cellStyle name="Note 2 3 3 5 3 5" xfId="10420"/>
    <cellStyle name="Note 2 3 3 5 4" xfId="10421"/>
    <cellStyle name="Note 2 3 3 5 5" xfId="10422"/>
    <cellStyle name="Note 2 3 3 5 6" xfId="10423"/>
    <cellStyle name="Note 2 3 3 5 7" xfId="10424"/>
    <cellStyle name="Note 2 3 3 6" xfId="10425"/>
    <cellStyle name="Note 2 3 3 6 2" xfId="10426"/>
    <cellStyle name="Note 2 3 3 6 2 2" xfId="10427"/>
    <cellStyle name="Note 2 3 3 6 2 2 2" xfId="10428"/>
    <cellStyle name="Note 2 3 3 6 2 2 3" xfId="10429"/>
    <cellStyle name="Note 2 3 3 6 2 2 4" xfId="10430"/>
    <cellStyle name="Note 2 3 3 6 2 2 5" xfId="10431"/>
    <cellStyle name="Note 2 3 3 6 2 3" xfId="10432"/>
    <cellStyle name="Note 2 3 3 6 2 4" xfId="10433"/>
    <cellStyle name="Note 2 3 3 6 2 5" xfId="10434"/>
    <cellStyle name="Note 2 3 3 6 2 6" xfId="10435"/>
    <cellStyle name="Note 2 3 3 6 3" xfId="10436"/>
    <cellStyle name="Note 2 3 3 6 3 2" xfId="10437"/>
    <cellStyle name="Note 2 3 3 6 3 3" xfId="10438"/>
    <cellStyle name="Note 2 3 3 6 3 4" xfId="10439"/>
    <cellStyle name="Note 2 3 3 6 3 5" xfId="10440"/>
    <cellStyle name="Note 2 3 3 6 4" xfId="10441"/>
    <cellStyle name="Note 2 3 3 6 5" xfId="10442"/>
    <cellStyle name="Note 2 3 3 6 6" xfId="10443"/>
    <cellStyle name="Note 2 3 3 6 7" xfId="10444"/>
    <cellStyle name="Note 2 3 3 7" xfId="10445"/>
    <cellStyle name="Note 2 3 3 7 2" xfId="10446"/>
    <cellStyle name="Note 2 3 3 7 2 2" xfId="10447"/>
    <cellStyle name="Note 2 3 3 7 2 2 2" xfId="10448"/>
    <cellStyle name="Note 2 3 3 7 2 2 3" xfId="10449"/>
    <cellStyle name="Note 2 3 3 7 2 2 4" xfId="10450"/>
    <cellStyle name="Note 2 3 3 7 2 2 5" xfId="10451"/>
    <cellStyle name="Note 2 3 3 7 2 3" xfId="10452"/>
    <cellStyle name="Note 2 3 3 7 2 4" xfId="10453"/>
    <cellStyle name="Note 2 3 3 7 2 5" xfId="10454"/>
    <cellStyle name="Note 2 3 3 7 2 6" xfId="10455"/>
    <cellStyle name="Note 2 3 3 7 3" xfId="10456"/>
    <cellStyle name="Note 2 3 3 7 3 2" xfId="10457"/>
    <cellStyle name="Note 2 3 3 7 3 3" xfId="10458"/>
    <cellStyle name="Note 2 3 3 7 3 4" xfId="10459"/>
    <cellStyle name="Note 2 3 3 7 3 5" xfId="10460"/>
    <cellStyle name="Note 2 3 3 7 4" xfId="10461"/>
    <cellStyle name="Note 2 3 3 7 5" xfId="10462"/>
    <cellStyle name="Note 2 3 3 7 6" xfId="10463"/>
    <cellStyle name="Note 2 3 3 7 7" xfId="10464"/>
    <cellStyle name="Note 2 3 3 8" xfId="10465"/>
    <cellStyle name="Note 2 3 3 8 2" xfId="10466"/>
    <cellStyle name="Note 2 3 3 8 2 2" xfId="10467"/>
    <cellStyle name="Note 2 3 3 8 2 3" xfId="10468"/>
    <cellStyle name="Note 2 3 3 8 2 4" xfId="10469"/>
    <cellStyle name="Note 2 3 3 8 2 5" xfId="10470"/>
    <cellStyle name="Note 2 3 3 8 3" xfId="10471"/>
    <cellStyle name="Note 2 3 3 8 4" xfId="10472"/>
    <cellStyle name="Note 2 3 3 8 5" xfId="10473"/>
    <cellStyle name="Note 2 3 3 8 6" xfId="10474"/>
    <cellStyle name="Note 2 3 3 9" xfId="10475"/>
    <cellStyle name="Note 2 3 3 9 2" xfId="10476"/>
    <cellStyle name="Note 2 3 3 9 3" xfId="10477"/>
    <cellStyle name="Note 2 3 3 9 4" xfId="10478"/>
    <cellStyle name="Note 2 3 3 9 5" xfId="10479"/>
    <cellStyle name="Note 2 3 4" xfId="10480"/>
    <cellStyle name="Note 2 3 4 2" xfId="10481"/>
    <cellStyle name="Note 2 3 4 2 2" xfId="10482"/>
    <cellStyle name="Note 2 3 4 2 2 2" xfId="10483"/>
    <cellStyle name="Note 2 3 4 2 2 2 2" xfId="10484"/>
    <cellStyle name="Note 2 3 4 2 2 2 3" xfId="10485"/>
    <cellStyle name="Note 2 3 4 2 2 2 4" xfId="10486"/>
    <cellStyle name="Note 2 3 4 2 2 2 5" xfId="10487"/>
    <cellStyle name="Note 2 3 4 2 2 3" xfId="10488"/>
    <cellStyle name="Note 2 3 4 2 2 4" xfId="10489"/>
    <cellStyle name="Note 2 3 4 2 2 5" xfId="10490"/>
    <cellStyle name="Note 2 3 4 2 2 6" xfId="10491"/>
    <cellStyle name="Note 2 3 4 2 3" xfId="10492"/>
    <cellStyle name="Note 2 3 4 2 3 2" xfId="10493"/>
    <cellStyle name="Note 2 3 4 2 3 3" xfId="10494"/>
    <cellStyle name="Note 2 3 4 2 3 4" xfId="10495"/>
    <cellStyle name="Note 2 3 4 2 3 5" xfId="10496"/>
    <cellStyle name="Note 2 3 4 2 4" xfId="10497"/>
    <cellStyle name="Note 2 3 4 2 5" xfId="10498"/>
    <cellStyle name="Note 2 3 4 2 6" xfId="10499"/>
    <cellStyle name="Note 2 3 4 2 7" xfId="10500"/>
    <cellStyle name="Note 2 3 4 3" xfId="10501"/>
    <cellStyle name="Note 2 3 4 3 2" xfId="10502"/>
    <cellStyle name="Note 2 3 4 3 2 2" xfId="10503"/>
    <cellStyle name="Note 2 3 4 3 2 2 2" xfId="10504"/>
    <cellStyle name="Note 2 3 4 3 2 2 3" xfId="10505"/>
    <cellStyle name="Note 2 3 4 3 2 2 4" xfId="10506"/>
    <cellStyle name="Note 2 3 4 3 2 2 5" xfId="10507"/>
    <cellStyle name="Note 2 3 4 3 2 3" xfId="10508"/>
    <cellStyle name="Note 2 3 4 3 2 4" xfId="10509"/>
    <cellStyle name="Note 2 3 4 3 2 5" xfId="10510"/>
    <cellStyle name="Note 2 3 4 3 2 6" xfId="10511"/>
    <cellStyle name="Note 2 3 4 3 3" xfId="10512"/>
    <cellStyle name="Note 2 3 4 3 3 2" xfId="10513"/>
    <cellStyle name="Note 2 3 4 3 3 3" xfId="10514"/>
    <cellStyle name="Note 2 3 4 3 3 4" xfId="10515"/>
    <cellStyle name="Note 2 3 4 3 3 5" xfId="10516"/>
    <cellStyle name="Note 2 3 4 3 4" xfId="10517"/>
    <cellStyle name="Note 2 3 4 3 5" xfId="10518"/>
    <cellStyle name="Note 2 3 4 3 6" xfId="10519"/>
    <cellStyle name="Note 2 3 4 3 7" xfId="10520"/>
    <cellStyle name="Note 2 3 4 4" xfId="10521"/>
    <cellStyle name="Note 2 3 4 4 2" xfId="10522"/>
    <cellStyle name="Note 2 3 4 4 2 2" xfId="10523"/>
    <cellStyle name="Note 2 3 4 4 2 3" xfId="10524"/>
    <cellStyle name="Note 2 3 4 4 2 4" xfId="10525"/>
    <cellStyle name="Note 2 3 4 4 2 5" xfId="10526"/>
    <cellStyle name="Note 2 3 4 4 3" xfId="10527"/>
    <cellStyle name="Note 2 3 4 4 4" xfId="10528"/>
    <cellStyle name="Note 2 3 4 4 5" xfId="10529"/>
    <cellStyle name="Note 2 3 4 4 6" xfId="10530"/>
    <cellStyle name="Note 2 3 4 5" xfId="10531"/>
    <cellStyle name="Note 2 3 4 5 2" xfId="10532"/>
    <cellStyle name="Note 2 3 4 5 3" xfId="10533"/>
    <cellStyle name="Note 2 3 4 5 4" xfId="10534"/>
    <cellStyle name="Note 2 3 4 5 5" xfId="10535"/>
    <cellStyle name="Note 2 3 4 6" xfId="10536"/>
    <cellStyle name="Note 2 3 4 7" xfId="10537"/>
    <cellStyle name="Note 2 3 4 8" xfId="10538"/>
    <cellStyle name="Note 2 3 4 9" xfId="10539"/>
    <cellStyle name="Note 2 3 5" xfId="10540"/>
    <cellStyle name="Note 2 3 5 10" xfId="10541"/>
    <cellStyle name="Note 2 3 5 2" xfId="10542"/>
    <cellStyle name="Note 2 3 5 2 2" xfId="10543"/>
    <cellStyle name="Note 2 3 5 2 2 2" xfId="10544"/>
    <cellStyle name="Note 2 3 5 2 2 2 2" xfId="10545"/>
    <cellStyle name="Note 2 3 5 2 2 2 3" xfId="10546"/>
    <cellStyle name="Note 2 3 5 2 2 2 4" xfId="10547"/>
    <cellStyle name="Note 2 3 5 2 2 2 5" xfId="10548"/>
    <cellStyle name="Note 2 3 5 2 2 3" xfId="10549"/>
    <cellStyle name="Note 2 3 5 2 2 4" xfId="10550"/>
    <cellStyle name="Note 2 3 5 2 2 5" xfId="10551"/>
    <cellStyle name="Note 2 3 5 2 2 6" xfId="10552"/>
    <cellStyle name="Note 2 3 5 2 3" xfId="10553"/>
    <cellStyle name="Note 2 3 5 2 3 2" xfId="10554"/>
    <cellStyle name="Note 2 3 5 2 3 3" xfId="10555"/>
    <cellStyle name="Note 2 3 5 2 3 4" xfId="10556"/>
    <cellStyle name="Note 2 3 5 2 3 5" xfId="10557"/>
    <cellStyle name="Note 2 3 5 2 4" xfId="10558"/>
    <cellStyle name="Note 2 3 5 2 5" xfId="10559"/>
    <cellStyle name="Note 2 3 5 2 6" xfId="10560"/>
    <cellStyle name="Note 2 3 5 2 7" xfId="10561"/>
    <cellStyle name="Note 2 3 5 3" xfId="10562"/>
    <cellStyle name="Note 2 3 5 4" xfId="10563"/>
    <cellStyle name="Note 2 3 5 5" xfId="10564"/>
    <cellStyle name="Note 2 3 5 5 2" xfId="10565"/>
    <cellStyle name="Note 2 3 5 5 2 2" xfId="10566"/>
    <cellStyle name="Note 2 3 5 5 2 3" xfId="10567"/>
    <cellStyle name="Note 2 3 5 5 2 4" xfId="10568"/>
    <cellStyle name="Note 2 3 5 5 2 5" xfId="10569"/>
    <cellStyle name="Note 2 3 5 5 3" xfId="10570"/>
    <cellStyle name="Note 2 3 5 5 4" xfId="10571"/>
    <cellStyle name="Note 2 3 5 5 5" xfId="10572"/>
    <cellStyle name="Note 2 3 5 5 6" xfId="10573"/>
    <cellStyle name="Note 2 3 5 6" xfId="10574"/>
    <cellStyle name="Note 2 3 5 6 2" xfId="10575"/>
    <cellStyle name="Note 2 3 5 6 3" xfId="10576"/>
    <cellStyle name="Note 2 3 5 6 4" xfId="10577"/>
    <cellStyle name="Note 2 3 5 6 5" xfId="10578"/>
    <cellStyle name="Note 2 3 5 7" xfId="10579"/>
    <cellStyle name="Note 2 3 5 8" xfId="10580"/>
    <cellStyle name="Note 2 3 5 9" xfId="10581"/>
    <cellStyle name="Note 2 3 6" xfId="10582"/>
    <cellStyle name="Note 2 3 6 2" xfId="10583"/>
    <cellStyle name="Note 2 3 6 2 2" xfId="10584"/>
    <cellStyle name="Note 2 3 6 2 2 2" xfId="10585"/>
    <cellStyle name="Note 2 3 6 2 2 2 2" xfId="10586"/>
    <cellStyle name="Note 2 3 6 2 2 2 3" xfId="10587"/>
    <cellStyle name="Note 2 3 6 2 2 2 4" xfId="10588"/>
    <cellStyle name="Note 2 3 6 2 2 2 5" xfId="10589"/>
    <cellStyle name="Note 2 3 6 2 2 3" xfId="10590"/>
    <cellStyle name="Note 2 3 6 2 2 4" xfId="10591"/>
    <cellStyle name="Note 2 3 6 2 2 5" xfId="10592"/>
    <cellStyle name="Note 2 3 6 2 2 6" xfId="10593"/>
    <cellStyle name="Note 2 3 6 2 3" xfId="10594"/>
    <cellStyle name="Note 2 3 6 2 3 2" xfId="10595"/>
    <cellStyle name="Note 2 3 6 2 3 3" xfId="10596"/>
    <cellStyle name="Note 2 3 6 2 3 4" xfId="10597"/>
    <cellStyle name="Note 2 3 6 2 3 5" xfId="10598"/>
    <cellStyle name="Note 2 3 6 2 4" xfId="10599"/>
    <cellStyle name="Note 2 3 6 2 5" xfId="10600"/>
    <cellStyle name="Note 2 3 6 2 6" xfId="10601"/>
    <cellStyle name="Note 2 3 6 2 7" xfId="10602"/>
    <cellStyle name="Note 2 3 6 3" xfId="10603"/>
    <cellStyle name="Note 2 3 6 3 2" xfId="10604"/>
    <cellStyle name="Note 2 3 6 3 2 2" xfId="10605"/>
    <cellStyle name="Note 2 3 6 3 2 2 2" xfId="10606"/>
    <cellStyle name="Note 2 3 6 3 2 2 3" xfId="10607"/>
    <cellStyle name="Note 2 3 6 3 2 2 4" xfId="10608"/>
    <cellStyle name="Note 2 3 6 3 2 2 5" xfId="10609"/>
    <cellStyle name="Note 2 3 6 3 2 3" xfId="10610"/>
    <cellStyle name="Note 2 3 6 3 2 4" xfId="10611"/>
    <cellStyle name="Note 2 3 6 3 2 5" xfId="10612"/>
    <cellStyle name="Note 2 3 6 3 2 6" xfId="10613"/>
    <cellStyle name="Note 2 3 6 3 3" xfId="10614"/>
    <cellStyle name="Note 2 3 6 3 3 2" xfId="10615"/>
    <cellStyle name="Note 2 3 6 3 3 3" xfId="10616"/>
    <cellStyle name="Note 2 3 6 3 3 4" xfId="10617"/>
    <cellStyle name="Note 2 3 6 3 3 5" xfId="10618"/>
    <cellStyle name="Note 2 3 6 3 4" xfId="10619"/>
    <cellStyle name="Note 2 3 6 3 5" xfId="10620"/>
    <cellStyle name="Note 2 3 6 3 6" xfId="10621"/>
    <cellStyle name="Note 2 3 6 3 7" xfId="10622"/>
    <cellStyle name="Note 2 3 6 4" xfId="10623"/>
    <cellStyle name="Note 2 3 6 4 2" xfId="10624"/>
    <cellStyle name="Note 2 3 6 4 2 2" xfId="10625"/>
    <cellStyle name="Note 2 3 6 4 2 3" xfId="10626"/>
    <cellStyle name="Note 2 3 6 4 2 4" xfId="10627"/>
    <cellStyle name="Note 2 3 6 4 2 5" xfId="10628"/>
    <cellStyle name="Note 2 3 6 4 3" xfId="10629"/>
    <cellStyle name="Note 2 3 6 4 4" xfId="10630"/>
    <cellStyle name="Note 2 3 6 4 5" xfId="10631"/>
    <cellStyle name="Note 2 3 6 4 6" xfId="10632"/>
    <cellStyle name="Note 2 3 6 5" xfId="10633"/>
    <cellStyle name="Note 2 3 6 5 2" xfId="10634"/>
    <cellStyle name="Note 2 3 6 5 3" xfId="10635"/>
    <cellStyle name="Note 2 3 6 5 4" xfId="10636"/>
    <cellStyle name="Note 2 3 6 5 5" xfId="10637"/>
    <cellStyle name="Note 2 3 6 6" xfId="10638"/>
    <cellStyle name="Note 2 3 6 7" xfId="10639"/>
    <cellStyle name="Note 2 3 6 8" xfId="10640"/>
    <cellStyle name="Note 2 3 6 9" xfId="10641"/>
    <cellStyle name="Note 2 3 7" xfId="10642"/>
    <cellStyle name="Note 2 3 7 2" xfId="10643"/>
    <cellStyle name="Note 2 3 7 2 2" xfId="10644"/>
    <cellStyle name="Note 2 3 7 2 2 2" xfId="10645"/>
    <cellStyle name="Note 2 3 7 2 2 3" xfId="10646"/>
    <cellStyle name="Note 2 3 7 2 2 4" xfId="10647"/>
    <cellStyle name="Note 2 3 7 2 2 5" xfId="10648"/>
    <cellStyle name="Note 2 3 7 2 3" xfId="10649"/>
    <cellStyle name="Note 2 3 7 2 4" xfId="10650"/>
    <cellStyle name="Note 2 3 7 2 5" xfId="10651"/>
    <cellStyle name="Note 2 3 7 2 6" xfId="10652"/>
    <cellStyle name="Note 2 3 7 3" xfId="10653"/>
    <cellStyle name="Note 2 3 7 3 2" xfId="10654"/>
    <cellStyle name="Note 2 3 7 3 3" xfId="10655"/>
    <cellStyle name="Note 2 3 7 3 4" xfId="10656"/>
    <cellStyle name="Note 2 3 7 3 5" xfId="10657"/>
    <cellStyle name="Note 2 3 7 4" xfId="10658"/>
    <cellStyle name="Note 2 3 7 5" xfId="10659"/>
    <cellStyle name="Note 2 3 7 6" xfId="10660"/>
    <cellStyle name="Note 2 3 7 7" xfId="10661"/>
    <cellStyle name="Note 2 3 8" xfId="10662"/>
    <cellStyle name="Note 2 3 8 2" xfId="10663"/>
    <cellStyle name="Note 2 3 8 2 2" xfId="10664"/>
    <cellStyle name="Note 2 3 8 2 3" xfId="10665"/>
    <cellStyle name="Note 2 3 8 2 4" xfId="10666"/>
    <cellStyle name="Note 2 3 8 2 5" xfId="10667"/>
    <cellStyle name="Note 2 3 8 3" xfId="10668"/>
    <cellStyle name="Note 2 3 8 4" xfId="10669"/>
    <cellStyle name="Note 2 3 8 5" xfId="10670"/>
    <cellStyle name="Note 2 3 8 6" xfId="10671"/>
    <cellStyle name="Note 2 3 9" xfId="10672"/>
    <cellStyle name="Note 2 3 9 2" xfId="10673"/>
    <cellStyle name="Note 2 3 9 3" xfId="10674"/>
    <cellStyle name="Note 2 3 9 4" xfId="10675"/>
    <cellStyle name="Note 2 3 9 5" xfId="10676"/>
    <cellStyle name="Note 2 4" xfId="10677"/>
    <cellStyle name="Note 2 4 10" xfId="10678"/>
    <cellStyle name="Note 2 4 11" xfId="10679"/>
    <cellStyle name="Note 2 4 2" xfId="10680"/>
    <cellStyle name="Note 2 4 2 10" xfId="10681"/>
    <cellStyle name="Note 2 4 2 2" xfId="10682"/>
    <cellStyle name="Note 2 4 2 2 2" xfId="10683"/>
    <cellStyle name="Note 2 4 2 2 2 2" xfId="10684"/>
    <cellStyle name="Note 2 4 2 2 2 2 2" xfId="10685"/>
    <cellStyle name="Note 2 4 2 2 2 2 2 2" xfId="10686"/>
    <cellStyle name="Note 2 4 2 2 2 2 2 3" xfId="10687"/>
    <cellStyle name="Note 2 4 2 2 2 2 2 4" xfId="10688"/>
    <cellStyle name="Note 2 4 2 2 2 2 2 5" xfId="10689"/>
    <cellStyle name="Note 2 4 2 2 2 2 3" xfId="10690"/>
    <cellStyle name="Note 2 4 2 2 2 2 4" xfId="10691"/>
    <cellStyle name="Note 2 4 2 2 2 2 5" xfId="10692"/>
    <cellStyle name="Note 2 4 2 2 2 2 6" xfId="10693"/>
    <cellStyle name="Note 2 4 2 2 2 3" xfId="10694"/>
    <cellStyle name="Note 2 4 2 2 2 3 2" xfId="10695"/>
    <cellStyle name="Note 2 4 2 2 2 3 3" xfId="10696"/>
    <cellStyle name="Note 2 4 2 2 2 3 4" xfId="10697"/>
    <cellStyle name="Note 2 4 2 2 2 3 5" xfId="10698"/>
    <cellStyle name="Note 2 4 2 2 2 4" xfId="10699"/>
    <cellStyle name="Note 2 4 2 2 2 5" xfId="10700"/>
    <cellStyle name="Note 2 4 2 2 2 6" xfId="10701"/>
    <cellStyle name="Note 2 4 2 2 2 7" xfId="10702"/>
    <cellStyle name="Note 2 4 2 2 3" xfId="10703"/>
    <cellStyle name="Note 2 4 2 2 3 2" xfId="10704"/>
    <cellStyle name="Note 2 4 2 2 3 2 2" xfId="10705"/>
    <cellStyle name="Note 2 4 2 2 3 2 2 2" xfId="10706"/>
    <cellStyle name="Note 2 4 2 2 3 2 2 3" xfId="10707"/>
    <cellStyle name="Note 2 4 2 2 3 2 2 4" xfId="10708"/>
    <cellStyle name="Note 2 4 2 2 3 2 2 5" xfId="10709"/>
    <cellStyle name="Note 2 4 2 2 3 2 3" xfId="10710"/>
    <cellStyle name="Note 2 4 2 2 3 2 4" xfId="10711"/>
    <cellStyle name="Note 2 4 2 2 3 2 5" xfId="10712"/>
    <cellStyle name="Note 2 4 2 2 3 2 6" xfId="10713"/>
    <cellStyle name="Note 2 4 2 2 3 3" xfId="10714"/>
    <cellStyle name="Note 2 4 2 2 3 3 2" xfId="10715"/>
    <cellStyle name="Note 2 4 2 2 3 3 3" xfId="10716"/>
    <cellStyle name="Note 2 4 2 2 3 3 4" xfId="10717"/>
    <cellStyle name="Note 2 4 2 2 3 3 5" xfId="10718"/>
    <cellStyle name="Note 2 4 2 2 3 4" xfId="10719"/>
    <cellStyle name="Note 2 4 2 2 3 5" xfId="10720"/>
    <cellStyle name="Note 2 4 2 2 3 6" xfId="10721"/>
    <cellStyle name="Note 2 4 2 2 3 7" xfId="10722"/>
    <cellStyle name="Note 2 4 2 2 4" xfId="10723"/>
    <cellStyle name="Note 2 4 2 2 4 2" xfId="10724"/>
    <cellStyle name="Note 2 4 2 2 4 2 2" xfId="10725"/>
    <cellStyle name="Note 2 4 2 2 4 2 3" xfId="10726"/>
    <cellStyle name="Note 2 4 2 2 4 2 4" xfId="10727"/>
    <cellStyle name="Note 2 4 2 2 4 2 5" xfId="10728"/>
    <cellStyle name="Note 2 4 2 2 4 3" xfId="10729"/>
    <cellStyle name="Note 2 4 2 2 4 4" xfId="10730"/>
    <cellStyle name="Note 2 4 2 2 4 5" xfId="10731"/>
    <cellStyle name="Note 2 4 2 2 4 6" xfId="10732"/>
    <cellStyle name="Note 2 4 2 2 5" xfId="10733"/>
    <cellStyle name="Note 2 4 2 2 5 2" xfId="10734"/>
    <cellStyle name="Note 2 4 2 2 5 3" xfId="10735"/>
    <cellStyle name="Note 2 4 2 2 5 4" xfId="10736"/>
    <cellStyle name="Note 2 4 2 2 5 5" xfId="10737"/>
    <cellStyle name="Note 2 4 2 2 6" xfId="10738"/>
    <cellStyle name="Note 2 4 2 2 7" xfId="10739"/>
    <cellStyle name="Note 2 4 2 2 8" xfId="10740"/>
    <cellStyle name="Note 2 4 2 2 9" xfId="10741"/>
    <cellStyle name="Note 2 4 2 3" xfId="10742"/>
    <cellStyle name="Note 2 4 2 3 2" xfId="10743"/>
    <cellStyle name="Note 2 4 2 3 2 2" xfId="10744"/>
    <cellStyle name="Note 2 4 2 3 2 2 2" xfId="10745"/>
    <cellStyle name="Note 2 4 2 3 2 2 3" xfId="10746"/>
    <cellStyle name="Note 2 4 2 3 2 2 4" xfId="10747"/>
    <cellStyle name="Note 2 4 2 3 2 2 5" xfId="10748"/>
    <cellStyle name="Note 2 4 2 3 2 3" xfId="10749"/>
    <cellStyle name="Note 2 4 2 3 2 4" xfId="10750"/>
    <cellStyle name="Note 2 4 2 3 2 5" xfId="10751"/>
    <cellStyle name="Note 2 4 2 3 2 6" xfId="10752"/>
    <cellStyle name="Note 2 4 2 3 3" xfId="10753"/>
    <cellStyle name="Note 2 4 2 3 3 2" xfId="10754"/>
    <cellStyle name="Note 2 4 2 3 3 3" xfId="10755"/>
    <cellStyle name="Note 2 4 2 3 3 4" xfId="10756"/>
    <cellStyle name="Note 2 4 2 3 3 5" xfId="10757"/>
    <cellStyle name="Note 2 4 2 3 4" xfId="10758"/>
    <cellStyle name="Note 2 4 2 3 5" xfId="10759"/>
    <cellStyle name="Note 2 4 2 3 6" xfId="10760"/>
    <cellStyle name="Note 2 4 2 3 7" xfId="10761"/>
    <cellStyle name="Note 2 4 2 4" xfId="10762"/>
    <cellStyle name="Note 2 4 2 4 2" xfId="10763"/>
    <cellStyle name="Note 2 4 2 4 2 2" xfId="10764"/>
    <cellStyle name="Note 2 4 2 4 2 2 2" xfId="10765"/>
    <cellStyle name="Note 2 4 2 4 2 2 3" xfId="10766"/>
    <cellStyle name="Note 2 4 2 4 2 2 4" xfId="10767"/>
    <cellStyle name="Note 2 4 2 4 2 2 5" xfId="10768"/>
    <cellStyle name="Note 2 4 2 4 2 3" xfId="10769"/>
    <cellStyle name="Note 2 4 2 4 2 4" xfId="10770"/>
    <cellStyle name="Note 2 4 2 4 2 5" xfId="10771"/>
    <cellStyle name="Note 2 4 2 4 2 6" xfId="10772"/>
    <cellStyle name="Note 2 4 2 4 3" xfId="10773"/>
    <cellStyle name="Note 2 4 2 4 3 2" xfId="10774"/>
    <cellStyle name="Note 2 4 2 4 3 3" xfId="10775"/>
    <cellStyle name="Note 2 4 2 4 3 4" xfId="10776"/>
    <cellStyle name="Note 2 4 2 4 3 5" xfId="10777"/>
    <cellStyle name="Note 2 4 2 4 4" xfId="10778"/>
    <cellStyle name="Note 2 4 2 4 5" xfId="10779"/>
    <cellStyle name="Note 2 4 2 4 6" xfId="10780"/>
    <cellStyle name="Note 2 4 2 4 7" xfId="10781"/>
    <cellStyle name="Note 2 4 2 5" xfId="10782"/>
    <cellStyle name="Note 2 4 2 5 2" xfId="10783"/>
    <cellStyle name="Note 2 4 2 5 2 2" xfId="10784"/>
    <cellStyle name="Note 2 4 2 5 2 3" xfId="10785"/>
    <cellStyle name="Note 2 4 2 5 2 4" xfId="10786"/>
    <cellStyle name="Note 2 4 2 5 2 5" xfId="10787"/>
    <cellStyle name="Note 2 4 2 5 3" xfId="10788"/>
    <cellStyle name="Note 2 4 2 5 4" xfId="10789"/>
    <cellStyle name="Note 2 4 2 5 5" xfId="10790"/>
    <cellStyle name="Note 2 4 2 5 6" xfId="10791"/>
    <cellStyle name="Note 2 4 2 6" xfId="10792"/>
    <cellStyle name="Note 2 4 2 6 2" xfId="10793"/>
    <cellStyle name="Note 2 4 2 6 3" xfId="10794"/>
    <cellStyle name="Note 2 4 2 6 4" xfId="10795"/>
    <cellStyle name="Note 2 4 2 6 5" xfId="10796"/>
    <cellStyle name="Note 2 4 2 7" xfId="10797"/>
    <cellStyle name="Note 2 4 2 8" xfId="10798"/>
    <cellStyle name="Note 2 4 2 9" xfId="10799"/>
    <cellStyle name="Note 2 4 3" xfId="10800"/>
    <cellStyle name="Note 2 4 3 2" xfId="10801"/>
    <cellStyle name="Note 2 4 3 2 2" xfId="10802"/>
    <cellStyle name="Note 2 4 3 2 2 2" xfId="10803"/>
    <cellStyle name="Note 2 4 3 2 2 2 2" xfId="10804"/>
    <cellStyle name="Note 2 4 3 2 2 2 3" xfId="10805"/>
    <cellStyle name="Note 2 4 3 2 2 2 4" xfId="10806"/>
    <cellStyle name="Note 2 4 3 2 2 2 5" xfId="10807"/>
    <cellStyle name="Note 2 4 3 2 2 3" xfId="10808"/>
    <cellStyle name="Note 2 4 3 2 2 4" xfId="10809"/>
    <cellStyle name="Note 2 4 3 2 2 5" xfId="10810"/>
    <cellStyle name="Note 2 4 3 2 2 6" xfId="10811"/>
    <cellStyle name="Note 2 4 3 2 3" xfId="10812"/>
    <cellStyle name="Note 2 4 3 2 3 2" xfId="10813"/>
    <cellStyle name="Note 2 4 3 2 3 3" xfId="10814"/>
    <cellStyle name="Note 2 4 3 2 3 4" xfId="10815"/>
    <cellStyle name="Note 2 4 3 2 3 5" xfId="10816"/>
    <cellStyle name="Note 2 4 3 2 4" xfId="10817"/>
    <cellStyle name="Note 2 4 3 2 5" xfId="10818"/>
    <cellStyle name="Note 2 4 3 2 6" xfId="10819"/>
    <cellStyle name="Note 2 4 3 2 7" xfId="10820"/>
    <cellStyle name="Note 2 4 3 3" xfId="10821"/>
    <cellStyle name="Note 2 4 3 3 2" xfId="10822"/>
    <cellStyle name="Note 2 4 3 3 2 2" xfId="10823"/>
    <cellStyle name="Note 2 4 3 3 2 2 2" xfId="10824"/>
    <cellStyle name="Note 2 4 3 3 2 2 3" xfId="10825"/>
    <cellStyle name="Note 2 4 3 3 2 2 4" xfId="10826"/>
    <cellStyle name="Note 2 4 3 3 2 2 5" xfId="10827"/>
    <cellStyle name="Note 2 4 3 3 2 3" xfId="10828"/>
    <cellStyle name="Note 2 4 3 3 2 4" xfId="10829"/>
    <cellStyle name="Note 2 4 3 3 2 5" xfId="10830"/>
    <cellStyle name="Note 2 4 3 3 2 6" xfId="10831"/>
    <cellStyle name="Note 2 4 3 3 3" xfId="10832"/>
    <cellStyle name="Note 2 4 3 3 3 2" xfId="10833"/>
    <cellStyle name="Note 2 4 3 3 3 3" xfId="10834"/>
    <cellStyle name="Note 2 4 3 3 3 4" xfId="10835"/>
    <cellStyle name="Note 2 4 3 3 3 5" xfId="10836"/>
    <cellStyle name="Note 2 4 3 3 4" xfId="10837"/>
    <cellStyle name="Note 2 4 3 3 5" xfId="10838"/>
    <cellStyle name="Note 2 4 3 3 6" xfId="10839"/>
    <cellStyle name="Note 2 4 3 3 7" xfId="10840"/>
    <cellStyle name="Note 2 4 3 4" xfId="10841"/>
    <cellStyle name="Note 2 4 3 4 2" xfId="10842"/>
    <cellStyle name="Note 2 4 3 4 2 2" xfId="10843"/>
    <cellStyle name="Note 2 4 3 4 2 3" xfId="10844"/>
    <cellStyle name="Note 2 4 3 4 2 4" xfId="10845"/>
    <cellStyle name="Note 2 4 3 4 2 5" xfId="10846"/>
    <cellStyle name="Note 2 4 3 4 3" xfId="10847"/>
    <cellStyle name="Note 2 4 3 4 4" xfId="10848"/>
    <cellStyle name="Note 2 4 3 4 5" xfId="10849"/>
    <cellStyle name="Note 2 4 3 4 6" xfId="10850"/>
    <cellStyle name="Note 2 4 3 5" xfId="10851"/>
    <cellStyle name="Note 2 4 3 5 2" xfId="10852"/>
    <cellStyle name="Note 2 4 3 5 3" xfId="10853"/>
    <cellStyle name="Note 2 4 3 5 4" xfId="10854"/>
    <cellStyle name="Note 2 4 3 5 5" xfId="10855"/>
    <cellStyle name="Note 2 4 3 6" xfId="10856"/>
    <cellStyle name="Note 2 4 3 7" xfId="10857"/>
    <cellStyle name="Note 2 4 3 8" xfId="10858"/>
    <cellStyle name="Note 2 4 3 9" xfId="10859"/>
    <cellStyle name="Note 2 4 4" xfId="10860"/>
    <cellStyle name="Note 2 4 4 2" xfId="10861"/>
    <cellStyle name="Note 2 4 4 2 2" xfId="10862"/>
    <cellStyle name="Note 2 4 4 2 2 2" xfId="10863"/>
    <cellStyle name="Note 2 4 4 2 2 3" xfId="10864"/>
    <cellStyle name="Note 2 4 4 2 2 4" xfId="10865"/>
    <cellStyle name="Note 2 4 4 2 2 5" xfId="10866"/>
    <cellStyle name="Note 2 4 4 2 3" xfId="10867"/>
    <cellStyle name="Note 2 4 4 2 4" xfId="10868"/>
    <cellStyle name="Note 2 4 4 2 5" xfId="10869"/>
    <cellStyle name="Note 2 4 4 2 6" xfId="10870"/>
    <cellStyle name="Note 2 4 4 3" xfId="10871"/>
    <cellStyle name="Note 2 4 4 3 2" xfId="10872"/>
    <cellStyle name="Note 2 4 4 3 3" xfId="10873"/>
    <cellStyle name="Note 2 4 4 3 4" xfId="10874"/>
    <cellStyle name="Note 2 4 4 3 5" xfId="10875"/>
    <cellStyle name="Note 2 4 4 4" xfId="10876"/>
    <cellStyle name="Note 2 4 4 5" xfId="10877"/>
    <cellStyle name="Note 2 4 4 6" xfId="10878"/>
    <cellStyle name="Note 2 4 4 7" xfId="10879"/>
    <cellStyle name="Note 2 4 5" xfId="10880"/>
    <cellStyle name="Note 2 4 5 2" xfId="10881"/>
    <cellStyle name="Note 2 4 5 2 2" xfId="10882"/>
    <cellStyle name="Note 2 4 5 2 2 2" xfId="10883"/>
    <cellStyle name="Note 2 4 5 2 2 3" xfId="10884"/>
    <cellStyle name="Note 2 4 5 2 2 4" xfId="10885"/>
    <cellStyle name="Note 2 4 5 2 2 5" xfId="10886"/>
    <cellStyle name="Note 2 4 5 2 3" xfId="10887"/>
    <cellStyle name="Note 2 4 5 2 4" xfId="10888"/>
    <cellStyle name="Note 2 4 5 2 5" xfId="10889"/>
    <cellStyle name="Note 2 4 5 2 6" xfId="10890"/>
    <cellStyle name="Note 2 4 5 3" xfId="10891"/>
    <cellStyle name="Note 2 4 5 3 2" xfId="10892"/>
    <cellStyle name="Note 2 4 5 3 3" xfId="10893"/>
    <cellStyle name="Note 2 4 5 3 4" xfId="10894"/>
    <cellStyle name="Note 2 4 5 3 5" xfId="10895"/>
    <cellStyle name="Note 2 4 5 4" xfId="10896"/>
    <cellStyle name="Note 2 4 5 5" xfId="10897"/>
    <cellStyle name="Note 2 4 5 6" xfId="10898"/>
    <cellStyle name="Note 2 4 5 7" xfId="10899"/>
    <cellStyle name="Note 2 4 6" xfId="10900"/>
    <cellStyle name="Note 2 4 6 2" xfId="10901"/>
    <cellStyle name="Note 2 4 6 2 2" xfId="10902"/>
    <cellStyle name="Note 2 4 6 2 3" xfId="10903"/>
    <cellStyle name="Note 2 4 6 2 4" xfId="10904"/>
    <cellStyle name="Note 2 4 6 2 5" xfId="10905"/>
    <cellStyle name="Note 2 4 6 3" xfId="10906"/>
    <cellStyle name="Note 2 4 6 4" xfId="10907"/>
    <cellStyle name="Note 2 4 6 5" xfId="10908"/>
    <cellStyle name="Note 2 4 6 6" xfId="10909"/>
    <cellStyle name="Note 2 4 7" xfId="10910"/>
    <cellStyle name="Note 2 4 7 2" xfId="10911"/>
    <cellStyle name="Note 2 4 7 3" xfId="10912"/>
    <cellStyle name="Note 2 4 7 4" xfId="10913"/>
    <cellStyle name="Note 2 4 7 5" xfId="10914"/>
    <cellStyle name="Note 2 4 8" xfId="10915"/>
    <cellStyle name="Note 2 4 9" xfId="10916"/>
    <cellStyle name="Note 2 5" xfId="10917"/>
    <cellStyle name="Note 2 5 10" xfId="10918"/>
    <cellStyle name="Note 2 5 2" xfId="10919"/>
    <cellStyle name="Note 2 5 2 2" xfId="10920"/>
    <cellStyle name="Note 2 5 2 2 2" xfId="10921"/>
    <cellStyle name="Note 2 5 2 2 2 2" xfId="10922"/>
    <cellStyle name="Note 2 5 2 2 2 2 2" xfId="10923"/>
    <cellStyle name="Note 2 5 2 2 2 2 3" xfId="10924"/>
    <cellStyle name="Note 2 5 2 2 2 2 4" xfId="10925"/>
    <cellStyle name="Note 2 5 2 2 2 2 5" xfId="10926"/>
    <cellStyle name="Note 2 5 2 2 2 3" xfId="10927"/>
    <cellStyle name="Note 2 5 2 2 2 4" xfId="10928"/>
    <cellStyle name="Note 2 5 2 2 2 5" xfId="10929"/>
    <cellStyle name="Note 2 5 2 2 2 6" xfId="10930"/>
    <cellStyle name="Note 2 5 2 2 3" xfId="10931"/>
    <cellStyle name="Note 2 5 2 2 3 2" xfId="10932"/>
    <cellStyle name="Note 2 5 2 2 3 3" xfId="10933"/>
    <cellStyle name="Note 2 5 2 2 3 4" xfId="10934"/>
    <cellStyle name="Note 2 5 2 2 3 5" xfId="10935"/>
    <cellStyle name="Note 2 5 2 2 4" xfId="10936"/>
    <cellStyle name="Note 2 5 2 2 5" xfId="10937"/>
    <cellStyle name="Note 2 5 2 2 6" xfId="10938"/>
    <cellStyle name="Note 2 5 2 2 7" xfId="10939"/>
    <cellStyle name="Note 2 5 2 3" xfId="10940"/>
    <cellStyle name="Note 2 5 2 3 2" xfId="10941"/>
    <cellStyle name="Note 2 5 2 3 2 2" xfId="10942"/>
    <cellStyle name="Note 2 5 2 3 2 2 2" xfId="10943"/>
    <cellStyle name="Note 2 5 2 3 2 2 3" xfId="10944"/>
    <cellStyle name="Note 2 5 2 3 2 2 4" xfId="10945"/>
    <cellStyle name="Note 2 5 2 3 2 2 5" xfId="10946"/>
    <cellStyle name="Note 2 5 2 3 2 3" xfId="10947"/>
    <cellStyle name="Note 2 5 2 3 2 4" xfId="10948"/>
    <cellStyle name="Note 2 5 2 3 2 5" xfId="10949"/>
    <cellStyle name="Note 2 5 2 3 2 6" xfId="10950"/>
    <cellStyle name="Note 2 5 2 3 3" xfId="10951"/>
    <cellStyle name="Note 2 5 2 3 3 2" xfId="10952"/>
    <cellStyle name="Note 2 5 2 3 3 3" xfId="10953"/>
    <cellStyle name="Note 2 5 2 3 3 4" xfId="10954"/>
    <cellStyle name="Note 2 5 2 3 3 5" xfId="10955"/>
    <cellStyle name="Note 2 5 2 3 4" xfId="10956"/>
    <cellStyle name="Note 2 5 2 3 5" xfId="10957"/>
    <cellStyle name="Note 2 5 2 3 6" xfId="10958"/>
    <cellStyle name="Note 2 5 2 3 7" xfId="10959"/>
    <cellStyle name="Note 2 5 2 4" xfId="10960"/>
    <cellStyle name="Note 2 5 2 4 2" xfId="10961"/>
    <cellStyle name="Note 2 5 2 4 2 2" xfId="10962"/>
    <cellStyle name="Note 2 5 2 4 2 3" xfId="10963"/>
    <cellStyle name="Note 2 5 2 4 2 4" xfId="10964"/>
    <cellStyle name="Note 2 5 2 4 2 5" xfId="10965"/>
    <cellStyle name="Note 2 5 2 4 3" xfId="10966"/>
    <cellStyle name="Note 2 5 2 4 4" xfId="10967"/>
    <cellStyle name="Note 2 5 2 4 5" xfId="10968"/>
    <cellStyle name="Note 2 5 2 4 6" xfId="10969"/>
    <cellStyle name="Note 2 5 2 5" xfId="10970"/>
    <cellStyle name="Note 2 5 2 5 2" xfId="10971"/>
    <cellStyle name="Note 2 5 2 5 3" xfId="10972"/>
    <cellStyle name="Note 2 5 2 5 4" xfId="10973"/>
    <cellStyle name="Note 2 5 2 5 5" xfId="10974"/>
    <cellStyle name="Note 2 5 2 6" xfId="10975"/>
    <cellStyle name="Note 2 5 2 7" xfId="10976"/>
    <cellStyle name="Note 2 5 2 8" xfId="10977"/>
    <cellStyle name="Note 2 5 2 9" xfId="10978"/>
    <cellStyle name="Note 2 5 3" xfId="10979"/>
    <cellStyle name="Note 2 5 3 2" xfId="10980"/>
    <cellStyle name="Note 2 5 3 2 2" xfId="10981"/>
    <cellStyle name="Note 2 5 3 2 2 2" xfId="10982"/>
    <cellStyle name="Note 2 5 3 2 2 3" xfId="10983"/>
    <cellStyle name="Note 2 5 3 2 2 4" xfId="10984"/>
    <cellStyle name="Note 2 5 3 2 2 5" xfId="10985"/>
    <cellStyle name="Note 2 5 3 2 3" xfId="10986"/>
    <cellStyle name="Note 2 5 3 2 4" xfId="10987"/>
    <cellStyle name="Note 2 5 3 2 5" xfId="10988"/>
    <cellStyle name="Note 2 5 3 2 6" xfId="10989"/>
    <cellStyle name="Note 2 5 3 3" xfId="10990"/>
    <cellStyle name="Note 2 5 3 3 2" xfId="10991"/>
    <cellStyle name="Note 2 5 3 3 3" xfId="10992"/>
    <cellStyle name="Note 2 5 3 3 4" xfId="10993"/>
    <cellStyle name="Note 2 5 3 3 5" xfId="10994"/>
    <cellStyle name="Note 2 5 3 4" xfId="10995"/>
    <cellStyle name="Note 2 5 3 5" xfId="10996"/>
    <cellStyle name="Note 2 5 3 6" xfId="10997"/>
    <cellStyle name="Note 2 5 3 7" xfId="10998"/>
    <cellStyle name="Note 2 5 4" xfId="10999"/>
    <cellStyle name="Note 2 5 4 2" xfId="11000"/>
    <cellStyle name="Note 2 5 4 2 2" xfId="11001"/>
    <cellStyle name="Note 2 5 4 2 2 2" xfId="11002"/>
    <cellStyle name="Note 2 5 4 2 2 3" xfId="11003"/>
    <cellStyle name="Note 2 5 4 2 2 4" xfId="11004"/>
    <cellStyle name="Note 2 5 4 2 2 5" xfId="11005"/>
    <cellStyle name="Note 2 5 4 2 3" xfId="11006"/>
    <cellStyle name="Note 2 5 4 2 4" xfId="11007"/>
    <cellStyle name="Note 2 5 4 2 5" xfId="11008"/>
    <cellStyle name="Note 2 5 4 2 6" xfId="11009"/>
    <cellStyle name="Note 2 5 4 3" xfId="11010"/>
    <cellStyle name="Note 2 5 4 3 2" xfId="11011"/>
    <cellStyle name="Note 2 5 4 3 3" xfId="11012"/>
    <cellStyle name="Note 2 5 4 3 4" xfId="11013"/>
    <cellStyle name="Note 2 5 4 3 5" xfId="11014"/>
    <cellStyle name="Note 2 5 4 4" xfId="11015"/>
    <cellStyle name="Note 2 5 4 5" xfId="11016"/>
    <cellStyle name="Note 2 5 4 6" xfId="11017"/>
    <cellStyle name="Note 2 5 4 7" xfId="11018"/>
    <cellStyle name="Note 2 5 5" xfId="11019"/>
    <cellStyle name="Note 2 5 5 2" xfId="11020"/>
    <cellStyle name="Note 2 5 5 2 2" xfId="11021"/>
    <cellStyle name="Note 2 5 5 2 3" xfId="11022"/>
    <cellStyle name="Note 2 5 5 2 4" xfId="11023"/>
    <cellStyle name="Note 2 5 5 2 5" xfId="11024"/>
    <cellStyle name="Note 2 5 5 3" xfId="11025"/>
    <cellStyle name="Note 2 5 5 4" xfId="11026"/>
    <cellStyle name="Note 2 5 5 5" xfId="11027"/>
    <cellStyle name="Note 2 5 5 6" xfId="11028"/>
    <cellStyle name="Note 2 5 6" xfId="11029"/>
    <cellStyle name="Note 2 5 6 2" xfId="11030"/>
    <cellStyle name="Note 2 5 6 3" xfId="11031"/>
    <cellStyle name="Note 2 5 6 4" xfId="11032"/>
    <cellStyle name="Note 2 5 6 5" xfId="11033"/>
    <cellStyle name="Note 2 5 7" xfId="11034"/>
    <cellStyle name="Note 2 5 8" xfId="11035"/>
    <cellStyle name="Note 2 5 9" xfId="11036"/>
    <cellStyle name="Note 2 6" xfId="11037"/>
    <cellStyle name="Note 2 6 2" xfId="11038"/>
    <cellStyle name="Note 2 6 3" xfId="11039"/>
    <cellStyle name="Note 2 7" xfId="11040"/>
    <cellStyle name="Note 2 7 2" xfId="11041"/>
    <cellStyle name="Note 2 7 2 2" xfId="11042"/>
    <cellStyle name="Note 2 7 2 2 2" xfId="11043"/>
    <cellStyle name="Note 2 7 2 2 3" xfId="11044"/>
    <cellStyle name="Note 2 7 2 2 4" xfId="11045"/>
    <cellStyle name="Note 2 7 2 2 5" xfId="11046"/>
    <cellStyle name="Note 2 7 2 3" xfId="11047"/>
    <cellStyle name="Note 2 7 2 4" xfId="11048"/>
    <cellStyle name="Note 2 7 2 5" xfId="11049"/>
    <cellStyle name="Note 2 7 2 6" xfId="11050"/>
    <cellStyle name="Note 2 7 3" xfId="11051"/>
    <cellStyle name="Note 2 7 3 2" xfId="11052"/>
    <cellStyle name="Note 2 7 3 3" xfId="11053"/>
    <cellStyle name="Note 2 7 3 4" xfId="11054"/>
    <cellStyle name="Note 2 7 3 5" xfId="11055"/>
    <cellStyle name="Note 2 7 4" xfId="11056"/>
    <cellStyle name="Note 2 7 5" xfId="11057"/>
    <cellStyle name="Note 2 7 6" xfId="11058"/>
    <cellStyle name="Note 2 7 7" xfId="11059"/>
    <cellStyle name="Note 2 8" xfId="11060"/>
    <cellStyle name="Note 2 8 2" xfId="11061"/>
    <cellStyle name="Note 2 8 2 2" xfId="11062"/>
    <cellStyle name="Note 2 8 2 2 2" xfId="11063"/>
    <cellStyle name="Note 2 8 2 2 3" xfId="11064"/>
    <cellStyle name="Note 2 8 2 2 4" xfId="11065"/>
    <cellStyle name="Note 2 8 2 2 5" xfId="11066"/>
    <cellStyle name="Note 2 8 2 3" xfId="11067"/>
    <cellStyle name="Note 2 8 2 4" xfId="11068"/>
    <cellStyle name="Note 2 8 2 5" xfId="11069"/>
    <cellStyle name="Note 2 8 2 6" xfId="11070"/>
    <cellStyle name="Note 2 8 3" xfId="11071"/>
    <cellStyle name="Note 2 8 3 2" xfId="11072"/>
    <cellStyle name="Note 2 8 3 3" xfId="11073"/>
    <cellStyle name="Note 2 8 3 4" xfId="11074"/>
    <cellStyle name="Note 2 8 3 5" xfId="11075"/>
    <cellStyle name="Note 2 8 4" xfId="11076"/>
    <cellStyle name="Note 2 8 5" xfId="11077"/>
    <cellStyle name="Note 2 8 6" xfId="11078"/>
    <cellStyle name="Note 2 8 7" xfId="11079"/>
    <cellStyle name="Note 2 9" xfId="11080"/>
    <cellStyle name="Note 2 9 2" xfId="11081"/>
    <cellStyle name="Note 2 9 2 2" xfId="11082"/>
    <cellStyle name="Note 2 9 2 3" xfId="11083"/>
    <cellStyle name="Note 2 9 2 4" xfId="11084"/>
    <cellStyle name="Note 2 9 2 5" xfId="11085"/>
    <cellStyle name="Note 2 9 3" xfId="11086"/>
    <cellStyle name="Note 2 9 4" xfId="11087"/>
    <cellStyle name="Note 2 9 5" xfId="11088"/>
    <cellStyle name="Note 2 9 6" xfId="11089"/>
    <cellStyle name="Note 20" xfId="11090"/>
    <cellStyle name="Note 21" xfId="11091"/>
    <cellStyle name="Note 22" xfId="11092"/>
    <cellStyle name="Note 3" xfId="11093"/>
    <cellStyle name="Note 3 10" xfId="11094"/>
    <cellStyle name="Note 3 11" xfId="11095"/>
    <cellStyle name="Note 3 2" xfId="11096"/>
    <cellStyle name="Note 3 2 10" xfId="11097"/>
    <cellStyle name="Note 3 2 2" xfId="11098"/>
    <cellStyle name="Note 3 2 2 2" xfId="11099"/>
    <cellStyle name="Note 3 2 2 3" xfId="11100"/>
    <cellStyle name="Note 3 2 2 3 2" xfId="11101"/>
    <cellStyle name="Note 3 2 2 3 2 2" xfId="11102"/>
    <cellStyle name="Note 3 2 2 3 2 2 2" xfId="11103"/>
    <cellStyle name="Note 3 2 2 3 2 2 2 2" xfId="11104"/>
    <cellStyle name="Note 3 2 2 3 2 2 2 3" xfId="11105"/>
    <cellStyle name="Note 3 2 2 3 2 2 2 4" xfId="11106"/>
    <cellStyle name="Note 3 2 2 3 2 2 2 5" xfId="11107"/>
    <cellStyle name="Note 3 2 2 3 2 2 3" xfId="11108"/>
    <cellStyle name="Note 3 2 2 3 2 2 4" xfId="11109"/>
    <cellStyle name="Note 3 2 2 3 2 2 5" xfId="11110"/>
    <cellStyle name="Note 3 2 2 3 2 2 6" xfId="11111"/>
    <cellStyle name="Note 3 2 2 3 2 3" xfId="11112"/>
    <cellStyle name="Note 3 2 2 3 2 3 2" xfId="11113"/>
    <cellStyle name="Note 3 2 2 3 2 3 3" xfId="11114"/>
    <cellStyle name="Note 3 2 2 3 2 3 4" xfId="11115"/>
    <cellStyle name="Note 3 2 2 3 2 3 5" xfId="11116"/>
    <cellStyle name="Note 3 2 2 3 2 4" xfId="11117"/>
    <cellStyle name="Note 3 2 2 3 2 5" xfId="11118"/>
    <cellStyle name="Note 3 2 2 3 2 6" xfId="11119"/>
    <cellStyle name="Note 3 2 2 3 2 7" xfId="11120"/>
    <cellStyle name="Note 3 2 2 3 3" xfId="11121"/>
    <cellStyle name="Note 3 2 2 3 4" xfId="11122"/>
    <cellStyle name="Note 3 2 2 3 4 2" xfId="11123"/>
    <cellStyle name="Note 3 2 2 3 4 2 2" xfId="11124"/>
    <cellStyle name="Note 3 2 2 3 4 2 2 2" xfId="11125"/>
    <cellStyle name="Note 3 2 2 3 4 2 2 3" xfId="11126"/>
    <cellStyle name="Note 3 2 2 3 4 2 2 4" xfId="11127"/>
    <cellStyle name="Note 3 2 2 3 4 2 2 5" xfId="11128"/>
    <cellStyle name="Note 3 2 2 3 4 2 3" xfId="11129"/>
    <cellStyle name="Note 3 2 2 3 4 2 4" xfId="11130"/>
    <cellStyle name="Note 3 2 2 3 4 2 5" xfId="11131"/>
    <cellStyle name="Note 3 2 2 3 4 2 6" xfId="11132"/>
    <cellStyle name="Note 3 2 2 3 4 3" xfId="11133"/>
    <cellStyle name="Note 3 2 2 3 4 3 2" xfId="11134"/>
    <cellStyle name="Note 3 2 2 3 4 3 3" xfId="11135"/>
    <cellStyle name="Note 3 2 2 3 4 3 4" xfId="11136"/>
    <cellStyle name="Note 3 2 2 3 4 3 5" xfId="11137"/>
    <cellStyle name="Note 3 2 2 3 4 4" xfId="11138"/>
    <cellStyle name="Note 3 2 2 3 4 5" xfId="11139"/>
    <cellStyle name="Note 3 2 2 3 4 6" xfId="11140"/>
    <cellStyle name="Note 3 2 2 3 4 7" xfId="11141"/>
    <cellStyle name="Note 3 2 2 4" xfId="11142"/>
    <cellStyle name="Note 3 2 2 5" xfId="11143"/>
    <cellStyle name="Note 3 2 2 5 2" xfId="11144"/>
    <cellStyle name="Note 3 2 2 5 2 2" xfId="11145"/>
    <cellStyle name="Note 3 2 2 5 2 2 2" xfId="11146"/>
    <cellStyle name="Note 3 2 2 5 2 2 3" xfId="11147"/>
    <cellStyle name="Note 3 2 2 5 2 2 4" xfId="11148"/>
    <cellStyle name="Note 3 2 2 5 2 2 5" xfId="11149"/>
    <cellStyle name="Note 3 2 2 5 2 3" xfId="11150"/>
    <cellStyle name="Note 3 2 2 5 2 4" xfId="11151"/>
    <cellStyle name="Note 3 2 2 5 2 5" xfId="11152"/>
    <cellStyle name="Note 3 2 2 5 2 6" xfId="11153"/>
    <cellStyle name="Note 3 2 2 5 3" xfId="11154"/>
    <cellStyle name="Note 3 2 2 5 3 2" xfId="11155"/>
    <cellStyle name="Note 3 2 2 5 3 3" xfId="11156"/>
    <cellStyle name="Note 3 2 2 5 3 4" xfId="11157"/>
    <cellStyle name="Note 3 2 2 5 3 5" xfId="11158"/>
    <cellStyle name="Note 3 2 2 5 4" xfId="11159"/>
    <cellStyle name="Note 3 2 2 5 5" xfId="11160"/>
    <cellStyle name="Note 3 2 2 5 6" xfId="11161"/>
    <cellStyle name="Note 3 2 2 5 7" xfId="11162"/>
    <cellStyle name="Note 3 2 2 6" xfId="11163"/>
    <cellStyle name="Note 3 2 2 6 2" xfId="11164"/>
    <cellStyle name="Note 3 2 2 6 2 2" xfId="11165"/>
    <cellStyle name="Note 3 2 2 6 2 2 2" xfId="11166"/>
    <cellStyle name="Note 3 2 2 6 2 2 3" xfId="11167"/>
    <cellStyle name="Note 3 2 2 6 2 2 4" xfId="11168"/>
    <cellStyle name="Note 3 2 2 6 2 2 5" xfId="11169"/>
    <cellStyle name="Note 3 2 2 6 2 3" xfId="11170"/>
    <cellStyle name="Note 3 2 2 6 2 4" xfId="11171"/>
    <cellStyle name="Note 3 2 2 6 2 5" xfId="11172"/>
    <cellStyle name="Note 3 2 2 6 2 6" xfId="11173"/>
    <cellStyle name="Note 3 2 2 6 3" xfId="11174"/>
    <cellStyle name="Note 3 2 2 6 3 2" xfId="11175"/>
    <cellStyle name="Note 3 2 2 6 3 3" xfId="11176"/>
    <cellStyle name="Note 3 2 2 6 3 4" xfId="11177"/>
    <cellStyle name="Note 3 2 2 6 3 5" xfId="11178"/>
    <cellStyle name="Note 3 2 2 6 4" xfId="11179"/>
    <cellStyle name="Note 3 2 2 6 5" xfId="11180"/>
    <cellStyle name="Note 3 2 2 6 6" xfId="11181"/>
    <cellStyle name="Note 3 2 2 6 7" xfId="11182"/>
    <cellStyle name="Note 3 2 3" xfId="11183"/>
    <cellStyle name="Note 3 2 3 2" xfId="11184"/>
    <cellStyle name="Note 3 2 3 2 2" xfId="11185"/>
    <cellStyle name="Note 3 2 3 2 2 2" xfId="11186"/>
    <cellStyle name="Note 3 2 3 2 2 3" xfId="11187"/>
    <cellStyle name="Note 3 2 3 2 2 4" xfId="11188"/>
    <cellStyle name="Note 3 2 3 2 2 5" xfId="11189"/>
    <cellStyle name="Note 3 2 3 2 3" xfId="11190"/>
    <cellStyle name="Note 3 2 3 2 4" xfId="11191"/>
    <cellStyle name="Note 3 2 3 2 5" xfId="11192"/>
    <cellStyle name="Note 3 2 3 2 6" xfId="11193"/>
    <cellStyle name="Note 3 2 3 3" xfId="11194"/>
    <cellStyle name="Note 3 2 3 3 2" xfId="11195"/>
    <cellStyle name="Note 3 2 3 3 3" xfId="11196"/>
    <cellStyle name="Note 3 2 3 3 4" xfId="11197"/>
    <cellStyle name="Note 3 2 3 3 5" xfId="11198"/>
    <cellStyle name="Note 3 2 3 4" xfId="11199"/>
    <cellStyle name="Note 3 2 3 5" xfId="11200"/>
    <cellStyle name="Note 3 2 3 6" xfId="11201"/>
    <cellStyle name="Note 3 2 3 7" xfId="11202"/>
    <cellStyle name="Note 3 2 4" xfId="11203"/>
    <cellStyle name="Note 3 2 4 2" xfId="11204"/>
    <cellStyle name="Note 3 2 4 2 2" xfId="11205"/>
    <cellStyle name="Note 3 2 4 2 2 2" xfId="11206"/>
    <cellStyle name="Note 3 2 4 2 2 3" xfId="11207"/>
    <cellStyle name="Note 3 2 4 2 2 4" xfId="11208"/>
    <cellStyle name="Note 3 2 4 2 2 5" xfId="11209"/>
    <cellStyle name="Note 3 2 4 2 3" xfId="11210"/>
    <cellStyle name="Note 3 2 4 2 4" xfId="11211"/>
    <cellStyle name="Note 3 2 4 2 5" xfId="11212"/>
    <cellStyle name="Note 3 2 4 2 6" xfId="11213"/>
    <cellStyle name="Note 3 2 4 3" xfId="11214"/>
    <cellStyle name="Note 3 2 4 3 2" xfId="11215"/>
    <cellStyle name="Note 3 2 4 3 3" xfId="11216"/>
    <cellStyle name="Note 3 2 4 3 4" xfId="11217"/>
    <cellStyle name="Note 3 2 4 3 5" xfId="11218"/>
    <cellStyle name="Note 3 2 4 4" xfId="11219"/>
    <cellStyle name="Note 3 2 4 5" xfId="11220"/>
    <cellStyle name="Note 3 2 4 6" xfId="11221"/>
    <cellStyle name="Note 3 2 4 7" xfId="11222"/>
    <cellStyle name="Note 3 2 5" xfId="11223"/>
    <cellStyle name="Note 3 2 5 2" xfId="11224"/>
    <cellStyle name="Note 3 2 5 2 2" xfId="11225"/>
    <cellStyle name="Note 3 2 5 2 3" xfId="11226"/>
    <cellStyle name="Note 3 2 5 2 4" xfId="11227"/>
    <cellStyle name="Note 3 2 5 2 5" xfId="11228"/>
    <cellStyle name="Note 3 2 5 3" xfId="11229"/>
    <cellStyle name="Note 3 2 5 4" xfId="11230"/>
    <cellStyle name="Note 3 2 5 5" xfId="11231"/>
    <cellStyle name="Note 3 2 5 6" xfId="11232"/>
    <cellStyle name="Note 3 2 6" xfId="11233"/>
    <cellStyle name="Note 3 2 6 2" xfId="11234"/>
    <cellStyle name="Note 3 2 6 3" xfId="11235"/>
    <cellStyle name="Note 3 2 6 4" xfId="11236"/>
    <cellStyle name="Note 3 2 6 5" xfId="11237"/>
    <cellStyle name="Note 3 2 7" xfId="11238"/>
    <cellStyle name="Note 3 2 8" xfId="11239"/>
    <cellStyle name="Note 3 2 9" xfId="11240"/>
    <cellStyle name="Note 3 3" xfId="11241"/>
    <cellStyle name="Note 3 3 2" xfId="11242"/>
    <cellStyle name="Note 3 3 3" xfId="11243"/>
    <cellStyle name="Note 3 3 3 2" xfId="11244"/>
    <cellStyle name="Note 3 3 3 2 2" xfId="11245"/>
    <cellStyle name="Note 3 3 3 2 2 2" xfId="11246"/>
    <cellStyle name="Note 3 3 3 2 2 2 2" xfId="11247"/>
    <cellStyle name="Note 3 3 3 2 2 2 3" xfId="11248"/>
    <cellStyle name="Note 3 3 3 2 2 2 4" xfId="11249"/>
    <cellStyle name="Note 3 3 3 2 2 2 5" xfId="11250"/>
    <cellStyle name="Note 3 3 3 2 2 3" xfId="11251"/>
    <cellStyle name="Note 3 3 3 2 2 4" xfId="11252"/>
    <cellStyle name="Note 3 3 3 2 2 5" xfId="11253"/>
    <cellStyle name="Note 3 3 3 2 2 6" xfId="11254"/>
    <cellStyle name="Note 3 3 3 2 3" xfId="11255"/>
    <cellStyle name="Note 3 3 3 2 3 2" xfId="11256"/>
    <cellStyle name="Note 3 3 3 2 3 3" xfId="11257"/>
    <cellStyle name="Note 3 3 3 2 3 4" xfId="11258"/>
    <cellStyle name="Note 3 3 3 2 3 5" xfId="11259"/>
    <cellStyle name="Note 3 3 3 2 4" xfId="11260"/>
    <cellStyle name="Note 3 3 3 2 5" xfId="11261"/>
    <cellStyle name="Note 3 3 3 2 6" xfId="11262"/>
    <cellStyle name="Note 3 3 3 2 7" xfId="11263"/>
    <cellStyle name="Note 3 3 3 3" xfId="11264"/>
    <cellStyle name="Note 3 3 3 4" xfId="11265"/>
    <cellStyle name="Note 3 3 3 4 2" xfId="11266"/>
    <cellStyle name="Note 3 3 3 4 2 2" xfId="11267"/>
    <cellStyle name="Note 3 3 3 4 2 2 2" xfId="11268"/>
    <cellStyle name="Note 3 3 3 4 2 2 3" xfId="11269"/>
    <cellStyle name="Note 3 3 3 4 2 2 4" xfId="11270"/>
    <cellStyle name="Note 3 3 3 4 2 2 5" xfId="11271"/>
    <cellStyle name="Note 3 3 3 4 2 3" xfId="11272"/>
    <cellStyle name="Note 3 3 3 4 2 4" xfId="11273"/>
    <cellStyle name="Note 3 3 3 4 2 5" xfId="11274"/>
    <cellStyle name="Note 3 3 3 4 2 6" xfId="11275"/>
    <cellStyle name="Note 3 3 3 4 3" xfId="11276"/>
    <cellStyle name="Note 3 3 3 4 3 2" xfId="11277"/>
    <cellStyle name="Note 3 3 3 4 3 3" xfId="11278"/>
    <cellStyle name="Note 3 3 3 4 3 4" xfId="11279"/>
    <cellStyle name="Note 3 3 3 4 3 5" xfId="11280"/>
    <cellStyle name="Note 3 3 3 4 4" xfId="11281"/>
    <cellStyle name="Note 3 3 3 4 5" xfId="11282"/>
    <cellStyle name="Note 3 3 3 4 6" xfId="11283"/>
    <cellStyle name="Note 3 3 3 4 7" xfId="11284"/>
    <cellStyle name="Note 3 3 4" xfId="11285"/>
    <cellStyle name="Note 3 3 5" xfId="11286"/>
    <cellStyle name="Note 3 3 5 2" xfId="11287"/>
    <cellStyle name="Note 3 3 5 2 2" xfId="11288"/>
    <cellStyle name="Note 3 3 5 2 2 2" xfId="11289"/>
    <cellStyle name="Note 3 3 5 2 2 3" xfId="11290"/>
    <cellStyle name="Note 3 3 5 2 2 4" xfId="11291"/>
    <cellStyle name="Note 3 3 5 2 2 5" xfId="11292"/>
    <cellStyle name="Note 3 3 5 2 3" xfId="11293"/>
    <cellStyle name="Note 3 3 5 2 4" xfId="11294"/>
    <cellStyle name="Note 3 3 5 2 5" xfId="11295"/>
    <cellStyle name="Note 3 3 5 2 6" xfId="11296"/>
    <cellStyle name="Note 3 3 5 3" xfId="11297"/>
    <cellStyle name="Note 3 3 5 3 2" xfId="11298"/>
    <cellStyle name="Note 3 3 5 3 3" xfId="11299"/>
    <cellStyle name="Note 3 3 5 3 4" xfId="11300"/>
    <cellStyle name="Note 3 3 5 3 5" xfId="11301"/>
    <cellStyle name="Note 3 3 5 4" xfId="11302"/>
    <cellStyle name="Note 3 3 5 5" xfId="11303"/>
    <cellStyle name="Note 3 3 5 6" xfId="11304"/>
    <cellStyle name="Note 3 3 5 7" xfId="11305"/>
    <cellStyle name="Note 3 3 6" xfId="11306"/>
    <cellStyle name="Note 3 3 6 2" xfId="11307"/>
    <cellStyle name="Note 3 3 6 2 2" xfId="11308"/>
    <cellStyle name="Note 3 3 6 2 2 2" xfId="11309"/>
    <cellStyle name="Note 3 3 6 2 2 3" xfId="11310"/>
    <cellStyle name="Note 3 3 6 2 2 4" xfId="11311"/>
    <cellStyle name="Note 3 3 6 2 2 5" xfId="11312"/>
    <cellStyle name="Note 3 3 6 2 3" xfId="11313"/>
    <cellStyle name="Note 3 3 6 2 4" xfId="11314"/>
    <cellStyle name="Note 3 3 6 2 5" xfId="11315"/>
    <cellStyle name="Note 3 3 6 2 6" xfId="11316"/>
    <cellStyle name="Note 3 3 6 3" xfId="11317"/>
    <cellStyle name="Note 3 3 6 3 2" xfId="11318"/>
    <cellStyle name="Note 3 3 6 3 3" xfId="11319"/>
    <cellStyle name="Note 3 3 6 3 4" xfId="11320"/>
    <cellStyle name="Note 3 3 6 3 5" xfId="11321"/>
    <cellStyle name="Note 3 3 6 4" xfId="11322"/>
    <cellStyle name="Note 3 3 6 5" xfId="11323"/>
    <cellStyle name="Note 3 3 6 6" xfId="11324"/>
    <cellStyle name="Note 3 3 6 7" xfId="11325"/>
    <cellStyle name="Note 3 4" xfId="11326"/>
    <cellStyle name="Note 3 4 2" xfId="11327"/>
    <cellStyle name="Note 3 4 2 2" xfId="11328"/>
    <cellStyle name="Note 3 4 2 2 2" xfId="11329"/>
    <cellStyle name="Note 3 4 2 2 3" xfId="11330"/>
    <cellStyle name="Note 3 4 2 2 4" xfId="11331"/>
    <cellStyle name="Note 3 4 2 2 5" xfId="11332"/>
    <cellStyle name="Note 3 4 2 3" xfId="11333"/>
    <cellStyle name="Note 3 4 2 4" xfId="11334"/>
    <cellStyle name="Note 3 4 2 5" xfId="11335"/>
    <cellStyle name="Note 3 4 2 6" xfId="11336"/>
    <cellStyle name="Note 3 4 3" xfId="11337"/>
    <cellStyle name="Note 3 4 3 2" xfId="11338"/>
    <cellStyle name="Note 3 4 3 3" xfId="11339"/>
    <cellStyle name="Note 3 4 3 4" xfId="11340"/>
    <cellStyle name="Note 3 4 3 5" xfId="11341"/>
    <cellStyle name="Note 3 4 4" xfId="11342"/>
    <cellStyle name="Note 3 4 5" xfId="11343"/>
    <cellStyle name="Note 3 4 6" xfId="11344"/>
    <cellStyle name="Note 3 4 7" xfId="11345"/>
    <cellStyle name="Note 3 5" xfId="11346"/>
    <cellStyle name="Note 3 5 2" xfId="11347"/>
    <cellStyle name="Note 3 5 2 2" xfId="11348"/>
    <cellStyle name="Note 3 5 2 2 2" xfId="11349"/>
    <cellStyle name="Note 3 5 2 2 3" xfId="11350"/>
    <cellStyle name="Note 3 5 2 2 4" xfId="11351"/>
    <cellStyle name="Note 3 5 2 2 5" xfId="11352"/>
    <cellStyle name="Note 3 5 2 3" xfId="11353"/>
    <cellStyle name="Note 3 5 2 4" xfId="11354"/>
    <cellStyle name="Note 3 5 2 5" xfId="11355"/>
    <cellStyle name="Note 3 5 2 6" xfId="11356"/>
    <cellStyle name="Note 3 5 3" xfId="11357"/>
    <cellStyle name="Note 3 5 3 2" xfId="11358"/>
    <cellStyle name="Note 3 5 3 3" xfId="11359"/>
    <cellStyle name="Note 3 5 3 4" xfId="11360"/>
    <cellStyle name="Note 3 5 3 5" xfId="11361"/>
    <cellStyle name="Note 3 5 4" xfId="11362"/>
    <cellStyle name="Note 3 5 5" xfId="11363"/>
    <cellStyle name="Note 3 5 6" xfId="11364"/>
    <cellStyle name="Note 3 5 7" xfId="11365"/>
    <cellStyle name="Note 3 6" xfId="11366"/>
    <cellStyle name="Note 3 6 2" xfId="11367"/>
    <cellStyle name="Note 3 6 2 2" xfId="11368"/>
    <cellStyle name="Note 3 6 2 3" xfId="11369"/>
    <cellStyle name="Note 3 6 2 4" xfId="11370"/>
    <cellStyle name="Note 3 6 2 5" xfId="11371"/>
    <cellStyle name="Note 3 6 3" xfId="11372"/>
    <cellStyle name="Note 3 6 4" xfId="11373"/>
    <cellStyle name="Note 3 6 5" xfId="11374"/>
    <cellStyle name="Note 3 6 6" xfId="11375"/>
    <cellStyle name="Note 3 7" xfId="11376"/>
    <cellStyle name="Note 3 7 2" xfId="11377"/>
    <cellStyle name="Note 3 7 3" xfId="11378"/>
    <cellStyle name="Note 3 7 4" xfId="11379"/>
    <cellStyle name="Note 3 7 5" xfId="11380"/>
    <cellStyle name="Note 3 8" xfId="11381"/>
    <cellStyle name="Note 3 9" xfId="11382"/>
    <cellStyle name="Note 4" xfId="11383"/>
    <cellStyle name="Note 4 10" xfId="11384"/>
    <cellStyle name="Note 4 11" xfId="11385"/>
    <cellStyle name="Note 4 2" xfId="11386"/>
    <cellStyle name="Note 4 2 10" xfId="11387"/>
    <cellStyle name="Note 4 2 2" xfId="11388"/>
    <cellStyle name="Note 4 2 2 2" xfId="11389"/>
    <cellStyle name="Note 4 2 2 2 2" xfId="11390"/>
    <cellStyle name="Note 4 2 2 2 2 2" xfId="11391"/>
    <cellStyle name="Note 4 2 2 2 2 2 2" xfId="11392"/>
    <cellStyle name="Note 4 2 2 2 2 2 3" xfId="11393"/>
    <cellStyle name="Note 4 2 2 2 2 2 4" xfId="11394"/>
    <cellStyle name="Note 4 2 2 2 2 2 5" xfId="11395"/>
    <cellStyle name="Note 4 2 2 2 2 3" xfId="11396"/>
    <cellStyle name="Note 4 2 2 2 2 4" xfId="11397"/>
    <cellStyle name="Note 4 2 2 2 2 5" xfId="11398"/>
    <cellStyle name="Note 4 2 2 2 2 6" xfId="11399"/>
    <cellStyle name="Note 4 2 2 2 3" xfId="11400"/>
    <cellStyle name="Note 4 2 2 2 3 2" xfId="11401"/>
    <cellStyle name="Note 4 2 2 2 3 3" xfId="11402"/>
    <cellStyle name="Note 4 2 2 2 3 4" xfId="11403"/>
    <cellStyle name="Note 4 2 2 2 3 5" xfId="11404"/>
    <cellStyle name="Note 4 2 2 2 4" xfId="11405"/>
    <cellStyle name="Note 4 2 2 2 5" xfId="11406"/>
    <cellStyle name="Note 4 2 2 2 6" xfId="11407"/>
    <cellStyle name="Note 4 2 2 2 7" xfId="11408"/>
    <cellStyle name="Note 4 2 2 3" xfId="11409"/>
    <cellStyle name="Note 4 2 2 3 2" xfId="11410"/>
    <cellStyle name="Note 4 2 2 3 2 2" xfId="11411"/>
    <cellStyle name="Note 4 2 2 3 2 2 2" xfId="11412"/>
    <cellStyle name="Note 4 2 2 3 2 2 3" xfId="11413"/>
    <cellStyle name="Note 4 2 2 3 2 2 4" xfId="11414"/>
    <cellStyle name="Note 4 2 2 3 2 2 5" xfId="11415"/>
    <cellStyle name="Note 4 2 2 3 2 3" xfId="11416"/>
    <cellStyle name="Note 4 2 2 3 2 4" xfId="11417"/>
    <cellStyle name="Note 4 2 2 3 2 5" xfId="11418"/>
    <cellStyle name="Note 4 2 2 3 2 6" xfId="11419"/>
    <cellStyle name="Note 4 2 2 3 3" xfId="11420"/>
    <cellStyle name="Note 4 2 2 3 3 2" xfId="11421"/>
    <cellStyle name="Note 4 2 2 3 3 3" xfId="11422"/>
    <cellStyle name="Note 4 2 2 3 3 4" xfId="11423"/>
    <cellStyle name="Note 4 2 2 3 3 5" xfId="11424"/>
    <cellStyle name="Note 4 2 2 3 4" xfId="11425"/>
    <cellStyle name="Note 4 2 2 3 5" xfId="11426"/>
    <cellStyle name="Note 4 2 2 3 6" xfId="11427"/>
    <cellStyle name="Note 4 2 2 3 7" xfId="11428"/>
    <cellStyle name="Note 4 2 2 4" xfId="11429"/>
    <cellStyle name="Note 4 2 2 4 2" xfId="11430"/>
    <cellStyle name="Note 4 2 2 4 2 2" xfId="11431"/>
    <cellStyle name="Note 4 2 2 4 2 3" xfId="11432"/>
    <cellStyle name="Note 4 2 2 4 2 4" xfId="11433"/>
    <cellStyle name="Note 4 2 2 4 2 5" xfId="11434"/>
    <cellStyle name="Note 4 2 2 4 3" xfId="11435"/>
    <cellStyle name="Note 4 2 2 4 4" xfId="11436"/>
    <cellStyle name="Note 4 2 2 4 5" xfId="11437"/>
    <cellStyle name="Note 4 2 2 4 6" xfId="11438"/>
    <cellStyle name="Note 4 2 2 5" xfId="11439"/>
    <cellStyle name="Note 4 2 2 5 2" xfId="11440"/>
    <cellStyle name="Note 4 2 2 5 3" xfId="11441"/>
    <cellStyle name="Note 4 2 2 5 4" xfId="11442"/>
    <cellStyle name="Note 4 2 2 5 5" xfId="11443"/>
    <cellStyle name="Note 4 2 2 6" xfId="11444"/>
    <cellStyle name="Note 4 2 2 7" xfId="11445"/>
    <cellStyle name="Note 4 2 2 8" xfId="11446"/>
    <cellStyle name="Note 4 2 2 9" xfId="11447"/>
    <cellStyle name="Note 4 2 3" xfId="11448"/>
    <cellStyle name="Note 4 2 3 2" xfId="11449"/>
    <cellStyle name="Note 4 2 3 2 2" xfId="11450"/>
    <cellStyle name="Note 4 2 3 2 2 2" xfId="11451"/>
    <cellStyle name="Note 4 2 3 2 2 3" xfId="11452"/>
    <cellStyle name="Note 4 2 3 2 2 4" xfId="11453"/>
    <cellStyle name="Note 4 2 3 2 2 5" xfId="11454"/>
    <cellStyle name="Note 4 2 3 2 3" xfId="11455"/>
    <cellStyle name="Note 4 2 3 2 4" xfId="11456"/>
    <cellStyle name="Note 4 2 3 2 5" xfId="11457"/>
    <cellStyle name="Note 4 2 3 2 6" xfId="11458"/>
    <cellStyle name="Note 4 2 3 3" xfId="11459"/>
    <cellStyle name="Note 4 2 3 3 2" xfId="11460"/>
    <cellStyle name="Note 4 2 3 3 3" xfId="11461"/>
    <cellStyle name="Note 4 2 3 3 4" xfId="11462"/>
    <cellStyle name="Note 4 2 3 3 5" xfId="11463"/>
    <cellStyle name="Note 4 2 3 4" xfId="11464"/>
    <cellStyle name="Note 4 2 3 5" xfId="11465"/>
    <cellStyle name="Note 4 2 3 6" xfId="11466"/>
    <cellStyle name="Note 4 2 3 7" xfId="11467"/>
    <cellStyle name="Note 4 2 4" xfId="11468"/>
    <cellStyle name="Note 4 2 4 2" xfId="11469"/>
    <cellStyle name="Note 4 2 4 2 2" xfId="11470"/>
    <cellStyle name="Note 4 2 4 2 2 2" xfId="11471"/>
    <cellStyle name="Note 4 2 4 2 2 3" xfId="11472"/>
    <cellStyle name="Note 4 2 4 2 2 4" xfId="11473"/>
    <cellStyle name="Note 4 2 4 2 2 5" xfId="11474"/>
    <cellStyle name="Note 4 2 4 2 3" xfId="11475"/>
    <cellStyle name="Note 4 2 4 2 4" xfId="11476"/>
    <cellStyle name="Note 4 2 4 2 5" xfId="11477"/>
    <cellStyle name="Note 4 2 4 2 6" xfId="11478"/>
    <cellStyle name="Note 4 2 4 3" xfId="11479"/>
    <cellStyle name="Note 4 2 4 3 2" xfId="11480"/>
    <cellStyle name="Note 4 2 4 3 3" xfId="11481"/>
    <cellStyle name="Note 4 2 4 3 4" xfId="11482"/>
    <cellStyle name="Note 4 2 4 3 5" xfId="11483"/>
    <cellStyle name="Note 4 2 4 4" xfId="11484"/>
    <cellStyle name="Note 4 2 4 5" xfId="11485"/>
    <cellStyle name="Note 4 2 4 6" xfId="11486"/>
    <cellStyle name="Note 4 2 4 7" xfId="11487"/>
    <cellStyle name="Note 4 2 5" xfId="11488"/>
    <cellStyle name="Note 4 2 5 2" xfId="11489"/>
    <cellStyle name="Note 4 2 5 2 2" xfId="11490"/>
    <cellStyle name="Note 4 2 5 2 3" xfId="11491"/>
    <cellStyle name="Note 4 2 5 2 4" xfId="11492"/>
    <cellStyle name="Note 4 2 5 2 5" xfId="11493"/>
    <cellStyle name="Note 4 2 5 3" xfId="11494"/>
    <cellStyle name="Note 4 2 5 4" xfId="11495"/>
    <cellStyle name="Note 4 2 5 5" xfId="11496"/>
    <cellStyle name="Note 4 2 5 6" xfId="11497"/>
    <cellStyle name="Note 4 2 6" xfId="11498"/>
    <cellStyle name="Note 4 2 6 2" xfId="11499"/>
    <cellStyle name="Note 4 2 6 3" xfId="11500"/>
    <cellStyle name="Note 4 2 6 4" xfId="11501"/>
    <cellStyle name="Note 4 2 6 5" xfId="11502"/>
    <cellStyle name="Note 4 2 7" xfId="11503"/>
    <cellStyle name="Note 4 2 8" xfId="11504"/>
    <cellStyle name="Note 4 2 9" xfId="11505"/>
    <cellStyle name="Note 4 3" xfId="11506"/>
    <cellStyle name="Note 4 3 2" xfId="11507"/>
    <cellStyle name="Note 4 3 2 2" xfId="11508"/>
    <cellStyle name="Note 4 3 2 2 2" xfId="11509"/>
    <cellStyle name="Note 4 3 2 2 2 2" xfId="11510"/>
    <cellStyle name="Note 4 3 2 2 2 3" xfId="11511"/>
    <cellStyle name="Note 4 3 2 2 2 4" xfId="11512"/>
    <cellStyle name="Note 4 3 2 2 2 5" xfId="11513"/>
    <cellStyle name="Note 4 3 2 2 3" xfId="11514"/>
    <cellStyle name="Note 4 3 2 2 4" xfId="11515"/>
    <cellStyle name="Note 4 3 2 2 5" xfId="11516"/>
    <cellStyle name="Note 4 3 2 2 6" xfId="11517"/>
    <cellStyle name="Note 4 3 2 3" xfId="11518"/>
    <cellStyle name="Note 4 3 2 3 2" xfId="11519"/>
    <cellStyle name="Note 4 3 2 3 3" xfId="11520"/>
    <cellStyle name="Note 4 3 2 3 4" xfId="11521"/>
    <cellStyle name="Note 4 3 2 3 5" xfId="11522"/>
    <cellStyle name="Note 4 3 2 4" xfId="11523"/>
    <cellStyle name="Note 4 3 2 5" xfId="11524"/>
    <cellStyle name="Note 4 3 2 6" xfId="11525"/>
    <cellStyle name="Note 4 3 2 7" xfId="11526"/>
    <cellStyle name="Note 4 3 3" xfId="11527"/>
    <cellStyle name="Note 4 3 3 2" xfId="11528"/>
    <cellStyle name="Note 4 3 3 2 2" xfId="11529"/>
    <cellStyle name="Note 4 3 3 2 2 2" xfId="11530"/>
    <cellStyle name="Note 4 3 3 2 2 3" xfId="11531"/>
    <cellStyle name="Note 4 3 3 2 2 4" xfId="11532"/>
    <cellStyle name="Note 4 3 3 2 2 5" xfId="11533"/>
    <cellStyle name="Note 4 3 3 2 3" xfId="11534"/>
    <cellStyle name="Note 4 3 3 2 4" xfId="11535"/>
    <cellStyle name="Note 4 3 3 2 5" xfId="11536"/>
    <cellStyle name="Note 4 3 3 2 6" xfId="11537"/>
    <cellStyle name="Note 4 3 3 3" xfId="11538"/>
    <cellStyle name="Note 4 3 3 3 2" xfId="11539"/>
    <cellStyle name="Note 4 3 3 3 3" xfId="11540"/>
    <cellStyle name="Note 4 3 3 3 4" xfId="11541"/>
    <cellStyle name="Note 4 3 3 3 5" xfId="11542"/>
    <cellStyle name="Note 4 3 3 4" xfId="11543"/>
    <cellStyle name="Note 4 3 3 5" xfId="11544"/>
    <cellStyle name="Note 4 3 3 6" xfId="11545"/>
    <cellStyle name="Note 4 3 3 7" xfId="11546"/>
    <cellStyle name="Note 4 3 4" xfId="11547"/>
    <cellStyle name="Note 4 3 4 2" xfId="11548"/>
    <cellStyle name="Note 4 3 4 2 2" xfId="11549"/>
    <cellStyle name="Note 4 3 4 2 3" xfId="11550"/>
    <cellStyle name="Note 4 3 4 2 4" xfId="11551"/>
    <cellStyle name="Note 4 3 4 2 5" xfId="11552"/>
    <cellStyle name="Note 4 3 4 3" xfId="11553"/>
    <cellStyle name="Note 4 3 4 4" xfId="11554"/>
    <cellStyle name="Note 4 3 4 5" xfId="11555"/>
    <cellStyle name="Note 4 3 4 6" xfId="11556"/>
    <cellStyle name="Note 4 3 5" xfId="11557"/>
    <cellStyle name="Note 4 3 5 2" xfId="11558"/>
    <cellStyle name="Note 4 3 5 3" xfId="11559"/>
    <cellStyle name="Note 4 3 5 4" xfId="11560"/>
    <cellStyle name="Note 4 3 5 5" xfId="11561"/>
    <cellStyle name="Note 4 3 6" xfId="11562"/>
    <cellStyle name="Note 4 3 7" xfId="11563"/>
    <cellStyle name="Note 4 3 8" xfId="11564"/>
    <cellStyle name="Note 4 3 9" xfId="11565"/>
    <cellStyle name="Note 4 4" xfId="11566"/>
    <cellStyle name="Note 4 4 2" xfId="11567"/>
    <cellStyle name="Note 4 4 2 2" xfId="11568"/>
    <cellStyle name="Note 4 4 2 2 2" xfId="11569"/>
    <cellStyle name="Note 4 4 2 2 3" xfId="11570"/>
    <cellStyle name="Note 4 4 2 2 4" xfId="11571"/>
    <cellStyle name="Note 4 4 2 2 5" xfId="11572"/>
    <cellStyle name="Note 4 4 2 3" xfId="11573"/>
    <cellStyle name="Note 4 4 2 4" xfId="11574"/>
    <cellStyle name="Note 4 4 2 5" xfId="11575"/>
    <cellStyle name="Note 4 4 2 6" xfId="11576"/>
    <cellStyle name="Note 4 4 3" xfId="11577"/>
    <cellStyle name="Note 4 4 3 2" xfId="11578"/>
    <cellStyle name="Note 4 4 3 3" xfId="11579"/>
    <cellStyle name="Note 4 4 3 4" xfId="11580"/>
    <cellStyle name="Note 4 4 3 5" xfId="11581"/>
    <cellStyle name="Note 4 4 4" xfId="11582"/>
    <cellStyle name="Note 4 4 5" xfId="11583"/>
    <cellStyle name="Note 4 4 6" xfId="11584"/>
    <cellStyle name="Note 4 4 7" xfId="11585"/>
    <cellStyle name="Note 4 5" xfId="11586"/>
    <cellStyle name="Note 4 5 2" xfId="11587"/>
    <cellStyle name="Note 4 5 2 2" xfId="11588"/>
    <cellStyle name="Note 4 5 2 2 2" xfId="11589"/>
    <cellStyle name="Note 4 5 2 2 3" xfId="11590"/>
    <cellStyle name="Note 4 5 2 2 4" xfId="11591"/>
    <cellStyle name="Note 4 5 2 2 5" xfId="11592"/>
    <cellStyle name="Note 4 5 2 3" xfId="11593"/>
    <cellStyle name="Note 4 5 2 4" xfId="11594"/>
    <cellStyle name="Note 4 5 2 5" xfId="11595"/>
    <cellStyle name="Note 4 5 2 6" xfId="11596"/>
    <cellStyle name="Note 4 5 3" xfId="11597"/>
    <cellStyle name="Note 4 5 3 2" xfId="11598"/>
    <cellStyle name="Note 4 5 3 3" xfId="11599"/>
    <cellStyle name="Note 4 5 3 4" xfId="11600"/>
    <cellStyle name="Note 4 5 3 5" xfId="11601"/>
    <cellStyle name="Note 4 5 4" xfId="11602"/>
    <cellStyle name="Note 4 5 5" xfId="11603"/>
    <cellStyle name="Note 4 5 6" xfId="11604"/>
    <cellStyle name="Note 4 5 7" xfId="11605"/>
    <cellStyle name="Note 4 6" xfId="11606"/>
    <cellStyle name="Note 4 6 2" xfId="11607"/>
    <cellStyle name="Note 4 6 2 2" xfId="11608"/>
    <cellStyle name="Note 4 6 2 3" xfId="11609"/>
    <cellStyle name="Note 4 6 2 4" xfId="11610"/>
    <cellStyle name="Note 4 6 2 5" xfId="11611"/>
    <cellStyle name="Note 4 6 3" xfId="11612"/>
    <cellStyle name="Note 4 6 4" xfId="11613"/>
    <cellStyle name="Note 4 6 5" xfId="11614"/>
    <cellStyle name="Note 4 6 6" xfId="11615"/>
    <cellStyle name="Note 4 7" xfId="11616"/>
    <cellStyle name="Note 4 7 2" xfId="11617"/>
    <cellStyle name="Note 4 7 3" xfId="11618"/>
    <cellStyle name="Note 4 7 4" xfId="11619"/>
    <cellStyle name="Note 4 7 5" xfId="11620"/>
    <cellStyle name="Note 4 8" xfId="11621"/>
    <cellStyle name="Note 4 9" xfId="11622"/>
    <cellStyle name="Note 5" xfId="11623"/>
    <cellStyle name="Note 5 10" xfId="11624"/>
    <cellStyle name="Note 5 10 2" xfId="11625"/>
    <cellStyle name="Note 5 10 3" xfId="11626"/>
    <cellStyle name="Note 5 10 4" xfId="11627"/>
    <cellStyle name="Note 5 10 5" xfId="11628"/>
    <cellStyle name="Note 5 11" xfId="11629"/>
    <cellStyle name="Note 5 12" xfId="11630"/>
    <cellStyle name="Note 5 13" xfId="11631"/>
    <cellStyle name="Note 5 14" xfId="11632"/>
    <cellStyle name="Note 5 2" xfId="11633"/>
    <cellStyle name="Note 5 2 10" xfId="11634"/>
    <cellStyle name="Note 5 2 11" xfId="11635"/>
    <cellStyle name="Note 5 2 12" xfId="11636"/>
    <cellStyle name="Note 5 2 13" xfId="11637"/>
    <cellStyle name="Note 5 2 2" xfId="11638"/>
    <cellStyle name="Note 5 2 2 2" xfId="11639"/>
    <cellStyle name="Note 5 2 2 2 2" xfId="11640"/>
    <cellStyle name="Note 5 2 2 2 2 2" xfId="11641"/>
    <cellStyle name="Note 5 2 2 2 2 2 2" xfId="11642"/>
    <cellStyle name="Note 5 2 2 2 2 2 3" xfId="11643"/>
    <cellStyle name="Note 5 2 2 2 2 2 4" xfId="11644"/>
    <cellStyle name="Note 5 2 2 2 2 2 5" xfId="11645"/>
    <cellStyle name="Note 5 2 2 2 2 3" xfId="11646"/>
    <cellStyle name="Note 5 2 2 2 2 4" xfId="11647"/>
    <cellStyle name="Note 5 2 2 2 2 5" xfId="11648"/>
    <cellStyle name="Note 5 2 2 2 2 6" xfId="11649"/>
    <cellStyle name="Note 5 2 2 2 3" xfId="11650"/>
    <cellStyle name="Note 5 2 2 2 3 2" xfId="11651"/>
    <cellStyle name="Note 5 2 2 2 3 3" xfId="11652"/>
    <cellStyle name="Note 5 2 2 2 3 4" xfId="11653"/>
    <cellStyle name="Note 5 2 2 2 3 5" xfId="11654"/>
    <cellStyle name="Note 5 2 2 2 4" xfId="11655"/>
    <cellStyle name="Note 5 2 2 2 5" xfId="11656"/>
    <cellStyle name="Note 5 2 2 2 6" xfId="11657"/>
    <cellStyle name="Note 5 2 2 2 7" xfId="11658"/>
    <cellStyle name="Note 5 2 2 3" xfId="11659"/>
    <cellStyle name="Note 5 2 2 3 2" xfId="11660"/>
    <cellStyle name="Note 5 2 2 3 2 2" xfId="11661"/>
    <cellStyle name="Note 5 2 2 3 2 2 2" xfId="11662"/>
    <cellStyle name="Note 5 2 2 3 2 2 3" xfId="11663"/>
    <cellStyle name="Note 5 2 2 3 2 2 4" xfId="11664"/>
    <cellStyle name="Note 5 2 2 3 2 2 5" xfId="11665"/>
    <cellStyle name="Note 5 2 2 3 2 3" xfId="11666"/>
    <cellStyle name="Note 5 2 2 3 2 4" xfId="11667"/>
    <cellStyle name="Note 5 2 2 3 2 5" xfId="11668"/>
    <cellStyle name="Note 5 2 2 3 2 6" xfId="11669"/>
    <cellStyle name="Note 5 2 2 3 3" xfId="11670"/>
    <cellStyle name="Note 5 2 2 3 3 2" xfId="11671"/>
    <cellStyle name="Note 5 2 2 3 3 3" xfId="11672"/>
    <cellStyle name="Note 5 2 2 3 3 4" xfId="11673"/>
    <cellStyle name="Note 5 2 2 3 3 5" xfId="11674"/>
    <cellStyle name="Note 5 2 2 3 4" xfId="11675"/>
    <cellStyle name="Note 5 2 2 3 5" xfId="11676"/>
    <cellStyle name="Note 5 2 2 3 6" xfId="11677"/>
    <cellStyle name="Note 5 2 2 3 7" xfId="11678"/>
    <cellStyle name="Note 5 2 2 4" xfId="11679"/>
    <cellStyle name="Note 5 2 2 4 2" xfId="11680"/>
    <cellStyle name="Note 5 2 2 4 2 2" xfId="11681"/>
    <cellStyle name="Note 5 2 2 4 2 3" xfId="11682"/>
    <cellStyle name="Note 5 2 2 4 2 4" xfId="11683"/>
    <cellStyle name="Note 5 2 2 4 2 5" xfId="11684"/>
    <cellStyle name="Note 5 2 2 4 3" xfId="11685"/>
    <cellStyle name="Note 5 2 2 4 4" xfId="11686"/>
    <cellStyle name="Note 5 2 2 4 5" xfId="11687"/>
    <cellStyle name="Note 5 2 2 4 6" xfId="11688"/>
    <cellStyle name="Note 5 2 2 5" xfId="11689"/>
    <cellStyle name="Note 5 2 2 5 2" xfId="11690"/>
    <cellStyle name="Note 5 2 2 5 3" xfId="11691"/>
    <cellStyle name="Note 5 2 2 5 4" xfId="11692"/>
    <cellStyle name="Note 5 2 2 5 5" xfId="11693"/>
    <cellStyle name="Note 5 2 2 6" xfId="11694"/>
    <cellStyle name="Note 5 2 2 7" xfId="11695"/>
    <cellStyle name="Note 5 2 2 8" xfId="11696"/>
    <cellStyle name="Note 5 2 2 9" xfId="11697"/>
    <cellStyle name="Note 5 2 3" xfId="11698"/>
    <cellStyle name="Note 5 2 3 2" xfId="11699"/>
    <cellStyle name="Note 5 2 3 2 2" xfId="11700"/>
    <cellStyle name="Note 5 2 3 2 2 2" xfId="11701"/>
    <cellStyle name="Note 5 2 3 2 2 2 2" xfId="11702"/>
    <cellStyle name="Note 5 2 3 2 2 2 3" xfId="11703"/>
    <cellStyle name="Note 5 2 3 2 2 2 4" xfId="11704"/>
    <cellStyle name="Note 5 2 3 2 2 2 5" xfId="11705"/>
    <cellStyle name="Note 5 2 3 2 2 3" xfId="11706"/>
    <cellStyle name="Note 5 2 3 2 2 4" xfId="11707"/>
    <cellStyle name="Note 5 2 3 2 2 5" xfId="11708"/>
    <cellStyle name="Note 5 2 3 2 2 6" xfId="11709"/>
    <cellStyle name="Note 5 2 3 2 3" xfId="11710"/>
    <cellStyle name="Note 5 2 3 2 3 2" xfId="11711"/>
    <cellStyle name="Note 5 2 3 2 3 3" xfId="11712"/>
    <cellStyle name="Note 5 2 3 2 3 4" xfId="11713"/>
    <cellStyle name="Note 5 2 3 2 3 5" xfId="11714"/>
    <cellStyle name="Note 5 2 3 2 4" xfId="11715"/>
    <cellStyle name="Note 5 2 3 2 5" xfId="11716"/>
    <cellStyle name="Note 5 2 3 2 6" xfId="11717"/>
    <cellStyle name="Note 5 2 3 2 7" xfId="11718"/>
    <cellStyle name="Note 5 2 3 3" xfId="11719"/>
    <cellStyle name="Note 5 2 3 3 2" xfId="11720"/>
    <cellStyle name="Note 5 2 3 3 2 2" xfId="11721"/>
    <cellStyle name="Note 5 2 3 3 2 2 2" xfId="11722"/>
    <cellStyle name="Note 5 2 3 3 2 2 3" xfId="11723"/>
    <cellStyle name="Note 5 2 3 3 2 2 4" xfId="11724"/>
    <cellStyle name="Note 5 2 3 3 2 2 5" xfId="11725"/>
    <cellStyle name="Note 5 2 3 3 2 3" xfId="11726"/>
    <cellStyle name="Note 5 2 3 3 2 4" xfId="11727"/>
    <cellStyle name="Note 5 2 3 3 2 5" xfId="11728"/>
    <cellStyle name="Note 5 2 3 3 2 6" xfId="11729"/>
    <cellStyle name="Note 5 2 3 3 3" xfId="11730"/>
    <cellStyle name="Note 5 2 3 3 3 2" xfId="11731"/>
    <cellStyle name="Note 5 2 3 3 3 3" xfId="11732"/>
    <cellStyle name="Note 5 2 3 3 3 4" xfId="11733"/>
    <cellStyle name="Note 5 2 3 3 3 5" xfId="11734"/>
    <cellStyle name="Note 5 2 3 3 4" xfId="11735"/>
    <cellStyle name="Note 5 2 3 3 5" xfId="11736"/>
    <cellStyle name="Note 5 2 3 3 6" xfId="11737"/>
    <cellStyle name="Note 5 2 3 3 7" xfId="11738"/>
    <cellStyle name="Note 5 2 3 4" xfId="11739"/>
    <cellStyle name="Note 5 2 3 4 2" xfId="11740"/>
    <cellStyle name="Note 5 2 3 4 2 2" xfId="11741"/>
    <cellStyle name="Note 5 2 3 4 2 3" xfId="11742"/>
    <cellStyle name="Note 5 2 3 4 2 4" xfId="11743"/>
    <cellStyle name="Note 5 2 3 4 2 5" xfId="11744"/>
    <cellStyle name="Note 5 2 3 4 3" xfId="11745"/>
    <cellStyle name="Note 5 2 3 4 4" xfId="11746"/>
    <cellStyle name="Note 5 2 3 4 5" xfId="11747"/>
    <cellStyle name="Note 5 2 3 4 6" xfId="11748"/>
    <cellStyle name="Note 5 2 3 5" xfId="11749"/>
    <cellStyle name="Note 5 2 3 5 2" xfId="11750"/>
    <cellStyle name="Note 5 2 3 5 3" xfId="11751"/>
    <cellStyle name="Note 5 2 3 5 4" xfId="11752"/>
    <cellStyle name="Note 5 2 3 5 5" xfId="11753"/>
    <cellStyle name="Note 5 2 3 6" xfId="11754"/>
    <cellStyle name="Note 5 2 3 7" xfId="11755"/>
    <cellStyle name="Note 5 2 3 8" xfId="11756"/>
    <cellStyle name="Note 5 2 3 9" xfId="11757"/>
    <cellStyle name="Note 5 2 4" xfId="11758"/>
    <cellStyle name="Note 5 2 4 2" xfId="11759"/>
    <cellStyle name="Note 5 2 4 2 2" xfId="11760"/>
    <cellStyle name="Note 5 2 4 2 2 2" xfId="11761"/>
    <cellStyle name="Note 5 2 4 2 2 2 2" xfId="11762"/>
    <cellStyle name="Note 5 2 4 2 2 2 2 2" xfId="11763"/>
    <cellStyle name="Note 5 2 4 2 2 2 2 3" xfId="11764"/>
    <cellStyle name="Note 5 2 4 2 2 2 2 4" xfId="11765"/>
    <cellStyle name="Note 5 2 4 2 2 2 2 5" xfId="11766"/>
    <cellStyle name="Note 5 2 4 2 2 2 3" xfId="11767"/>
    <cellStyle name="Note 5 2 4 2 2 2 4" xfId="11768"/>
    <cellStyle name="Note 5 2 4 2 2 2 5" xfId="11769"/>
    <cellStyle name="Note 5 2 4 2 2 2 6" xfId="11770"/>
    <cellStyle name="Note 5 2 4 2 2 3" xfId="11771"/>
    <cellStyle name="Note 5 2 4 2 2 3 2" xfId="11772"/>
    <cellStyle name="Note 5 2 4 2 2 3 3" xfId="11773"/>
    <cellStyle name="Note 5 2 4 2 2 3 4" xfId="11774"/>
    <cellStyle name="Note 5 2 4 2 2 3 5" xfId="11775"/>
    <cellStyle name="Note 5 2 4 2 2 4" xfId="11776"/>
    <cellStyle name="Note 5 2 4 2 2 5" xfId="11777"/>
    <cellStyle name="Note 5 2 4 2 2 6" xfId="11778"/>
    <cellStyle name="Note 5 2 4 2 2 7" xfId="11779"/>
    <cellStyle name="Note 5 2 4 2 3" xfId="11780"/>
    <cellStyle name="Note 5 2 4 2 3 2" xfId="11781"/>
    <cellStyle name="Note 5 2 4 2 3 2 2" xfId="11782"/>
    <cellStyle name="Note 5 2 4 2 3 2 3" xfId="11783"/>
    <cellStyle name="Note 5 2 4 2 3 2 4" xfId="11784"/>
    <cellStyle name="Note 5 2 4 2 3 2 5" xfId="11785"/>
    <cellStyle name="Note 5 2 4 2 3 3" xfId="11786"/>
    <cellStyle name="Note 5 2 4 2 3 4" xfId="11787"/>
    <cellStyle name="Note 5 2 4 2 3 5" xfId="11788"/>
    <cellStyle name="Note 5 2 4 2 3 6" xfId="11789"/>
    <cellStyle name="Note 5 2 4 2 4" xfId="11790"/>
    <cellStyle name="Note 5 2 4 2 4 2" xfId="11791"/>
    <cellStyle name="Note 5 2 4 2 4 3" xfId="11792"/>
    <cellStyle name="Note 5 2 4 2 4 4" xfId="11793"/>
    <cellStyle name="Note 5 2 4 2 4 5" xfId="11794"/>
    <cellStyle name="Note 5 2 4 2 5" xfId="11795"/>
    <cellStyle name="Note 5 2 4 2 6" xfId="11796"/>
    <cellStyle name="Note 5 2 4 2 7" xfId="11797"/>
    <cellStyle name="Note 5 2 4 2 8" xfId="11798"/>
    <cellStyle name="Note 5 2 4 3" xfId="11799"/>
    <cellStyle name="Note 5 2 4 3 2" xfId="11800"/>
    <cellStyle name="Note 5 2 4 3 2 2" xfId="11801"/>
    <cellStyle name="Note 5 2 4 3 2 2 2" xfId="11802"/>
    <cellStyle name="Note 5 2 4 3 2 2 3" xfId="11803"/>
    <cellStyle name="Note 5 2 4 3 2 2 4" xfId="11804"/>
    <cellStyle name="Note 5 2 4 3 2 2 5" xfId="11805"/>
    <cellStyle name="Note 5 2 4 3 2 3" xfId="11806"/>
    <cellStyle name="Note 5 2 4 3 2 4" xfId="11807"/>
    <cellStyle name="Note 5 2 4 3 2 5" xfId="11808"/>
    <cellStyle name="Note 5 2 4 3 2 6" xfId="11809"/>
    <cellStyle name="Note 5 2 4 3 3" xfId="11810"/>
    <cellStyle name="Note 5 2 4 3 3 2" xfId="11811"/>
    <cellStyle name="Note 5 2 4 3 3 3" xfId="11812"/>
    <cellStyle name="Note 5 2 4 3 3 4" xfId="11813"/>
    <cellStyle name="Note 5 2 4 3 3 5" xfId="11814"/>
    <cellStyle name="Note 5 2 4 3 4" xfId="11815"/>
    <cellStyle name="Note 5 2 4 3 5" xfId="11816"/>
    <cellStyle name="Note 5 2 4 3 6" xfId="11817"/>
    <cellStyle name="Note 5 2 4 3 7" xfId="11818"/>
    <cellStyle name="Note 5 2 4 4" xfId="11819"/>
    <cellStyle name="Note 5 2 4 4 2" xfId="11820"/>
    <cellStyle name="Note 5 2 4 4 2 2" xfId="11821"/>
    <cellStyle name="Note 5 2 4 4 2 3" xfId="11822"/>
    <cellStyle name="Note 5 2 4 4 2 4" xfId="11823"/>
    <cellStyle name="Note 5 2 4 4 2 5" xfId="11824"/>
    <cellStyle name="Note 5 2 4 4 3" xfId="11825"/>
    <cellStyle name="Note 5 2 4 4 4" xfId="11826"/>
    <cellStyle name="Note 5 2 4 4 5" xfId="11827"/>
    <cellStyle name="Note 5 2 4 4 6" xfId="11828"/>
    <cellStyle name="Note 5 2 4 5" xfId="11829"/>
    <cellStyle name="Note 5 2 4 5 2" xfId="11830"/>
    <cellStyle name="Note 5 2 4 5 3" xfId="11831"/>
    <cellStyle name="Note 5 2 4 5 4" xfId="11832"/>
    <cellStyle name="Note 5 2 4 5 5" xfId="11833"/>
    <cellStyle name="Note 5 2 4 6" xfId="11834"/>
    <cellStyle name="Note 5 2 4 7" xfId="11835"/>
    <cellStyle name="Note 5 2 4 8" xfId="11836"/>
    <cellStyle name="Note 5 2 4 9" xfId="11837"/>
    <cellStyle name="Note 5 2 5" xfId="11838"/>
    <cellStyle name="Note 5 2 5 2" xfId="11839"/>
    <cellStyle name="Note 5 2 5 2 2" xfId="11840"/>
    <cellStyle name="Note 5 2 5 2 2 2" xfId="11841"/>
    <cellStyle name="Note 5 2 5 2 2 2 2" xfId="11842"/>
    <cellStyle name="Note 5 2 5 2 2 2 3" xfId="11843"/>
    <cellStyle name="Note 5 2 5 2 2 2 4" xfId="11844"/>
    <cellStyle name="Note 5 2 5 2 2 2 5" xfId="11845"/>
    <cellStyle name="Note 5 2 5 2 2 3" xfId="11846"/>
    <cellStyle name="Note 5 2 5 2 2 4" xfId="11847"/>
    <cellStyle name="Note 5 2 5 2 2 5" xfId="11848"/>
    <cellStyle name="Note 5 2 5 2 2 6" xfId="11849"/>
    <cellStyle name="Note 5 2 5 2 3" xfId="11850"/>
    <cellStyle name="Note 5 2 5 2 3 2" xfId="11851"/>
    <cellStyle name="Note 5 2 5 2 3 3" xfId="11852"/>
    <cellStyle name="Note 5 2 5 2 3 4" xfId="11853"/>
    <cellStyle name="Note 5 2 5 2 3 5" xfId="11854"/>
    <cellStyle name="Note 5 2 5 2 4" xfId="11855"/>
    <cellStyle name="Note 5 2 5 2 5" xfId="11856"/>
    <cellStyle name="Note 5 2 5 2 6" xfId="11857"/>
    <cellStyle name="Note 5 2 5 2 7" xfId="11858"/>
    <cellStyle name="Note 5 2 5 3" xfId="11859"/>
    <cellStyle name="Note 5 2 5 3 2" xfId="11860"/>
    <cellStyle name="Note 5 2 5 3 3" xfId="11861"/>
    <cellStyle name="Note 5 2 5 4" xfId="11862"/>
    <cellStyle name="Note 5 2 5 4 2" xfId="11863"/>
    <cellStyle name="Note 5 2 5 4 2 2" xfId="11864"/>
    <cellStyle name="Note 5 2 5 4 2 3" xfId="11865"/>
    <cellStyle name="Note 5 2 5 4 2 4" xfId="11866"/>
    <cellStyle name="Note 5 2 5 4 2 5" xfId="11867"/>
    <cellStyle name="Note 5 2 5 4 3" xfId="11868"/>
    <cellStyle name="Note 5 2 5 4 4" xfId="11869"/>
    <cellStyle name="Note 5 2 5 4 5" xfId="11870"/>
    <cellStyle name="Note 5 2 5 4 6" xfId="11871"/>
    <cellStyle name="Note 5 2 5 5" xfId="11872"/>
    <cellStyle name="Note 5 2 5 5 2" xfId="11873"/>
    <cellStyle name="Note 5 2 5 5 3" xfId="11874"/>
    <cellStyle name="Note 5 2 5 5 4" xfId="11875"/>
    <cellStyle name="Note 5 2 5 5 5" xfId="11876"/>
    <cellStyle name="Note 5 2 5 6" xfId="11877"/>
    <cellStyle name="Note 5 2 5 7" xfId="11878"/>
    <cellStyle name="Note 5 2 5 8" xfId="11879"/>
    <cellStyle name="Note 5 2 5 9" xfId="11880"/>
    <cellStyle name="Note 5 2 6" xfId="11881"/>
    <cellStyle name="Note 5 2 6 2" xfId="11882"/>
    <cellStyle name="Note 5 2 6 2 2" xfId="11883"/>
    <cellStyle name="Note 5 2 6 2 2 2" xfId="11884"/>
    <cellStyle name="Note 5 2 6 2 2 3" xfId="11885"/>
    <cellStyle name="Note 5 2 6 2 2 4" xfId="11886"/>
    <cellStyle name="Note 5 2 6 2 2 5" xfId="11887"/>
    <cellStyle name="Note 5 2 6 2 3" xfId="11888"/>
    <cellStyle name="Note 5 2 6 2 4" xfId="11889"/>
    <cellStyle name="Note 5 2 6 2 5" xfId="11890"/>
    <cellStyle name="Note 5 2 6 2 6" xfId="11891"/>
    <cellStyle name="Note 5 2 6 3" xfId="11892"/>
    <cellStyle name="Note 5 2 6 3 2" xfId="11893"/>
    <cellStyle name="Note 5 2 6 3 3" xfId="11894"/>
    <cellStyle name="Note 5 2 6 3 4" xfId="11895"/>
    <cellStyle name="Note 5 2 6 3 5" xfId="11896"/>
    <cellStyle name="Note 5 2 6 4" xfId="11897"/>
    <cellStyle name="Note 5 2 6 5" xfId="11898"/>
    <cellStyle name="Note 5 2 6 6" xfId="11899"/>
    <cellStyle name="Note 5 2 6 7" xfId="11900"/>
    <cellStyle name="Note 5 2 7" xfId="11901"/>
    <cellStyle name="Note 5 2 7 2" xfId="11902"/>
    <cellStyle name="Note 5 2 7 2 2" xfId="11903"/>
    <cellStyle name="Note 5 2 7 2 2 2" xfId="11904"/>
    <cellStyle name="Note 5 2 7 2 2 3" xfId="11905"/>
    <cellStyle name="Note 5 2 7 2 2 4" xfId="11906"/>
    <cellStyle name="Note 5 2 7 2 2 5" xfId="11907"/>
    <cellStyle name="Note 5 2 7 2 3" xfId="11908"/>
    <cellStyle name="Note 5 2 7 2 4" xfId="11909"/>
    <cellStyle name="Note 5 2 7 2 5" xfId="11910"/>
    <cellStyle name="Note 5 2 7 2 6" xfId="11911"/>
    <cellStyle name="Note 5 2 7 3" xfId="11912"/>
    <cellStyle name="Note 5 2 7 3 2" xfId="11913"/>
    <cellStyle name="Note 5 2 7 3 3" xfId="11914"/>
    <cellStyle name="Note 5 2 7 3 4" xfId="11915"/>
    <cellStyle name="Note 5 2 7 3 5" xfId="11916"/>
    <cellStyle name="Note 5 2 7 4" xfId="11917"/>
    <cellStyle name="Note 5 2 7 5" xfId="11918"/>
    <cellStyle name="Note 5 2 7 6" xfId="11919"/>
    <cellStyle name="Note 5 2 7 7" xfId="11920"/>
    <cellStyle name="Note 5 2 8" xfId="11921"/>
    <cellStyle name="Note 5 2 8 2" xfId="11922"/>
    <cellStyle name="Note 5 2 8 2 2" xfId="11923"/>
    <cellStyle name="Note 5 2 8 2 3" xfId="11924"/>
    <cellStyle name="Note 5 2 8 2 4" xfId="11925"/>
    <cellStyle name="Note 5 2 8 2 5" xfId="11926"/>
    <cellStyle name="Note 5 2 8 3" xfId="11927"/>
    <cellStyle name="Note 5 2 8 4" xfId="11928"/>
    <cellStyle name="Note 5 2 8 5" xfId="11929"/>
    <cellStyle name="Note 5 2 8 6" xfId="11930"/>
    <cellStyle name="Note 5 2 9" xfId="11931"/>
    <cellStyle name="Note 5 2 9 2" xfId="11932"/>
    <cellStyle name="Note 5 2 9 3" xfId="11933"/>
    <cellStyle name="Note 5 2 9 4" xfId="11934"/>
    <cellStyle name="Note 5 2 9 5" xfId="11935"/>
    <cellStyle name="Note 5 3" xfId="11936"/>
    <cellStyle name="Note 5 3 2" xfId="11937"/>
    <cellStyle name="Note 5 3 2 2" xfId="11938"/>
    <cellStyle name="Note 5 3 2 2 2" xfId="11939"/>
    <cellStyle name="Note 5 3 2 2 2 2" xfId="11940"/>
    <cellStyle name="Note 5 3 2 2 2 3" xfId="11941"/>
    <cellStyle name="Note 5 3 2 2 2 4" xfId="11942"/>
    <cellStyle name="Note 5 3 2 2 2 5" xfId="11943"/>
    <cellStyle name="Note 5 3 2 2 3" xfId="11944"/>
    <cellStyle name="Note 5 3 2 2 4" xfId="11945"/>
    <cellStyle name="Note 5 3 2 2 5" xfId="11946"/>
    <cellStyle name="Note 5 3 2 2 6" xfId="11947"/>
    <cellStyle name="Note 5 3 2 3" xfId="11948"/>
    <cellStyle name="Note 5 3 2 3 2" xfId="11949"/>
    <cellStyle name="Note 5 3 2 3 3" xfId="11950"/>
    <cellStyle name="Note 5 3 2 3 4" xfId="11951"/>
    <cellStyle name="Note 5 3 2 3 5" xfId="11952"/>
    <cellStyle name="Note 5 3 2 4" xfId="11953"/>
    <cellStyle name="Note 5 3 2 5" xfId="11954"/>
    <cellStyle name="Note 5 3 2 6" xfId="11955"/>
    <cellStyle name="Note 5 3 2 7" xfId="11956"/>
    <cellStyle name="Note 5 3 3" xfId="11957"/>
    <cellStyle name="Note 5 3 3 2" xfId="11958"/>
    <cellStyle name="Note 5 3 3 2 2" xfId="11959"/>
    <cellStyle name="Note 5 3 3 2 2 2" xfId="11960"/>
    <cellStyle name="Note 5 3 3 2 2 3" xfId="11961"/>
    <cellStyle name="Note 5 3 3 2 2 4" xfId="11962"/>
    <cellStyle name="Note 5 3 3 2 2 5" xfId="11963"/>
    <cellStyle name="Note 5 3 3 2 3" xfId="11964"/>
    <cellStyle name="Note 5 3 3 2 4" xfId="11965"/>
    <cellStyle name="Note 5 3 3 2 5" xfId="11966"/>
    <cellStyle name="Note 5 3 3 2 6" xfId="11967"/>
    <cellStyle name="Note 5 3 3 3" xfId="11968"/>
    <cellStyle name="Note 5 3 3 3 2" xfId="11969"/>
    <cellStyle name="Note 5 3 3 3 3" xfId="11970"/>
    <cellStyle name="Note 5 3 3 3 4" xfId="11971"/>
    <cellStyle name="Note 5 3 3 3 5" xfId="11972"/>
    <cellStyle name="Note 5 3 3 4" xfId="11973"/>
    <cellStyle name="Note 5 3 3 5" xfId="11974"/>
    <cellStyle name="Note 5 3 3 6" xfId="11975"/>
    <cellStyle name="Note 5 3 3 7" xfId="11976"/>
    <cellStyle name="Note 5 3 4" xfId="11977"/>
    <cellStyle name="Note 5 3 4 2" xfId="11978"/>
    <cellStyle name="Note 5 3 4 2 2" xfId="11979"/>
    <cellStyle name="Note 5 3 4 2 3" xfId="11980"/>
    <cellStyle name="Note 5 3 4 2 4" xfId="11981"/>
    <cellStyle name="Note 5 3 4 2 5" xfId="11982"/>
    <cellStyle name="Note 5 3 4 3" xfId="11983"/>
    <cellStyle name="Note 5 3 4 4" xfId="11984"/>
    <cellStyle name="Note 5 3 4 5" xfId="11985"/>
    <cellStyle name="Note 5 3 4 6" xfId="11986"/>
    <cellStyle name="Note 5 3 5" xfId="11987"/>
    <cellStyle name="Note 5 3 5 2" xfId="11988"/>
    <cellStyle name="Note 5 3 5 3" xfId="11989"/>
    <cellStyle name="Note 5 3 5 4" xfId="11990"/>
    <cellStyle name="Note 5 3 5 5" xfId="11991"/>
    <cellStyle name="Note 5 3 6" xfId="11992"/>
    <cellStyle name="Note 5 3 7" xfId="11993"/>
    <cellStyle name="Note 5 3 8" xfId="11994"/>
    <cellStyle name="Note 5 3 9" xfId="11995"/>
    <cellStyle name="Note 5 4" xfId="11996"/>
    <cellStyle name="Note 5 4 2" xfId="11997"/>
    <cellStyle name="Note 5 4 2 2" xfId="11998"/>
    <cellStyle name="Note 5 4 2 2 2" xfId="11999"/>
    <cellStyle name="Note 5 4 2 2 2 2" xfId="12000"/>
    <cellStyle name="Note 5 4 2 2 2 3" xfId="12001"/>
    <cellStyle name="Note 5 4 2 2 2 4" xfId="12002"/>
    <cellStyle name="Note 5 4 2 2 2 5" xfId="12003"/>
    <cellStyle name="Note 5 4 2 2 3" xfId="12004"/>
    <cellStyle name="Note 5 4 2 2 4" xfId="12005"/>
    <cellStyle name="Note 5 4 2 2 5" xfId="12006"/>
    <cellStyle name="Note 5 4 2 2 6" xfId="12007"/>
    <cellStyle name="Note 5 4 2 3" xfId="12008"/>
    <cellStyle name="Note 5 4 2 3 2" xfId="12009"/>
    <cellStyle name="Note 5 4 2 3 3" xfId="12010"/>
    <cellStyle name="Note 5 4 2 3 4" xfId="12011"/>
    <cellStyle name="Note 5 4 2 3 5" xfId="12012"/>
    <cellStyle name="Note 5 4 2 4" xfId="12013"/>
    <cellStyle name="Note 5 4 2 5" xfId="12014"/>
    <cellStyle name="Note 5 4 2 6" xfId="12015"/>
    <cellStyle name="Note 5 4 2 7" xfId="12016"/>
    <cellStyle name="Note 5 4 3" xfId="12017"/>
    <cellStyle name="Note 5 4 3 2" xfId="12018"/>
    <cellStyle name="Note 5 4 3 2 2" xfId="12019"/>
    <cellStyle name="Note 5 4 3 2 2 2" xfId="12020"/>
    <cellStyle name="Note 5 4 3 2 2 3" xfId="12021"/>
    <cellStyle name="Note 5 4 3 2 2 4" xfId="12022"/>
    <cellStyle name="Note 5 4 3 2 2 5" xfId="12023"/>
    <cellStyle name="Note 5 4 3 2 3" xfId="12024"/>
    <cellStyle name="Note 5 4 3 2 4" xfId="12025"/>
    <cellStyle name="Note 5 4 3 2 5" xfId="12026"/>
    <cellStyle name="Note 5 4 3 2 6" xfId="12027"/>
    <cellStyle name="Note 5 4 3 3" xfId="12028"/>
    <cellStyle name="Note 5 4 3 3 2" xfId="12029"/>
    <cellStyle name="Note 5 4 3 3 3" xfId="12030"/>
    <cellStyle name="Note 5 4 3 3 4" xfId="12031"/>
    <cellStyle name="Note 5 4 3 3 5" xfId="12032"/>
    <cellStyle name="Note 5 4 3 4" xfId="12033"/>
    <cellStyle name="Note 5 4 3 5" xfId="12034"/>
    <cellStyle name="Note 5 4 3 6" xfId="12035"/>
    <cellStyle name="Note 5 4 3 7" xfId="12036"/>
    <cellStyle name="Note 5 4 4" xfId="12037"/>
    <cellStyle name="Note 5 4 4 2" xfId="12038"/>
    <cellStyle name="Note 5 4 4 2 2" xfId="12039"/>
    <cellStyle name="Note 5 4 4 2 3" xfId="12040"/>
    <cellStyle name="Note 5 4 4 2 4" xfId="12041"/>
    <cellStyle name="Note 5 4 4 2 5" xfId="12042"/>
    <cellStyle name="Note 5 4 4 3" xfId="12043"/>
    <cellStyle name="Note 5 4 4 4" xfId="12044"/>
    <cellStyle name="Note 5 4 4 5" xfId="12045"/>
    <cellStyle name="Note 5 4 4 6" xfId="12046"/>
    <cellStyle name="Note 5 4 5" xfId="12047"/>
    <cellStyle name="Note 5 4 5 2" xfId="12048"/>
    <cellStyle name="Note 5 4 5 3" xfId="12049"/>
    <cellStyle name="Note 5 4 5 4" xfId="12050"/>
    <cellStyle name="Note 5 4 5 5" xfId="12051"/>
    <cellStyle name="Note 5 4 6" xfId="12052"/>
    <cellStyle name="Note 5 4 7" xfId="12053"/>
    <cellStyle name="Note 5 4 8" xfId="12054"/>
    <cellStyle name="Note 5 4 9" xfId="12055"/>
    <cellStyle name="Note 5 5" xfId="12056"/>
    <cellStyle name="Note 5 5 2" xfId="12057"/>
    <cellStyle name="Note 5 5 2 2" xfId="12058"/>
    <cellStyle name="Note 5 5 2 2 2" xfId="12059"/>
    <cellStyle name="Note 5 5 2 2 2 2" xfId="12060"/>
    <cellStyle name="Note 5 5 2 2 2 2 2" xfId="12061"/>
    <cellStyle name="Note 5 5 2 2 2 2 3" xfId="12062"/>
    <cellStyle name="Note 5 5 2 2 2 2 4" xfId="12063"/>
    <cellStyle name="Note 5 5 2 2 2 2 5" xfId="12064"/>
    <cellStyle name="Note 5 5 2 2 2 3" xfId="12065"/>
    <cellStyle name="Note 5 5 2 2 2 4" xfId="12066"/>
    <cellStyle name="Note 5 5 2 2 2 5" xfId="12067"/>
    <cellStyle name="Note 5 5 2 2 2 6" xfId="12068"/>
    <cellStyle name="Note 5 5 2 2 3" xfId="12069"/>
    <cellStyle name="Note 5 5 2 2 3 2" xfId="12070"/>
    <cellStyle name="Note 5 5 2 2 3 3" xfId="12071"/>
    <cellStyle name="Note 5 5 2 2 3 4" xfId="12072"/>
    <cellStyle name="Note 5 5 2 2 3 5" xfId="12073"/>
    <cellStyle name="Note 5 5 2 2 4" xfId="12074"/>
    <cellStyle name="Note 5 5 2 2 5" xfId="12075"/>
    <cellStyle name="Note 5 5 2 2 6" xfId="12076"/>
    <cellStyle name="Note 5 5 2 2 7" xfId="12077"/>
    <cellStyle name="Note 5 5 2 3" xfId="12078"/>
    <cellStyle name="Note 5 5 2 3 2" xfId="12079"/>
    <cellStyle name="Note 5 5 2 3 2 2" xfId="12080"/>
    <cellStyle name="Note 5 5 2 3 2 3" xfId="12081"/>
    <cellStyle name="Note 5 5 2 3 2 4" xfId="12082"/>
    <cellStyle name="Note 5 5 2 3 2 5" xfId="12083"/>
    <cellStyle name="Note 5 5 2 3 3" xfId="12084"/>
    <cellStyle name="Note 5 5 2 3 4" xfId="12085"/>
    <cellStyle name="Note 5 5 2 3 5" xfId="12086"/>
    <cellStyle name="Note 5 5 2 3 6" xfId="12087"/>
    <cellStyle name="Note 5 5 2 4" xfId="12088"/>
    <cellStyle name="Note 5 5 2 4 2" xfId="12089"/>
    <cellStyle name="Note 5 5 2 4 3" xfId="12090"/>
    <cellStyle name="Note 5 5 2 4 4" xfId="12091"/>
    <cellStyle name="Note 5 5 2 4 5" xfId="12092"/>
    <cellStyle name="Note 5 5 2 5" xfId="12093"/>
    <cellStyle name="Note 5 5 2 6" xfId="12094"/>
    <cellStyle name="Note 5 5 2 7" xfId="12095"/>
    <cellStyle name="Note 5 5 2 8" xfId="12096"/>
    <cellStyle name="Note 5 5 3" xfId="12097"/>
    <cellStyle name="Note 5 5 3 2" xfId="12098"/>
    <cellStyle name="Note 5 5 3 2 2" xfId="12099"/>
    <cellStyle name="Note 5 5 3 2 2 2" xfId="12100"/>
    <cellStyle name="Note 5 5 3 2 2 3" xfId="12101"/>
    <cellStyle name="Note 5 5 3 2 2 4" xfId="12102"/>
    <cellStyle name="Note 5 5 3 2 2 5" xfId="12103"/>
    <cellStyle name="Note 5 5 3 2 3" xfId="12104"/>
    <cellStyle name="Note 5 5 3 2 4" xfId="12105"/>
    <cellStyle name="Note 5 5 3 2 5" xfId="12106"/>
    <cellStyle name="Note 5 5 3 2 6" xfId="12107"/>
    <cellStyle name="Note 5 5 3 3" xfId="12108"/>
    <cellStyle name="Note 5 5 3 3 2" xfId="12109"/>
    <cellStyle name="Note 5 5 3 3 3" xfId="12110"/>
    <cellStyle name="Note 5 5 3 3 4" xfId="12111"/>
    <cellStyle name="Note 5 5 3 3 5" xfId="12112"/>
    <cellStyle name="Note 5 5 3 4" xfId="12113"/>
    <cellStyle name="Note 5 5 3 5" xfId="12114"/>
    <cellStyle name="Note 5 5 3 6" xfId="12115"/>
    <cellStyle name="Note 5 5 3 7" xfId="12116"/>
    <cellStyle name="Note 5 5 4" xfId="12117"/>
    <cellStyle name="Note 5 5 4 2" xfId="12118"/>
    <cellStyle name="Note 5 5 4 2 2" xfId="12119"/>
    <cellStyle name="Note 5 5 4 2 3" xfId="12120"/>
    <cellStyle name="Note 5 5 4 2 4" xfId="12121"/>
    <cellStyle name="Note 5 5 4 2 5" xfId="12122"/>
    <cellStyle name="Note 5 5 4 3" xfId="12123"/>
    <cellStyle name="Note 5 5 4 4" xfId="12124"/>
    <cellStyle name="Note 5 5 4 5" xfId="12125"/>
    <cellStyle name="Note 5 5 4 6" xfId="12126"/>
    <cellStyle name="Note 5 5 5" xfId="12127"/>
    <cellStyle name="Note 5 5 5 2" xfId="12128"/>
    <cellStyle name="Note 5 5 5 3" xfId="12129"/>
    <cellStyle name="Note 5 5 5 4" xfId="12130"/>
    <cellStyle name="Note 5 5 5 5" xfId="12131"/>
    <cellStyle name="Note 5 5 6" xfId="12132"/>
    <cellStyle name="Note 5 5 7" xfId="12133"/>
    <cellStyle name="Note 5 5 8" xfId="12134"/>
    <cellStyle name="Note 5 5 9" xfId="12135"/>
    <cellStyle name="Note 5 6" xfId="12136"/>
    <cellStyle name="Note 5 6 2" xfId="12137"/>
    <cellStyle name="Note 5 6 2 2" xfId="12138"/>
    <cellStyle name="Note 5 6 2 2 2" xfId="12139"/>
    <cellStyle name="Note 5 6 2 2 2 2" xfId="12140"/>
    <cellStyle name="Note 5 6 2 2 2 3" xfId="12141"/>
    <cellStyle name="Note 5 6 2 2 2 4" xfId="12142"/>
    <cellStyle name="Note 5 6 2 2 2 5" xfId="12143"/>
    <cellStyle name="Note 5 6 2 2 3" xfId="12144"/>
    <cellStyle name="Note 5 6 2 2 4" xfId="12145"/>
    <cellStyle name="Note 5 6 2 2 5" xfId="12146"/>
    <cellStyle name="Note 5 6 2 2 6" xfId="12147"/>
    <cellStyle name="Note 5 6 2 3" xfId="12148"/>
    <cellStyle name="Note 5 6 2 3 2" xfId="12149"/>
    <cellStyle name="Note 5 6 2 3 3" xfId="12150"/>
    <cellStyle name="Note 5 6 2 3 4" xfId="12151"/>
    <cellStyle name="Note 5 6 2 3 5" xfId="12152"/>
    <cellStyle name="Note 5 6 2 4" xfId="12153"/>
    <cellStyle name="Note 5 6 2 5" xfId="12154"/>
    <cellStyle name="Note 5 6 2 6" xfId="12155"/>
    <cellStyle name="Note 5 6 2 7" xfId="12156"/>
    <cellStyle name="Note 5 6 3" xfId="12157"/>
    <cellStyle name="Note 5 6 3 2" xfId="12158"/>
    <cellStyle name="Note 5 6 3 3" xfId="12159"/>
    <cellStyle name="Note 5 6 4" xfId="12160"/>
    <cellStyle name="Note 5 6 4 2" xfId="12161"/>
    <cellStyle name="Note 5 6 4 2 2" xfId="12162"/>
    <cellStyle name="Note 5 6 4 2 3" xfId="12163"/>
    <cellStyle name="Note 5 6 4 2 4" xfId="12164"/>
    <cellStyle name="Note 5 6 4 2 5" xfId="12165"/>
    <cellStyle name="Note 5 6 4 3" xfId="12166"/>
    <cellStyle name="Note 5 6 4 4" xfId="12167"/>
    <cellStyle name="Note 5 6 4 5" xfId="12168"/>
    <cellStyle name="Note 5 6 4 6" xfId="12169"/>
    <cellStyle name="Note 5 6 5" xfId="12170"/>
    <cellStyle name="Note 5 6 5 2" xfId="12171"/>
    <cellStyle name="Note 5 6 5 3" xfId="12172"/>
    <cellStyle name="Note 5 6 5 4" xfId="12173"/>
    <cellStyle name="Note 5 6 5 5" xfId="12174"/>
    <cellStyle name="Note 5 6 6" xfId="12175"/>
    <cellStyle name="Note 5 6 7" xfId="12176"/>
    <cellStyle name="Note 5 6 8" xfId="12177"/>
    <cellStyle name="Note 5 6 9" xfId="12178"/>
    <cellStyle name="Note 5 7" xfId="12179"/>
    <cellStyle name="Note 5 7 2" xfId="12180"/>
    <cellStyle name="Note 5 7 2 2" xfId="12181"/>
    <cellStyle name="Note 5 7 2 2 2" xfId="12182"/>
    <cellStyle name="Note 5 7 2 2 3" xfId="12183"/>
    <cellStyle name="Note 5 7 2 2 4" xfId="12184"/>
    <cellStyle name="Note 5 7 2 2 5" xfId="12185"/>
    <cellStyle name="Note 5 7 2 3" xfId="12186"/>
    <cellStyle name="Note 5 7 2 4" xfId="12187"/>
    <cellStyle name="Note 5 7 2 5" xfId="12188"/>
    <cellStyle name="Note 5 7 2 6" xfId="12189"/>
    <cellStyle name="Note 5 7 3" xfId="12190"/>
    <cellStyle name="Note 5 7 3 2" xfId="12191"/>
    <cellStyle name="Note 5 7 3 3" xfId="12192"/>
    <cellStyle name="Note 5 7 3 4" xfId="12193"/>
    <cellStyle name="Note 5 7 3 5" xfId="12194"/>
    <cellStyle name="Note 5 7 4" xfId="12195"/>
    <cellStyle name="Note 5 7 5" xfId="12196"/>
    <cellStyle name="Note 5 7 6" xfId="12197"/>
    <cellStyle name="Note 5 7 7" xfId="12198"/>
    <cellStyle name="Note 5 8" xfId="12199"/>
    <cellStyle name="Note 5 8 2" xfId="12200"/>
    <cellStyle name="Note 5 8 2 2" xfId="12201"/>
    <cellStyle name="Note 5 8 2 2 2" xfId="12202"/>
    <cellStyle name="Note 5 8 2 2 3" xfId="12203"/>
    <cellStyle name="Note 5 8 2 2 4" xfId="12204"/>
    <cellStyle name="Note 5 8 2 2 5" xfId="12205"/>
    <cellStyle name="Note 5 8 2 3" xfId="12206"/>
    <cellStyle name="Note 5 8 2 4" xfId="12207"/>
    <cellStyle name="Note 5 8 2 5" xfId="12208"/>
    <cellStyle name="Note 5 8 2 6" xfId="12209"/>
    <cellStyle name="Note 5 8 3" xfId="12210"/>
    <cellStyle name="Note 5 8 3 2" xfId="12211"/>
    <cellStyle name="Note 5 8 3 3" xfId="12212"/>
    <cellStyle name="Note 5 8 3 4" xfId="12213"/>
    <cellStyle name="Note 5 8 3 5" xfId="12214"/>
    <cellStyle name="Note 5 8 4" xfId="12215"/>
    <cellStyle name="Note 5 8 5" xfId="12216"/>
    <cellStyle name="Note 5 8 6" xfId="12217"/>
    <cellStyle name="Note 5 8 7" xfId="12218"/>
    <cellStyle name="Note 5 9" xfId="12219"/>
    <cellStyle name="Note 5 9 2" xfId="12220"/>
    <cellStyle name="Note 5 9 2 2" xfId="12221"/>
    <cellStyle name="Note 5 9 2 3" xfId="12222"/>
    <cellStyle name="Note 5 9 2 4" xfId="12223"/>
    <cellStyle name="Note 5 9 2 5" xfId="12224"/>
    <cellStyle name="Note 5 9 3" xfId="12225"/>
    <cellStyle name="Note 5 9 4" xfId="12226"/>
    <cellStyle name="Note 5 9 5" xfId="12227"/>
    <cellStyle name="Note 5 9 6" xfId="12228"/>
    <cellStyle name="Note 6" xfId="12229"/>
    <cellStyle name="Note 6 2" xfId="12230"/>
    <cellStyle name="Note 6 2 2" xfId="12231"/>
    <cellStyle name="Note 6 2 3" xfId="12232"/>
    <cellStyle name="Note 6 3" xfId="12233"/>
    <cellStyle name="Note 6 4" xfId="12234"/>
    <cellStyle name="Note 7" xfId="12235"/>
    <cellStyle name="Note 7 2" xfId="12236"/>
    <cellStyle name="Note 8" xfId="12237"/>
    <cellStyle name="Note 8 2" xfId="12238"/>
    <cellStyle name="Note 8 3" xfId="12239"/>
    <cellStyle name="Note 8 4" xfId="12240"/>
    <cellStyle name="Note 8 5" xfId="12241"/>
    <cellStyle name="Note 8 6" xfId="12242"/>
    <cellStyle name="Note 8 7" xfId="12243"/>
    <cellStyle name="Note 8 8" xfId="12244"/>
    <cellStyle name="Note 9" xfId="12245"/>
    <cellStyle name="Note 9 2" xfId="12246"/>
    <cellStyle name="Note 9 3" xfId="12247"/>
    <cellStyle name="Note 9 4" xfId="12248"/>
    <cellStyle name="Note 9 5" xfId="12249"/>
    <cellStyle name="Note 9 6" xfId="12250"/>
    <cellStyle name="Note 9 7" xfId="12251"/>
    <cellStyle name="Note 9 8" xfId="12252"/>
    <cellStyle name="notes" xfId="12253"/>
    <cellStyle name="notes 2" xfId="12254"/>
    <cellStyle name="notes 3" xfId="12255"/>
    <cellStyle name="Output 10" xfId="12256"/>
    <cellStyle name="Output 2" xfId="12257"/>
    <cellStyle name="Output 2 10" xfId="12258"/>
    <cellStyle name="Output 2 10 2" xfId="12259"/>
    <cellStyle name="Output 2 11" xfId="12260"/>
    <cellStyle name="Output 2 11 2" xfId="12261"/>
    <cellStyle name="Output 2 11 2 2" xfId="12262"/>
    <cellStyle name="Output 2 11 2 3" xfId="12263"/>
    <cellStyle name="Output 2 11 2 4" xfId="12264"/>
    <cellStyle name="Output 2 11 2 5" xfId="12265"/>
    <cellStyle name="Output 2 11 3" xfId="12266"/>
    <cellStyle name="Output 2 11 4" xfId="12267"/>
    <cellStyle name="Output 2 11 5" xfId="12268"/>
    <cellStyle name="Output 2 11 6" xfId="12269"/>
    <cellStyle name="Output 2 12" xfId="12270"/>
    <cellStyle name="Output 2 2" xfId="12271"/>
    <cellStyle name="Output 2 2 10" xfId="12272"/>
    <cellStyle name="Output 2 2 10 2" xfId="12273"/>
    <cellStyle name="Output 2 2 10 2 2" xfId="12274"/>
    <cellStyle name="Output 2 2 10 2 3" xfId="12275"/>
    <cellStyle name="Output 2 2 10 2 4" xfId="12276"/>
    <cellStyle name="Output 2 2 10 2 5" xfId="12277"/>
    <cellStyle name="Output 2 2 10 3" xfId="12278"/>
    <cellStyle name="Output 2 2 10 4" xfId="12279"/>
    <cellStyle name="Output 2 2 10 5" xfId="12280"/>
    <cellStyle name="Output 2 2 10 6" xfId="12281"/>
    <cellStyle name="Output 2 2 11" xfId="12282"/>
    <cellStyle name="Output 2 2 11 2" xfId="12283"/>
    <cellStyle name="Output 2 2 11 3" xfId="12284"/>
    <cellStyle name="Output 2 2 11 4" xfId="12285"/>
    <cellStyle name="Output 2 2 11 5" xfId="12286"/>
    <cellStyle name="Output 2 2 12" xfId="12287"/>
    <cellStyle name="Output 2 2 13" xfId="12288"/>
    <cellStyle name="Output 2 2 14" xfId="12289"/>
    <cellStyle name="Output 2 2 15" xfId="12290"/>
    <cellStyle name="Output 2 2 2" xfId="12291"/>
    <cellStyle name="Output 2 2 2 10" xfId="12292"/>
    <cellStyle name="Output 2 2 2 2" xfId="12293"/>
    <cellStyle name="Output 2 2 2 2 2" xfId="12294"/>
    <cellStyle name="Output 2 2 2 2 2 2" xfId="12295"/>
    <cellStyle name="Output 2 2 2 2 2 2 2" xfId="12296"/>
    <cellStyle name="Output 2 2 2 2 2 2 2 2" xfId="12297"/>
    <cellStyle name="Output 2 2 2 2 2 2 2 2 2" xfId="12298"/>
    <cellStyle name="Output 2 2 2 2 2 2 2 2 3" xfId="12299"/>
    <cellStyle name="Output 2 2 2 2 2 2 2 2 4" xfId="12300"/>
    <cellStyle name="Output 2 2 2 2 2 2 2 2 5" xfId="12301"/>
    <cellStyle name="Output 2 2 2 2 2 2 2 3" xfId="12302"/>
    <cellStyle name="Output 2 2 2 2 2 2 2 4" xfId="12303"/>
    <cellStyle name="Output 2 2 2 2 2 2 2 5" xfId="12304"/>
    <cellStyle name="Output 2 2 2 2 2 2 2 6" xfId="12305"/>
    <cellStyle name="Output 2 2 2 2 2 2 3" xfId="12306"/>
    <cellStyle name="Output 2 2 2 2 2 2 3 2" xfId="12307"/>
    <cellStyle name="Output 2 2 2 2 2 2 3 3" xfId="12308"/>
    <cellStyle name="Output 2 2 2 2 2 2 3 4" xfId="12309"/>
    <cellStyle name="Output 2 2 2 2 2 2 3 5" xfId="12310"/>
    <cellStyle name="Output 2 2 2 2 2 2 4" xfId="12311"/>
    <cellStyle name="Output 2 2 2 2 2 2 5" xfId="12312"/>
    <cellStyle name="Output 2 2 2 2 2 2 6" xfId="12313"/>
    <cellStyle name="Output 2 2 2 2 2 2 7" xfId="12314"/>
    <cellStyle name="Output 2 2 2 2 2 3" xfId="12315"/>
    <cellStyle name="Output 2 2 2 2 2 3 2" xfId="12316"/>
    <cellStyle name="Output 2 2 2 2 2 3 2 2" xfId="12317"/>
    <cellStyle name="Output 2 2 2 2 2 3 2 3" xfId="12318"/>
    <cellStyle name="Output 2 2 2 2 2 3 2 4" xfId="12319"/>
    <cellStyle name="Output 2 2 2 2 2 3 2 5" xfId="12320"/>
    <cellStyle name="Output 2 2 2 2 2 3 3" xfId="12321"/>
    <cellStyle name="Output 2 2 2 2 2 3 4" xfId="12322"/>
    <cellStyle name="Output 2 2 2 2 2 3 5" xfId="12323"/>
    <cellStyle name="Output 2 2 2 2 2 3 6" xfId="12324"/>
    <cellStyle name="Output 2 2 2 2 2 4" xfId="12325"/>
    <cellStyle name="Output 2 2 2 2 2 4 2" xfId="12326"/>
    <cellStyle name="Output 2 2 2 2 2 4 3" xfId="12327"/>
    <cellStyle name="Output 2 2 2 2 2 4 4" xfId="12328"/>
    <cellStyle name="Output 2 2 2 2 2 4 5" xfId="12329"/>
    <cellStyle name="Output 2 2 2 2 2 5" xfId="12330"/>
    <cellStyle name="Output 2 2 2 2 2 6" xfId="12331"/>
    <cellStyle name="Output 2 2 2 2 2 7" xfId="12332"/>
    <cellStyle name="Output 2 2 2 2 2 8" xfId="12333"/>
    <cellStyle name="Output 2 2 2 2 3" xfId="12334"/>
    <cellStyle name="Output 2 2 2 2 3 2" xfId="12335"/>
    <cellStyle name="Output 2 2 2 2 3 2 2" xfId="12336"/>
    <cellStyle name="Output 2 2 2 2 3 2 2 2" xfId="12337"/>
    <cellStyle name="Output 2 2 2 2 3 2 2 3" xfId="12338"/>
    <cellStyle name="Output 2 2 2 2 3 2 2 4" xfId="12339"/>
    <cellStyle name="Output 2 2 2 2 3 2 2 5" xfId="12340"/>
    <cellStyle name="Output 2 2 2 2 3 2 3" xfId="12341"/>
    <cellStyle name="Output 2 2 2 2 3 2 4" xfId="12342"/>
    <cellStyle name="Output 2 2 2 2 3 2 5" xfId="12343"/>
    <cellStyle name="Output 2 2 2 2 3 2 6" xfId="12344"/>
    <cellStyle name="Output 2 2 2 2 3 3" xfId="12345"/>
    <cellStyle name="Output 2 2 2 2 3 3 2" xfId="12346"/>
    <cellStyle name="Output 2 2 2 2 3 3 3" xfId="12347"/>
    <cellStyle name="Output 2 2 2 2 3 3 4" xfId="12348"/>
    <cellStyle name="Output 2 2 2 2 3 3 5" xfId="12349"/>
    <cellStyle name="Output 2 2 2 2 3 4" xfId="12350"/>
    <cellStyle name="Output 2 2 2 2 3 5" xfId="12351"/>
    <cellStyle name="Output 2 2 2 2 3 6" xfId="12352"/>
    <cellStyle name="Output 2 2 2 2 3 7" xfId="12353"/>
    <cellStyle name="Output 2 2 2 2 4" xfId="12354"/>
    <cellStyle name="Output 2 2 2 2 4 2" xfId="12355"/>
    <cellStyle name="Output 2 2 2 2 4 2 2" xfId="12356"/>
    <cellStyle name="Output 2 2 2 2 4 2 3" xfId="12357"/>
    <cellStyle name="Output 2 2 2 2 4 2 4" xfId="12358"/>
    <cellStyle name="Output 2 2 2 2 4 2 5" xfId="12359"/>
    <cellStyle name="Output 2 2 2 2 4 3" xfId="12360"/>
    <cellStyle name="Output 2 2 2 2 4 4" xfId="12361"/>
    <cellStyle name="Output 2 2 2 2 4 5" xfId="12362"/>
    <cellStyle name="Output 2 2 2 2 4 6" xfId="12363"/>
    <cellStyle name="Output 2 2 2 2 5" xfId="12364"/>
    <cellStyle name="Output 2 2 2 2 5 2" xfId="12365"/>
    <cellStyle name="Output 2 2 2 2 5 3" xfId="12366"/>
    <cellStyle name="Output 2 2 2 2 5 4" xfId="12367"/>
    <cellStyle name="Output 2 2 2 2 5 5" xfId="12368"/>
    <cellStyle name="Output 2 2 2 2 6" xfId="12369"/>
    <cellStyle name="Output 2 2 2 2 7" xfId="12370"/>
    <cellStyle name="Output 2 2 2 2 8" xfId="12371"/>
    <cellStyle name="Output 2 2 2 2 9" xfId="12372"/>
    <cellStyle name="Output 2 2 2 3" xfId="12373"/>
    <cellStyle name="Output 2 2 2 3 2" xfId="12374"/>
    <cellStyle name="Output 2 2 2 3 2 2" xfId="12375"/>
    <cellStyle name="Output 2 2 2 3 2 2 2" xfId="12376"/>
    <cellStyle name="Output 2 2 2 3 2 2 2 2" xfId="12377"/>
    <cellStyle name="Output 2 2 2 3 2 2 2 3" xfId="12378"/>
    <cellStyle name="Output 2 2 2 3 2 2 2 4" xfId="12379"/>
    <cellStyle name="Output 2 2 2 3 2 2 2 5" xfId="12380"/>
    <cellStyle name="Output 2 2 2 3 2 2 3" xfId="12381"/>
    <cellStyle name="Output 2 2 2 3 2 2 4" xfId="12382"/>
    <cellStyle name="Output 2 2 2 3 2 2 5" xfId="12383"/>
    <cellStyle name="Output 2 2 2 3 2 2 6" xfId="12384"/>
    <cellStyle name="Output 2 2 2 3 2 3" xfId="12385"/>
    <cellStyle name="Output 2 2 2 3 2 3 2" xfId="12386"/>
    <cellStyle name="Output 2 2 2 3 2 3 3" xfId="12387"/>
    <cellStyle name="Output 2 2 2 3 2 3 4" xfId="12388"/>
    <cellStyle name="Output 2 2 2 3 2 3 5" xfId="12389"/>
    <cellStyle name="Output 2 2 2 3 2 4" xfId="12390"/>
    <cellStyle name="Output 2 2 2 3 2 5" xfId="12391"/>
    <cellStyle name="Output 2 2 2 3 2 6" xfId="12392"/>
    <cellStyle name="Output 2 2 2 3 2 7" xfId="12393"/>
    <cellStyle name="Output 2 2 2 3 3" xfId="12394"/>
    <cellStyle name="Output 2 2 2 3 3 2" xfId="12395"/>
    <cellStyle name="Output 2 2 2 3 3 2 2" xfId="12396"/>
    <cellStyle name="Output 2 2 2 3 3 2 3" xfId="12397"/>
    <cellStyle name="Output 2 2 2 3 3 2 4" xfId="12398"/>
    <cellStyle name="Output 2 2 2 3 3 2 5" xfId="12399"/>
    <cellStyle name="Output 2 2 2 3 3 3" xfId="12400"/>
    <cellStyle name="Output 2 2 2 3 3 4" xfId="12401"/>
    <cellStyle name="Output 2 2 2 3 3 5" xfId="12402"/>
    <cellStyle name="Output 2 2 2 3 3 6" xfId="12403"/>
    <cellStyle name="Output 2 2 2 3 4" xfId="12404"/>
    <cellStyle name="Output 2 2 2 3 4 2" xfId="12405"/>
    <cellStyle name="Output 2 2 2 3 4 3" xfId="12406"/>
    <cellStyle name="Output 2 2 2 3 4 4" xfId="12407"/>
    <cellStyle name="Output 2 2 2 3 4 5" xfId="12408"/>
    <cellStyle name="Output 2 2 2 3 5" xfId="12409"/>
    <cellStyle name="Output 2 2 2 3 6" xfId="12410"/>
    <cellStyle name="Output 2 2 2 3 7" xfId="12411"/>
    <cellStyle name="Output 2 2 2 3 8" xfId="12412"/>
    <cellStyle name="Output 2 2 2 4" xfId="12413"/>
    <cellStyle name="Output 2 2 2 4 2" xfId="12414"/>
    <cellStyle name="Output 2 2 2 4 2 2" xfId="12415"/>
    <cellStyle name="Output 2 2 2 4 2 2 2" xfId="12416"/>
    <cellStyle name="Output 2 2 2 4 2 2 3" xfId="12417"/>
    <cellStyle name="Output 2 2 2 4 2 2 4" xfId="12418"/>
    <cellStyle name="Output 2 2 2 4 2 2 5" xfId="12419"/>
    <cellStyle name="Output 2 2 2 4 2 3" xfId="12420"/>
    <cellStyle name="Output 2 2 2 4 2 4" xfId="12421"/>
    <cellStyle name="Output 2 2 2 4 2 5" xfId="12422"/>
    <cellStyle name="Output 2 2 2 4 2 6" xfId="12423"/>
    <cellStyle name="Output 2 2 2 4 3" xfId="12424"/>
    <cellStyle name="Output 2 2 2 4 3 2" xfId="12425"/>
    <cellStyle name="Output 2 2 2 4 3 3" xfId="12426"/>
    <cellStyle name="Output 2 2 2 4 3 4" xfId="12427"/>
    <cellStyle name="Output 2 2 2 4 3 5" xfId="12428"/>
    <cellStyle name="Output 2 2 2 4 4" xfId="12429"/>
    <cellStyle name="Output 2 2 2 4 5" xfId="12430"/>
    <cellStyle name="Output 2 2 2 4 6" xfId="12431"/>
    <cellStyle name="Output 2 2 2 4 7" xfId="12432"/>
    <cellStyle name="Output 2 2 2 5" xfId="12433"/>
    <cellStyle name="Output 2 2 2 5 2" xfId="12434"/>
    <cellStyle name="Output 2 2 2 5 2 2" xfId="12435"/>
    <cellStyle name="Output 2 2 2 5 2 3" xfId="12436"/>
    <cellStyle name="Output 2 2 2 5 2 4" xfId="12437"/>
    <cellStyle name="Output 2 2 2 5 2 5" xfId="12438"/>
    <cellStyle name="Output 2 2 2 5 3" xfId="12439"/>
    <cellStyle name="Output 2 2 2 5 4" xfId="12440"/>
    <cellStyle name="Output 2 2 2 5 5" xfId="12441"/>
    <cellStyle name="Output 2 2 2 5 6" xfId="12442"/>
    <cellStyle name="Output 2 2 2 6" xfId="12443"/>
    <cellStyle name="Output 2 2 2 6 2" xfId="12444"/>
    <cellStyle name="Output 2 2 2 6 3" xfId="12445"/>
    <cellStyle name="Output 2 2 2 6 4" xfId="12446"/>
    <cellStyle name="Output 2 2 2 6 5" xfId="12447"/>
    <cellStyle name="Output 2 2 2 7" xfId="12448"/>
    <cellStyle name="Output 2 2 2 8" xfId="12449"/>
    <cellStyle name="Output 2 2 2 9" xfId="12450"/>
    <cellStyle name="Output 2 2 3" xfId="12451"/>
    <cellStyle name="Output 2 2 3 10" xfId="12452"/>
    <cellStyle name="Output 2 2 3 11" xfId="12453"/>
    <cellStyle name="Output 2 2 3 12" xfId="12454"/>
    <cellStyle name="Output 2 2 3 13" xfId="12455"/>
    <cellStyle name="Output 2 2 3 2" xfId="12456"/>
    <cellStyle name="Output 2 2 3 2 2" xfId="12457"/>
    <cellStyle name="Output 2 2 3 2 2 2" xfId="12458"/>
    <cellStyle name="Output 2 2 3 2 2 2 2" xfId="12459"/>
    <cellStyle name="Output 2 2 3 2 2 2 2 2" xfId="12460"/>
    <cellStyle name="Output 2 2 3 2 2 2 2 2 2" xfId="12461"/>
    <cellStyle name="Output 2 2 3 2 2 2 2 2 3" xfId="12462"/>
    <cellStyle name="Output 2 2 3 2 2 2 2 2 4" xfId="12463"/>
    <cellStyle name="Output 2 2 3 2 2 2 2 2 5" xfId="12464"/>
    <cellStyle name="Output 2 2 3 2 2 2 2 3" xfId="12465"/>
    <cellStyle name="Output 2 2 3 2 2 2 2 4" xfId="12466"/>
    <cellStyle name="Output 2 2 3 2 2 2 2 5" xfId="12467"/>
    <cellStyle name="Output 2 2 3 2 2 2 2 6" xfId="12468"/>
    <cellStyle name="Output 2 2 3 2 2 2 3" xfId="12469"/>
    <cellStyle name="Output 2 2 3 2 2 2 3 2" xfId="12470"/>
    <cellStyle name="Output 2 2 3 2 2 2 3 3" xfId="12471"/>
    <cellStyle name="Output 2 2 3 2 2 2 3 4" xfId="12472"/>
    <cellStyle name="Output 2 2 3 2 2 2 3 5" xfId="12473"/>
    <cellStyle name="Output 2 2 3 2 2 2 4" xfId="12474"/>
    <cellStyle name="Output 2 2 3 2 2 2 5" xfId="12475"/>
    <cellStyle name="Output 2 2 3 2 2 2 6" xfId="12476"/>
    <cellStyle name="Output 2 2 3 2 2 2 7" xfId="12477"/>
    <cellStyle name="Output 2 2 3 2 2 3" xfId="12478"/>
    <cellStyle name="Output 2 2 3 2 2 3 2" xfId="12479"/>
    <cellStyle name="Output 2 2 3 2 2 3 2 2" xfId="12480"/>
    <cellStyle name="Output 2 2 3 2 2 3 2 3" xfId="12481"/>
    <cellStyle name="Output 2 2 3 2 2 3 2 4" xfId="12482"/>
    <cellStyle name="Output 2 2 3 2 2 3 2 5" xfId="12483"/>
    <cellStyle name="Output 2 2 3 2 2 3 3" xfId="12484"/>
    <cellStyle name="Output 2 2 3 2 2 3 4" xfId="12485"/>
    <cellStyle name="Output 2 2 3 2 2 3 5" xfId="12486"/>
    <cellStyle name="Output 2 2 3 2 2 3 6" xfId="12487"/>
    <cellStyle name="Output 2 2 3 2 2 4" xfId="12488"/>
    <cellStyle name="Output 2 2 3 2 2 4 2" xfId="12489"/>
    <cellStyle name="Output 2 2 3 2 2 4 3" xfId="12490"/>
    <cellStyle name="Output 2 2 3 2 2 4 4" xfId="12491"/>
    <cellStyle name="Output 2 2 3 2 2 4 5" xfId="12492"/>
    <cellStyle name="Output 2 2 3 2 2 5" xfId="12493"/>
    <cellStyle name="Output 2 2 3 2 2 6" xfId="12494"/>
    <cellStyle name="Output 2 2 3 2 2 7" xfId="12495"/>
    <cellStyle name="Output 2 2 3 2 2 8" xfId="12496"/>
    <cellStyle name="Output 2 2 3 2 3" xfId="12497"/>
    <cellStyle name="Output 2 2 3 2 3 2" xfId="12498"/>
    <cellStyle name="Output 2 2 3 2 3 2 2" xfId="12499"/>
    <cellStyle name="Output 2 2 3 2 3 2 3" xfId="12500"/>
    <cellStyle name="Output 2 2 3 2 3 2 4" xfId="12501"/>
    <cellStyle name="Output 2 2 3 2 3 2 5" xfId="12502"/>
    <cellStyle name="Output 2 2 3 2 3 3" xfId="12503"/>
    <cellStyle name="Output 2 2 3 2 3 4" xfId="12504"/>
    <cellStyle name="Output 2 2 3 2 3 5" xfId="12505"/>
    <cellStyle name="Output 2 2 3 2 3 6" xfId="12506"/>
    <cellStyle name="Output 2 2 3 2 4" xfId="12507"/>
    <cellStyle name="Output 2 2 3 2 4 2" xfId="12508"/>
    <cellStyle name="Output 2 2 3 2 4 3" xfId="12509"/>
    <cellStyle name="Output 2 2 3 2 4 4" xfId="12510"/>
    <cellStyle name="Output 2 2 3 2 4 5" xfId="12511"/>
    <cellStyle name="Output 2 2 3 2 5" xfId="12512"/>
    <cellStyle name="Output 2 2 3 2 6" xfId="12513"/>
    <cellStyle name="Output 2 2 3 2 7" xfId="12514"/>
    <cellStyle name="Output 2 2 3 2 8" xfId="12515"/>
    <cellStyle name="Output 2 2 3 3" xfId="12516"/>
    <cellStyle name="Output 2 2 3 3 10" xfId="12517"/>
    <cellStyle name="Output 2 2 3 3 2" xfId="12518"/>
    <cellStyle name="Output 2 2 3 3 2 2" xfId="12519"/>
    <cellStyle name="Output 2 2 3 3 2 2 2" xfId="12520"/>
    <cellStyle name="Output 2 2 3 3 2 2 2 2" xfId="12521"/>
    <cellStyle name="Output 2 2 3 3 2 2 2 3" xfId="12522"/>
    <cellStyle name="Output 2 2 3 3 2 2 2 4" xfId="12523"/>
    <cellStyle name="Output 2 2 3 3 2 2 2 5" xfId="12524"/>
    <cellStyle name="Output 2 2 3 3 2 2 3" xfId="12525"/>
    <cellStyle name="Output 2 2 3 3 2 2 4" xfId="12526"/>
    <cellStyle name="Output 2 2 3 3 2 2 5" xfId="12527"/>
    <cellStyle name="Output 2 2 3 3 2 2 6" xfId="12528"/>
    <cellStyle name="Output 2 2 3 3 2 3" xfId="12529"/>
    <cellStyle name="Output 2 2 3 3 2 3 2" xfId="12530"/>
    <cellStyle name="Output 2 2 3 3 2 3 3" xfId="12531"/>
    <cellStyle name="Output 2 2 3 3 2 3 4" xfId="12532"/>
    <cellStyle name="Output 2 2 3 3 2 3 5" xfId="12533"/>
    <cellStyle name="Output 2 2 3 3 2 4" xfId="12534"/>
    <cellStyle name="Output 2 2 3 3 2 5" xfId="12535"/>
    <cellStyle name="Output 2 2 3 3 2 6" xfId="12536"/>
    <cellStyle name="Output 2 2 3 3 2 7" xfId="12537"/>
    <cellStyle name="Output 2 2 3 3 3" xfId="12538"/>
    <cellStyle name="Output 2 2 3 3 3 2" xfId="12539"/>
    <cellStyle name="Output 2 2 3 3 3 2 2" xfId="12540"/>
    <cellStyle name="Output 2 2 3 3 3 2 2 2" xfId="12541"/>
    <cellStyle name="Output 2 2 3 3 3 2 2 3" xfId="12542"/>
    <cellStyle name="Output 2 2 3 3 3 2 2 4" xfId="12543"/>
    <cellStyle name="Output 2 2 3 3 3 2 2 5" xfId="12544"/>
    <cellStyle name="Output 2 2 3 3 3 2 3" xfId="12545"/>
    <cellStyle name="Output 2 2 3 3 3 2 4" xfId="12546"/>
    <cellStyle name="Output 2 2 3 3 3 2 5" xfId="12547"/>
    <cellStyle name="Output 2 2 3 3 3 2 6" xfId="12548"/>
    <cellStyle name="Output 2 2 3 3 3 3" xfId="12549"/>
    <cellStyle name="Output 2 2 3 3 3 3 2" xfId="12550"/>
    <cellStyle name="Output 2 2 3 3 3 3 3" xfId="12551"/>
    <cellStyle name="Output 2 2 3 3 3 3 4" xfId="12552"/>
    <cellStyle name="Output 2 2 3 3 3 3 5" xfId="12553"/>
    <cellStyle name="Output 2 2 3 3 3 4" xfId="12554"/>
    <cellStyle name="Output 2 2 3 3 3 5" xfId="12555"/>
    <cellStyle name="Output 2 2 3 3 3 6" xfId="12556"/>
    <cellStyle name="Output 2 2 3 3 3 7" xfId="12557"/>
    <cellStyle name="Output 2 2 3 3 4" xfId="12558"/>
    <cellStyle name="Output 2 2 3 3 4 2" xfId="12559"/>
    <cellStyle name="Output 2 2 3 3 4 2 2" xfId="12560"/>
    <cellStyle name="Output 2 2 3 3 4 2 2 2" xfId="12561"/>
    <cellStyle name="Output 2 2 3 3 4 2 2 3" xfId="12562"/>
    <cellStyle name="Output 2 2 3 3 4 2 2 4" xfId="12563"/>
    <cellStyle name="Output 2 2 3 3 4 2 2 5" xfId="12564"/>
    <cellStyle name="Output 2 2 3 3 4 2 3" xfId="12565"/>
    <cellStyle name="Output 2 2 3 3 4 2 4" xfId="12566"/>
    <cellStyle name="Output 2 2 3 3 4 2 5" xfId="12567"/>
    <cellStyle name="Output 2 2 3 3 4 2 6" xfId="12568"/>
    <cellStyle name="Output 2 2 3 3 4 3" xfId="12569"/>
    <cellStyle name="Output 2 2 3 3 4 3 2" xfId="12570"/>
    <cellStyle name="Output 2 2 3 3 4 3 3" xfId="12571"/>
    <cellStyle name="Output 2 2 3 3 4 3 4" xfId="12572"/>
    <cellStyle name="Output 2 2 3 3 4 3 5" xfId="12573"/>
    <cellStyle name="Output 2 2 3 3 4 4" xfId="12574"/>
    <cellStyle name="Output 2 2 3 3 4 5" xfId="12575"/>
    <cellStyle name="Output 2 2 3 3 4 6" xfId="12576"/>
    <cellStyle name="Output 2 2 3 3 4 7" xfId="12577"/>
    <cellStyle name="Output 2 2 3 3 5" xfId="12578"/>
    <cellStyle name="Output 2 2 3 3 5 2" xfId="12579"/>
    <cellStyle name="Output 2 2 3 3 5 2 2" xfId="12580"/>
    <cellStyle name="Output 2 2 3 3 5 2 3" xfId="12581"/>
    <cellStyle name="Output 2 2 3 3 5 2 4" xfId="12582"/>
    <cellStyle name="Output 2 2 3 3 5 2 5" xfId="12583"/>
    <cellStyle name="Output 2 2 3 3 5 3" xfId="12584"/>
    <cellStyle name="Output 2 2 3 3 5 4" xfId="12585"/>
    <cellStyle name="Output 2 2 3 3 5 5" xfId="12586"/>
    <cellStyle name="Output 2 2 3 3 5 6" xfId="12587"/>
    <cellStyle name="Output 2 2 3 3 6" xfId="12588"/>
    <cellStyle name="Output 2 2 3 3 6 2" xfId="12589"/>
    <cellStyle name="Output 2 2 3 3 6 3" xfId="12590"/>
    <cellStyle name="Output 2 2 3 3 6 4" xfId="12591"/>
    <cellStyle name="Output 2 2 3 3 6 5" xfId="12592"/>
    <cellStyle name="Output 2 2 3 3 7" xfId="12593"/>
    <cellStyle name="Output 2 2 3 3 8" xfId="12594"/>
    <cellStyle name="Output 2 2 3 3 9" xfId="12595"/>
    <cellStyle name="Output 2 2 3 4" xfId="12596"/>
    <cellStyle name="Output 2 2 3 4 2" xfId="12597"/>
    <cellStyle name="Output 2 2 3 4 2 2" xfId="12598"/>
    <cellStyle name="Output 2 2 3 4 2 2 2" xfId="12599"/>
    <cellStyle name="Output 2 2 3 4 2 2 2 2" xfId="12600"/>
    <cellStyle name="Output 2 2 3 4 2 2 2 3" xfId="12601"/>
    <cellStyle name="Output 2 2 3 4 2 2 2 4" xfId="12602"/>
    <cellStyle name="Output 2 2 3 4 2 2 2 5" xfId="12603"/>
    <cellStyle name="Output 2 2 3 4 2 2 3" xfId="12604"/>
    <cellStyle name="Output 2 2 3 4 2 2 4" xfId="12605"/>
    <cellStyle name="Output 2 2 3 4 2 2 5" xfId="12606"/>
    <cellStyle name="Output 2 2 3 4 2 2 6" xfId="12607"/>
    <cellStyle name="Output 2 2 3 4 2 3" xfId="12608"/>
    <cellStyle name="Output 2 2 3 4 2 3 2" xfId="12609"/>
    <cellStyle name="Output 2 2 3 4 2 3 3" xfId="12610"/>
    <cellStyle name="Output 2 2 3 4 2 3 4" xfId="12611"/>
    <cellStyle name="Output 2 2 3 4 2 3 5" xfId="12612"/>
    <cellStyle name="Output 2 2 3 4 2 4" xfId="12613"/>
    <cellStyle name="Output 2 2 3 4 2 5" xfId="12614"/>
    <cellStyle name="Output 2 2 3 4 2 6" xfId="12615"/>
    <cellStyle name="Output 2 2 3 4 2 7" xfId="12616"/>
    <cellStyle name="Output 2 2 3 4 3" xfId="12617"/>
    <cellStyle name="Output 2 2 3 4 3 2" xfId="12618"/>
    <cellStyle name="Output 2 2 3 4 3 2 2" xfId="12619"/>
    <cellStyle name="Output 2 2 3 4 3 2 3" xfId="12620"/>
    <cellStyle name="Output 2 2 3 4 3 2 4" xfId="12621"/>
    <cellStyle name="Output 2 2 3 4 3 2 5" xfId="12622"/>
    <cellStyle name="Output 2 2 3 4 3 3" xfId="12623"/>
    <cellStyle name="Output 2 2 3 4 3 4" xfId="12624"/>
    <cellStyle name="Output 2 2 3 4 3 5" xfId="12625"/>
    <cellStyle name="Output 2 2 3 4 3 6" xfId="12626"/>
    <cellStyle name="Output 2 2 3 4 4" xfId="12627"/>
    <cellStyle name="Output 2 2 3 4 4 2" xfId="12628"/>
    <cellStyle name="Output 2 2 3 4 4 3" xfId="12629"/>
    <cellStyle name="Output 2 2 3 4 4 4" xfId="12630"/>
    <cellStyle name="Output 2 2 3 4 4 5" xfId="12631"/>
    <cellStyle name="Output 2 2 3 4 5" xfId="12632"/>
    <cellStyle name="Output 2 2 3 4 6" xfId="12633"/>
    <cellStyle name="Output 2 2 3 4 7" xfId="12634"/>
    <cellStyle name="Output 2 2 3 4 8" xfId="12635"/>
    <cellStyle name="Output 2 2 3 5" xfId="12636"/>
    <cellStyle name="Output 2 2 3 5 2" xfId="12637"/>
    <cellStyle name="Output 2 2 3 5 2 2" xfId="12638"/>
    <cellStyle name="Output 2 2 3 5 2 2 2" xfId="12639"/>
    <cellStyle name="Output 2 2 3 5 2 2 3" xfId="12640"/>
    <cellStyle name="Output 2 2 3 5 2 2 4" xfId="12641"/>
    <cellStyle name="Output 2 2 3 5 2 2 5" xfId="12642"/>
    <cellStyle name="Output 2 2 3 5 2 3" xfId="12643"/>
    <cellStyle name="Output 2 2 3 5 2 4" xfId="12644"/>
    <cellStyle name="Output 2 2 3 5 2 5" xfId="12645"/>
    <cellStyle name="Output 2 2 3 5 2 6" xfId="12646"/>
    <cellStyle name="Output 2 2 3 5 3" xfId="12647"/>
    <cellStyle name="Output 2 2 3 5 3 2" xfId="12648"/>
    <cellStyle name="Output 2 2 3 5 3 3" xfId="12649"/>
    <cellStyle name="Output 2 2 3 5 3 4" xfId="12650"/>
    <cellStyle name="Output 2 2 3 5 3 5" xfId="12651"/>
    <cellStyle name="Output 2 2 3 5 4" xfId="12652"/>
    <cellStyle name="Output 2 2 3 5 5" xfId="12653"/>
    <cellStyle name="Output 2 2 3 5 6" xfId="12654"/>
    <cellStyle name="Output 2 2 3 5 7" xfId="12655"/>
    <cellStyle name="Output 2 2 3 6" xfId="12656"/>
    <cellStyle name="Output 2 2 3 6 2" xfId="12657"/>
    <cellStyle name="Output 2 2 3 6 2 2" xfId="12658"/>
    <cellStyle name="Output 2 2 3 6 2 2 2" xfId="12659"/>
    <cellStyle name="Output 2 2 3 6 2 2 3" xfId="12660"/>
    <cellStyle name="Output 2 2 3 6 2 2 4" xfId="12661"/>
    <cellStyle name="Output 2 2 3 6 2 2 5" xfId="12662"/>
    <cellStyle name="Output 2 2 3 6 2 3" xfId="12663"/>
    <cellStyle name="Output 2 2 3 6 2 4" xfId="12664"/>
    <cellStyle name="Output 2 2 3 6 2 5" xfId="12665"/>
    <cellStyle name="Output 2 2 3 6 2 6" xfId="12666"/>
    <cellStyle name="Output 2 2 3 6 3" xfId="12667"/>
    <cellStyle name="Output 2 2 3 6 3 2" xfId="12668"/>
    <cellStyle name="Output 2 2 3 6 3 3" xfId="12669"/>
    <cellStyle name="Output 2 2 3 6 3 4" xfId="12670"/>
    <cellStyle name="Output 2 2 3 6 3 5" xfId="12671"/>
    <cellStyle name="Output 2 2 3 6 4" xfId="12672"/>
    <cellStyle name="Output 2 2 3 6 5" xfId="12673"/>
    <cellStyle name="Output 2 2 3 6 6" xfId="12674"/>
    <cellStyle name="Output 2 2 3 6 7" xfId="12675"/>
    <cellStyle name="Output 2 2 3 7" xfId="12676"/>
    <cellStyle name="Output 2 2 3 7 2" xfId="12677"/>
    <cellStyle name="Output 2 2 3 7 2 2" xfId="12678"/>
    <cellStyle name="Output 2 2 3 7 2 2 2" xfId="12679"/>
    <cellStyle name="Output 2 2 3 7 2 2 3" xfId="12680"/>
    <cellStyle name="Output 2 2 3 7 2 2 4" xfId="12681"/>
    <cellStyle name="Output 2 2 3 7 2 2 5" xfId="12682"/>
    <cellStyle name="Output 2 2 3 7 2 3" xfId="12683"/>
    <cellStyle name="Output 2 2 3 7 2 4" xfId="12684"/>
    <cellStyle name="Output 2 2 3 7 2 5" xfId="12685"/>
    <cellStyle name="Output 2 2 3 7 2 6" xfId="12686"/>
    <cellStyle name="Output 2 2 3 7 3" xfId="12687"/>
    <cellStyle name="Output 2 2 3 7 3 2" xfId="12688"/>
    <cellStyle name="Output 2 2 3 7 3 3" xfId="12689"/>
    <cellStyle name="Output 2 2 3 7 3 4" xfId="12690"/>
    <cellStyle name="Output 2 2 3 7 3 5" xfId="12691"/>
    <cellStyle name="Output 2 2 3 7 4" xfId="12692"/>
    <cellStyle name="Output 2 2 3 7 5" xfId="12693"/>
    <cellStyle name="Output 2 2 3 7 6" xfId="12694"/>
    <cellStyle name="Output 2 2 3 7 7" xfId="12695"/>
    <cellStyle name="Output 2 2 3 8" xfId="12696"/>
    <cellStyle name="Output 2 2 3 8 2" xfId="12697"/>
    <cellStyle name="Output 2 2 3 8 2 2" xfId="12698"/>
    <cellStyle name="Output 2 2 3 8 2 3" xfId="12699"/>
    <cellStyle name="Output 2 2 3 8 2 4" xfId="12700"/>
    <cellStyle name="Output 2 2 3 8 2 5" xfId="12701"/>
    <cellStyle name="Output 2 2 3 8 3" xfId="12702"/>
    <cellStyle name="Output 2 2 3 8 4" xfId="12703"/>
    <cellStyle name="Output 2 2 3 8 5" xfId="12704"/>
    <cellStyle name="Output 2 2 3 8 6" xfId="12705"/>
    <cellStyle name="Output 2 2 3 9" xfId="12706"/>
    <cellStyle name="Output 2 2 3 9 2" xfId="12707"/>
    <cellStyle name="Output 2 2 3 9 3" xfId="12708"/>
    <cellStyle name="Output 2 2 3 9 4" xfId="12709"/>
    <cellStyle name="Output 2 2 3 9 5" xfId="12710"/>
    <cellStyle name="Output 2 2 4" xfId="12711"/>
    <cellStyle name="Output 2 2 4 2" xfId="12712"/>
    <cellStyle name="Output 2 2 4 2 2" xfId="12713"/>
    <cellStyle name="Output 2 2 4 2 2 2" xfId="12714"/>
    <cellStyle name="Output 2 2 4 2 2 2 2" xfId="12715"/>
    <cellStyle name="Output 2 2 4 2 2 2 2 2" xfId="12716"/>
    <cellStyle name="Output 2 2 4 2 2 2 2 3" xfId="12717"/>
    <cellStyle name="Output 2 2 4 2 2 2 2 4" xfId="12718"/>
    <cellStyle name="Output 2 2 4 2 2 2 2 5" xfId="12719"/>
    <cellStyle name="Output 2 2 4 2 2 2 3" xfId="12720"/>
    <cellStyle name="Output 2 2 4 2 2 2 4" xfId="12721"/>
    <cellStyle name="Output 2 2 4 2 2 2 5" xfId="12722"/>
    <cellStyle name="Output 2 2 4 2 2 2 6" xfId="12723"/>
    <cellStyle name="Output 2 2 4 2 2 3" xfId="12724"/>
    <cellStyle name="Output 2 2 4 2 2 3 2" xfId="12725"/>
    <cellStyle name="Output 2 2 4 2 2 3 3" xfId="12726"/>
    <cellStyle name="Output 2 2 4 2 2 3 4" xfId="12727"/>
    <cellStyle name="Output 2 2 4 2 2 3 5" xfId="12728"/>
    <cellStyle name="Output 2 2 4 2 2 4" xfId="12729"/>
    <cellStyle name="Output 2 2 4 2 2 5" xfId="12730"/>
    <cellStyle name="Output 2 2 4 2 2 6" xfId="12731"/>
    <cellStyle name="Output 2 2 4 2 2 7" xfId="12732"/>
    <cellStyle name="Output 2 2 4 2 3" xfId="12733"/>
    <cellStyle name="Output 2 2 4 2 3 2" xfId="12734"/>
    <cellStyle name="Output 2 2 4 2 3 2 2" xfId="12735"/>
    <cellStyle name="Output 2 2 4 2 3 2 3" xfId="12736"/>
    <cellStyle name="Output 2 2 4 2 3 2 4" xfId="12737"/>
    <cellStyle name="Output 2 2 4 2 3 2 5" xfId="12738"/>
    <cellStyle name="Output 2 2 4 2 3 3" xfId="12739"/>
    <cellStyle name="Output 2 2 4 2 3 4" xfId="12740"/>
    <cellStyle name="Output 2 2 4 2 3 5" xfId="12741"/>
    <cellStyle name="Output 2 2 4 2 3 6" xfId="12742"/>
    <cellStyle name="Output 2 2 4 2 4" xfId="12743"/>
    <cellStyle name="Output 2 2 4 2 4 2" xfId="12744"/>
    <cellStyle name="Output 2 2 4 2 4 3" xfId="12745"/>
    <cellStyle name="Output 2 2 4 2 4 4" xfId="12746"/>
    <cellStyle name="Output 2 2 4 2 4 5" xfId="12747"/>
    <cellStyle name="Output 2 2 4 2 5" xfId="12748"/>
    <cellStyle name="Output 2 2 4 2 6" xfId="12749"/>
    <cellStyle name="Output 2 2 4 2 7" xfId="12750"/>
    <cellStyle name="Output 2 2 4 2 8" xfId="12751"/>
    <cellStyle name="Output 2 2 4 3" xfId="12752"/>
    <cellStyle name="Output 2 2 4 3 2" xfId="12753"/>
    <cellStyle name="Output 2 2 4 3 2 2" xfId="12754"/>
    <cellStyle name="Output 2 2 4 3 2 2 2" xfId="12755"/>
    <cellStyle name="Output 2 2 4 3 2 2 3" xfId="12756"/>
    <cellStyle name="Output 2 2 4 3 2 2 4" xfId="12757"/>
    <cellStyle name="Output 2 2 4 3 2 2 5" xfId="12758"/>
    <cellStyle name="Output 2 2 4 3 2 3" xfId="12759"/>
    <cellStyle name="Output 2 2 4 3 2 4" xfId="12760"/>
    <cellStyle name="Output 2 2 4 3 2 5" xfId="12761"/>
    <cellStyle name="Output 2 2 4 3 2 6" xfId="12762"/>
    <cellStyle name="Output 2 2 4 3 3" xfId="12763"/>
    <cellStyle name="Output 2 2 4 3 3 2" xfId="12764"/>
    <cellStyle name="Output 2 2 4 3 3 3" xfId="12765"/>
    <cellStyle name="Output 2 2 4 3 3 4" xfId="12766"/>
    <cellStyle name="Output 2 2 4 3 3 5" xfId="12767"/>
    <cellStyle name="Output 2 2 4 3 4" xfId="12768"/>
    <cellStyle name="Output 2 2 4 3 5" xfId="12769"/>
    <cellStyle name="Output 2 2 4 3 6" xfId="12770"/>
    <cellStyle name="Output 2 2 4 3 7" xfId="12771"/>
    <cellStyle name="Output 2 2 4 4" xfId="12772"/>
    <cellStyle name="Output 2 2 4 4 2" xfId="12773"/>
    <cellStyle name="Output 2 2 4 4 2 2" xfId="12774"/>
    <cellStyle name="Output 2 2 4 4 2 3" xfId="12775"/>
    <cellStyle name="Output 2 2 4 4 2 4" xfId="12776"/>
    <cellStyle name="Output 2 2 4 4 2 5" xfId="12777"/>
    <cellStyle name="Output 2 2 4 4 3" xfId="12778"/>
    <cellStyle name="Output 2 2 4 4 4" xfId="12779"/>
    <cellStyle name="Output 2 2 4 4 5" xfId="12780"/>
    <cellStyle name="Output 2 2 4 4 6" xfId="12781"/>
    <cellStyle name="Output 2 2 4 5" xfId="12782"/>
    <cellStyle name="Output 2 2 4 5 2" xfId="12783"/>
    <cellStyle name="Output 2 2 4 5 3" xfId="12784"/>
    <cellStyle name="Output 2 2 4 5 4" xfId="12785"/>
    <cellStyle name="Output 2 2 4 5 5" xfId="12786"/>
    <cellStyle name="Output 2 2 4 6" xfId="12787"/>
    <cellStyle name="Output 2 2 4 7" xfId="12788"/>
    <cellStyle name="Output 2 2 4 8" xfId="12789"/>
    <cellStyle name="Output 2 2 4 9" xfId="12790"/>
    <cellStyle name="Output 2 2 5" xfId="12791"/>
    <cellStyle name="Output 2 2 5 2" xfId="12792"/>
    <cellStyle name="Output 2 2 5 2 2" xfId="12793"/>
    <cellStyle name="Output 2 2 5 2 2 2" xfId="12794"/>
    <cellStyle name="Output 2 2 5 2 2 2 2" xfId="12795"/>
    <cellStyle name="Output 2 2 5 2 2 2 2 2" xfId="12796"/>
    <cellStyle name="Output 2 2 5 2 2 2 2 3" xfId="12797"/>
    <cellStyle name="Output 2 2 5 2 2 2 2 4" xfId="12798"/>
    <cellStyle name="Output 2 2 5 2 2 2 2 5" xfId="12799"/>
    <cellStyle name="Output 2 2 5 2 2 2 3" xfId="12800"/>
    <cellStyle name="Output 2 2 5 2 2 2 4" xfId="12801"/>
    <cellStyle name="Output 2 2 5 2 2 2 5" xfId="12802"/>
    <cellStyle name="Output 2 2 5 2 2 2 6" xfId="12803"/>
    <cellStyle name="Output 2 2 5 2 2 3" xfId="12804"/>
    <cellStyle name="Output 2 2 5 2 2 3 2" xfId="12805"/>
    <cellStyle name="Output 2 2 5 2 2 3 3" xfId="12806"/>
    <cellStyle name="Output 2 2 5 2 2 3 4" xfId="12807"/>
    <cellStyle name="Output 2 2 5 2 2 3 5" xfId="12808"/>
    <cellStyle name="Output 2 2 5 2 2 4" xfId="12809"/>
    <cellStyle name="Output 2 2 5 2 2 5" xfId="12810"/>
    <cellStyle name="Output 2 2 5 2 2 6" xfId="12811"/>
    <cellStyle name="Output 2 2 5 2 2 7" xfId="12812"/>
    <cellStyle name="Output 2 2 5 2 3" xfId="12813"/>
    <cellStyle name="Output 2 2 5 2 3 2" xfId="12814"/>
    <cellStyle name="Output 2 2 5 2 3 2 2" xfId="12815"/>
    <cellStyle name="Output 2 2 5 2 3 2 3" xfId="12816"/>
    <cellStyle name="Output 2 2 5 2 3 2 4" xfId="12817"/>
    <cellStyle name="Output 2 2 5 2 3 2 5" xfId="12818"/>
    <cellStyle name="Output 2 2 5 2 3 3" xfId="12819"/>
    <cellStyle name="Output 2 2 5 2 3 4" xfId="12820"/>
    <cellStyle name="Output 2 2 5 2 3 5" xfId="12821"/>
    <cellStyle name="Output 2 2 5 2 3 6" xfId="12822"/>
    <cellStyle name="Output 2 2 5 2 4" xfId="12823"/>
    <cellStyle name="Output 2 2 5 2 4 2" xfId="12824"/>
    <cellStyle name="Output 2 2 5 2 4 3" xfId="12825"/>
    <cellStyle name="Output 2 2 5 2 4 4" xfId="12826"/>
    <cellStyle name="Output 2 2 5 2 4 5" xfId="12827"/>
    <cellStyle name="Output 2 2 5 2 5" xfId="12828"/>
    <cellStyle name="Output 2 2 5 2 6" xfId="12829"/>
    <cellStyle name="Output 2 2 5 2 7" xfId="12830"/>
    <cellStyle name="Output 2 2 5 2 8" xfId="12831"/>
    <cellStyle name="Output 2 2 5 3" xfId="12832"/>
    <cellStyle name="Output 2 2 5 3 2" xfId="12833"/>
    <cellStyle name="Output 2 2 5 3 2 2" xfId="12834"/>
    <cellStyle name="Output 2 2 5 3 2 2 2" xfId="12835"/>
    <cellStyle name="Output 2 2 5 3 2 2 3" xfId="12836"/>
    <cellStyle name="Output 2 2 5 3 2 2 4" xfId="12837"/>
    <cellStyle name="Output 2 2 5 3 2 2 5" xfId="12838"/>
    <cellStyle name="Output 2 2 5 3 2 3" xfId="12839"/>
    <cellStyle name="Output 2 2 5 3 2 4" xfId="12840"/>
    <cellStyle name="Output 2 2 5 3 2 5" xfId="12841"/>
    <cellStyle name="Output 2 2 5 3 2 6" xfId="12842"/>
    <cellStyle name="Output 2 2 5 3 3" xfId="12843"/>
    <cellStyle name="Output 2 2 5 3 3 2" xfId="12844"/>
    <cellStyle name="Output 2 2 5 3 3 3" xfId="12845"/>
    <cellStyle name="Output 2 2 5 3 3 4" xfId="12846"/>
    <cellStyle name="Output 2 2 5 3 3 5" xfId="12847"/>
    <cellStyle name="Output 2 2 5 3 4" xfId="12848"/>
    <cellStyle name="Output 2 2 5 3 5" xfId="12849"/>
    <cellStyle name="Output 2 2 5 3 6" xfId="12850"/>
    <cellStyle name="Output 2 2 5 3 7" xfId="12851"/>
    <cellStyle name="Output 2 2 5 4" xfId="12852"/>
    <cellStyle name="Output 2 2 5 4 2" xfId="12853"/>
    <cellStyle name="Output 2 2 5 4 2 2" xfId="12854"/>
    <cellStyle name="Output 2 2 5 4 2 3" xfId="12855"/>
    <cellStyle name="Output 2 2 5 4 2 4" xfId="12856"/>
    <cellStyle name="Output 2 2 5 4 2 5" xfId="12857"/>
    <cellStyle name="Output 2 2 5 4 3" xfId="12858"/>
    <cellStyle name="Output 2 2 5 4 4" xfId="12859"/>
    <cellStyle name="Output 2 2 5 4 5" xfId="12860"/>
    <cellStyle name="Output 2 2 5 4 6" xfId="12861"/>
    <cellStyle name="Output 2 2 5 5" xfId="12862"/>
    <cellStyle name="Output 2 2 5 5 2" xfId="12863"/>
    <cellStyle name="Output 2 2 5 5 3" xfId="12864"/>
    <cellStyle name="Output 2 2 5 5 4" xfId="12865"/>
    <cellStyle name="Output 2 2 5 5 5" xfId="12866"/>
    <cellStyle name="Output 2 2 5 6" xfId="12867"/>
    <cellStyle name="Output 2 2 5 7" xfId="12868"/>
    <cellStyle name="Output 2 2 5 8" xfId="12869"/>
    <cellStyle name="Output 2 2 5 9" xfId="12870"/>
    <cellStyle name="Output 2 2 6" xfId="12871"/>
    <cellStyle name="Output 2 2 6 10" xfId="12872"/>
    <cellStyle name="Output 2 2 6 2" xfId="12873"/>
    <cellStyle name="Output 2 2 6 2 2" xfId="12874"/>
    <cellStyle name="Output 2 2 6 2 2 2" xfId="12875"/>
    <cellStyle name="Output 2 2 6 2 2 2 2" xfId="12876"/>
    <cellStyle name="Output 2 2 6 2 2 2 3" xfId="12877"/>
    <cellStyle name="Output 2 2 6 2 2 2 4" xfId="12878"/>
    <cellStyle name="Output 2 2 6 2 2 2 5" xfId="12879"/>
    <cellStyle name="Output 2 2 6 2 2 3" xfId="12880"/>
    <cellStyle name="Output 2 2 6 2 2 4" xfId="12881"/>
    <cellStyle name="Output 2 2 6 2 2 5" xfId="12882"/>
    <cellStyle name="Output 2 2 6 2 2 6" xfId="12883"/>
    <cellStyle name="Output 2 2 6 2 3" xfId="12884"/>
    <cellStyle name="Output 2 2 6 2 3 2" xfId="12885"/>
    <cellStyle name="Output 2 2 6 2 3 3" xfId="12886"/>
    <cellStyle name="Output 2 2 6 2 3 4" xfId="12887"/>
    <cellStyle name="Output 2 2 6 2 3 5" xfId="12888"/>
    <cellStyle name="Output 2 2 6 2 4" xfId="12889"/>
    <cellStyle name="Output 2 2 6 2 5" xfId="12890"/>
    <cellStyle name="Output 2 2 6 2 6" xfId="12891"/>
    <cellStyle name="Output 2 2 6 2 7" xfId="12892"/>
    <cellStyle name="Output 2 2 6 3" xfId="12893"/>
    <cellStyle name="Output 2 2 6 4" xfId="12894"/>
    <cellStyle name="Output 2 2 6 5" xfId="12895"/>
    <cellStyle name="Output 2 2 6 5 2" xfId="12896"/>
    <cellStyle name="Output 2 2 6 5 2 2" xfId="12897"/>
    <cellStyle name="Output 2 2 6 5 2 3" xfId="12898"/>
    <cellStyle name="Output 2 2 6 5 2 4" xfId="12899"/>
    <cellStyle name="Output 2 2 6 5 2 5" xfId="12900"/>
    <cellStyle name="Output 2 2 6 5 3" xfId="12901"/>
    <cellStyle name="Output 2 2 6 5 4" xfId="12902"/>
    <cellStyle name="Output 2 2 6 5 5" xfId="12903"/>
    <cellStyle name="Output 2 2 6 5 6" xfId="12904"/>
    <cellStyle name="Output 2 2 6 6" xfId="12905"/>
    <cellStyle name="Output 2 2 6 6 2" xfId="12906"/>
    <cellStyle name="Output 2 2 6 6 3" xfId="12907"/>
    <cellStyle name="Output 2 2 6 6 4" xfId="12908"/>
    <cellStyle name="Output 2 2 6 6 5" xfId="12909"/>
    <cellStyle name="Output 2 2 6 7" xfId="12910"/>
    <cellStyle name="Output 2 2 6 8" xfId="12911"/>
    <cellStyle name="Output 2 2 6 9" xfId="12912"/>
    <cellStyle name="Output 2 2 7" xfId="12913"/>
    <cellStyle name="Output 2 2 7 10" xfId="12914"/>
    <cellStyle name="Output 2 2 7 2" xfId="12915"/>
    <cellStyle name="Output 2 2 7 2 2" xfId="12916"/>
    <cellStyle name="Output 2 2 7 2 2 2" xfId="12917"/>
    <cellStyle name="Output 2 2 7 2 2 2 2" xfId="12918"/>
    <cellStyle name="Output 2 2 7 2 2 2 3" xfId="12919"/>
    <cellStyle name="Output 2 2 7 2 2 2 4" xfId="12920"/>
    <cellStyle name="Output 2 2 7 2 2 2 5" xfId="12921"/>
    <cellStyle name="Output 2 2 7 2 2 3" xfId="12922"/>
    <cellStyle name="Output 2 2 7 2 2 4" xfId="12923"/>
    <cellStyle name="Output 2 2 7 2 2 5" xfId="12924"/>
    <cellStyle name="Output 2 2 7 2 2 6" xfId="12925"/>
    <cellStyle name="Output 2 2 7 2 3" xfId="12926"/>
    <cellStyle name="Output 2 2 7 2 3 2" xfId="12927"/>
    <cellStyle name="Output 2 2 7 2 3 3" xfId="12928"/>
    <cellStyle name="Output 2 2 7 2 3 4" xfId="12929"/>
    <cellStyle name="Output 2 2 7 2 3 5" xfId="12930"/>
    <cellStyle name="Output 2 2 7 2 4" xfId="12931"/>
    <cellStyle name="Output 2 2 7 2 5" xfId="12932"/>
    <cellStyle name="Output 2 2 7 2 6" xfId="12933"/>
    <cellStyle name="Output 2 2 7 2 7" xfId="12934"/>
    <cellStyle name="Output 2 2 7 3" xfId="12935"/>
    <cellStyle name="Output 2 2 7 3 2" xfId="12936"/>
    <cellStyle name="Output 2 2 7 3 2 2" xfId="12937"/>
    <cellStyle name="Output 2 2 7 3 2 2 2" xfId="12938"/>
    <cellStyle name="Output 2 2 7 3 2 2 3" xfId="12939"/>
    <cellStyle name="Output 2 2 7 3 2 2 4" xfId="12940"/>
    <cellStyle name="Output 2 2 7 3 2 2 5" xfId="12941"/>
    <cellStyle name="Output 2 2 7 3 2 3" xfId="12942"/>
    <cellStyle name="Output 2 2 7 3 2 4" xfId="12943"/>
    <cellStyle name="Output 2 2 7 3 2 5" xfId="12944"/>
    <cellStyle name="Output 2 2 7 3 2 6" xfId="12945"/>
    <cellStyle name="Output 2 2 7 3 3" xfId="12946"/>
    <cellStyle name="Output 2 2 7 3 3 2" xfId="12947"/>
    <cellStyle name="Output 2 2 7 3 3 3" xfId="12948"/>
    <cellStyle name="Output 2 2 7 3 3 4" xfId="12949"/>
    <cellStyle name="Output 2 2 7 3 3 5" xfId="12950"/>
    <cellStyle name="Output 2 2 7 3 4" xfId="12951"/>
    <cellStyle name="Output 2 2 7 3 5" xfId="12952"/>
    <cellStyle name="Output 2 2 7 3 6" xfId="12953"/>
    <cellStyle name="Output 2 2 7 3 7" xfId="12954"/>
    <cellStyle name="Output 2 2 7 4" xfId="12955"/>
    <cellStyle name="Output 2 2 7 4 2" xfId="12956"/>
    <cellStyle name="Output 2 2 7 4 2 2" xfId="12957"/>
    <cellStyle name="Output 2 2 7 4 2 2 2" xfId="12958"/>
    <cellStyle name="Output 2 2 7 4 2 2 3" xfId="12959"/>
    <cellStyle name="Output 2 2 7 4 2 2 4" xfId="12960"/>
    <cellStyle name="Output 2 2 7 4 2 2 5" xfId="12961"/>
    <cellStyle name="Output 2 2 7 4 2 3" xfId="12962"/>
    <cellStyle name="Output 2 2 7 4 2 4" xfId="12963"/>
    <cellStyle name="Output 2 2 7 4 2 5" xfId="12964"/>
    <cellStyle name="Output 2 2 7 4 2 6" xfId="12965"/>
    <cellStyle name="Output 2 2 7 4 3" xfId="12966"/>
    <cellStyle name="Output 2 2 7 4 3 2" xfId="12967"/>
    <cellStyle name="Output 2 2 7 4 3 3" xfId="12968"/>
    <cellStyle name="Output 2 2 7 4 3 4" xfId="12969"/>
    <cellStyle name="Output 2 2 7 4 3 5" xfId="12970"/>
    <cellStyle name="Output 2 2 7 4 4" xfId="12971"/>
    <cellStyle name="Output 2 2 7 4 5" xfId="12972"/>
    <cellStyle name="Output 2 2 7 4 6" xfId="12973"/>
    <cellStyle name="Output 2 2 7 4 7" xfId="12974"/>
    <cellStyle name="Output 2 2 7 5" xfId="12975"/>
    <cellStyle name="Output 2 2 7 5 2" xfId="12976"/>
    <cellStyle name="Output 2 2 7 5 2 2" xfId="12977"/>
    <cellStyle name="Output 2 2 7 5 2 3" xfId="12978"/>
    <cellStyle name="Output 2 2 7 5 2 4" xfId="12979"/>
    <cellStyle name="Output 2 2 7 5 2 5" xfId="12980"/>
    <cellStyle name="Output 2 2 7 5 3" xfId="12981"/>
    <cellStyle name="Output 2 2 7 5 4" xfId="12982"/>
    <cellStyle name="Output 2 2 7 5 5" xfId="12983"/>
    <cellStyle name="Output 2 2 7 5 6" xfId="12984"/>
    <cellStyle name="Output 2 2 7 6" xfId="12985"/>
    <cellStyle name="Output 2 2 7 6 2" xfId="12986"/>
    <cellStyle name="Output 2 2 7 6 3" xfId="12987"/>
    <cellStyle name="Output 2 2 7 6 4" xfId="12988"/>
    <cellStyle name="Output 2 2 7 6 5" xfId="12989"/>
    <cellStyle name="Output 2 2 7 7" xfId="12990"/>
    <cellStyle name="Output 2 2 7 8" xfId="12991"/>
    <cellStyle name="Output 2 2 7 9" xfId="12992"/>
    <cellStyle name="Output 2 2 8" xfId="12993"/>
    <cellStyle name="Output 2 2 8 2" xfId="12994"/>
    <cellStyle name="Output 2 2 8 2 2" xfId="12995"/>
    <cellStyle name="Output 2 2 8 2 2 2" xfId="12996"/>
    <cellStyle name="Output 2 2 8 2 2 2 2" xfId="12997"/>
    <cellStyle name="Output 2 2 8 2 2 2 3" xfId="12998"/>
    <cellStyle name="Output 2 2 8 2 2 2 4" xfId="12999"/>
    <cellStyle name="Output 2 2 8 2 2 2 5" xfId="13000"/>
    <cellStyle name="Output 2 2 8 2 2 3" xfId="13001"/>
    <cellStyle name="Output 2 2 8 2 2 4" xfId="13002"/>
    <cellStyle name="Output 2 2 8 2 2 5" xfId="13003"/>
    <cellStyle name="Output 2 2 8 2 2 6" xfId="13004"/>
    <cellStyle name="Output 2 2 8 2 3" xfId="13005"/>
    <cellStyle name="Output 2 2 8 2 3 2" xfId="13006"/>
    <cellStyle name="Output 2 2 8 2 3 3" xfId="13007"/>
    <cellStyle name="Output 2 2 8 2 3 4" xfId="13008"/>
    <cellStyle name="Output 2 2 8 2 3 5" xfId="13009"/>
    <cellStyle name="Output 2 2 8 2 4" xfId="13010"/>
    <cellStyle name="Output 2 2 8 2 5" xfId="13011"/>
    <cellStyle name="Output 2 2 8 2 6" xfId="13012"/>
    <cellStyle name="Output 2 2 8 2 7" xfId="13013"/>
    <cellStyle name="Output 2 2 8 3" xfId="13014"/>
    <cellStyle name="Output 2 2 8 3 2" xfId="13015"/>
    <cellStyle name="Output 2 2 8 3 2 2" xfId="13016"/>
    <cellStyle name="Output 2 2 8 3 2 3" xfId="13017"/>
    <cellStyle name="Output 2 2 8 3 2 4" xfId="13018"/>
    <cellStyle name="Output 2 2 8 3 2 5" xfId="13019"/>
    <cellStyle name="Output 2 2 8 3 3" xfId="13020"/>
    <cellStyle name="Output 2 2 8 3 4" xfId="13021"/>
    <cellStyle name="Output 2 2 8 3 5" xfId="13022"/>
    <cellStyle name="Output 2 2 8 3 6" xfId="13023"/>
    <cellStyle name="Output 2 2 8 4" xfId="13024"/>
    <cellStyle name="Output 2 2 8 4 2" xfId="13025"/>
    <cellStyle name="Output 2 2 8 4 3" xfId="13026"/>
    <cellStyle name="Output 2 2 8 4 4" xfId="13027"/>
    <cellStyle name="Output 2 2 8 4 5" xfId="13028"/>
    <cellStyle name="Output 2 2 8 5" xfId="13029"/>
    <cellStyle name="Output 2 2 8 6" xfId="13030"/>
    <cellStyle name="Output 2 2 8 7" xfId="13031"/>
    <cellStyle name="Output 2 2 8 8" xfId="13032"/>
    <cellStyle name="Output 2 2 9" xfId="13033"/>
    <cellStyle name="Output 2 2 9 2" xfId="13034"/>
    <cellStyle name="Output 2 2 9 2 2" xfId="13035"/>
    <cellStyle name="Output 2 2 9 2 2 2" xfId="13036"/>
    <cellStyle name="Output 2 2 9 2 2 3" xfId="13037"/>
    <cellStyle name="Output 2 2 9 2 2 4" xfId="13038"/>
    <cellStyle name="Output 2 2 9 2 2 5" xfId="13039"/>
    <cellStyle name="Output 2 2 9 2 3" xfId="13040"/>
    <cellStyle name="Output 2 2 9 2 4" xfId="13041"/>
    <cellStyle name="Output 2 2 9 2 5" xfId="13042"/>
    <cellStyle name="Output 2 2 9 2 6" xfId="13043"/>
    <cellStyle name="Output 2 2 9 3" xfId="13044"/>
    <cellStyle name="Output 2 2 9 3 2" xfId="13045"/>
    <cellStyle name="Output 2 2 9 3 3" xfId="13046"/>
    <cellStyle name="Output 2 2 9 3 4" xfId="13047"/>
    <cellStyle name="Output 2 2 9 3 5" xfId="13048"/>
    <cellStyle name="Output 2 2 9 4" xfId="13049"/>
    <cellStyle name="Output 2 2 9 5" xfId="13050"/>
    <cellStyle name="Output 2 2 9 6" xfId="13051"/>
    <cellStyle name="Output 2 2 9 7" xfId="13052"/>
    <cellStyle name="Output 2 3" xfId="13053"/>
    <cellStyle name="Output 2 3 10" xfId="13054"/>
    <cellStyle name="Output 2 3 11" xfId="13055"/>
    <cellStyle name="Output 2 3 12" xfId="13056"/>
    <cellStyle name="Output 2 3 2" xfId="13057"/>
    <cellStyle name="Output 2 3 2 10" xfId="13058"/>
    <cellStyle name="Output 2 3 2 2" xfId="13059"/>
    <cellStyle name="Output 2 3 2 2 2" xfId="13060"/>
    <cellStyle name="Output 2 3 2 2 2 2" xfId="13061"/>
    <cellStyle name="Output 2 3 2 2 2 2 2" xfId="13062"/>
    <cellStyle name="Output 2 3 2 2 2 2 2 2" xfId="13063"/>
    <cellStyle name="Output 2 3 2 2 2 2 2 2 2" xfId="13064"/>
    <cellStyle name="Output 2 3 2 2 2 2 2 2 3" xfId="13065"/>
    <cellStyle name="Output 2 3 2 2 2 2 2 2 4" xfId="13066"/>
    <cellStyle name="Output 2 3 2 2 2 2 2 2 5" xfId="13067"/>
    <cellStyle name="Output 2 3 2 2 2 2 2 3" xfId="13068"/>
    <cellStyle name="Output 2 3 2 2 2 2 2 4" xfId="13069"/>
    <cellStyle name="Output 2 3 2 2 2 2 2 5" xfId="13070"/>
    <cellStyle name="Output 2 3 2 2 2 2 2 6" xfId="13071"/>
    <cellStyle name="Output 2 3 2 2 2 2 3" xfId="13072"/>
    <cellStyle name="Output 2 3 2 2 2 2 3 2" xfId="13073"/>
    <cellStyle name="Output 2 3 2 2 2 2 3 3" xfId="13074"/>
    <cellStyle name="Output 2 3 2 2 2 2 3 4" xfId="13075"/>
    <cellStyle name="Output 2 3 2 2 2 2 3 5" xfId="13076"/>
    <cellStyle name="Output 2 3 2 2 2 2 4" xfId="13077"/>
    <cellStyle name="Output 2 3 2 2 2 2 5" xfId="13078"/>
    <cellStyle name="Output 2 3 2 2 2 2 6" xfId="13079"/>
    <cellStyle name="Output 2 3 2 2 2 2 7" xfId="13080"/>
    <cellStyle name="Output 2 3 2 2 2 3" xfId="13081"/>
    <cellStyle name="Output 2 3 2 2 2 3 2" xfId="13082"/>
    <cellStyle name="Output 2 3 2 2 2 3 2 2" xfId="13083"/>
    <cellStyle name="Output 2 3 2 2 2 3 2 3" xfId="13084"/>
    <cellStyle name="Output 2 3 2 2 2 3 2 4" xfId="13085"/>
    <cellStyle name="Output 2 3 2 2 2 3 2 5" xfId="13086"/>
    <cellStyle name="Output 2 3 2 2 2 3 3" xfId="13087"/>
    <cellStyle name="Output 2 3 2 2 2 3 4" xfId="13088"/>
    <cellStyle name="Output 2 3 2 2 2 3 5" xfId="13089"/>
    <cellStyle name="Output 2 3 2 2 2 3 6" xfId="13090"/>
    <cellStyle name="Output 2 3 2 2 2 4" xfId="13091"/>
    <cellStyle name="Output 2 3 2 2 2 4 2" xfId="13092"/>
    <cellStyle name="Output 2 3 2 2 2 4 3" xfId="13093"/>
    <cellStyle name="Output 2 3 2 2 2 4 4" xfId="13094"/>
    <cellStyle name="Output 2 3 2 2 2 4 5" xfId="13095"/>
    <cellStyle name="Output 2 3 2 2 2 5" xfId="13096"/>
    <cellStyle name="Output 2 3 2 2 2 6" xfId="13097"/>
    <cellStyle name="Output 2 3 2 2 2 7" xfId="13098"/>
    <cellStyle name="Output 2 3 2 2 2 8" xfId="13099"/>
    <cellStyle name="Output 2 3 2 2 3" xfId="13100"/>
    <cellStyle name="Output 2 3 2 2 3 2" xfId="13101"/>
    <cellStyle name="Output 2 3 2 2 3 2 2" xfId="13102"/>
    <cellStyle name="Output 2 3 2 2 3 2 2 2" xfId="13103"/>
    <cellStyle name="Output 2 3 2 2 3 2 2 3" xfId="13104"/>
    <cellStyle name="Output 2 3 2 2 3 2 2 4" xfId="13105"/>
    <cellStyle name="Output 2 3 2 2 3 2 2 5" xfId="13106"/>
    <cellStyle name="Output 2 3 2 2 3 2 3" xfId="13107"/>
    <cellStyle name="Output 2 3 2 2 3 2 4" xfId="13108"/>
    <cellStyle name="Output 2 3 2 2 3 2 5" xfId="13109"/>
    <cellStyle name="Output 2 3 2 2 3 2 6" xfId="13110"/>
    <cellStyle name="Output 2 3 2 2 3 3" xfId="13111"/>
    <cellStyle name="Output 2 3 2 2 3 3 2" xfId="13112"/>
    <cellStyle name="Output 2 3 2 2 3 3 3" xfId="13113"/>
    <cellStyle name="Output 2 3 2 2 3 3 4" xfId="13114"/>
    <cellStyle name="Output 2 3 2 2 3 3 5" xfId="13115"/>
    <cellStyle name="Output 2 3 2 2 3 4" xfId="13116"/>
    <cellStyle name="Output 2 3 2 2 3 5" xfId="13117"/>
    <cellStyle name="Output 2 3 2 2 3 6" xfId="13118"/>
    <cellStyle name="Output 2 3 2 2 3 7" xfId="13119"/>
    <cellStyle name="Output 2 3 2 2 4" xfId="13120"/>
    <cellStyle name="Output 2 3 2 2 4 2" xfId="13121"/>
    <cellStyle name="Output 2 3 2 2 4 2 2" xfId="13122"/>
    <cellStyle name="Output 2 3 2 2 4 2 3" xfId="13123"/>
    <cellStyle name="Output 2 3 2 2 4 2 4" xfId="13124"/>
    <cellStyle name="Output 2 3 2 2 4 2 5" xfId="13125"/>
    <cellStyle name="Output 2 3 2 2 4 3" xfId="13126"/>
    <cellStyle name="Output 2 3 2 2 4 4" xfId="13127"/>
    <cellStyle name="Output 2 3 2 2 4 5" xfId="13128"/>
    <cellStyle name="Output 2 3 2 2 4 6" xfId="13129"/>
    <cellStyle name="Output 2 3 2 2 5" xfId="13130"/>
    <cellStyle name="Output 2 3 2 2 5 2" xfId="13131"/>
    <cellStyle name="Output 2 3 2 2 5 3" xfId="13132"/>
    <cellStyle name="Output 2 3 2 2 5 4" xfId="13133"/>
    <cellStyle name="Output 2 3 2 2 5 5" xfId="13134"/>
    <cellStyle name="Output 2 3 2 2 6" xfId="13135"/>
    <cellStyle name="Output 2 3 2 2 7" xfId="13136"/>
    <cellStyle name="Output 2 3 2 2 8" xfId="13137"/>
    <cellStyle name="Output 2 3 2 2 9" xfId="13138"/>
    <cellStyle name="Output 2 3 2 3" xfId="13139"/>
    <cellStyle name="Output 2 3 2 3 2" xfId="13140"/>
    <cellStyle name="Output 2 3 2 3 2 2" xfId="13141"/>
    <cellStyle name="Output 2 3 2 3 2 2 2" xfId="13142"/>
    <cellStyle name="Output 2 3 2 3 2 2 2 2" xfId="13143"/>
    <cellStyle name="Output 2 3 2 3 2 2 2 3" xfId="13144"/>
    <cellStyle name="Output 2 3 2 3 2 2 2 4" xfId="13145"/>
    <cellStyle name="Output 2 3 2 3 2 2 2 5" xfId="13146"/>
    <cellStyle name="Output 2 3 2 3 2 2 3" xfId="13147"/>
    <cellStyle name="Output 2 3 2 3 2 2 4" xfId="13148"/>
    <cellStyle name="Output 2 3 2 3 2 2 5" xfId="13149"/>
    <cellStyle name="Output 2 3 2 3 2 2 6" xfId="13150"/>
    <cellStyle name="Output 2 3 2 3 2 3" xfId="13151"/>
    <cellStyle name="Output 2 3 2 3 2 3 2" xfId="13152"/>
    <cellStyle name="Output 2 3 2 3 2 3 3" xfId="13153"/>
    <cellStyle name="Output 2 3 2 3 2 3 4" xfId="13154"/>
    <cellStyle name="Output 2 3 2 3 2 3 5" xfId="13155"/>
    <cellStyle name="Output 2 3 2 3 2 4" xfId="13156"/>
    <cellStyle name="Output 2 3 2 3 2 5" xfId="13157"/>
    <cellStyle name="Output 2 3 2 3 2 6" xfId="13158"/>
    <cellStyle name="Output 2 3 2 3 2 7" xfId="13159"/>
    <cellStyle name="Output 2 3 2 3 3" xfId="13160"/>
    <cellStyle name="Output 2 3 2 3 3 2" xfId="13161"/>
    <cellStyle name="Output 2 3 2 3 3 2 2" xfId="13162"/>
    <cellStyle name="Output 2 3 2 3 3 2 3" xfId="13163"/>
    <cellStyle name="Output 2 3 2 3 3 2 4" xfId="13164"/>
    <cellStyle name="Output 2 3 2 3 3 2 5" xfId="13165"/>
    <cellStyle name="Output 2 3 2 3 3 3" xfId="13166"/>
    <cellStyle name="Output 2 3 2 3 3 4" xfId="13167"/>
    <cellStyle name="Output 2 3 2 3 3 5" xfId="13168"/>
    <cellStyle name="Output 2 3 2 3 3 6" xfId="13169"/>
    <cellStyle name="Output 2 3 2 3 4" xfId="13170"/>
    <cellStyle name="Output 2 3 2 3 4 2" xfId="13171"/>
    <cellStyle name="Output 2 3 2 3 4 3" xfId="13172"/>
    <cellStyle name="Output 2 3 2 3 4 4" xfId="13173"/>
    <cellStyle name="Output 2 3 2 3 4 5" xfId="13174"/>
    <cellStyle name="Output 2 3 2 3 5" xfId="13175"/>
    <cellStyle name="Output 2 3 2 3 6" xfId="13176"/>
    <cellStyle name="Output 2 3 2 3 7" xfId="13177"/>
    <cellStyle name="Output 2 3 2 3 8" xfId="13178"/>
    <cellStyle name="Output 2 3 2 4" xfId="13179"/>
    <cellStyle name="Output 2 3 2 4 2" xfId="13180"/>
    <cellStyle name="Output 2 3 2 4 2 2" xfId="13181"/>
    <cellStyle name="Output 2 3 2 4 2 2 2" xfId="13182"/>
    <cellStyle name="Output 2 3 2 4 2 2 3" xfId="13183"/>
    <cellStyle name="Output 2 3 2 4 2 2 4" xfId="13184"/>
    <cellStyle name="Output 2 3 2 4 2 2 5" xfId="13185"/>
    <cellStyle name="Output 2 3 2 4 2 3" xfId="13186"/>
    <cellStyle name="Output 2 3 2 4 2 4" xfId="13187"/>
    <cellStyle name="Output 2 3 2 4 2 5" xfId="13188"/>
    <cellStyle name="Output 2 3 2 4 2 6" xfId="13189"/>
    <cellStyle name="Output 2 3 2 4 3" xfId="13190"/>
    <cellStyle name="Output 2 3 2 4 3 2" xfId="13191"/>
    <cellStyle name="Output 2 3 2 4 3 3" xfId="13192"/>
    <cellStyle name="Output 2 3 2 4 3 4" xfId="13193"/>
    <cellStyle name="Output 2 3 2 4 3 5" xfId="13194"/>
    <cellStyle name="Output 2 3 2 4 4" xfId="13195"/>
    <cellStyle name="Output 2 3 2 4 5" xfId="13196"/>
    <cellStyle name="Output 2 3 2 4 6" xfId="13197"/>
    <cellStyle name="Output 2 3 2 4 7" xfId="13198"/>
    <cellStyle name="Output 2 3 2 5" xfId="13199"/>
    <cellStyle name="Output 2 3 2 5 2" xfId="13200"/>
    <cellStyle name="Output 2 3 2 5 2 2" xfId="13201"/>
    <cellStyle name="Output 2 3 2 5 2 3" xfId="13202"/>
    <cellStyle name="Output 2 3 2 5 2 4" xfId="13203"/>
    <cellStyle name="Output 2 3 2 5 2 5" xfId="13204"/>
    <cellStyle name="Output 2 3 2 5 3" xfId="13205"/>
    <cellStyle name="Output 2 3 2 5 4" xfId="13206"/>
    <cellStyle name="Output 2 3 2 5 5" xfId="13207"/>
    <cellStyle name="Output 2 3 2 5 6" xfId="13208"/>
    <cellStyle name="Output 2 3 2 6" xfId="13209"/>
    <cellStyle name="Output 2 3 2 6 2" xfId="13210"/>
    <cellStyle name="Output 2 3 2 6 3" xfId="13211"/>
    <cellStyle name="Output 2 3 2 6 4" xfId="13212"/>
    <cellStyle name="Output 2 3 2 6 5" xfId="13213"/>
    <cellStyle name="Output 2 3 2 7" xfId="13214"/>
    <cellStyle name="Output 2 3 2 8" xfId="13215"/>
    <cellStyle name="Output 2 3 2 9" xfId="13216"/>
    <cellStyle name="Output 2 3 3" xfId="13217"/>
    <cellStyle name="Output 2 3 3 2" xfId="13218"/>
    <cellStyle name="Output 2 3 3 2 2" xfId="13219"/>
    <cellStyle name="Output 2 3 3 2 2 2" xfId="13220"/>
    <cellStyle name="Output 2 3 3 2 2 2 2" xfId="13221"/>
    <cellStyle name="Output 2 3 3 2 2 2 2 2" xfId="13222"/>
    <cellStyle name="Output 2 3 3 2 2 2 2 3" xfId="13223"/>
    <cellStyle name="Output 2 3 3 2 2 2 2 4" xfId="13224"/>
    <cellStyle name="Output 2 3 3 2 2 2 2 5" xfId="13225"/>
    <cellStyle name="Output 2 3 3 2 2 2 3" xfId="13226"/>
    <cellStyle name="Output 2 3 3 2 2 2 4" xfId="13227"/>
    <cellStyle name="Output 2 3 3 2 2 2 5" xfId="13228"/>
    <cellStyle name="Output 2 3 3 2 2 2 6" xfId="13229"/>
    <cellStyle name="Output 2 3 3 2 2 3" xfId="13230"/>
    <cellStyle name="Output 2 3 3 2 2 3 2" xfId="13231"/>
    <cellStyle name="Output 2 3 3 2 2 3 3" xfId="13232"/>
    <cellStyle name="Output 2 3 3 2 2 3 4" xfId="13233"/>
    <cellStyle name="Output 2 3 3 2 2 3 5" xfId="13234"/>
    <cellStyle name="Output 2 3 3 2 2 4" xfId="13235"/>
    <cellStyle name="Output 2 3 3 2 2 5" xfId="13236"/>
    <cellStyle name="Output 2 3 3 2 2 6" xfId="13237"/>
    <cellStyle name="Output 2 3 3 2 2 7" xfId="13238"/>
    <cellStyle name="Output 2 3 3 2 3" xfId="13239"/>
    <cellStyle name="Output 2 3 3 2 3 2" xfId="13240"/>
    <cellStyle name="Output 2 3 3 2 3 2 2" xfId="13241"/>
    <cellStyle name="Output 2 3 3 2 3 2 3" xfId="13242"/>
    <cellStyle name="Output 2 3 3 2 3 2 4" xfId="13243"/>
    <cellStyle name="Output 2 3 3 2 3 2 5" xfId="13244"/>
    <cellStyle name="Output 2 3 3 2 3 3" xfId="13245"/>
    <cellStyle name="Output 2 3 3 2 3 4" xfId="13246"/>
    <cellStyle name="Output 2 3 3 2 3 5" xfId="13247"/>
    <cellStyle name="Output 2 3 3 2 3 6" xfId="13248"/>
    <cellStyle name="Output 2 3 3 2 4" xfId="13249"/>
    <cellStyle name="Output 2 3 3 2 4 2" xfId="13250"/>
    <cellStyle name="Output 2 3 3 2 4 3" xfId="13251"/>
    <cellStyle name="Output 2 3 3 2 4 4" xfId="13252"/>
    <cellStyle name="Output 2 3 3 2 4 5" xfId="13253"/>
    <cellStyle name="Output 2 3 3 2 5" xfId="13254"/>
    <cellStyle name="Output 2 3 3 2 6" xfId="13255"/>
    <cellStyle name="Output 2 3 3 2 7" xfId="13256"/>
    <cellStyle name="Output 2 3 3 2 8" xfId="13257"/>
    <cellStyle name="Output 2 3 3 3" xfId="13258"/>
    <cellStyle name="Output 2 3 3 3 2" xfId="13259"/>
    <cellStyle name="Output 2 3 3 3 2 2" xfId="13260"/>
    <cellStyle name="Output 2 3 3 3 2 2 2" xfId="13261"/>
    <cellStyle name="Output 2 3 3 3 2 2 3" xfId="13262"/>
    <cellStyle name="Output 2 3 3 3 2 2 4" xfId="13263"/>
    <cellStyle name="Output 2 3 3 3 2 2 5" xfId="13264"/>
    <cellStyle name="Output 2 3 3 3 2 3" xfId="13265"/>
    <cellStyle name="Output 2 3 3 3 2 4" xfId="13266"/>
    <cellStyle name="Output 2 3 3 3 2 5" xfId="13267"/>
    <cellStyle name="Output 2 3 3 3 2 6" xfId="13268"/>
    <cellStyle name="Output 2 3 3 3 3" xfId="13269"/>
    <cellStyle name="Output 2 3 3 3 3 2" xfId="13270"/>
    <cellStyle name="Output 2 3 3 3 3 3" xfId="13271"/>
    <cellStyle name="Output 2 3 3 3 3 4" xfId="13272"/>
    <cellStyle name="Output 2 3 3 3 3 5" xfId="13273"/>
    <cellStyle name="Output 2 3 3 3 4" xfId="13274"/>
    <cellStyle name="Output 2 3 3 3 5" xfId="13275"/>
    <cellStyle name="Output 2 3 3 3 6" xfId="13276"/>
    <cellStyle name="Output 2 3 3 3 7" xfId="13277"/>
    <cellStyle name="Output 2 3 3 4" xfId="13278"/>
    <cellStyle name="Output 2 3 3 4 2" xfId="13279"/>
    <cellStyle name="Output 2 3 3 4 2 2" xfId="13280"/>
    <cellStyle name="Output 2 3 3 4 2 3" xfId="13281"/>
    <cellStyle name="Output 2 3 3 4 2 4" xfId="13282"/>
    <cellStyle name="Output 2 3 3 4 2 5" xfId="13283"/>
    <cellStyle name="Output 2 3 3 4 3" xfId="13284"/>
    <cellStyle name="Output 2 3 3 4 4" xfId="13285"/>
    <cellStyle name="Output 2 3 3 4 5" xfId="13286"/>
    <cellStyle name="Output 2 3 3 4 6" xfId="13287"/>
    <cellStyle name="Output 2 3 3 5" xfId="13288"/>
    <cellStyle name="Output 2 3 3 5 2" xfId="13289"/>
    <cellStyle name="Output 2 3 3 5 3" xfId="13290"/>
    <cellStyle name="Output 2 3 3 5 4" xfId="13291"/>
    <cellStyle name="Output 2 3 3 5 5" xfId="13292"/>
    <cellStyle name="Output 2 3 3 6" xfId="13293"/>
    <cellStyle name="Output 2 3 3 7" xfId="13294"/>
    <cellStyle name="Output 2 3 3 8" xfId="13295"/>
    <cellStyle name="Output 2 3 3 9" xfId="13296"/>
    <cellStyle name="Output 2 3 4" xfId="13297"/>
    <cellStyle name="Output 2 3 4 2" xfId="13298"/>
    <cellStyle name="Output 2 3 4 2 2" xfId="13299"/>
    <cellStyle name="Output 2 3 4 2 2 2" xfId="13300"/>
    <cellStyle name="Output 2 3 4 2 2 2 2" xfId="13301"/>
    <cellStyle name="Output 2 3 4 2 2 2 2 2" xfId="13302"/>
    <cellStyle name="Output 2 3 4 2 2 2 2 3" xfId="13303"/>
    <cellStyle name="Output 2 3 4 2 2 2 2 4" xfId="13304"/>
    <cellStyle name="Output 2 3 4 2 2 2 2 5" xfId="13305"/>
    <cellStyle name="Output 2 3 4 2 2 2 3" xfId="13306"/>
    <cellStyle name="Output 2 3 4 2 2 2 4" xfId="13307"/>
    <cellStyle name="Output 2 3 4 2 2 2 5" xfId="13308"/>
    <cellStyle name="Output 2 3 4 2 2 2 6" xfId="13309"/>
    <cellStyle name="Output 2 3 4 2 2 3" xfId="13310"/>
    <cellStyle name="Output 2 3 4 2 2 3 2" xfId="13311"/>
    <cellStyle name="Output 2 3 4 2 2 3 3" xfId="13312"/>
    <cellStyle name="Output 2 3 4 2 2 3 4" xfId="13313"/>
    <cellStyle name="Output 2 3 4 2 2 3 5" xfId="13314"/>
    <cellStyle name="Output 2 3 4 2 2 4" xfId="13315"/>
    <cellStyle name="Output 2 3 4 2 2 5" xfId="13316"/>
    <cellStyle name="Output 2 3 4 2 2 6" xfId="13317"/>
    <cellStyle name="Output 2 3 4 2 2 7" xfId="13318"/>
    <cellStyle name="Output 2 3 4 2 3" xfId="13319"/>
    <cellStyle name="Output 2 3 4 2 3 2" xfId="13320"/>
    <cellStyle name="Output 2 3 4 2 3 2 2" xfId="13321"/>
    <cellStyle name="Output 2 3 4 2 3 2 3" xfId="13322"/>
    <cellStyle name="Output 2 3 4 2 3 2 4" xfId="13323"/>
    <cellStyle name="Output 2 3 4 2 3 2 5" xfId="13324"/>
    <cellStyle name="Output 2 3 4 2 3 3" xfId="13325"/>
    <cellStyle name="Output 2 3 4 2 3 4" xfId="13326"/>
    <cellStyle name="Output 2 3 4 2 3 5" xfId="13327"/>
    <cellStyle name="Output 2 3 4 2 3 6" xfId="13328"/>
    <cellStyle name="Output 2 3 4 2 4" xfId="13329"/>
    <cellStyle name="Output 2 3 4 2 4 2" xfId="13330"/>
    <cellStyle name="Output 2 3 4 2 4 3" xfId="13331"/>
    <cellStyle name="Output 2 3 4 2 4 4" xfId="13332"/>
    <cellStyle name="Output 2 3 4 2 4 5" xfId="13333"/>
    <cellStyle name="Output 2 3 4 2 5" xfId="13334"/>
    <cellStyle name="Output 2 3 4 2 6" xfId="13335"/>
    <cellStyle name="Output 2 3 4 2 7" xfId="13336"/>
    <cellStyle name="Output 2 3 4 2 8" xfId="13337"/>
    <cellStyle name="Output 2 3 4 3" xfId="13338"/>
    <cellStyle name="Output 2 3 4 3 2" xfId="13339"/>
    <cellStyle name="Output 2 3 4 3 2 2" xfId="13340"/>
    <cellStyle name="Output 2 3 4 3 2 2 2" xfId="13341"/>
    <cellStyle name="Output 2 3 4 3 2 2 3" xfId="13342"/>
    <cellStyle name="Output 2 3 4 3 2 2 4" xfId="13343"/>
    <cellStyle name="Output 2 3 4 3 2 2 5" xfId="13344"/>
    <cellStyle name="Output 2 3 4 3 2 3" xfId="13345"/>
    <cellStyle name="Output 2 3 4 3 2 4" xfId="13346"/>
    <cellStyle name="Output 2 3 4 3 2 5" xfId="13347"/>
    <cellStyle name="Output 2 3 4 3 2 6" xfId="13348"/>
    <cellStyle name="Output 2 3 4 3 3" xfId="13349"/>
    <cellStyle name="Output 2 3 4 3 3 2" xfId="13350"/>
    <cellStyle name="Output 2 3 4 3 3 3" xfId="13351"/>
    <cellStyle name="Output 2 3 4 3 3 4" xfId="13352"/>
    <cellStyle name="Output 2 3 4 3 3 5" xfId="13353"/>
    <cellStyle name="Output 2 3 4 3 4" xfId="13354"/>
    <cellStyle name="Output 2 3 4 3 5" xfId="13355"/>
    <cellStyle name="Output 2 3 4 3 6" xfId="13356"/>
    <cellStyle name="Output 2 3 4 3 7" xfId="13357"/>
    <cellStyle name="Output 2 3 4 4" xfId="13358"/>
    <cellStyle name="Output 2 3 4 4 2" xfId="13359"/>
    <cellStyle name="Output 2 3 4 4 2 2" xfId="13360"/>
    <cellStyle name="Output 2 3 4 4 2 3" xfId="13361"/>
    <cellStyle name="Output 2 3 4 4 2 4" xfId="13362"/>
    <cellStyle name="Output 2 3 4 4 2 5" xfId="13363"/>
    <cellStyle name="Output 2 3 4 4 3" xfId="13364"/>
    <cellStyle name="Output 2 3 4 4 4" xfId="13365"/>
    <cellStyle name="Output 2 3 4 4 5" xfId="13366"/>
    <cellStyle name="Output 2 3 4 4 6" xfId="13367"/>
    <cellStyle name="Output 2 3 4 5" xfId="13368"/>
    <cellStyle name="Output 2 3 4 5 2" xfId="13369"/>
    <cellStyle name="Output 2 3 4 5 3" xfId="13370"/>
    <cellStyle name="Output 2 3 4 5 4" xfId="13371"/>
    <cellStyle name="Output 2 3 4 5 5" xfId="13372"/>
    <cellStyle name="Output 2 3 4 6" xfId="13373"/>
    <cellStyle name="Output 2 3 4 7" xfId="13374"/>
    <cellStyle name="Output 2 3 4 8" xfId="13375"/>
    <cellStyle name="Output 2 3 4 9" xfId="13376"/>
    <cellStyle name="Output 2 3 5" xfId="13377"/>
    <cellStyle name="Output 2 3 5 2" xfId="13378"/>
    <cellStyle name="Output 2 3 5 2 2" xfId="13379"/>
    <cellStyle name="Output 2 3 5 2 2 2" xfId="13380"/>
    <cellStyle name="Output 2 3 5 2 2 2 2" xfId="13381"/>
    <cellStyle name="Output 2 3 5 2 2 2 3" xfId="13382"/>
    <cellStyle name="Output 2 3 5 2 2 2 4" xfId="13383"/>
    <cellStyle name="Output 2 3 5 2 2 2 5" xfId="13384"/>
    <cellStyle name="Output 2 3 5 2 2 3" xfId="13385"/>
    <cellStyle name="Output 2 3 5 2 2 4" xfId="13386"/>
    <cellStyle name="Output 2 3 5 2 2 5" xfId="13387"/>
    <cellStyle name="Output 2 3 5 2 2 6" xfId="13388"/>
    <cellStyle name="Output 2 3 5 2 3" xfId="13389"/>
    <cellStyle name="Output 2 3 5 2 3 2" xfId="13390"/>
    <cellStyle name="Output 2 3 5 2 3 3" xfId="13391"/>
    <cellStyle name="Output 2 3 5 2 3 4" xfId="13392"/>
    <cellStyle name="Output 2 3 5 2 3 5" xfId="13393"/>
    <cellStyle name="Output 2 3 5 2 4" xfId="13394"/>
    <cellStyle name="Output 2 3 5 2 5" xfId="13395"/>
    <cellStyle name="Output 2 3 5 2 6" xfId="13396"/>
    <cellStyle name="Output 2 3 5 2 7" xfId="13397"/>
    <cellStyle name="Output 2 3 5 3" xfId="13398"/>
    <cellStyle name="Output 2 3 5 3 2" xfId="13399"/>
    <cellStyle name="Output 2 3 5 3 2 2" xfId="13400"/>
    <cellStyle name="Output 2 3 5 3 2 3" xfId="13401"/>
    <cellStyle name="Output 2 3 5 3 2 4" xfId="13402"/>
    <cellStyle name="Output 2 3 5 3 2 5" xfId="13403"/>
    <cellStyle name="Output 2 3 5 3 3" xfId="13404"/>
    <cellStyle name="Output 2 3 5 3 4" xfId="13405"/>
    <cellStyle name="Output 2 3 5 3 5" xfId="13406"/>
    <cellStyle name="Output 2 3 5 3 6" xfId="13407"/>
    <cellStyle name="Output 2 3 5 4" xfId="13408"/>
    <cellStyle name="Output 2 3 5 4 2" xfId="13409"/>
    <cellStyle name="Output 2 3 5 4 3" xfId="13410"/>
    <cellStyle name="Output 2 3 5 4 4" xfId="13411"/>
    <cellStyle name="Output 2 3 5 4 5" xfId="13412"/>
    <cellStyle name="Output 2 3 5 5" xfId="13413"/>
    <cellStyle name="Output 2 3 5 6" xfId="13414"/>
    <cellStyle name="Output 2 3 5 7" xfId="13415"/>
    <cellStyle name="Output 2 3 5 8" xfId="13416"/>
    <cellStyle name="Output 2 3 6" xfId="13417"/>
    <cellStyle name="Output 2 3 6 2" xfId="13418"/>
    <cellStyle name="Output 2 3 6 2 2" xfId="13419"/>
    <cellStyle name="Output 2 3 6 2 2 2" xfId="13420"/>
    <cellStyle name="Output 2 3 6 2 2 3" xfId="13421"/>
    <cellStyle name="Output 2 3 6 2 2 4" xfId="13422"/>
    <cellStyle name="Output 2 3 6 2 2 5" xfId="13423"/>
    <cellStyle name="Output 2 3 6 2 3" xfId="13424"/>
    <cellStyle name="Output 2 3 6 2 4" xfId="13425"/>
    <cellStyle name="Output 2 3 6 2 5" xfId="13426"/>
    <cellStyle name="Output 2 3 6 2 6" xfId="13427"/>
    <cellStyle name="Output 2 3 6 3" xfId="13428"/>
    <cellStyle name="Output 2 3 6 3 2" xfId="13429"/>
    <cellStyle name="Output 2 3 6 3 3" xfId="13430"/>
    <cellStyle name="Output 2 3 6 3 4" xfId="13431"/>
    <cellStyle name="Output 2 3 6 3 5" xfId="13432"/>
    <cellStyle name="Output 2 3 6 4" xfId="13433"/>
    <cellStyle name="Output 2 3 6 5" xfId="13434"/>
    <cellStyle name="Output 2 3 6 6" xfId="13435"/>
    <cellStyle name="Output 2 3 6 7" xfId="13436"/>
    <cellStyle name="Output 2 3 7" xfId="13437"/>
    <cellStyle name="Output 2 3 7 2" xfId="13438"/>
    <cellStyle name="Output 2 3 7 2 2" xfId="13439"/>
    <cellStyle name="Output 2 3 7 2 3" xfId="13440"/>
    <cellStyle name="Output 2 3 7 2 4" xfId="13441"/>
    <cellStyle name="Output 2 3 7 2 5" xfId="13442"/>
    <cellStyle name="Output 2 3 7 3" xfId="13443"/>
    <cellStyle name="Output 2 3 7 4" xfId="13444"/>
    <cellStyle name="Output 2 3 7 5" xfId="13445"/>
    <cellStyle name="Output 2 3 7 6" xfId="13446"/>
    <cellStyle name="Output 2 3 8" xfId="13447"/>
    <cellStyle name="Output 2 3 8 2" xfId="13448"/>
    <cellStyle name="Output 2 3 8 3" xfId="13449"/>
    <cellStyle name="Output 2 3 8 4" xfId="13450"/>
    <cellStyle name="Output 2 3 8 5" xfId="13451"/>
    <cellStyle name="Output 2 3 9" xfId="13452"/>
    <cellStyle name="Output 2 4" xfId="13453"/>
    <cellStyle name="Output 2 4 10" xfId="13454"/>
    <cellStyle name="Output 2 4 11" xfId="13455"/>
    <cellStyle name="Output 2 4 12" xfId="13456"/>
    <cellStyle name="Output 2 4 2" xfId="13457"/>
    <cellStyle name="Output 2 4 2 10" xfId="13458"/>
    <cellStyle name="Output 2 4 2 2" xfId="13459"/>
    <cellStyle name="Output 2 4 2 2 2" xfId="13460"/>
    <cellStyle name="Output 2 4 2 2 2 2" xfId="13461"/>
    <cellStyle name="Output 2 4 2 2 2 2 2" xfId="13462"/>
    <cellStyle name="Output 2 4 2 2 2 2 2 2" xfId="13463"/>
    <cellStyle name="Output 2 4 2 2 2 2 2 2 2" xfId="13464"/>
    <cellStyle name="Output 2 4 2 2 2 2 2 2 3" xfId="13465"/>
    <cellStyle name="Output 2 4 2 2 2 2 2 2 4" xfId="13466"/>
    <cellStyle name="Output 2 4 2 2 2 2 2 2 5" xfId="13467"/>
    <cellStyle name="Output 2 4 2 2 2 2 2 3" xfId="13468"/>
    <cellStyle name="Output 2 4 2 2 2 2 2 4" xfId="13469"/>
    <cellStyle name="Output 2 4 2 2 2 2 2 5" xfId="13470"/>
    <cellStyle name="Output 2 4 2 2 2 2 2 6" xfId="13471"/>
    <cellStyle name="Output 2 4 2 2 2 2 3" xfId="13472"/>
    <cellStyle name="Output 2 4 2 2 2 2 3 2" xfId="13473"/>
    <cellStyle name="Output 2 4 2 2 2 2 3 3" xfId="13474"/>
    <cellStyle name="Output 2 4 2 2 2 2 3 4" xfId="13475"/>
    <cellStyle name="Output 2 4 2 2 2 2 3 5" xfId="13476"/>
    <cellStyle name="Output 2 4 2 2 2 2 4" xfId="13477"/>
    <cellStyle name="Output 2 4 2 2 2 2 5" xfId="13478"/>
    <cellStyle name="Output 2 4 2 2 2 2 6" xfId="13479"/>
    <cellStyle name="Output 2 4 2 2 2 2 7" xfId="13480"/>
    <cellStyle name="Output 2 4 2 2 2 3" xfId="13481"/>
    <cellStyle name="Output 2 4 2 2 2 3 2" xfId="13482"/>
    <cellStyle name="Output 2 4 2 2 2 3 2 2" xfId="13483"/>
    <cellStyle name="Output 2 4 2 2 2 3 2 3" xfId="13484"/>
    <cellStyle name="Output 2 4 2 2 2 3 2 4" xfId="13485"/>
    <cellStyle name="Output 2 4 2 2 2 3 2 5" xfId="13486"/>
    <cellStyle name="Output 2 4 2 2 2 3 3" xfId="13487"/>
    <cellStyle name="Output 2 4 2 2 2 3 4" xfId="13488"/>
    <cellStyle name="Output 2 4 2 2 2 3 5" xfId="13489"/>
    <cellStyle name="Output 2 4 2 2 2 3 6" xfId="13490"/>
    <cellStyle name="Output 2 4 2 2 2 4" xfId="13491"/>
    <cellStyle name="Output 2 4 2 2 2 4 2" xfId="13492"/>
    <cellStyle name="Output 2 4 2 2 2 4 3" xfId="13493"/>
    <cellStyle name="Output 2 4 2 2 2 4 4" xfId="13494"/>
    <cellStyle name="Output 2 4 2 2 2 4 5" xfId="13495"/>
    <cellStyle name="Output 2 4 2 2 2 5" xfId="13496"/>
    <cellStyle name="Output 2 4 2 2 2 6" xfId="13497"/>
    <cellStyle name="Output 2 4 2 2 2 7" xfId="13498"/>
    <cellStyle name="Output 2 4 2 2 2 8" xfId="13499"/>
    <cellStyle name="Output 2 4 2 2 3" xfId="13500"/>
    <cellStyle name="Output 2 4 2 2 3 2" xfId="13501"/>
    <cellStyle name="Output 2 4 2 2 3 2 2" xfId="13502"/>
    <cellStyle name="Output 2 4 2 2 3 2 2 2" xfId="13503"/>
    <cellStyle name="Output 2 4 2 2 3 2 2 3" xfId="13504"/>
    <cellStyle name="Output 2 4 2 2 3 2 2 4" xfId="13505"/>
    <cellStyle name="Output 2 4 2 2 3 2 2 5" xfId="13506"/>
    <cellStyle name="Output 2 4 2 2 3 2 3" xfId="13507"/>
    <cellStyle name="Output 2 4 2 2 3 2 4" xfId="13508"/>
    <cellStyle name="Output 2 4 2 2 3 2 5" xfId="13509"/>
    <cellStyle name="Output 2 4 2 2 3 2 6" xfId="13510"/>
    <cellStyle name="Output 2 4 2 2 3 3" xfId="13511"/>
    <cellStyle name="Output 2 4 2 2 3 3 2" xfId="13512"/>
    <cellStyle name="Output 2 4 2 2 3 3 3" xfId="13513"/>
    <cellStyle name="Output 2 4 2 2 3 3 4" xfId="13514"/>
    <cellStyle name="Output 2 4 2 2 3 3 5" xfId="13515"/>
    <cellStyle name="Output 2 4 2 2 3 4" xfId="13516"/>
    <cellStyle name="Output 2 4 2 2 3 5" xfId="13517"/>
    <cellStyle name="Output 2 4 2 2 3 6" xfId="13518"/>
    <cellStyle name="Output 2 4 2 2 3 7" xfId="13519"/>
    <cellStyle name="Output 2 4 2 2 4" xfId="13520"/>
    <cellStyle name="Output 2 4 2 2 4 2" xfId="13521"/>
    <cellStyle name="Output 2 4 2 2 4 2 2" xfId="13522"/>
    <cellStyle name="Output 2 4 2 2 4 2 3" xfId="13523"/>
    <cellStyle name="Output 2 4 2 2 4 2 4" xfId="13524"/>
    <cellStyle name="Output 2 4 2 2 4 2 5" xfId="13525"/>
    <cellStyle name="Output 2 4 2 2 4 3" xfId="13526"/>
    <cellStyle name="Output 2 4 2 2 4 4" xfId="13527"/>
    <cellStyle name="Output 2 4 2 2 4 5" xfId="13528"/>
    <cellStyle name="Output 2 4 2 2 4 6" xfId="13529"/>
    <cellStyle name="Output 2 4 2 2 5" xfId="13530"/>
    <cellStyle name="Output 2 4 2 2 5 2" xfId="13531"/>
    <cellStyle name="Output 2 4 2 2 5 3" xfId="13532"/>
    <cellStyle name="Output 2 4 2 2 5 4" xfId="13533"/>
    <cellStyle name="Output 2 4 2 2 5 5" xfId="13534"/>
    <cellStyle name="Output 2 4 2 2 6" xfId="13535"/>
    <cellStyle name="Output 2 4 2 2 7" xfId="13536"/>
    <cellStyle name="Output 2 4 2 2 8" xfId="13537"/>
    <cellStyle name="Output 2 4 2 2 9" xfId="13538"/>
    <cellStyle name="Output 2 4 2 3" xfId="13539"/>
    <cellStyle name="Output 2 4 2 3 2" xfId="13540"/>
    <cellStyle name="Output 2 4 2 3 2 2" xfId="13541"/>
    <cellStyle name="Output 2 4 2 3 2 2 2" xfId="13542"/>
    <cellStyle name="Output 2 4 2 3 2 2 2 2" xfId="13543"/>
    <cellStyle name="Output 2 4 2 3 2 2 2 3" xfId="13544"/>
    <cellStyle name="Output 2 4 2 3 2 2 2 4" xfId="13545"/>
    <cellStyle name="Output 2 4 2 3 2 2 2 5" xfId="13546"/>
    <cellStyle name="Output 2 4 2 3 2 2 3" xfId="13547"/>
    <cellStyle name="Output 2 4 2 3 2 2 4" xfId="13548"/>
    <cellStyle name="Output 2 4 2 3 2 2 5" xfId="13549"/>
    <cellStyle name="Output 2 4 2 3 2 2 6" xfId="13550"/>
    <cellStyle name="Output 2 4 2 3 2 3" xfId="13551"/>
    <cellStyle name="Output 2 4 2 3 2 3 2" xfId="13552"/>
    <cellStyle name="Output 2 4 2 3 2 3 3" xfId="13553"/>
    <cellStyle name="Output 2 4 2 3 2 3 4" xfId="13554"/>
    <cellStyle name="Output 2 4 2 3 2 3 5" xfId="13555"/>
    <cellStyle name="Output 2 4 2 3 2 4" xfId="13556"/>
    <cellStyle name="Output 2 4 2 3 2 5" xfId="13557"/>
    <cellStyle name="Output 2 4 2 3 2 6" xfId="13558"/>
    <cellStyle name="Output 2 4 2 3 2 7" xfId="13559"/>
    <cellStyle name="Output 2 4 2 3 3" xfId="13560"/>
    <cellStyle name="Output 2 4 2 3 3 2" xfId="13561"/>
    <cellStyle name="Output 2 4 2 3 3 2 2" xfId="13562"/>
    <cellStyle name="Output 2 4 2 3 3 2 3" xfId="13563"/>
    <cellStyle name="Output 2 4 2 3 3 2 4" xfId="13564"/>
    <cellStyle name="Output 2 4 2 3 3 2 5" xfId="13565"/>
    <cellStyle name="Output 2 4 2 3 3 3" xfId="13566"/>
    <cellStyle name="Output 2 4 2 3 3 4" xfId="13567"/>
    <cellStyle name="Output 2 4 2 3 3 5" xfId="13568"/>
    <cellStyle name="Output 2 4 2 3 3 6" xfId="13569"/>
    <cellStyle name="Output 2 4 2 3 4" xfId="13570"/>
    <cellStyle name="Output 2 4 2 3 4 2" xfId="13571"/>
    <cellStyle name="Output 2 4 2 3 4 3" xfId="13572"/>
    <cellStyle name="Output 2 4 2 3 4 4" xfId="13573"/>
    <cellStyle name="Output 2 4 2 3 4 5" xfId="13574"/>
    <cellStyle name="Output 2 4 2 3 5" xfId="13575"/>
    <cellStyle name="Output 2 4 2 3 6" xfId="13576"/>
    <cellStyle name="Output 2 4 2 3 7" xfId="13577"/>
    <cellStyle name="Output 2 4 2 3 8" xfId="13578"/>
    <cellStyle name="Output 2 4 2 4" xfId="13579"/>
    <cellStyle name="Output 2 4 2 4 2" xfId="13580"/>
    <cellStyle name="Output 2 4 2 4 2 2" xfId="13581"/>
    <cellStyle name="Output 2 4 2 4 2 2 2" xfId="13582"/>
    <cellStyle name="Output 2 4 2 4 2 2 3" xfId="13583"/>
    <cellStyle name="Output 2 4 2 4 2 2 4" xfId="13584"/>
    <cellStyle name="Output 2 4 2 4 2 2 5" xfId="13585"/>
    <cellStyle name="Output 2 4 2 4 2 3" xfId="13586"/>
    <cellStyle name="Output 2 4 2 4 2 4" xfId="13587"/>
    <cellStyle name="Output 2 4 2 4 2 5" xfId="13588"/>
    <cellStyle name="Output 2 4 2 4 2 6" xfId="13589"/>
    <cellStyle name="Output 2 4 2 4 3" xfId="13590"/>
    <cellStyle name="Output 2 4 2 4 3 2" xfId="13591"/>
    <cellStyle name="Output 2 4 2 4 3 3" xfId="13592"/>
    <cellStyle name="Output 2 4 2 4 3 4" xfId="13593"/>
    <cellStyle name="Output 2 4 2 4 3 5" xfId="13594"/>
    <cellStyle name="Output 2 4 2 4 4" xfId="13595"/>
    <cellStyle name="Output 2 4 2 4 5" xfId="13596"/>
    <cellStyle name="Output 2 4 2 4 6" xfId="13597"/>
    <cellStyle name="Output 2 4 2 4 7" xfId="13598"/>
    <cellStyle name="Output 2 4 2 5" xfId="13599"/>
    <cellStyle name="Output 2 4 2 5 2" xfId="13600"/>
    <cellStyle name="Output 2 4 2 5 2 2" xfId="13601"/>
    <cellStyle name="Output 2 4 2 5 2 3" xfId="13602"/>
    <cellStyle name="Output 2 4 2 5 2 4" xfId="13603"/>
    <cellStyle name="Output 2 4 2 5 2 5" xfId="13604"/>
    <cellStyle name="Output 2 4 2 5 3" xfId="13605"/>
    <cellStyle name="Output 2 4 2 5 4" xfId="13606"/>
    <cellStyle name="Output 2 4 2 5 5" xfId="13607"/>
    <cellStyle name="Output 2 4 2 5 6" xfId="13608"/>
    <cellStyle name="Output 2 4 2 6" xfId="13609"/>
    <cellStyle name="Output 2 4 2 6 2" xfId="13610"/>
    <cellStyle name="Output 2 4 2 6 3" xfId="13611"/>
    <cellStyle name="Output 2 4 2 6 4" xfId="13612"/>
    <cellStyle name="Output 2 4 2 6 5" xfId="13613"/>
    <cellStyle name="Output 2 4 2 7" xfId="13614"/>
    <cellStyle name="Output 2 4 2 8" xfId="13615"/>
    <cellStyle name="Output 2 4 2 9" xfId="13616"/>
    <cellStyle name="Output 2 4 3" xfId="13617"/>
    <cellStyle name="Output 2 4 3 2" xfId="13618"/>
    <cellStyle name="Output 2 4 3 2 2" xfId="13619"/>
    <cellStyle name="Output 2 4 3 2 2 2" xfId="13620"/>
    <cellStyle name="Output 2 4 3 2 2 2 2" xfId="13621"/>
    <cellStyle name="Output 2 4 3 2 2 2 2 2" xfId="13622"/>
    <cellStyle name="Output 2 4 3 2 2 2 2 3" xfId="13623"/>
    <cellStyle name="Output 2 4 3 2 2 2 2 4" xfId="13624"/>
    <cellStyle name="Output 2 4 3 2 2 2 2 5" xfId="13625"/>
    <cellStyle name="Output 2 4 3 2 2 2 3" xfId="13626"/>
    <cellStyle name="Output 2 4 3 2 2 2 4" xfId="13627"/>
    <cellStyle name="Output 2 4 3 2 2 2 5" xfId="13628"/>
    <cellStyle name="Output 2 4 3 2 2 2 6" xfId="13629"/>
    <cellStyle name="Output 2 4 3 2 2 3" xfId="13630"/>
    <cellStyle name="Output 2 4 3 2 2 3 2" xfId="13631"/>
    <cellStyle name="Output 2 4 3 2 2 3 3" xfId="13632"/>
    <cellStyle name="Output 2 4 3 2 2 3 4" xfId="13633"/>
    <cellStyle name="Output 2 4 3 2 2 3 5" xfId="13634"/>
    <cellStyle name="Output 2 4 3 2 2 4" xfId="13635"/>
    <cellStyle name="Output 2 4 3 2 2 5" xfId="13636"/>
    <cellStyle name="Output 2 4 3 2 2 6" xfId="13637"/>
    <cellStyle name="Output 2 4 3 2 2 7" xfId="13638"/>
    <cellStyle name="Output 2 4 3 2 3" xfId="13639"/>
    <cellStyle name="Output 2 4 3 2 3 2" xfId="13640"/>
    <cellStyle name="Output 2 4 3 2 3 2 2" xfId="13641"/>
    <cellStyle name="Output 2 4 3 2 3 2 3" xfId="13642"/>
    <cellStyle name="Output 2 4 3 2 3 2 4" xfId="13643"/>
    <cellStyle name="Output 2 4 3 2 3 2 5" xfId="13644"/>
    <cellStyle name="Output 2 4 3 2 3 3" xfId="13645"/>
    <cellStyle name="Output 2 4 3 2 3 4" xfId="13646"/>
    <cellStyle name="Output 2 4 3 2 3 5" xfId="13647"/>
    <cellStyle name="Output 2 4 3 2 3 6" xfId="13648"/>
    <cellStyle name="Output 2 4 3 2 4" xfId="13649"/>
    <cellStyle name="Output 2 4 3 2 4 2" xfId="13650"/>
    <cellStyle name="Output 2 4 3 2 4 3" xfId="13651"/>
    <cellStyle name="Output 2 4 3 2 4 4" xfId="13652"/>
    <cellStyle name="Output 2 4 3 2 4 5" xfId="13653"/>
    <cellStyle name="Output 2 4 3 2 5" xfId="13654"/>
    <cellStyle name="Output 2 4 3 2 6" xfId="13655"/>
    <cellStyle name="Output 2 4 3 2 7" xfId="13656"/>
    <cellStyle name="Output 2 4 3 2 8" xfId="13657"/>
    <cellStyle name="Output 2 4 3 3" xfId="13658"/>
    <cellStyle name="Output 2 4 3 3 2" xfId="13659"/>
    <cellStyle name="Output 2 4 3 3 2 2" xfId="13660"/>
    <cellStyle name="Output 2 4 3 3 2 2 2" xfId="13661"/>
    <cellStyle name="Output 2 4 3 3 2 2 3" xfId="13662"/>
    <cellStyle name="Output 2 4 3 3 2 2 4" xfId="13663"/>
    <cellStyle name="Output 2 4 3 3 2 2 5" xfId="13664"/>
    <cellStyle name="Output 2 4 3 3 2 3" xfId="13665"/>
    <cellStyle name="Output 2 4 3 3 2 4" xfId="13666"/>
    <cellStyle name="Output 2 4 3 3 2 5" xfId="13667"/>
    <cellStyle name="Output 2 4 3 3 2 6" xfId="13668"/>
    <cellStyle name="Output 2 4 3 3 3" xfId="13669"/>
    <cellStyle name="Output 2 4 3 3 3 2" xfId="13670"/>
    <cellStyle name="Output 2 4 3 3 3 3" xfId="13671"/>
    <cellStyle name="Output 2 4 3 3 3 4" xfId="13672"/>
    <cellStyle name="Output 2 4 3 3 3 5" xfId="13673"/>
    <cellStyle name="Output 2 4 3 3 4" xfId="13674"/>
    <cellStyle name="Output 2 4 3 3 5" xfId="13675"/>
    <cellStyle name="Output 2 4 3 3 6" xfId="13676"/>
    <cellStyle name="Output 2 4 3 3 7" xfId="13677"/>
    <cellStyle name="Output 2 4 3 4" xfId="13678"/>
    <cellStyle name="Output 2 4 3 4 2" xfId="13679"/>
    <cellStyle name="Output 2 4 3 4 2 2" xfId="13680"/>
    <cellStyle name="Output 2 4 3 4 2 3" xfId="13681"/>
    <cellStyle name="Output 2 4 3 4 2 4" xfId="13682"/>
    <cellStyle name="Output 2 4 3 4 2 5" xfId="13683"/>
    <cellStyle name="Output 2 4 3 4 3" xfId="13684"/>
    <cellStyle name="Output 2 4 3 4 4" xfId="13685"/>
    <cellStyle name="Output 2 4 3 4 5" xfId="13686"/>
    <cellStyle name="Output 2 4 3 4 6" xfId="13687"/>
    <cellStyle name="Output 2 4 3 5" xfId="13688"/>
    <cellStyle name="Output 2 4 3 5 2" xfId="13689"/>
    <cellStyle name="Output 2 4 3 5 3" xfId="13690"/>
    <cellStyle name="Output 2 4 3 5 4" xfId="13691"/>
    <cellStyle name="Output 2 4 3 5 5" xfId="13692"/>
    <cellStyle name="Output 2 4 3 6" xfId="13693"/>
    <cellStyle name="Output 2 4 3 7" xfId="13694"/>
    <cellStyle name="Output 2 4 3 8" xfId="13695"/>
    <cellStyle name="Output 2 4 3 9" xfId="13696"/>
    <cellStyle name="Output 2 4 4" xfId="13697"/>
    <cellStyle name="Output 2 4 4 2" xfId="13698"/>
    <cellStyle name="Output 2 4 4 2 2" xfId="13699"/>
    <cellStyle name="Output 2 4 4 2 2 2" xfId="13700"/>
    <cellStyle name="Output 2 4 4 2 2 2 2" xfId="13701"/>
    <cellStyle name="Output 2 4 4 2 2 2 2 2" xfId="13702"/>
    <cellStyle name="Output 2 4 4 2 2 2 2 3" xfId="13703"/>
    <cellStyle name="Output 2 4 4 2 2 2 2 4" xfId="13704"/>
    <cellStyle name="Output 2 4 4 2 2 2 2 5" xfId="13705"/>
    <cellStyle name="Output 2 4 4 2 2 2 3" xfId="13706"/>
    <cellStyle name="Output 2 4 4 2 2 2 4" xfId="13707"/>
    <cellStyle name="Output 2 4 4 2 2 2 5" xfId="13708"/>
    <cellStyle name="Output 2 4 4 2 2 2 6" xfId="13709"/>
    <cellStyle name="Output 2 4 4 2 2 3" xfId="13710"/>
    <cellStyle name="Output 2 4 4 2 2 3 2" xfId="13711"/>
    <cellStyle name="Output 2 4 4 2 2 3 3" xfId="13712"/>
    <cellStyle name="Output 2 4 4 2 2 3 4" xfId="13713"/>
    <cellStyle name="Output 2 4 4 2 2 3 5" xfId="13714"/>
    <cellStyle name="Output 2 4 4 2 2 4" xfId="13715"/>
    <cellStyle name="Output 2 4 4 2 2 5" xfId="13716"/>
    <cellStyle name="Output 2 4 4 2 2 6" xfId="13717"/>
    <cellStyle name="Output 2 4 4 2 2 7" xfId="13718"/>
    <cellStyle name="Output 2 4 4 2 3" xfId="13719"/>
    <cellStyle name="Output 2 4 4 2 3 2" xfId="13720"/>
    <cellStyle name="Output 2 4 4 2 3 2 2" xfId="13721"/>
    <cellStyle name="Output 2 4 4 2 3 2 3" xfId="13722"/>
    <cellStyle name="Output 2 4 4 2 3 2 4" xfId="13723"/>
    <cellStyle name="Output 2 4 4 2 3 2 5" xfId="13724"/>
    <cellStyle name="Output 2 4 4 2 3 3" xfId="13725"/>
    <cellStyle name="Output 2 4 4 2 3 4" xfId="13726"/>
    <cellStyle name="Output 2 4 4 2 3 5" xfId="13727"/>
    <cellStyle name="Output 2 4 4 2 3 6" xfId="13728"/>
    <cellStyle name="Output 2 4 4 2 4" xfId="13729"/>
    <cellStyle name="Output 2 4 4 2 4 2" xfId="13730"/>
    <cellStyle name="Output 2 4 4 2 4 3" xfId="13731"/>
    <cellStyle name="Output 2 4 4 2 4 4" xfId="13732"/>
    <cellStyle name="Output 2 4 4 2 4 5" xfId="13733"/>
    <cellStyle name="Output 2 4 4 2 5" xfId="13734"/>
    <cellStyle name="Output 2 4 4 2 6" xfId="13735"/>
    <cellStyle name="Output 2 4 4 2 7" xfId="13736"/>
    <cellStyle name="Output 2 4 4 2 8" xfId="13737"/>
    <cellStyle name="Output 2 4 4 3" xfId="13738"/>
    <cellStyle name="Output 2 4 4 3 2" xfId="13739"/>
    <cellStyle name="Output 2 4 4 3 2 2" xfId="13740"/>
    <cellStyle name="Output 2 4 4 3 2 2 2" xfId="13741"/>
    <cellStyle name="Output 2 4 4 3 2 2 3" xfId="13742"/>
    <cellStyle name="Output 2 4 4 3 2 2 4" xfId="13743"/>
    <cellStyle name="Output 2 4 4 3 2 2 5" xfId="13744"/>
    <cellStyle name="Output 2 4 4 3 2 3" xfId="13745"/>
    <cellStyle name="Output 2 4 4 3 2 4" xfId="13746"/>
    <cellStyle name="Output 2 4 4 3 2 5" xfId="13747"/>
    <cellStyle name="Output 2 4 4 3 2 6" xfId="13748"/>
    <cellStyle name="Output 2 4 4 3 3" xfId="13749"/>
    <cellStyle name="Output 2 4 4 3 3 2" xfId="13750"/>
    <cellStyle name="Output 2 4 4 3 3 3" xfId="13751"/>
    <cellStyle name="Output 2 4 4 3 3 4" xfId="13752"/>
    <cellStyle name="Output 2 4 4 3 3 5" xfId="13753"/>
    <cellStyle name="Output 2 4 4 3 4" xfId="13754"/>
    <cellStyle name="Output 2 4 4 3 5" xfId="13755"/>
    <cellStyle name="Output 2 4 4 3 6" xfId="13756"/>
    <cellStyle name="Output 2 4 4 3 7" xfId="13757"/>
    <cellStyle name="Output 2 4 4 4" xfId="13758"/>
    <cellStyle name="Output 2 4 4 4 2" xfId="13759"/>
    <cellStyle name="Output 2 4 4 4 2 2" xfId="13760"/>
    <cellStyle name="Output 2 4 4 4 2 3" xfId="13761"/>
    <cellStyle name="Output 2 4 4 4 2 4" xfId="13762"/>
    <cellStyle name="Output 2 4 4 4 2 5" xfId="13763"/>
    <cellStyle name="Output 2 4 4 4 3" xfId="13764"/>
    <cellStyle name="Output 2 4 4 4 4" xfId="13765"/>
    <cellStyle name="Output 2 4 4 4 5" xfId="13766"/>
    <cellStyle name="Output 2 4 4 4 6" xfId="13767"/>
    <cellStyle name="Output 2 4 4 5" xfId="13768"/>
    <cellStyle name="Output 2 4 4 5 2" xfId="13769"/>
    <cellStyle name="Output 2 4 4 5 3" xfId="13770"/>
    <cellStyle name="Output 2 4 4 5 4" xfId="13771"/>
    <cellStyle name="Output 2 4 4 5 5" xfId="13772"/>
    <cellStyle name="Output 2 4 4 6" xfId="13773"/>
    <cellStyle name="Output 2 4 4 7" xfId="13774"/>
    <cellStyle name="Output 2 4 4 8" xfId="13775"/>
    <cellStyle name="Output 2 4 4 9" xfId="13776"/>
    <cellStyle name="Output 2 4 5" xfId="13777"/>
    <cellStyle name="Output 2 4 5 2" xfId="13778"/>
    <cellStyle name="Output 2 4 5 2 2" xfId="13779"/>
    <cellStyle name="Output 2 4 5 2 2 2" xfId="13780"/>
    <cellStyle name="Output 2 4 5 2 2 2 2" xfId="13781"/>
    <cellStyle name="Output 2 4 5 2 2 2 3" xfId="13782"/>
    <cellStyle name="Output 2 4 5 2 2 2 4" xfId="13783"/>
    <cellStyle name="Output 2 4 5 2 2 2 5" xfId="13784"/>
    <cellStyle name="Output 2 4 5 2 2 3" xfId="13785"/>
    <cellStyle name="Output 2 4 5 2 2 4" xfId="13786"/>
    <cellStyle name="Output 2 4 5 2 2 5" xfId="13787"/>
    <cellStyle name="Output 2 4 5 2 2 6" xfId="13788"/>
    <cellStyle name="Output 2 4 5 2 3" xfId="13789"/>
    <cellStyle name="Output 2 4 5 2 3 2" xfId="13790"/>
    <cellStyle name="Output 2 4 5 2 3 3" xfId="13791"/>
    <cellStyle name="Output 2 4 5 2 3 4" xfId="13792"/>
    <cellStyle name="Output 2 4 5 2 3 5" xfId="13793"/>
    <cellStyle name="Output 2 4 5 2 4" xfId="13794"/>
    <cellStyle name="Output 2 4 5 2 5" xfId="13795"/>
    <cellStyle name="Output 2 4 5 2 6" xfId="13796"/>
    <cellStyle name="Output 2 4 5 2 7" xfId="13797"/>
    <cellStyle name="Output 2 4 5 3" xfId="13798"/>
    <cellStyle name="Output 2 4 5 3 2" xfId="13799"/>
    <cellStyle name="Output 2 4 5 3 2 2" xfId="13800"/>
    <cellStyle name="Output 2 4 5 3 2 3" xfId="13801"/>
    <cellStyle name="Output 2 4 5 3 2 4" xfId="13802"/>
    <cellStyle name="Output 2 4 5 3 2 5" xfId="13803"/>
    <cellStyle name="Output 2 4 5 3 3" xfId="13804"/>
    <cellStyle name="Output 2 4 5 3 4" xfId="13805"/>
    <cellStyle name="Output 2 4 5 3 5" xfId="13806"/>
    <cellStyle name="Output 2 4 5 3 6" xfId="13807"/>
    <cellStyle name="Output 2 4 5 4" xfId="13808"/>
    <cellStyle name="Output 2 4 5 4 2" xfId="13809"/>
    <cellStyle name="Output 2 4 5 4 3" xfId="13810"/>
    <cellStyle name="Output 2 4 5 4 4" xfId="13811"/>
    <cellStyle name="Output 2 4 5 4 5" xfId="13812"/>
    <cellStyle name="Output 2 4 5 5" xfId="13813"/>
    <cellStyle name="Output 2 4 5 6" xfId="13814"/>
    <cellStyle name="Output 2 4 5 7" xfId="13815"/>
    <cellStyle name="Output 2 4 5 8" xfId="13816"/>
    <cellStyle name="Output 2 4 6" xfId="13817"/>
    <cellStyle name="Output 2 4 6 2" xfId="13818"/>
    <cellStyle name="Output 2 4 6 2 2" xfId="13819"/>
    <cellStyle name="Output 2 4 6 2 2 2" xfId="13820"/>
    <cellStyle name="Output 2 4 6 2 2 3" xfId="13821"/>
    <cellStyle name="Output 2 4 6 2 2 4" xfId="13822"/>
    <cellStyle name="Output 2 4 6 2 2 5" xfId="13823"/>
    <cellStyle name="Output 2 4 6 2 3" xfId="13824"/>
    <cellStyle name="Output 2 4 6 2 4" xfId="13825"/>
    <cellStyle name="Output 2 4 6 2 5" xfId="13826"/>
    <cellStyle name="Output 2 4 6 2 6" xfId="13827"/>
    <cellStyle name="Output 2 4 6 3" xfId="13828"/>
    <cellStyle name="Output 2 4 6 3 2" xfId="13829"/>
    <cellStyle name="Output 2 4 6 3 3" xfId="13830"/>
    <cellStyle name="Output 2 4 6 3 4" xfId="13831"/>
    <cellStyle name="Output 2 4 6 3 5" xfId="13832"/>
    <cellStyle name="Output 2 4 6 4" xfId="13833"/>
    <cellStyle name="Output 2 4 6 5" xfId="13834"/>
    <cellStyle name="Output 2 4 6 6" xfId="13835"/>
    <cellStyle name="Output 2 4 6 7" xfId="13836"/>
    <cellStyle name="Output 2 4 7" xfId="13837"/>
    <cellStyle name="Output 2 4 7 2" xfId="13838"/>
    <cellStyle name="Output 2 4 7 2 2" xfId="13839"/>
    <cellStyle name="Output 2 4 7 2 3" xfId="13840"/>
    <cellStyle name="Output 2 4 7 2 4" xfId="13841"/>
    <cellStyle name="Output 2 4 7 2 5" xfId="13842"/>
    <cellStyle name="Output 2 4 7 3" xfId="13843"/>
    <cellStyle name="Output 2 4 7 4" xfId="13844"/>
    <cellStyle name="Output 2 4 7 5" xfId="13845"/>
    <cellStyle name="Output 2 4 7 6" xfId="13846"/>
    <cellStyle name="Output 2 4 8" xfId="13847"/>
    <cellStyle name="Output 2 4 8 2" xfId="13848"/>
    <cellStyle name="Output 2 4 8 3" xfId="13849"/>
    <cellStyle name="Output 2 4 8 4" xfId="13850"/>
    <cellStyle name="Output 2 4 8 5" xfId="13851"/>
    <cellStyle name="Output 2 4 9" xfId="13852"/>
    <cellStyle name="Output 2 5" xfId="13853"/>
    <cellStyle name="Output 2 5 10" xfId="13854"/>
    <cellStyle name="Output 2 5 2" xfId="13855"/>
    <cellStyle name="Output 2 5 2 2" xfId="13856"/>
    <cellStyle name="Output 2 5 2 2 2" xfId="13857"/>
    <cellStyle name="Output 2 5 2 2 2 2" xfId="13858"/>
    <cellStyle name="Output 2 5 2 2 2 2 2" xfId="13859"/>
    <cellStyle name="Output 2 5 2 2 2 2 2 2" xfId="13860"/>
    <cellStyle name="Output 2 5 2 2 2 2 2 3" xfId="13861"/>
    <cellStyle name="Output 2 5 2 2 2 2 2 4" xfId="13862"/>
    <cellStyle name="Output 2 5 2 2 2 2 2 5" xfId="13863"/>
    <cellStyle name="Output 2 5 2 2 2 2 3" xfId="13864"/>
    <cellStyle name="Output 2 5 2 2 2 2 4" xfId="13865"/>
    <cellStyle name="Output 2 5 2 2 2 2 5" xfId="13866"/>
    <cellStyle name="Output 2 5 2 2 2 2 6" xfId="13867"/>
    <cellStyle name="Output 2 5 2 2 2 3" xfId="13868"/>
    <cellStyle name="Output 2 5 2 2 2 3 2" xfId="13869"/>
    <cellStyle name="Output 2 5 2 2 2 3 3" xfId="13870"/>
    <cellStyle name="Output 2 5 2 2 2 3 4" xfId="13871"/>
    <cellStyle name="Output 2 5 2 2 2 3 5" xfId="13872"/>
    <cellStyle name="Output 2 5 2 2 2 4" xfId="13873"/>
    <cellStyle name="Output 2 5 2 2 2 5" xfId="13874"/>
    <cellStyle name="Output 2 5 2 2 2 6" xfId="13875"/>
    <cellStyle name="Output 2 5 2 2 2 7" xfId="13876"/>
    <cellStyle name="Output 2 5 2 2 3" xfId="13877"/>
    <cellStyle name="Output 2 5 2 2 3 2" xfId="13878"/>
    <cellStyle name="Output 2 5 2 2 3 2 2" xfId="13879"/>
    <cellStyle name="Output 2 5 2 2 3 2 3" xfId="13880"/>
    <cellStyle name="Output 2 5 2 2 3 2 4" xfId="13881"/>
    <cellStyle name="Output 2 5 2 2 3 2 5" xfId="13882"/>
    <cellStyle name="Output 2 5 2 2 3 3" xfId="13883"/>
    <cellStyle name="Output 2 5 2 2 3 4" xfId="13884"/>
    <cellStyle name="Output 2 5 2 2 3 5" xfId="13885"/>
    <cellStyle name="Output 2 5 2 2 3 6" xfId="13886"/>
    <cellStyle name="Output 2 5 2 2 4" xfId="13887"/>
    <cellStyle name="Output 2 5 2 2 4 2" xfId="13888"/>
    <cellStyle name="Output 2 5 2 2 4 3" xfId="13889"/>
    <cellStyle name="Output 2 5 2 2 4 4" xfId="13890"/>
    <cellStyle name="Output 2 5 2 2 4 5" xfId="13891"/>
    <cellStyle name="Output 2 5 2 2 5" xfId="13892"/>
    <cellStyle name="Output 2 5 2 2 6" xfId="13893"/>
    <cellStyle name="Output 2 5 2 2 7" xfId="13894"/>
    <cellStyle name="Output 2 5 2 2 8" xfId="13895"/>
    <cellStyle name="Output 2 5 2 3" xfId="13896"/>
    <cellStyle name="Output 2 5 2 3 2" xfId="13897"/>
    <cellStyle name="Output 2 5 2 3 2 2" xfId="13898"/>
    <cellStyle name="Output 2 5 2 3 2 2 2" xfId="13899"/>
    <cellStyle name="Output 2 5 2 3 2 2 3" xfId="13900"/>
    <cellStyle name="Output 2 5 2 3 2 2 4" xfId="13901"/>
    <cellStyle name="Output 2 5 2 3 2 2 5" xfId="13902"/>
    <cellStyle name="Output 2 5 2 3 2 3" xfId="13903"/>
    <cellStyle name="Output 2 5 2 3 2 4" xfId="13904"/>
    <cellStyle name="Output 2 5 2 3 2 5" xfId="13905"/>
    <cellStyle name="Output 2 5 2 3 2 6" xfId="13906"/>
    <cellStyle name="Output 2 5 2 3 3" xfId="13907"/>
    <cellStyle name="Output 2 5 2 3 3 2" xfId="13908"/>
    <cellStyle name="Output 2 5 2 3 3 3" xfId="13909"/>
    <cellStyle name="Output 2 5 2 3 3 4" xfId="13910"/>
    <cellStyle name="Output 2 5 2 3 3 5" xfId="13911"/>
    <cellStyle name="Output 2 5 2 3 4" xfId="13912"/>
    <cellStyle name="Output 2 5 2 3 5" xfId="13913"/>
    <cellStyle name="Output 2 5 2 3 6" xfId="13914"/>
    <cellStyle name="Output 2 5 2 3 7" xfId="13915"/>
    <cellStyle name="Output 2 5 2 4" xfId="13916"/>
    <cellStyle name="Output 2 5 2 4 2" xfId="13917"/>
    <cellStyle name="Output 2 5 2 4 2 2" xfId="13918"/>
    <cellStyle name="Output 2 5 2 4 2 3" xfId="13919"/>
    <cellStyle name="Output 2 5 2 4 2 4" xfId="13920"/>
    <cellStyle name="Output 2 5 2 4 2 5" xfId="13921"/>
    <cellStyle name="Output 2 5 2 4 3" xfId="13922"/>
    <cellStyle name="Output 2 5 2 4 4" xfId="13923"/>
    <cellStyle name="Output 2 5 2 4 5" xfId="13924"/>
    <cellStyle name="Output 2 5 2 4 6" xfId="13925"/>
    <cellStyle name="Output 2 5 2 5" xfId="13926"/>
    <cellStyle name="Output 2 5 2 5 2" xfId="13927"/>
    <cellStyle name="Output 2 5 2 5 3" xfId="13928"/>
    <cellStyle name="Output 2 5 2 5 4" xfId="13929"/>
    <cellStyle name="Output 2 5 2 5 5" xfId="13930"/>
    <cellStyle name="Output 2 5 2 6" xfId="13931"/>
    <cellStyle name="Output 2 5 2 7" xfId="13932"/>
    <cellStyle name="Output 2 5 2 8" xfId="13933"/>
    <cellStyle name="Output 2 5 2 9" xfId="13934"/>
    <cellStyle name="Output 2 5 3" xfId="13935"/>
    <cellStyle name="Output 2 5 3 2" xfId="13936"/>
    <cellStyle name="Output 2 5 3 2 2" xfId="13937"/>
    <cellStyle name="Output 2 5 3 2 2 2" xfId="13938"/>
    <cellStyle name="Output 2 5 3 2 2 2 2" xfId="13939"/>
    <cellStyle name="Output 2 5 3 2 2 2 3" xfId="13940"/>
    <cellStyle name="Output 2 5 3 2 2 2 4" xfId="13941"/>
    <cellStyle name="Output 2 5 3 2 2 2 5" xfId="13942"/>
    <cellStyle name="Output 2 5 3 2 2 3" xfId="13943"/>
    <cellStyle name="Output 2 5 3 2 2 4" xfId="13944"/>
    <cellStyle name="Output 2 5 3 2 2 5" xfId="13945"/>
    <cellStyle name="Output 2 5 3 2 2 6" xfId="13946"/>
    <cellStyle name="Output 2 5 3 2 3" xfId="13947"/>
    <cellStyle name="Output 2 5 3 2 3 2" xfId="13948"/>
    <cellStyle name="Output 2 5 3 2 3 3" xfId="13949"/>
    <cellStyle name="Output 2 5 3 2 3 4" xfId="13950"/>
    <cellStyle name="Output 2 5 3 2 3 5" xfId="13951"/>
    <cellStyle name="Output 2 5 3 2 4" xfId="13952"/>
    <cellStyle name="Output 2 5 3 2 5" xfId="13953"/>
    <cellStyle name="Output 2 5 3 2 6" xfId="13954"/>
    <cellStyle name="Output 2 5 3 2 7" xfId="13955"/>
    <cellStyle name="Output 2 5 3 3" xfId="13956"/>
    <cellStyle name="Output 2 5 3 3 2" xfId="13957"/>
    <cellStyle name="Output 2 5 3 3 2 2" xfId="13958"/>
    <cellStyle name="Output 2 5 3 3 2 3" xfId="13959"/>
    <cellStyle name="Output 2 5 3 3 2 4" xfId="13960"/>
    <cellStyle name="Output 2 5 3 3 2 5" xfId="13961"/>
    <cellStyle name="Output 2 5 3 3 3" xfId="13962"/>
    <cellStyle name="Output 2 5 3 3 4" xfId="13963"/>
    <cellStyle name="Output 2 5 3 3 5" xfId="13964"/>
    <cellStyle name="Output 2 5 3 3 6" xfId="13965"/>
    <cellStyle name="Output 2 5 3 4" xfId="13966"/>
    <cellStyle name="Output 2 5 3 4 2" xfId="13967"/>
    <cellStyle name="Output 2 5 3 4 3" xfId="13968"/>
    <cellStyle name="Output 2 5 3 4 4" xfId="13969"/>
    <cellStyle name="Output 2 5 3 4 5" xfId="13970"/>
    <cellStyle name="Output 2 5 3 5" xfId="13971"/>
    <cellStyle name="Output 2 5 3 6" xfId="13972"/>
    <cellStyle name="Output 2 5 3 7" xfId="13973"/>
    <cellStyle name="Output 2 5 3 8" xfId="13974"/>
    <cellStyle name="Output 2 5 4" xfId="13975"/>
    <cellStyle name="Output 2 5 4 2" xfId="13976"/>
    <cellStyle name="Output 2 5 4 2 2" xfId="13977"/>
    <cellStyle name="Output 2 5 4 2 2 2" xfId="13978"/>
    <cellStyle name="Output 2 5 4 2 2 3" xfId="13979"/>
    <cellStyle name="Output 2 5 4 2 2 4" xfId="13980"/>
    <cellStyle name="Output 2 5 4 2 2 5" xfId="13981"/>
    <cellStyle name="Output 2 5 4 2 3" xfId="13982"/>
    <cellStyle name="Output 2 5 4 2 4" xfId="13983"/>
    <cellStyle name="Output 2 5 4 2 5" xfId="13984"/>
    <cellStyle name="Output 2 5 4 2 6" xfId="13985"/>
    <cellStyle name="Output 2 5 4 3" xfId="13986"/>
    <cellStyle name="Output 2 5 4 3 2" xfId="13987"/>
    <cellStyle name="Output 2 5 4 3 3" xfId="13988"/>
    <cellStyle name="Output 2 5 4 3 4" xfId="13989"/>
    <cellStyle name="Output 2 5 4 3 5" xfId="13990"/>
    <cellStyle name="Output 2 5 4 4" xfId="13991"/>
    <cellStyle name="Output 2 5 4 5" xfId="13992"/>
    <cellStyle name="Output 2 5 4 6" xfId="13993"/>
    <cellStyle name="Output 2 5 4 7" xfId="13994"/>
    <cellStyle name="Output 2 5 5" xfId="13995"/>
    <cellStyle name="Output 2 5 5 2" xfId="13996"/>
    <cellStyle name="Output 2 5 5 2 2" xfId="13997"/>
    <cellStyle name="Output 2 5 5 2 3" xfId="13998"/>
    <cellStyle name="Output 2 5 5 2 4" xfId="13999"/>
    <cellStyle name="Output 2 5 5 2 5" xfId="14000"/>
    <cellStyle name="Output 2 5 5 3" xfId="14001"/>
    <cellStyle name="Output 2 5 5 4" xfId="14002"/>
    <cellStyle name="Output 2 5 5 5" xfId="14003"/>
    <cellStyle name="Output 2 5 5 6" xfId="14004"/>
    <cellStyle name="Output 2 5 6" xfId="14005"/>
    <cellStyle name="Output 2 5 6 2" xfId="14006"/>
    <cellStyle name="Output 2 5 6 3" xfId="14007"/>
    <cellStyle name="Output 2 5 6 4" xfId="14008"/>
    <cellStyle name="Output 2 5 6 5" xfId="14009"/>
    <cellStyle name="Output 2 5 7" xfId="14010"/>
    <cellStyle name="Output 2 5 8" xfId="14011"/>
    <cellStyle name="Output 2 5 9" xfId="14012"/>
    <cellStyle name="Output 2 6" xfId="14013"/>
    <cellStyle name="Output 2 6 2" xfId="14014"/>
    <cellStyle name="Output 2 6 3" xfId="14015"/>
    <cellStyle name="Output 2 7" xfId="14016"/>
    <cellStyle name="Output 2 7 10" xfId="14017"/>
    <cellStyle name="Output 2 7 11" xfId="14018"/>
    <cellStyle name="Output 2 7 2" xfId="14019"/>
    <cellStyle name="Output 2 7 2 2" xfId="14020"/>
    <cellStyle name="Output 2 7 2 2 2" xfId="14021"/>
    <cellStyle name="Output 2 7 2 2 2 2" xfId="14022"/>
    <cellStyle name="Output 2 7 2 2 2 2 2" xfId="14023"/>
    <cellStyle name="Output 2 7 2 2 2 2 3" xfId="14024"/>
    <cellStyle name="Output 2 7 2 2 2 2 4" xfId="14025"/>
    <cellStyle name="Output 2 7 2 2 2 2 5" xfId="14026"/>
    <cellStyle name="Output 2 7 2 2 2 3" xfId="14027"/>
    <cellStyle name="Output 2 7 2 2 2 4" xfId="14028"/>
    <cellStyle name="Output 2 7 2 2 2 5" xfId="14029"/>
    <cellStyle name="Output 2 7 2 2 2 6" xfId="14030"/>
    <cellStyle name="Output 2 7 2 2 3" xfId="14031"/>
    <cellStyle name="Output 2 7 2 2 3 2" xfId="14032"/>
    <cellStyle name="Output 2 7 2 2 3 3" xfId="14033"/>
    <cellStyle name="Output 2 7 2 2 3 4" xfId="14034"/>
    <cellStyle name="Output 2 7 2 2 3 5" xfId="14035"/>
    <cellStyle name="Output 2 7 2 2 4" xfId="14036"/>
    <cellStyle name="Output 2 7 2 2 5" xfId="14037"/>
    <cellStyle name="Output 2 7 2 2 6" xfId="14038"/>
    <cellStyle name="Output 2 7 2 2 7" xfId="14039"/>
    <cellStyle name="Output 2 7 2 3" xfId="14040"/>
    <cellStyle name="Output 2 7 2 3 2" xfId="14041"/>
    <cellStyle name="Output 2 7 2 3 2 2" xfId="14042"/>
    <cellStyle name="Output 2 7 2 3 2 3" xfId="14043"/>
    <cellStyle name="Output 2 7 2 3 2 4" xfId="14044"/>
    <cellStyle name="Output 2 7 2 3 2 5" xfId="14045"/>
    <cellStyle name="Output 2 7 2 3 3" xfId="14046"/>
    <cellStyle name="Output 2 7 2 3 4" xfId="14047"/>
    <cellStyle name="Output 2 7 2 3 5" xfId="14048"/>
    <cellStyle name="Output 2 7 2 3 6" xfId="14049"/>
    <cellStyle name="Output 2 7 2 4" xfId="14050"/>
    <cellStyle name="Output 2 7 2 4 2" xfId="14051"/>
    <cellStyle name="Output 2 7 2 4 3" xfId="14052"/>
    <cellStyle name="Output 2 7 2 4 4" xfId="14053"/>
    <cellStyle name="Output 2 7 2 4 5" xfId="14054"/>
    <cellStyle name="Output 2 7 2 5" xfId="14055"/>
    <cellStyle name="Output 2 7 2 6" xfId="14056"/>
    <cellStyle name="Output 2 7 2 7" xfId="14057"/>
    <cellStyle name="Output 2 7 2 8" xfId="14058"/>
    <cellStyle name="Output 2 7 3" xfId="14059"/>
    <cellStyle name="Output 2 7 3 2" xfId="14060"/>
    <cellStyle name="Output 2 7 3 2 2" xfId="14061"/>
    <cellStyle name="Output 2 7 3 2 2 2" xfId="14062"/>
    <cellStyle name="Output 2 7 3 2 2 3" xfId="14063"/>
    <cellStyle name="Output 2 7 3 2 2 4" xfId="14064"/>
    <cellStyle name="Output 2 7 3 2 2 5" xfId="14065"/>
    <cellStyle name="Output 2 7 3 2 3" xfId="14066"/>
    <cellStyle name="Output 2 7 3 2 4" xfId="14067"/>
    <cellStyle name="Output 2 7 3 2 5" xfId="14068"/>
    <cellStyle name="Output 2 7 3 2 6" xfId="14069"/>
    <cellStyle name="Output 2 7 3 3" xfId="14070"/>
    <cellStyle name="Output 2 7 3 3 2" xfId="14071"/>
    <cellStyle name="Output 2 7 3 3 3" xfId="14072"/>
    <cellStyle name="Output 2 7 3 3 4" xfId="14073"/>
    <cellStyle name="Output 2 7 3 3 5" xfId="14074"/>
    <cellStyle name="Output 2 7 3 4" xfId="14075"/>
    <cellStyle name="Output 2 7 3 5" xfId="14076"/>
    <cellStyle name="Output 2 7 3 6" xfId="14077"/>
    <cellStyle name="Output 2 7 3 7" xfId="14078"/>
    <cellStyle name="Output 2 7 4" xfId="14079"/>
    <cellStyle name="Output 2 7 4 2" xfId="14080"/>
    <cellStyle name="Output 2 7 4 2 2" xfId="14081"/>
    <cellStyle name="Output 2 7 4 2 2 2" xfId="14082"/>
    <cellStyle name="Output 2 7 4 2 2 3" xfId="14083"/>
    <cellStyle name="Output 2 7 4 2 2 4" xfId="14084"/>
    <cellStyle name="Output 2 7 4 2 2 5" xfId="14085"/>
    <cellStyle name="Output 2 7 4 2 3" xfId="14086"/>
    <cellStyle name="Output 2 7 4 2 4" xfId="14087"/>
    <cellStyle name="Output 2 7 4 2 5" xfId="14088"/>
    <cellStyle name="Output 2 7 4 2 6" xfId="14089"/>
    <cellStyle name="Output 2 7 4 3" xfId="14090"/>
    <cellStyle name="Output 2 7 4 3 2" xfId="14091"/>
    <cellStyle name="Output 2 7 4 3 3" xfId="14092"/>
    <cellStyle name="Output 2 7 4 3 4" xfId="14093"/>
    <cellStyle name="Output 2 7 4 3 5" xfId="14094"/>
    <cellStyle name="Output 2 7 4 4" xfId="14095"/>
    <cellStyle name="Output 2 7 4 5" xfId="14096"/>
    <cellStyle name="Output 2 7 4 6" xfId="14097"/>
    <cellStyle name="Output 2 7 4 7" xfId="14098"/>
    <cellStyle name="Output 2 7 5" xfId="14099"/>
    <cellStyle name="Output 2 7 5 2" xfId="14100"/>
    <cellStyle name="Output 2 7 5 2 2" xfId="14101"/>
    <cellStyle name="Output 2 7 5 2 2 2" xfId="14102"/>
    <cellStyle name="Output 2 7 5 2 2 3" xfId="14103"/>
    <cellStyle name="Output 2 7 5 2 2 4" xfId="14104"/>
    <cellStyle name="Output 2 7 5 2 2 5" xfId="14105"/>
    <cellStyle name="Output 2 7 5 2 3" xfId="14106"/>
    <cellStyle name="Output 2 7 5 2 4" xfId="14107"/>
    <cellStyle name="Output 2 7 5 2 5" xfId="14108"/>
    <cellStyle name="Output 2 7 5 2 6" xfId="14109"/>
    <cellStyle name="Output 2 7 5 3" xfId="14110"/>
    <cellStyle name="Output 2 7 5 3 2" xfId="14111"/>
    <cellStyle name="Output 2 7 5 3 3" xfId="14112"/>
    <cellStyle name="Output 2 7 5 3 4" xfId="14113"/>
    <cellStyle name="Output 2 7 5 3 5" xfId="14114"/>
    <cellStyle name="Output 2 7 5 4" xfId="14115"/>
    <cellStyle name="Output 2 7 5 5" xfId="14116"/>
    <cellStyle name="Output 2 7 5 6" xfId="14117"/>
    <cellStyle name="Output 2 7 5 7" xfId="14118"/>
    <cellStyle name="Output 2 7 6" xfId="14119"/>
    <cellStyle name="Output 2 7 6 2" xfId="14120"/>
    <cellStyle name="Output 2 7 6 2 2" xfId="14121"/>
    <cellStyle name="Output 2 7 6 2 3" xfId="14122"/>
    <cellStyle name="Output 2 7 6 2 4" xfId="14123"/>
    <cellStyle name="Output 2 7 6 2 5" xfId="14124"/>
    <cellStyle name="Output 2 7 6 3" xfId="14125"/>
    <cellStyle name="Output 2 7 6 4" xfId="14126"/>
    <cellStyle name="Output 2 7 6 5" xfId="14127"/>
    <cellStyle name="Output 2 7 6 6" xfId="14128"/>
    <cellStyle name="Output 2 7 7" xfId="14129"/>
    <cellStyle name="Output 2 7 7 2" xfId="14130"/>
    <cellStyle name="Output 2 7 7 3" xfId="14131"/>
    <cellStyle name="Output 2 7 7 4" xfId="14132"/>
    <cellStyle name="Output 2 7 7 5" xfId="14133"/>
    <cellStyle name="Output 2 7 8" xfId="14134"/>
    <cellStyle name="Output 2 7 9" xfId="14135"/>
    <cellStyle name="Output 2 8" xfId="14136"/>
    <cellStyle name="Output 2 8 2" xfId="14137"/>
    <cellStyle name="Output 2 8 2 2" xfId="14138"/>
    <cellStyle name="Output 2 8 2 2 2" xfId="14139"/>
    <cellStyle name="Output 2 8 2 2 3" xfId="14140"/>
    <cellStyle name="Output 2 8 2 2 4" xfId="14141"/>
    <cellStyle name="Output 2 8 2 2 5" xfId="14142"/>
    <cellStyle name="Output 2 8 2 3" xfId="14143"/>
    <cellStyle name="Output 2 8 2 4" xfId="14144"/>
    <cellStyle name="Output 2 8 2 5" xfId="14145"/>
    <cellStyle name="Output 2 8 2 6" xfId="14146"/>
    <cellStyle name="Output 2 8 3" xfId="14147"/>
    <cellStyle name="Output 2 8 3 2" xfId="14148"/>
    <cellStyle name="Output 2 8 3 3" xfId="14149"/>
    <cellStyle name="Output 2 8 3 4" xfId="14150"/>
    <cellStyle name="Output 2 8 3 5" xfId="14151"/>
    <cellStyle name="Output 2 8 4" xfId="14152"/>
    <cellStyle name="Output 2 8 5" xfId="14153"/>
    <cellStyle name="Output 2 8 6" xfId="14154"/>
    <cellStyle name="Output 2 8 7" xfId="14155"/>
    <cellStyle name="Output 2 9" xfId="14156"/>
    <cellStyle name="Output 2 9 2" xfId="14157"/>
    <cellStyle name="Output 2 9 2 2" xfId="14158"/>
    <cellStyle name="Output 2 9 2 3" xfId="14159"/>
    <cellStyle name="Output 2 9 2 4" xfId="14160"/>
    <cellStyle name="Output 2 9 2 5" xfId="14161"/>
    <cellStyle name="Output 2 9 3" xfId="14162"/>
    <cellStyle name="Output 2 9 3 2" xfId="14163"/>
    <cellStyle name="Output 2 9 3 3" xfId="14164"/>
    <cellStyle name="Output 2 9 3 4" xfId="14165"/>
    <cellStyle name="Output 2 9 3 5" xfId="14166"/>
    <cellStyle name="Output 2 9 4" xfId="14167"/>
    <cellStyle name="Output 2 9 5" xfId="14168"/>
    <cellStyle name="Output 2 9 6" xfId="14169"/>
    <cellStyle name="Output 2 9 7" xfId="14170"/>
    <cellStyle name="Output 3" xfId="14171"/>
    <cellStyle name="Output 3 2" xfId="14172"/>
    <cellStyle name="Output 3 2 2" xfId="14173"/>
    <cellStyle name="Output 3 2 3" xfId="14174"/>
    <cellStyle name="Output 3 2 4" xfId="14175"/>
    <cellStyle name="Output 3 3" xfId="14176"/>
    <cellStyle name="Output 4" xfId="14177"/>
    <cellStyle name="Output 4 10" xfId="14178"/>
    <cellStyle name="Output 4 11" xfId="14179"/>
    <cellStyle name="Output 4 12" xfId="14180"/>
    <cellStyle name="Output 4 2" xfId="14181"/>
    <cellStyle name="Output 4 2 10" xfId="14182"/>
    <cellStyle name="Output 4 2 2" xfId="14183"/>
    <cellStyle name="Output 4 2 2 2" xfId="14184"/>
    <cellStyle name="Output 4 2 2 2 2" xfId="14185"/>
    <cellStyle name="Output 4 2 2 2 2 2" xfId="14186"/>
    <cellStyle name="Output 4 2 2 2 2 2 2" xfId="14187"/>
    <cellStyle name="Output 4 2 2 2 2 2 2 2" xfId="14188"/>
    <cellStyle name="Output 4 2 2 2 2 2 2 3" xfId="14189"/>
    <cellStyle name="Output 4 2 2 2 2 2 2 4" xfId="14190"/>
    <cellStyle name="Output 4 2 2 2 2 2 2 5" xfId="14191"/>
    <cellStyle name="Output 4 2 2 2 2 2 3" xfId="14192"/>
    <cellStyle name="Output 4 2 2 2 2 2 4" xfId="14193"/>
    <cellStyle name="Output 4 2 2 2 2 2 5" xfId="14194"/>
    <cellStyle name="Output 4 2 2 2 2 2 6" xfId="14195"/>
    <cellStyle name="Output 4 2 2 2 2 3" xfId="14196"/>
    <cellStyle name="Output 4 2 2 2 2 3 2" xfId="14197"/>
    <cellStyle name="Output 4 2 2 2 2 3 3" xfId="14198"/>
    <cellStyle name="Output 4 2 2 2 2 3 4" xfId="14199"/>
    <cellStyle name="Output 4 2 2 2 2 3 5" xfId="14200"/>
    <cellStyle name="Output 4 2 2 2 2 4" xfId="14201"/>
    <cellStyle name="Output 4 2 2 2 2 5" xfId="14202"/>
    <cellStyle name="Output 4 2 2 2 2 6" xfId="14203"/>
    <cellStyle name="Output 4 2 2 2 2 7" xfId="14204"/>
    <cellStyle name="Output 4 2 2 2 3" xfId="14205"/>
    <cellStyle name="Output 4 2 2 2 3 2" xfId="14206"/>
    <cellStyle name="Output 4 2 2 2 3 2 2" xfId="14207"/>
    <cellStyle name="Output 4 2 2 2 3 2 3" xfId="14208"/>
    <cellStyle name="Output 4 2 2 2 3 2 4" xfId="14209"/>
    <cellStyle name="Output 4 2 2 2 3 2 5" xfId="14210"/>
    <cellStyle name="Output 4 2 2 2 3 3" xfId="14211"/>
    <cellStyle name="Output 4 2 2 2 3 4" xfId="14212"/>
    <cellStyle name="Output 4 2 2 2 3 5" xfId="14213"/>
    <cellStyle name="Output 4 2 2 2 3 6" xfId="14214"/>
    <cellStyle name="Output 4 2 2 2 4" xfId="14215"/>
    <cellStyle name="Output 4 2 2 2 4 2" xfId="14216"/>
    <cellStyle name="Output 4 2 2 2 4 3" xfId="14217"/>
    <cellStyle name="Output 4 2 2 2 4 4" xfId="14218"/>
    <cellStyle name="Output 4 2 2 2 4 5" xfId="14219"/>
    <cellStyle name="Output 4 2 2 2 5" xfId="14220"/>
    <cellStyle name="Output 4 2 2 2 6" xfId="14221"/>
    <cellStyle name="Output 4 2 2 2 7" xfId="14222"/>
    <cellStyle name="Output 4 2 2 2 8" xfId="14223"/>
    <cellStyle name="Output 4 2 2 3" xfId="14224"/>
    <cellStyle name="Output 4 2 2 3 2" xfId="14225"/>
    <cellStyle name="Output 4 2 2 3 2 2" xfId="14226"/>
    <cellStyle name="Output 4 2 2 3 2 2 2" xfId="14227"/>
    <cellStyle name="Output 4 2 2 3 2 2 3" xfId="14228"/>
    <cellStyle name="Output 4 2 2 3 2 2 4" xfId="14229"/>
    <cellStyle name="Output 4 2 2 3 2 2 5" xfId="14230"/>
    <cellStyle name="Output 4 2 2 3 2 3" xfId="14231"/>
    <cellStyle name="Output 4 2 2 3 2 4" xfId="14232"/>
    <cellStyle name="Output 4 2 2 3 2 5" xfId="14233"/>
    <cellStyle name="Output 4 2 2 3 2 6" xfId="14234"/>
    <cellStyle name="Output 4 2 2 3 3" xfId="14235"/>
    <cellStyle name="Output 4 2 2 3 3 2" xfId="14236"/>
    <cellStyle name="Output 4 2 2 3 3 3" xfId="14237"/>
    <cellStyle name="Output 4 2 2 3 3 4" xfId="14238"/>
    <cellStyle name="Output 4 2 2 3 3 5" xfId="14239"/>
    <cellStyle name="Output 4 2 2 3 4" xfId="14240"/>
    <cellStyle name="Output 4 2 2 3 5" xfId="14241"/>
    <cellStyle name="Output 4 2 2 3 6" xfId="14242"/>
    <cellStyle name="Output 4 2 2 3 7" xfId="14243"/>
    <cellStyle name="Output 4 2 2 4" xfId="14244"/>
    <cellStyle name="Output 4 2 2 4 2" xfId="14245"/>
    <cellStyle name="Output 4 2 2 4 2 2" xfId="14246"/>
    <cellStyle name="Output 4 2 2 4 2 3" xfId="14247"/>
    <cellStyle name="Output 4 2 2 4 2 4" xfId="14248"/>
    <cellStyle name="Output 4 2 2 4 2 5" xfId="14249"/>
    <cellStyle name="Output 4 2 2 4 3" xfId="14250"/>
    <cellStyle name="Output 4 2 2 4 4" xfId="14251"/>
    <cellStyle name="Output 4 2 2 4 5" xfId="14252"/>
    <cellStyle name="Output 4 2 2 4 6" xfId="14253"/>
    <cellStyle name="Output 4 2 2 5" xfId="14254"/>
    <cellStyle name="Output 4 2 2 5 2" xfId="14255"/>
    <cellStyle name="Output 4 2 2 5 3" xfId="14256"/>
    <cellStyle name="Output 4 2 2 5 4" xfId="14257"/>
    <cellStyle name="Output 4 2 2 5 5" xfId="14258"/>
    <cellStyle name="Output 4 2 2 6" xfId="14259"/>
    <cellStyle name="Output 4 2 2 7" xfId="14260"/>
    <cellStyle name="Output 4 2 2 8" xfId="14261"/>
    <cellStyle name="Output 4 2 2 9" xfId="14262"/>
    <cellStyle name="Output 4 2 3" xfId="14263"/>
    <cellStyle name="Output 4 2 3 2" xfId="14264"/>
    <cellStyle name="Output 4 2 3 2 2" xfId="14265"/>
    <cellStyle name="Output 4 2 3 2 2 2" xfId="14266"/>
    <cellStyle name="Output 4 2 3 2 2 2 2" xfId="14267"/>
    <cellStyle name="Output 4 2 3 2 2 2 3" xfId="14268"/>
    <cellStyle name="Output 4 2 3 2 2 2 4" xfId="14269"/>
    <cellStyle name="Output 4 2 3 2 2 2 5" xfId="14270"/>
    <cellStyle name="Output 4 2 3 2 2 3" xfId="14271"/>
    <cellStyle name="Output 4 2 3 2 2 4" xfId="14272"/>
    <cellStyle name="Output 4 2 3 2 2 5" xfId="14273"/>
    <cellStyle name="Output 4 2 3 2 2 6" xfId="14274"/>
    <cellStyle name="Output 4 2 3 2 3" xfId="14275"/>
    <cellStyle name="Output 4 2 3 2 3 2" xfId="14276"/>
    <cellStyle name="Output 4 2 3 2 3 3" xfId="14277"/>
    <cellStyle name="Output 4 2 3 2 3 4" xfId="14278"/>
    <cellStyle name="Output 4 2 3 2 3 5" xfId="14279"/>
    <cellStyle name="Output 4 2 3 2 4" xfId="14280"/>
    <cellStyle name="Output 4 2 3 2 5" xfId="14281"/>
    <cellStyle name="Output 4 2 3 2 6" xfId="14282"/>
    <cellStyle name="Output 4 2 3 2 7" xfId="14283"/>
    <cellStyle name="Output 4 2 3 3" xfId="14284"/>
    <cellStyle name="Output 4 2 3 3 2" xfId="14285"/>
    <cellStyle name="Output 4 2 3 3 2 2" xfId="14286"/>
    <cellStyle name="Output 4 2 3 3 2 3" xfId="14287"/>
    <cellStyle name="Output 4 2 3 3 2 4" xfId="14288"/>
    <cellStyle name="Output 4 2 3 3 2 5" xfId="14289"/>
    <cellStyle name="Output 4 2 3 3 3" xfId="14290"/>
    <cellStyle name="Output 4 2 3 3 4" xfId="14291"/>
    <cellStyle name="Output 4 2 3 3 5" xfId="14292"/>
    <cellStyle name="Output 4 2 3 3 6" xfId="14293"/>
    <cellStyle name="Output 4 2 3 4" xfId="14294"/>
    <cellStyle name="Output 4 2 3 4 2" xfId="14295"/>
    <cellStyle name="Output 4 2 3 4 3" xfId="14296"/>
    <cellStyle name="Output 4 2 3 4 4" xfId="14297"/>
    <cellStyle name="Output 4 2 3 4 5" xfId="14298"/>
    <cellStyle name="Output 4 2 3 5" xfId="14299"/>
    <cellStyle name="Output 4 2 3 6" xfId="14300"/>
    <cellStyle name="Output 4 2 3 7" xfId="14301"/>
    <cellStyle name="Output 4 2 3 8" xfId="14302"/>
    <cellStyle name="Output 4 2 4" xfId="14303"/>
    <cellStyle name="Output 4 2 4 2" xfId="14304"/>
    <cellStyle name="Output 4 2 4 2 2" xfId="14305"/>
    <cellStyle name="Output 4 2 4 2 2 2" xfId="14306"/>
    <cellStyle name="Output 4 2 4 2 2 3" xfId="14307"/>
    <cellStyle name="Output 4 2 4 2 2 4" xfId="14308"/>
    <cellStyle name="Output 4 2 4 2 2 5" xfId="14309"/>
    <cellStyle name="Output 4 2 4 2 3" xfId="14310"/>
    <cellStyle name="Output 4 2 4 2 4" xfId="14311"/>
    <cellStyle name="Output 4 2 4 2 5" xfId="14312"/>
    <cellStyle name="Output 4 2 4 2 6" xfId="14313"/>
    <cellStyle name="Output 4 2 4 3" xfId="14314"/>
    <cellStyle name="Output 4 2 4 3 2" xfId="14315"/>
    <cellStyle name="Output 4 2 4 3 3" xfId="14316"/>
    <cellStyle name="Output 4 2 4 3 4" xfId="14317"/>
    <cellStyle name="Output 4 2 4 3 5" xfId="14318"/>
    <cellStyle name="Output 4 2 4 4" xfId="14319"/>
    <cellStyle name="Output 4 2 4 5" xfId="14320"/>
    <cellStyle name="Output 4 2 4 6" xfId="14321"/>
    <cellStyle name="Output 4 2 4 7" xfId="14322"/>
    <cellStyle name="Output 4 2 5" xfId="14323"/>
    <cellStyle name="Output 4 2 5 2" xfId="14324"/>
    <cellStyle name="Output 4 2 5 2 2" xfId="14325"/>
    <cellStyle name="Output 4 2 5 2 3" xfId="14326"/>
    <cellStyle name="Output 4 2 5 2 4" xfId="14327"/>
    <cellStyle name="Output 4 2 5 2 5" xfId="14328"/>
    <cellStyle name="Output 4 2 5 3" xfId="14329"/>
    <cellStyle name="Output 4 2 5 4" xfId="14330"/>
    <cellStyle name="Output 4 2 5 5" xfId="14331"/>
    <cellStyle name="Output 4 2 5 6" xfId="14332"/>
    <cellStyle name="Output 4 2 6" xfId="14333"/>
    <cellStyle name="Output 4 2 6 2" xfId="14334"/>
    <cellStyle name="Output 4 2 6 3" xfId="14335"/>
    <cellStyle name="Output 4 2 6 4" xfId="14336"/>
    <cellStyle name="Output 4 2 6 5" xfId="14337"/>
    <cellStyle name="Output 4 2 7" xfId="14338"/>
    <cellStyle name="Output 4 2 8" xfId="14339"/>
    <cellStyle name="Output 4 2 9" xfId="14340"/>
    <cellStyle name="Output 4 3" xfId="14341"/>
    <cellStyle name="Output 4 3 2" xfId="14342"/>
    <cellStyle name="Output 4 3 2 2" xfId="14343"/>
    <cellStyle name="Output 4 3 2 2 2" xfId="14344"/>
    <cellStyle name="Output 4 3 2 2 2 2" xfId="14345"/>
    <cellStyle name="Output 4 3 2 2 2 2 2" xfId="14346"/>
    <cellStyle name="Output 4 3 2 2 2 2 3" xfId="14347"/>
    <cellStyle name="Output 4 3 2 2 2 2 4" xfId="14348"/>
    <cellStyle name="Output 4 3 2 2 2 2 5" xfId="14349"/>
    <cellStyle name="Output 4 3 2 2 2 3" xfId="14350"/>
    <cellStyle name="Output 4 3 2 2 2 4" xfId="14351"/>
    <cellStyle name="Output 4 3 2 2 2 5" xfId="14352"/>
    <cellStyle name="Output 4 3 2 2 2 6" xfId="14353"/>
    <cellStyle name="Output 4 3 2 2 3" xfId="14354"/>
    <cellStyle name="Output 4 3 2 2 3 2" xfId="14355"/>
    <cellStyle name="Output 4 3 2 2 3 3" xfId="14356"/>
    <cellStyle name="Output 4 3 2 2 3 4" xfId="14357"/>
    <cellStyle name="Output 4 3 2 2 3 5" xfId="14358"/>
    <cellStyle name="Output 4 3 2 2 4" xfId="14359"/>
    <cellStyle name="Output 4 3 2 2 5" xfId="14360"/>
    <cellStyle name="Output 4 3 2 2 6" xfId="14361"/>
    <cellStyle name="Output 4 3 2 2 7" xfId="14362"/>
    <cellStyle name="Output 4 3 2 3" xfId="14363"/>
    <cellStyle name="Output 4 3 2 3 2" xfId="14364"/>
    <cellStyle name="Output 4 3 2 3 2 2" xfId="14365"/>
    <cellStyle name="Output 4 3 2 3 2 3" xfId="14366"/>
    <cellStyle name="Output 4 3 2 3 2 4" xfId="14367"/>
    <cellStyle name="Output 4 3 2 3 2 5" xfId="14368"/>
    <cellStyle name="Output 4 3 2 3 3" xfId="14369"/>
    <cellStyle name="Output 4 3 2 3 4" xfId="14370"/>
    <cellStyle name="Output 4 3 2 3 5" xfId="14371"/>
    <cellStyle name="Output 4 3 2 3 6" xfId="14372"/>
    <cellStyle name="Output 4 3 2 4" xfId="14373"/>
    <cellStyle name="Output 4 3 2 4 2" xfId="14374"/>
    <cellStyle name="Output 4 3 2 4 3" xfId="14375"/>
    <cellStyle name="Output 4 3 2 4 4" xfId="14376"/>
    <cellStyle name="Output 4 3 2 4 5" xfId="14377"/>
    <cellStyle name="Output 4 3 2 5" xfId="14378"/>
    <cellStyle name="Output 4 3 2 6" xfId="14379"/>
    <cellStyle name="Output 4 3 2 7" xfId="14380"/>
    <cellStyle name="Output 4 3 2 8" xfId="14381"/>
    <cellStyle name="Output 4 3 3" xfId="14382"/>
    <cellStyle name="Output 4 3 3 2" xfId="14383"/>
    <cellStyle name="Output 4 3 3 2 2" xfId="14384"/>
    <cellStyle name="Output 4 3 3 2 2 2" xfId="14385"/>
    <cellStyle name="Output 4 3 3 2 2 3" xfId="14386"/>
    <cellStyle name="Output 4 3 3 2 2 4" xfId="14387"/>
    <cellStyle name="Output 4 3 3 2 2 5" xfId="14388"/>
    <cellStyle name="Output 4 3 3 2 3" xfId="14389"/>
    <cellStyle name="Output 4 3 3 2 4" xfId="14390"/>
    <cellStyle name="Output 4 3 3 2 5" xfId="14391"/>
    <cellStyle name="Output 4 3 3 2 6" xfId="14392"/>
    <cellStyle name="Output 4 3 3 3" xfId="14393"/>
    <cellStyle name="Output 4 3 3 3 2" xfId="14394"/>
    <cellStyle name="Output 4 3 3 3 3" xfId="14395"/>
    <cellStyle name="Output 4 3 3 3 4" xfId="14396"/>
    <cellStyle name="Output 4 3 3 3 5" xfId="14397"/>
    <cellStyle name="Output 4 3 3 4" xfId="14398"/>
    <cellStyle name="Output 4 3 3 5" xfId="14399"/>
    <cellStyle name="Output 4 3 3 6" xfId="14400"/>
    <cellStyle name="Output 4 3 3 7" xfId="14401"/>
    <cellStyle name="Output 4 3 4" xfId="14402"/>
    <cellStyle name="Output 4 3 4 2" xfId="14403"/>
    <cellStyle name="Output 4 3 4 2 2" xfId="14404"/>
    <cellStyle name="Output 4 3 4 2 3" xfId="14405"/>
    <cellStyle name="Output 4 3 4 2 4" xfId="14406"/>
    <cellStyle name="Output 4 3 4 2 5" xfId="14407"/>
    <cellStyle name="Output 4 3 4 3" xfId="14408"/>
    <cellStyle name="Output 4 3 4 4" xfId="14409"/>
    <cellStyle name="Output 4 3 4 5" xfId="14410"/>
    <cellStyle name="Output 4 3 4 6" xfId="14411"/>
    <cellStyle name="Output 4 3 5" xfId="14412"/>
    <cellStyle name="Output 4 3 5 2" xfId="14413"/>
    <cellStyle name="Output 4 3 5 3" xfId="14414"/>
    <cellStyle name="Output 4 3 5 4" xfId="14415"/>
    <cellStyle name="Output 4 3 5 5" xfId="14416"/>
    <cellStyle name="Output 4 3 6" xfId="14417"/>
    <cellStyle name="Output 4 3 7" xfId="14418"/>
    <cellStyle name="Output 4 3 8" xfId="14419"/>
    <cellStyle name="Output 4 3 9" xfId="14420"/>
    <cellStyle name="Output 4 4" xfId="14421"/>
    <cellStyle name="Output 4 4 2" xfId="14422"/>
    <cellStyle name="Output 4 4 2 2" xfId="14423"/>
    <cellStyle name="Output 4 4 2 2 2" xfId="14424"/>
    <cellStyle name="Output 4 4 2 2 2 2" xfId="14425"/>
    <cellStyle name="Output 4 4 2 2 2 2 2" xfId="14426"/>
    <cellStyle name="Output 4 4 2 2 2 2 3" xfId="14427"/>
    <cellStyle name="Output 4 4 2 2 2 2 4" xfId="14428"/>
    <cellStyle name="Output 4 4 2 2 2 2 5" xfId="14429"/>
    <cellStyle name="Output 4 4 2 2 2 3" xfId="14430"/>
    <cellStyle name="Output 4 4 2 2 2 4" xfId="14431"/>
    <cellStyle name="Output 4 4 2 2 2 5" xfId="14432"/>
    <cellStyle name="Output 4 4 2 2 2 6" xfId="14433"/>
    <cellStyle name="Output 4 4 2 2 3" xfId="14434"/>
    <cellStyle name="Output 4 4 2 2 3 2" xfId="14435"/>
    <cellStyle name="Output 4 4 2 2 3 3" xfId="14436"/>
    <cellStyle name="Output 4 4 2 2 3 4" xfId="14437"/>
    <cellStyle name="Output 4 4 2 2 3 5" xfId="14438"/>
    <cellStyle name="Output 4 4 2 2 4" xfId="14439"/>
    <cellStyle name="Output 4 4 2 2 5" xfId="14440"/>
    <cellStyle name="Output 4 4 2 2 6" xfId="14441"/>
    <cellStyle name="Output 4 4 2 2 7" xfId="14442"/>
    <cellStyle name="Output 4 4 2 3" xfId="14443"/>
    <cellStyle name="Output 4 4 2 3 2" xfId="14444"/>
    <cellStyle name="Output 4 4 2 3 2 2" xfId="14445"/>
    <cellStyle name="Output 4 4 2 3 2 3" xfId="14446"/>
    <cellStyle name="Output 4 4 2 3 2 4" xfId="14447"/>
    <cellStyle name="Output 4 4 2 3 2 5" xfId="14448"/>
    <cellStyle name="Output 4 4 2 3 3" xfId="14449"/>
    <cellStyle name="Output 4 4 2 3 4" xfId="14450"/>
    <cellStyle name="Output 4 4 2 3 5" xfId="14451"/>
    <cellStyle name="Output 4 4 2 3 6" xfId="14452"/>
    <cellStyle name="Output 4 4 2 4" xfId="14453"/>
    <cellStyle name="Output 4 4 2 4 2" xfId="14454"/>
    <cellStyle name="Output 4 4 2 4 3" xfId="14455"/>
    <cellStyle name="Output 4 4 2 4 4" xfId="14456"/>
    <cellStyle name="Output 4 4 2 4 5" xfId="14457"/>
    <cellStyle name="Output 4 4 2 5" xfId="14458"/>
    <cellStyle name="Output 4 4 2 6" xfId="14459"/>
    <cellStyle name="Output 4 4 2 7" xfId="14460"/>
    <cellStyle name="Output 4 4 2 8" xfId="14461"/>
    <cellStyle name="Output 4 4 3" xfId="14462"/>
    <cellStyle name="Output 4 4 3 2" xfId="14463"/>
    <cellStyle name="Output 4 4 3 2 2" xfId="14464"/>
    <cellStyle name="Output 4 4 3 2 2 2" xfId="14465"/>
    <cellStyle name="Output 4 4 3 2 2 3" xfId="14466"/>
    <cellStyle name="Output 4 4 3 2 2 4" xfId="14467"/>
    <cellStyle name="Output 4 4 3 2 2 5" xfId="14468"/>
    <cellStyle name="Output 4 4 3 2 3" xfId="14469"/>
    <cellStyle name="Output 4 4 3 2 4" xfId="14470"/>
    <cellStyle name="Output 4 4 3 2 5" xfId="14471"/>
    <cellStyle name="Output 4 4 3 2 6" xfId="14472"/>
    <cellStyle name="Output 4 4 3 3" xfId="14473"/>
    <cellStyle name="Output 4 4 3 3 2" xfId="14474"/>
    <cellStyle name="Output 4 4 3 3 3" xfId="14475"/>
    <cellStyle name="Output 4 4 3 3 4" xfId="14476"/>
    <cellStyle name="Output 4 4 3 3 5" xfId="14477"/>
    <cellStyle name="Output 4 4 3 4" xfId="14478"/>
    <cellStyle name="Output 4 4 3 5" xfId="14479"/>
    <cellStyle name="Output 4 4 3 6" xfId="14480"/>
    <cellStyle name="Output 4 4 3 7" xfId="14481"/>
    <cellStyle name="Output 4 4 4" xfId="14482"/>
    <cellStyle name="Output 4 4 4 2" xfId="14483"/>
    <cellStyle name="Output 4 4 4 2 2" xfId="14484"/>
    <cellStyle name="Output 4 4 4 2 3" xfId="14485"/>
    <cellStyle name="Output 4 4 4 2 4" xfId="14486"/>
    <cellStyle name="Output 4 4 4 2 5" xfId="14487"/>
    <cellStyle name="Output 4 4 4 3" xfId="14488"/>
    <cellStyle name="Output 4 4 4 4" xfId="14489"/>
    <cellStyle name="Output 4 4 4 5" xfId="14490"/>
    <cellStyle name="Output 4 4 4 6" xfId="14491"/>
    <cellStyle name="Output 4 4 5" xfId="14492"/>
    <cellStyle name="Output 4 4 5 2" xfId="14493"/>
    <cellStyle name="Output 4 4 5 3" xfId="14494"/>
    <cellStyle name="Output 4 4 5 4" xfId="14495"/>
    <cellStyle name="Output 4 4 5 5" xfId="14496"/>
    <cellStyle name="Output 4 4 6" xfId="14497"/>
    <cellStyle name="Output 4 4 7" xfId="14498"/>
    <cellStyle name="Output 4 4 8" xfId="14499"/>
    <cellStyle name="Output 4 4 9" xfId="14500"/>
    <cellStyle name="Output 4 5" xfId="14501"/>
    <cellStyle name="Output 4 5 2" xfId="14502"/>
    <cellStyle name="Output 4 5 2 2" xfId="14503"/>
    <cellStyle name="Output 4 5 2 2 2" xfId="14504"/>
    <cellStyle name="Output 4 5 2 2 2 2" xfId="14505"/>
    <cellStyle name="Output 4 5 2 2 2 3" xfId="14506"/>
    <cellStyle name="Output 4 5 2 2 2 4" xfId="14507"/>
    <cellStyle name="Output 4 5 2 2 2 5" xfId="14508"/>
    <cellStyle name="Output 4 5 2 2 3" xfId="14509"/>
    <cellStyle name="Output 4 5 2 2 4" xfId="14510"/>
    <cellStyle name="Output 4 5 2 2 5" xfId="14511"/>
    <cellStyle name="Output 4 5 2 2 6" xfId="14512"/>
    <cellStyle name="Output 4 5 2 3" xfId="14513"/>
    <cellStyle name="Output 4 5 2 3 2" xfId="14514"/>
    <cellStyle name="Output 4 5 2 3 3" xfId="14515"/>
    <cellStyle name="Output 4 5 2 3 4" xfId="14516"/>
    <cellStyle name="Output 4 5 2 3 5" xfId="14517"/>
    <cellStyle name="Output 4 5 2 4" xfId="14518"/>
    <cellStyle name="Output 4 5 2 5" xfId="14519"/>
    <cellStyle name="Output 4 5 2 6" xfId="14520"/>
    <cellStyle name="Output 4 5 2 7" xfId="14521"/>
    <cellStyle name="Output 4 5 3" xfId="14522"/>
    <cellStyle name="Output 4 5 3 2" xfId="14523"/>
    <cellStyle name="Output 4 5 3 2 2" xfId="14524"/>
    <cellStyle name="Output 4 5 3 2 3" xfId="14525"/>
    <cellStyle name="Output 4 5 3 2 4" xfId="14526"/>
    <cellStyle name="Output 4 5 3 2 5" xfId="14527"/>
    <cellStyle name="Output 4 5 3 3" xfId="14528"/>
    <cellStyle name="Output 4 5 3 4" xfId="14529"/>
    <cellStyle name="Output 4 5 3 5" xfId="14530"/>
    <cellStyle name="Output 4 5 3 6" xfId="14531"/>
    <cellStyle name="Output 4 5 4" xfId="14532"/>
    <cellStyle name="Output 4 5 4 2" xfId="14533"/>
    <cellStyle name="Output 4 5 4 3" xfId="14534"/>
    <cellStyle name="Output 4 5 4 4" xfId="14535"/>
    <cellStyle name="Output 4 5 4 5" xfId="14536"/>
    <cellStyle name="Output 4 5 5" xfId="14537"/>
    <cellStyle name="Output 4 5 6" xfId="14538"/>
    <cellStyle name="Output 4 5 7" xfId="14539"/>
    <cellStyle name="Output 4 5 8" xfId="14540"/>
    <cellStyle name="Output 4 6" xfId="14541"/>
    <cellStyle name="Output 4 6 2" xfId="14542"/>
    <cellStyle name="Output 4 6 2 2" xfId="14543"/>
    <cellStyle name="Output 4 6 2 2 2" xfId="14544"/>
    <cellStyle name="Output 4 6 2 2 3" xfId="14545"/>
    <cellStyle name="Output 4 6 2 2 4" xfId="14546"/>
    <cellStyle name="Output 4 6 2 2 5" xfId="14547"/>
    <cellStyle name="Output 4 6 2 3" xfId="14548"/>
    <cellStyle name="Output 4 6 2 4" xfId="14549"/>
    <cellStyle name="Output 4 6 2 5" xfId="14550"/>
    <cellStyle name="Output 4 6 2 6" xfId="14551"/>
    <cellStyle name="Output 4 6 3" xfId="14552"/>
    <cellStyle name="Output 4 6 3 2" xfId="14553"/>
    <cellStyle name="Output 4 6 3 3" xfId="14554"/>
    <cellStyle name="Output 4 6 3 4" xfId="14555"/>
    <cellStyle name="Output 4 6 3 5" xfId="14556"/>
    <cellStyle name="Output 4 6 4" xfId="14557"/>
    <cellStyle name="Output 4 6 5" xfId="14558"/>
    <cellStyle name="Output 4 6 6" xfId="14559"/>
    <cellStyle name="Output 4 6 7" xfId="14560"/>
    <cellStyle name="Output 4 7" xfId="14561"/>
    <cellStyle name="Output 4 7 2" xfId="14562"/>
    <cellStyle name="Output 4 7 2 2" xfId="14563"/>
    <cellStyle name="Output 4 7 2 3" xfId="14564"/>
    <cellStyle name="Output 4 7 2 4" xfId="14565"/>
    <cellStyle name="Output 4 7 2 5" xfId="14566"/>
    <cellStyle name="Output 4 7 3" xfId="14567"/>
    <cellStyle name="Output 4 7 4" xfId="14568"/>
    <cellStyle name="Output 4 7 5" xfId="14569"/>
    <cellStyle name="Output 4 7 6" xfId="14570"/>
    <cellStyle name="Output 4 8" xfId="14571"/>
    <cellStyle name="Output 4 8 2" xfId="14572"/>
    <cellStyle name="Output 4 8 3" xfId="14573"/>
    <cellStyle name="Output 4 8 4" xfId="14574"/>
    <cellStyle name="Output 4 8 5" xfId="14575"/>
    <cellStyle name="Output 4 9" xfId="14576"/>
    <cellStyle name="Output 5" xfId="14577"/>
    <cellStyle name="Output 6" xfId="14578"/>
    <cellStyle name="Output 7" xfId="14579"/>
    <cellStyle name="Output 8" xfId="14580"/>
    <cellStyle name="Output 8 2" xfId="14581"/>
    <cellStyle name="Output 9" xfId="14582"/>
    <cellStyle name="Page Number" xfId="14583"/>
    <cellStyle name="Page Number 2" xfId="14584"/>
    <cellStyle name="Page Number 2 2" xfId="14585"/>
    <cellStyle name="Page Number 2 2 2" xfId="14586"/>
    <cellStyle name="Page Number 2 2 2 2" xfId="14587"/>
    <cellStyle name="Page Number 2 2 3" xfId="14588"/>
    <cellStyle name="Page Number 2 2 3 2" xfId="14589"/>
    <cellStyle name="Page Number 2 2 4" xfId="14590"/>
    <cellStyle name="Page Number 2 2 5" xfId="14591"/>
    <cellStyle name="Page Number 2 3" xfId="14592"/>
    <cellStyle name="Page Number 2 3 2" xfId="14593"/>
    <cellStyle name="Page Number 2 3 2 2" xfId="14594"/>
    <cellStyle name="Page Number 2 3 2 2 2" xfId="14595"/>
    <cellStyle name="Page Number 2 3 2 3" xfId="14596"/>
    <cellStyle name="Page Number 2 3 3" xfId="14597"/>
    <cellStyle name="Page Number 2 3 3 2" xfId="14598"/>
    <cellStyle name="Page Number 2 3 4" xfId="14599"/>
    <cellStyle name="Page Number 2 3 4 2" xfId="14600"/>
    <cellStyle name="Page Number 2 3 5" xfId="14601"/>
    <cellStyle name="Page Number 2 3 6" xfId="14602"/>
    <cellStyle name="Page Number 2 4" xfId="14603"/>
    <cellStyle name="Page Number 2 4 2" xfId="14604"/>
    <cellStyle name="Page Number 2 4 2 2" xfId="14605"/>
    <cellStyle name="Page Number 2 5" xfId="14606"/>
    <cellStyle name="Page Number 2 5 2" xfId="14607"/>
    <cellStyle name="Page Number 2 5 2 2" xfId="14608"/>
    <cellStyle name="Page Number 2 5 3" xfId="14609"/>
    <cellStyle name="Page Number 2 6" xfId="14610"/>
    <cellStyle name="Page Number 2 6 2" xfId="14611"/>
    <cellStyle name="Page Number 2 7" xfId="14612"/>
    <cellStyle name="Page Number 3" xfId="14613"/>
    <cellStyle name="Percent" xfId="2" builtinId="5"/>
    <cellStyle name="Percent [0]" xfId="14614"/>
    <cellStyle name="Percent [0] 2" xfId="14615"/>
    <cellStyle name="Percent [0] 3" xfId="14616"/>
    <cellStyle name="Percent [0] 4" xfId="14617"/>
    <cellStyle name="Percent [1]" xfId="14618"/>
    <cellStyle name="Percent [1] 2" xfId="14619"/>
    <cellStyle name="Percent [1] 3" xfId="14620"/>
    <cellStyle name="Percent [2]" xfId="14621"/>
    <cellStyle name="Percent [2] 2" xfId="14622"/>
    <cellStyle name="Percent [2] 3" xfId="14623"/>
    <cellStyle name="Percent [2] 4" xfId="14624"/>
    <cellStyle name="Percent [3]" xfId="14625"/>
    <cellStyle name="Percent 10" xfId="14626"/>
    <cellStyle name="Percent 100" xfId="14627"/>
    <cellStyle name="Percent 101" xfId="14628"/>
    <cellStyle name="Percent 102" xfId="14629"/>
    <cellStyle name="Percent 103" xfId="14630"/>
    <cellStyle name="Percent 104" xfId="14631"/>
    <cellStyle name="Percent 105" xfId="14632"/>
    <cellStyle name="Percent 106" xfId="14633"/>
    <cellStyle name="Percent 107" xfId="14634"/>
    <cellStyle name="Percent 108" xfId="14635"/>
    <cellStyle name="Percent 109" xfId="14636"/>
    <cellStyle name="Percent 11" xfId="14637"/>
    <cellStyle name="Percent 110" xfId="14638"/>
    <cellStyle name="Percent 111" xfId="14639"/>
    <cellStyle name="Percent 112" xfId="14640"/>
    <cellStyle name="Percent 113" xfId="14641"/>
    <cellStyle name="Percent 114" xfId="14642"/>
    <cellStyle name="Percent 115" xfId="14643"/>
    <cellStyle name="Percent 116" xfId="14644"/>
    <cellStyle name="Percent 117" xfId="14645"/>
    <cellStyle name="Percent 118" xfId="14646"/>
    <cellStyle name="Percent 119" xfId="14647"/>
    <cellStyle name="Percent 12" xfId="14648"/>
    <cellStyle name="Percent 120" xfId="14649"/>
    <cellStyle name="Percent 121" xfId="14650"/>
    <cellStyle name="Percent 122" xfId="14651"/>
    <cellStyle name="Percent 123" xfId="14652"/>
    <cellStyle name="Percent 124" xfId="14653"/>
    <cellStyle name="Percent 125" xfId="14654"/>
    <cellStyle name="Percent 126" xfId="14655"/>
    <cellStyle name="Percent 127" xfId="14656"/>
    <cellStyle name="Percent 128" xfId="14657"/>
    <cellStyle name="Percent 129" xfId="14658"/>
    <cellStyle name="Percent 13" xfId="14659"/>
    <cellStyle name="Percent 130" xfId="14660"/>
    <cellStyle name="Percent 131" xfId="14661"/>
    <cellStyle name="Percent 132" xfId="14662"/>
    <cellStyle name="Percent 133" xfId="14663"/>
    <cellStyle name="Percent 134" xfId="14664"/>
    <cellStyle name="Percent 135" xfId="14665"/>
    <cellStyle name="Percent 136" xfId="14666"/>
    <cellStyle name="Percent 137" xfId="14667"/>
    <cellStyle name="Percent 138" xfId="14668"/>
    <cellStyle name="Percent 139" xfId="14669"/>
    <cellStyle name="Percent 14" xfId="14670"/>
    <cellStyle name="Percent 140" xfId="14671"/>
    <cellStyle name="Percent 141" xfId="14672"/>
    <cellStyle name="Percent 142" xfId="14673"/>
    <cellStyle name="Percent 143" xfId="14674"/>
    <cellStyle name="Percent 144" xfId="14675"/>
    <cellStyle name="Percent 145" xfId="14676"/>
    <cellStyle name="Percent 146" xfId="14677"/>
    <cellStyle name="Percent 147" xfId="14678"/>
    <cellStyle name="Percent 148" xfId="14679"/>
    <cellStyle name="Percent 148 2" xfId="14680"/>
    <cellStyle name="Percent 148 3" xfId="14681"/>
    <cellStyle name="Percent 148 4" xfId="14682"/>
    <cellStyle name="Percent 148 4 2" xfId="14683"/>
    <cellStyle name="Percent 149" xfId="14684"/>
    <cellStyle name="Percent 149 2" xfId="14685"/>
    <cellStyle name="Percent 149 3" xfId="14686"/>
    <cellStyle name="Percent 149 4" xfId="14687"/>
    <cellStyle name="Percent 149 4 2" xfId="14688"/>
    <cellStyle name="Percent 15" xfId="14689"/>
    <cellStyle name="Percent 150" xfId="14690"/>
    <cellStyle name="Percent 150 2" xfId="14691"/>
    <cellStyle name="Percent 150 3" xfId="14692"/>
    <cellStyle name="Percent 150 4" xfId="14693"/>
    <cellStyle name="Percent 150 4 2" xfId="14694"/>
    <cellStyle name="Percent 151" xfId="14695"/>
    <cellStyle name="Percent 152" xfId="14696"/>
    <cellStyle name="Percent 153" xfId="14697"/>
    <cellStyle name="Percent 154" xfId="14698"/>
    <cellStyle name="Percent 155" xfId="14699"/>
    <cellStyle name="Percent 156" xfId="14700"/>
    <cellStyle name="Percent 157" xfId="14701"/>
    <cellStyle name="Percent 158" xfId="14702"/>
    <cellStyle name="Percent 159" xfId="14703"/>
    <cellStyle name="Percent 16" xfId="14704"/>
    <cellStyle name="Percent 160" xfId="14705"/>
    <cellStyle name="Percent 161" xfId="14706"/>
    <cellStyle name="Percent 162" xfId="14707"/>
    <cellStyle name="Percent 163" xfId="14708"/>
    <cellStyle name="Percent 164" xfId="14709"/>
    <cellStyle name="Percent 164 2" xfId="14710"/>
    <cellStyle name="Percent 164 3" xfId="14711"/>
    <cellStyle name="Percent 164 4" xfId="14712"/>
    <cellStyle name="Percent 164 4 2" xfId="14713"/>
    <cellStyle name="Percent 165" xfId="14714"/>
    <cellStyle name="Percent 166" xfId="14715"/>
    <cellStyle name="Percent 167" xfId="14716"/>
    <cellStyle name="Percent 168" xfId="14717"/>
    <cellStyle name="Percent 168 2" xfId="14718"/>
    <cellStyle name="Percent 169" xfId="14719"/>
    <cellStyle name="Percent 169 2" xfId="14720"/>
    <cellStyle name="Percent 17" xfId="14721"/>
    <cellStyle name="Percent 170" xfId="14722"/>
    <cellStyle name="Percent 170 2" xfId="14723"/>
    <cellStyle name="Percent 171" xfId="14724"/>
    <cellStyle name="Percent 171 2" xfId="14725"/>
    <cellStyle name="Percent 172" xfId="14726"/>
    <cellStyle name="Percent 172 2" xfId="14727"/>
    <cellStyle name="Percent 173" xfId="14728"/>
    <cellStyle name="Percent 173 2" xfId="14729"/>
    <cellStyle name="Percent 174" xfId="14730"/>
    <cellStyle name="Percent 174 2" xfId="14731"/>
    <cellStyle name="Percent 175" xfId="14732"/>
    <cellStyle name="Percent 175 2" xfId="14733"/>
    <cellStyle name="Percent 176" xfId="14734"/>
    <cellStyle name="Percent 176 2" xfId="14735"/>
    <cellStyle name="Percent 177" xfId="14736"/>
    <cellStyle name="Percent 177 2" xfId="14737"/>
    <cellStyle name="Percent 178" xfId="14738"/>
    <cellStyle name="Percent 178 2" xfId="14739"/>
    <cellStyle name="Percent 179" xfId="14740"/>
    <cellStyle name="Percent 179 2" xfId="14741"/>
    <cellStyle name="Percent 18" xfId="14742"/>
    <cellStyle name="Percent 180" xfId="14743"/>
    <cellStyle name="Percent 180 2" xfId="14744"/>
    <cellStyle name="Percent 181" xfId="14745"/>
    <cellStyle name="Percent 181 2" xfId="14746"/>
    <cellStyle name="Percent 182" xfId="14747"/>
    <cellStyle name="Percent 182 2" xfId="14748"/>
    <cellStyle name="Percent 183" xfId="14749"/>
    <cellStyle name="Percent 183 2" xfId="14750"/>
    <cellStyle name="Percent 184" xfId="14751"/>
    <cellStyle name="Percent 184 2" xfId="14752"/>
    <cellStyle name="Percent 185" xfId="14753"/>
    <cellStyle name="Percent 185 2" xfId="14754"/>
    <cellStyle name="Percent 186" xfId="14755"/>
    <cellStyle name="Percent 186 2" xfId="14756"/>
    <cellStyle name="Percent 187" xfId="14757"/>
    <cellStyle name="Percent 187 2" xfId="14758"/>
    <cellStyle name="Percent 188" xfId="14759"/>
    <cellStyle name="Percent 188 2" xfId="14760"/>
    <cellStyle name="Percent 189" xfId="14761"/>
    <cellStyle name="Percent 189 2" xfId="14762"/>
    <cellStyle name="Percent 19" xfId="14763"/>
    <cellStyle name="Percent 190" xfId="14764"/>
    <cellStyle name="Percent 190 2" xfId="14765"/>
    <cellStyle name="Percent 191" xfId="14766"/>
    <cellStyle name="Percent 191 2" xfId="14767"/>
    <cellStyle name="Percent 192" xfId="14768"/>
    <cellStyle name="Percent 192 2" xfId="14769"/>
    <cellStyle name="Percent 193" xfId="14770"/>
    <cellStyle name="Percent 193 2" xfId="14771"/>
    <cellStyle name="Percent 194" xfId="14772"/>
    <cellStyle name="Percent 194 2" xfId="14773"/>
    <cellStyle name="Percent 195" xfId="14774"/>
    <cellStyle name="Percent 195 2" xfId="14775"/>
    <cellStyle name="Percent 196" xfId="14776"/>
    <cellStyle name="Percent 197" xfId="14777"/>
    <cellStyle name="Percent 198" xfId="14778"/>
    <cellStyle name="Percent 199" xfId="14779"/>
    <cellStyle name="Percent 2" xfId="14780"/>
    <cellStyle name="Percent 2 2" xfId="14781"/>
    <cellStyle name="Percent 2 2 2" xfId="14782"/>
    <cellStyle name="Percent 2 2 2 2" xfId="14783"/>
    <cellStyle name="Percent 2 2 3" xfId="14784"/>
    <cellStyle name="Percent 2 2 3 2" xfId="14785"/>
    <cellStyle name="Percent 2 2 3 2 2" xfId="14786"/>
    <cellStyle name="Percent 2 2 3 2 3" xfId="14787"/>
    <cellStyle name="Percent 2 2 3 2 4" xfId="14788"/>
    <cellStyle name="Percent 2 2 3 2 5" xfId="14789"/>
    <cellStyle name="Percent 2 3" xfId="14790"/>
    <cellStyle name="Percent 2 3 2" xfId="14791"/>
    <cellStyle name="Percent 2 3 2 2" xfId="14792"/>
    <cellStyle name="Percent 2 3 3" xfId="14793"/>
    <cellStyle name="Percent 2 3 4" xfId="14794"/>
    <cellStyle name="Percent 2 3 4 2" xfId="14795"/>
    <cellStyle name="Percent 2 4" xfId="14796"/>
    <cellStyle name="Percent 2 4 2" xfId="14797"/>
    <cellStyle name="Percent 2 4 2 2" xfId="14798"/>
    <cellStyle name="Percent 2 4 2 3" xfId="14799"/>
    <cellStyle name="Percent 2 5" xfId="14800"/>
    <cellStyle name="Percent 2 5 2" xfId="14801"/>
    <cellStyle name="Percent 2 5 3" xfId="14802"/>
    <cellStyle name="Percent 2 6" xfId="14803"/>
    <cellStyle name="Percent 2 6 2" xfId="14804"/>
    <cellStyle name="Percent 2 6 3" xfId="14805"/>
    <cellStyle name="Percent 2 7" xfId="14806"/>
    <cellStyle name="Percent 2 7 2" xfId="14807"/>
    <cellStyle name="Percent 2 7 3" xfId="14808"/>
    <cellStyle name="Percent 2 7 3 2" xfId="14809"/>
    <cellStyle name="Percent 2 7 3 3" xfId="14810"/>
    <cellStyle name="Percent 2 7 3 4" xfId="14811"/>
    <cellStyle name="Percent 2 7 3 5" xfId="14812"/>
    <cellStyle name="Percent 2 8" xfId="14813"/>
    <cellStyle name="Percent 2 8 2" xfId="14814"/>
    <cellStyle name="Percent 20" xfId="14815"/>
    <cellStyle name="Percent 200" xfId="14816"/>
    <cellStyle name="Percent 201" xfId="14817"/>
    <cellStyle name="Percent 202" xfId="14818"/>
    <cellStyle name="Percent 203" xfId="14819"/>
    <cellStyle name="Percent 204" xfId="14820"/>
    <cellStyle name="Percent 21" xfId="14821"/>
    <cellStyle name="Percent 22" xfId="14822"/>
    <cellStyle name="Percent 23" xfId="14823"/>
    <cellStyle name="Percent 24" xfId="14824"/>
    <cellStyle name="Percent 25" xfId="14825"/>
    <cellStyle name="Percent 26" xfId="14826"/>
    <cellStyle name="Percent 27" xfId="14827"/>
    <cellStyle name="Percent 28" xfId="14828"/>
    <cellStyle name="Percent 29" xfId="14829"/>
    <cellStyle name="Percent 3" xfId="14830"/>
    <cellStyle name="Percent 3 2" xfId="14831"/>
    <cellStyle name="Percent 3 2 2" xfId="14832"/>
    <cellStyle name="Percent 3 2 2 2" xfId="14833"/>
    <cellStyle name="Percent 3 3" xfId="14834"/>
    <cellStyle name="Percent 3 4" xfId="14835"/>
    <cellStyle name="Percent 3 4 2" xfId="14836"/>
    <cellStyle name="Percent 30" xfId="14837"/>
    <cellStyle name="Percent 31" xfId="14838"/>
    <cellStyle name="Percent 32" xfId="14839"/>
    <cellStyle name="Percent 33" xfId="14840"/>
    <cellStyle name="Percent 33 2" xfId="14841"/>
    <cellStyle name="Percent 33 3" xfId="14842"/>
    <cellStyle name="Percent 33 4" xfId="14843"/>
    <cellStyle name="Percent 33 4 2" xfId="14844"/>
    <cellStyle name="Percent 34" xfId="14845"/>
    <cellStyle name="Percent 34 2" xfId="14846"/>
    <cellStyle name="Percent 34 3" xfId="14847"/>
    <cellStyle name="Percent 34 3 2" xfId="14848"/>
    <cellStyle name="Percent 35" xfId="14849"/>
    <cellStyle name="Percent 35 2" xfId="14850"/>
    <cellStyle name="Percent 35 3" xfId="14851"/>
    <cellStyle name="Percent 35 3 2" xfId="14852"/>
    <cellStyle name="Percent 36" xfId="14853"/>
    <cellStyle name="Percent 37" xfId="14854"/>
    <cellStyle name="Percent 38" xfId="14855"/>
    <cellStyle name="Percent 38 2" xfId="14856"/>
    <cellStyle name="Percent 39" xfId="14857"/>
    <cellStyle name="Percent 39 2" xfId="14858"/>
    <cellStyle name="Percent 4" xfId="14859"/>
    <cellStyle name="Percent 4 2" xfId="14860"/>
    <cellStyle name="Percent 4 2 2" xfId="14861"/>
    <cellStyle name="Percent 4 3" xfId="14862"/>
    <cellStyle name="Percent 4 3 2" xfId="14863"/>
    <cellStyle name="Percent 4 3 3" xfId="14864"/>
    <cellStyle name="Percent 4 3 3 2" xfId="14865"/>
    <cellStyle name="Percent 4 3 3 3" xfId="14866"/>
    <cellStyle name="Percent 4 3 3 4" xfId="14867"/>
    <cellStyle name="Percent 4 3 3 5" xfId="14868"/>
    <cellStyle name="Percent 4 4" xfId="14869"/>
    <cellStyle name="Percent 4 4 2" xfId="14870"/>
    <cellStyle name="Percent 4 4 3" xfId="14871"/>
    <cellStyle name="Percent 4 4 4" xfId="14872"/>
    <cellStyle name="Percent 4 4 4 2" xfId="14873"/>
    <cellStyle name="Percent 4 4 5" xfId="14874"/>
    <cellStyle name="Percent 4 4 5 2" xfId="14875"/>
    <cellStyle name="Percent 4 5" xfId="14876"/>
    <cellStyle name="Percent 4 6" xfId="14877"/>
    <cellStyle name="Percent 4 6 2" xfId="14878"/>
    <cellStyle name="Percent 4 6 3" xfId="14879"/>
    <cellStyle name="Percent 4 6 3 2" xfId="14880"/>
    <cellStyle name="Percent 4 6 4" xfId="14881"/>
    <cellStyle name="Percent 4 6 4 2" xfId="14882"/>
    <cellStyle name="Percent 40" xfId="14883"/>
    <cellStyle name="Percent 41" xfId="14884"/>
    <cellStyle name="Percent 42" xfId="14885"/>
    <cellStyle name="Percent 43" xfId="14886"/>
    <cellStyle name="Percent 44" xfId="14887"/>
    <cellStyle name="Percent 45" xfId="14888"/>
    <cellStyle name="Percent 46" xfId="14889"/>
    <cellStyle name="Percent 47" xfId="14890"/>
    <cellStyle name="Percent 48" xfId="14891"/>
    <cellStyle name="Percent 49" xfId="14892"/>
    <cellStyle name="Percent 5" xfId="14893"/>
    <cellStyle name="Percent 5 2" xfId="14894"/>
    <cellStyle name="Percent 5 2 2" xfId="14895"/>
    <cellStyle name="Percent 5 2 3" xfId="14896"/>
    <cellStyle name="Percent 5 2 3 2" xfId="14897"/>
    <cellStyle name="Percent 5 2 3 3" xfId="14898"/>
    <cellStyle name="Percent 5 2 3 4" xfId="14899"/>
    <cellStyle name="Percent 5 2 3 5" xfId="14900"/>
    <cellStyle name="Percent 5 3" xfId="14901"/>
    <cellStyle name="Percent 5 4" xfId="14902"/>
    <cellStyle name="Percent 5 4 2" xfId="14903"/>
    <cellStyle name="Percent 5 4 3" xfId="14904"/>
    <cellStyle name="Percent 5 4 4" xfId="14905"/>
    <cellStyle name="Percent 5 4 5" xfId="14906"/>
    <cellStyle name="Percent 5 5" xfId="14907"/>
    <cellStyle name="Percent 5 5 2" xfId="14908"/>
    <cellStyle name="Percent 50" xfId="14909"/>
    <cellStyle name="Percent 51" xfId="14910"/>
    <cellStyle name="Percent 51 2" xfId="14911"/>
    <cellStyle name="Percent 52" xfId="14912"/>
    <cellStyle name="Percent 52 2" xfId="14913"/>
    <cellStyle name="Percent 53" xfId="14914"/>
    <cellStyle name="Percent 53 2" xfId="14915"/>
    <cellStyle name="Percent 54" xfId="14916"/>
    <cellStyle name="Percent 54 2" xfId="14917"/>
    <cellStyle name="Percent 55" xfId="14918"/>
    <cellStyle name="Percent 55 2" xfId="14919"/>
    <cellStyle name="Percent 56" xfId="14920"/>
    <cellStyle name="Percent 56 2" xfId="14921"/>
    <cellStyle name="Percent 57" xfId="14922"/>
    <cellStyle name="Percent 58" xfId="14923"/>
    <cellStyle name="Percent 59" xfId="14924"/>
    <cellStyle name="Percent 6" xfId="14925"/>
    <cellStyle name="Percent 6 2" xfId="14926"/>
    <cellStyle name="Percent 60" xfId="14927"/>
    <cellStyle name="Percent 61" xfId="14928"/>
    <cellStyle name="Percent 62" xfId="14929"/>
    <cellStyle name="Percent 63" xfId="14930"/>
    <cellStyle name="Percent 64" xfId="14931"/>
    <cellStyle name="Percent 65" xfId="14932"/>
    <cellStyle name="Percent 66" xfId="14933"/>
    <cellStyle name="Percent 67" xfId="14934"/>
    <cellStyle name="Percent 68" xfId="14935"/>
    <cellStyle name="Percent 69" xfId="14936"/>
    <cellStyle name="Percent 7" xfId="14937"/>
    <cellStyle name="Percent 7 2" xfId="14938"/>
    <cellStyle name="Percent 7 3" xfId="14939"/>
    <cellStyle name="Percent 7 4" xfId="14940"/>
    <cellStyle name="Percent 7 5" xfId="14941"/>
    <cellStyle name="Percent 7 5 2" xfId="14942"/>
    <cellStyle name="Percent 70" xfId="14943"/>
    <cellStyle name="Percent 71" xfId="14944"/>
    <cellStyle name="Percent 72" xfId="14945"/>
    <cellStyle name="Percent 73" xfId="14946"/>
    <cellStyle name="Percent 74" xfId="14947"/>
    <cellStyle name="Percent 75" xfId="14948"/>
    <cellStyle name="Percent 76" xfId="14949"/>
    <cellStyle name="Percent 77" xfId="14950"/>
    <cellStyle name="Percent 78" xfId="14951"/>
    <cellStyle name="Percent 79" xfId="14952"/>
    <cellStyle name="Percent 8" xfId="14953"/>
    <cellStyle name="Percent 80" xfId="14954"/>
    <cellStyle name="Percent 81" xfId="14955"/>
    <cellStyle name="Percent 82" xfId="14956"/>
    <cellStyle name="Percent 83" xfId="14957"/>
    <cellStyle name="Percent 84" xfId="14958"/>
    <cellStyle name="Percent 85" xfId="14959"/>
    <cellStyle name="Percent 86" xfId="14960"/>
    <cellStyle name="Percent 87" xfId="14961"/>
    <cellStyle name="Percent 88" xfId="14962"/>
    <cellStyle name="Percent 89" xfId="14963"/>
    <cellStyle name="Percent 9" xfId="14964"/>
    <cellStyle name="Percent 90" xfId="14965"/>
    <cellStyle name="Percent 91" xfId="14966"/>
    <cellStyle name="Percent 92" xfId="14967"/>
    <cellStyle name="Percent 93" xfId="14968"/>
    <cellStyle name="Percent 94" xfId="14969"/>
    <cellStyle name="Percent 95" xfId="14970"/>
    <cellStyle name="Percent 96" xfId="14971"/>
    <cellStyle name="Percent 97" xfId="14972"/>
    <cellStyle name="Percent 98" xfId="14973"/>
    <cellStyle name="Percent 99" xfId="14974"/>
    <cellStyle name="Percent(0)" xfId="14975"/>
    <cellStyle name="PercentBrda" xfId="14976"/>
    <cellStyle name="PercentBrda 2" xfId="14977"/>
    <cellStyle name="PercntNoBrda" xfId="14978"/>
    <cellStyle name="PercntNoBrda 2" xfId="14979"/>
    <cellStyle name="plus/less" xfId="14980"/>
    <cellStyle name="PSChar" xfId="14981"/>
    <cellStyle name="PSChar 10" xfId="14982"/>
    <cellStyle name="PSChar 10 2" xfId="14983"/>
    <cellStyle name="PSChar 11" xfId="14984"/>
    <cellStyle name="PSChar 12" xfId="14985"/>
    <cellStyle name="PSChar 2" xfId="14986"/>
    <cellStyle name="PSChar 2 2" xfId="14987"/>
    <cellStyle name="PSChar 3" xfId="14988"/>
    <cellStyle name="PSChar 3 2" xfId="14989"/>
    <cellStyle name="PSChar 4" xfId="14990"/>
    <cellStyle name="PSChar 4 2" xfId="14991"/>
    <cellStyle name="PSChar 5" xfId="14992"/>
    <cellStyle name="PSChar 5 2" xfId="14993"/>
    <cellStyle name="PSChar 6" xfId="14994"/>
    <cellStyle name="PSChar 6 2" xfId="14995"/>
    <cellStyle name="PSChar 7" xfId="14996"/>
    <cellStyle name="PSChar 7 2" xfId="14997"/>
    <cellStyle name="PSChar 8" xfId="14998"/>
    <cellStyle name="PSChar 8 2" xfId="14999"/>
    <cellStyle name="PSChar 9" xfId="15000"/>
    <cellStyle name="PSChar 9 2" xfId="15001"/>
    <cellStyle name="PSDate" xfId="15002"/>
    <cellStyle name="PSDate 10" xfId="15003"/>
    <cellStyle name="PSDate 10 2" xfId="15004"/>
    <cellStyle name="PSDate 11" xfId="15005"/>
    <cellStyle name="PSDate 12" xfId="15006"/>
    <cellStyle name="PSDate 2" xfId="15007"/>
    <cellStyle name="PSDate 2 2" xfId="15008"/>
    <cellStyle name="PSDate 3" xfId="15009"/>
    <cellStyle name="PSDate 3 2" xfId="15010"/>
    <cellStyle name="PSDate 4" xfId="15011"/>
    <cellStyle name="PSDate 4 2" xfId="15012"/>
    <cellStyle name="PSDate 5" xfId="15013"/>
    <cellStyle name="PSDate 5 2" xfId="15014"/>
    <cellStyle name="PSDate 6" xfId="15015"/>
    <cellStyle name="PSDate 6 2" xfId="15016"/>
    <cellStyle name="PSDate 7" xfId="15017"/>
    <cellStyle name="PSDate 7 2" xfId="15018"/>
    <cellStyle name="PSDate 8" xfId="15019"/>
    <cellStyle name="PSDate 8 2" xfId="15020"/>
    <cellStyle name="PSDate 9" xfId="15021"/>
    <cellStyle name="PSDate 9 2" xfId="15022"/>
    <cellStyle name="PSDec" xfId="15023"/>
    <cellStyle name="PSDec 10" xfId="15024"/>
    <cellStyle name="PSDec 10 2" xfId="15025"/>
    <cellStyle name="PSDec 11" xfId="15026"/>
    <cellStyle name="PSDec 12" xfId="15027"/>
    <cellStyle name="PSDec 2" xfId="15028"/>
    <cellStyle name="PSDec 2 2" xfId="15029"/>
    <cellStyle name="PSDec 3" xfId="15030"/>
    <cellStyle name="PSDec 3 2" xfId="15031"/>
    <cellStyle name="PSDec 4" xfId="15032"/>
    <cellStyle name="PSDec 4 2" xfId="15033"/>
    <cellStyle name="PSDec 5" xfId="15034"/>
    <cellStyle name="PSDec 5 2" xfId="15035"/>
    <cellStyle name="PSDec 6" xfId="15036"/>
    <cellStyle name="PSDec 6 2" xfId="15037"/>
    <cellStyle name="PSDec 7" xfId="15038"/>
    <cellStyle name="PSDec 7 2" xfId="15039"/>
    <cellStyle name="PSDec 8" xfId="15040"/>
    <cellStyle name="PSDec 8 2" xfId="15041"/>
    <cellStyle name="PSDec 9" xfId="15042"/>
    <cellStyle name="PSDec 9 2" xfId="15043"/>
    <cellStyle name="PSHeading" xfId="15044"/>
    <cellStyle name="PSHeading 10" xfId="15045"/>
    <cellStyle name="PSHeading 10 2" xfId="15046"/>
    <cellStyle name="PSHeading 10 2 2" xfId="15047"/>
    <cellStyle name="PSHeading 10 3" xfId="15048"/>
    <cellStyle name="PSHeading 11" xfId="15049"/>
    <cellStyle name="PSHeading 11 2" xfId="15050"/>
    <cellStyle name="PSHeading 12" xfId="15051"/>
    <cellStyle name="PSHeading 12 2" xfId="15052"/>
    <cellStyle name="PSHeading 13" xfId="15053"/>
    <cellStyle name="PSHeading 2" xfId="15054"/>
    <cellStyle name="PSHeading 2 2" xfId="15055"/>
    <cellStyle name="PSHeading 2 2 2" xfId="15056"/>
    <cellStyle name="PSHeading 2 3" xfId="15057"/>
    <cellStyle name="PSHeading 3" xfId="15058"/>
    <cellStyle name="PSHeading 3 2" xfId="15059"/>
    <cellStyle name="PSHeading 3 2 2" xfId="15060"/>
    <cellStyle name="PSHeading 3 3" xfId="15061"/>
    <cellStyle name="PSHeading 4" xfId="15062"/>
    <cellStyle name="PSHeading 4 2" xfId="15063"/>
    <cellStyle name="PSHeading 4 2 2" xfId="15064"/>
    <cellStyle name="PSHeading 4 3" xfId="15065"/>
    <cellStyle name="PSHeading 5" xfId="15066"/>
    <cellStyle name="PSHeading 5 2" xfId="15067"/>
    <cellStyle name="PSHeading 5 2 2" xfId="15068"/>
    <cellStyle name="PSHeading 5 3" xfId="15069"/>
    <cellStyle name="PSHeading 6" xfId="15070"/>
    <cellStyle name="PSHeading 6 2" xfId="15071"/>
    <cellStyle name="PSHeading 6 2 2" xfId="15072"/>
    <cellStyle name="PSHeading 6 3" xfId="15073"/>
    <cellStyle name="PSHeading 7" xfId="15074"/>
    <cellStyle name="PSHeading 7 2" xfId="15075"/>
    <cellStyle name="PSHeading 7 2 2" xfId="15076"/>
    <cellStyle name="PSHeading 7 3" xfId="15077"/>
    <cellStyle name="PSHeading 8" xfId="15078"/>
    <cellStyle name="PSHeading 8 2" xfId="15079"/>
    <cellStyle name="PSHeading 8 2 2" xfId="15080"/>
    <cellStyle name="PSHeading 8 3" xfId="15081"/>
    <cellStyle name="PSHeading 9" xfId="15082"/>
    <cellStyle name="PSHeading 9 2" xfId="15083"/>
    <cellStyle name="PSHeading 9 2 2" xfId="15084"/>
    <cellStyle name="PSHeading 9 3" xfId="15085"/>
    <cellStyle name="PSInt" xfId="15086"/>
    <cellStyle name="PSInt 10" xfId="15087"/>
    <cellStyle name="PSInt 10 2" xfId="15088"/>
    <cellStyle name="PSInt 11" xfId="15089"/>
    <cellStyle name="PSInt 12" xfId="15090"/>
    <cellStyle name="PSInt 2" xfId="15091"/>
    <cellStyle name="PSInt 2 2" xfId="15092"/>
    <cellStyle name="PSInt 3" xfId="15093"/>
    <cellStyle name="PSInt 3 2" xfId="15094"/>
    <cellStyle name="PSInt 4" xfId="15095"/>
    <cellStyle name="PSInt 4 2" xfId="15096"/>
    <cellStyle name="PSInt 5" xfId="15097"/>
    <cellStyle name="PSInt 5 2" xfId="15098"/>
    <cellStyle name="PSInt 6" xfId="15099"/>
    <cellStyle name="PSInt 6 2" xfId="15100"/>
    <cellStyle name="PSInt 7" xfId="15101"/>
    <cellStyle name="PSInt 7 2" xfId="15102"/>
    <cellStyle name="PSInt 8" xfId="15103"/>
    <cellStyle name="PSInt 8 2" xfId="15104"/>
    <cellStyle name="PSInt 9" xfId="15105"/>
    <cellStyle name="PSInt 9 2" xfId="15106"/>
    <cellStyle name="PSSpacer" xfId="15107"/>
    <cellStyle name="PSSpacer 10" xfId="15108"/>
    <cellStyle name="PSSpacer 10 2" xfId="15109"/>
    <cellStyle name="PSSpacer 11" xfId="15110"/>
    <cellStyle name="PSSpacer 12" xfId="15111"/>
    <cellStyle name="PSSpacer 2" xfId="15112"/>
    <cellStyle name="PSSpacer 2 2" xfId="15113"/>
    <cellStyle name="PSSpacer 3" xfId="15114"/>
    <cellStyle name="PSSpacer 3 2" xfId="15115"/>
    <cellStyle name="PSSpacer 4" xfId="15116"/>
    <cellStyle name="PSSpacer 4 2" xfId="15117"/>
    <cellStyle name="PSSpacer 5" xfId="15118"/>
    <cellStyle name="PSSpacer 5 2" xfId="15119"/>
    <cellStyle name="PSSpacer 6" xfId="15120"/>
    <cellStyle name="PSSpacer 6 2" xfId="15121"/>
    <cellStyle name="PSSpacer 7" xfId="15122"/>
    <cellStyle name="PSSpacer 7 2" xfId="15123"/>
    <cellStyle name="PSSpacer 8" xfId="15124"/>
    <cellStyle name="PSSpacer 8 2" xfId="15125"/>
    <cellStyle name="PSSpacer 9" xfId="15126"/>
    <cellStyle name="PSSpacer 9 2" xfId="15127"/>
    <cellStyle name="RowRef" xfId="15128"/>
    <cellStyle name="Rt margin" xfId="15129"/>
    <cellStyle name="Rt margin 2" xfId="15130"/>
    <cellStyle name="Rt margin 2 2" xfId="15131"/>
    <cellStyle name="Rt margin 2 2 2" xfId="15132"/>
    <cellStyle name="Rt margin 2 3" xfId="15133"/>
    <cellStyle name="Rt margin 3" xfId="15134"/>
    <cellStyle name="Rt margin 3 2" xfId="15135"/>
    <cellStyle name="Rt margin 4" xfId="15136"/>
    <cellStyle name="Rt margin 5" xfId="15137"/>
    <cellStyle name="semestre" xfId="15138"/>
    <cellStyle name="semestre 2" xfId="15139"/>
    <cellStyle name="semestre 2 2" xfId="15140"/>
    <cellStyle name="semestre 2 2 2" xfId="15141"/>
    <cellStyle name="semestre 2 2 2 2" xfId="15142"/>
    <cellStyle name="semestre 2 2 3" xfId="15143"/>
    <cellStyle name="semestre 2 2 4" xfId="15144"/>
    <cellStyle name="semestre 2 3" xfId="15145"/>
    <cellStyle name="semestre 2 3 2" xfId="15146"/>
    <cellStyle name="semestre 2 3 3" xfId="15147"/>
    <cellStyle name="semestre 2 3 4" xfId="15148"/>
    <cellStyle name="semestre 2 3 5" xfId="15149"/>
    <cellStyle name="semestre 2 4" xfId="15150"/>
    <cellStyle name="semestre 2 4 2" xfId="15151"/>
    <cellStyle name="semestre 2 5" xfId="15152"/>
    <cellStyle name="semestre 2 6" xfId="15153"/>
    <cellStyle name="semestre 3" xfId="15154"/>
    <cellStyle name="semestre 3 2" xfId="15155"/>
    <cellStyle name="semestre 3 2 2" xfId="15156"/>
    <cellStyle name="semestre 3 2 2 2" xfId="15157"/>
    <cellStyle name="semestre 3 2 3" xfId="15158"/>
    <cellStyle name="semestre 3 2 4" xfId="15159"/>
    <cellStyle name="semestre 3 3" xfId="15160"/>
    <cellStyle name="semestre 3 3 2" xfId="15161"/>
    <cellStyle name="semestre 3 3 3" xfId="15162"/>
    <cellStyle name="semestre 3 3 4" xfId="15163"/>
    <cellStyle name="semestre 3 3 5" xfId="15164"/>
    <cellStyle name="semestre 3 4" xfId="15165"/>
    <cellStyle name="semestre 3 4 2" xfId="15166"/>
    <cellStyle name="semestre 3 5" xfId="15167"/>
    <cellStyle name="semestre 3 5 2" xfId="15168"/>
    <cellStyle name="semestre 3 6" xfId="15169"/>
    <cellStyle name="semestre 3 7" xfId="15170"/>
    <cellStyle name="semestre 4" xfId="15171"/>
    <cellStyle name="semestre 4 2" xfId="15172"/>
    <cellStyle name="semestre 4 2 2" xfId="15173"/>
    <cellStyle name="semestre 4 3" xfId="15174"/>
    <cellStyle name="semestre 5" xfId="15175"/>
    <cellStyle name="semestre 5 2" xfId="15176"/>
    <cellStyle name="semestre 5 2 2" xfId="15177"/>
    <cellStyle name="semestre 5 3" xfId="15178"/>
    <cellStyle name="semestre 5 4" xfId="15179"/>
    <cellStyle name="semestre 5 5" xfId="15180"/>
    <cellStyle name="semestre 5 6" xfId="15181"/>
    <cellStyle name="semestre 6" xfId="15182"/>
    <cellStyle name="semestre 6 2" xfId="15183"/>
    <cellStyle name="semestre 7" xfId="15184"/>
    <cellStyle name="semestre 7 2" xfId="15185"/>
    <cellStyle name="semestre 8" xfId="15186"/>
    <cellStyle name="semestre 9" xfId="15187"/>
    <cellStyle name="sh0 -SideHeading" xfId="15188"/>
    <cellStyle name="sh0 -SideHeading 2" xfId="15189"/>
    <cellStyle name="sh0 -SideHeading 2 2" xfId="15190"/>
    <cellStyle name="sh0 -SideHeading 2 3" xfId="15191"/>
    <cellStyle name="sh0 -SideHeading 3" xfId="15192"/>
    <cellStyle name="sh0 -SideHeading 4" xfId="15193"/>
    <cellStyle name="sh1 -SideHeading" xfId="15194"/>
    <cellStyle name="sh1 -SideHeading 2" xfId="15195"/>
    <cellStyle name="sh1 -SideHeading 2 2" xfId="15196"/>
    <cellStyle name="sh1 -SideHeading 2 3" xfId="15197"/>
    <cellStyle name="sh1 -SideHeading 3" xfId="15198"/>
    <cellStyle name="sh1 -SideHeading 4" xfId="15199"/>
    <cellStyle name="sh2 -SideHeading" xfId="15200"/>
    <cellStyle name="sh2 -SideHeading 2" xfId="15201"/>
    <cellStyle name="sh2 -SideHeading 2 2" xfId="15202"/>
    <cellStyle name="sh2 -SideHeading 2 3" xfId="15203"/>
    <cellStyle name="sh2 -SideHeading 3" xfId="15204"/>
    <cellStyle name="sh2 -SideHeading 4" xfId="15205"/>
    <cellStyle name="sh3 -SideHeading" xfId="15206"/>
    <cellStyle name="sh3 -SideHeading 2" xfId="15207"/>
    <cellStyle name="sh3 -SideHeading 2 2" xfId="15208"/>
    <cellStyle name="sh3 -SideHeading 2 3" xfId="15209"/>
    <cellStyle name="sh3 -SideHeading 3" xfId="15210"/>
    <cellStyle name="sh3 -SideHeading 4" xfId="15211"/>
    <cellStyle name="Short Date" xfId="15212"/>
    <cellStyle name="st0 -SideText" xfId="15213"/>
    <cellStyle name="st0 -SideText 2" xfId="15214"/>
    <cellStyle name="st0 -SideText 2 2" xfId="15215"/>
    <cellStyle name="st0 -SideText 2 3" xfId="15216"/>
    <cellStyle name="st0 -SideText 3" xfId="15217"/>
    <cellStyle name="st0 -SideText 4" xfId="15218"/>
    <cellStyle name="st1 -SideText" xfId="15219"/>
    <cellStyle name="st1 -SideText 2" xfId="15220"/>
    <cellStyle name="st1 -SideText 2 2" xfId="15221"/>
    <cellStyle name="st1 -SideText 2 3" xfId="15222"/>
    <cellStyle name="st1 -SideText 3" xfId="15223"/>
    <cellStyle name="st1 -SideText 4" xfId="15224"/>
    <cellStyle name="st2 -SideText" xfId="15225"/>
    <cellStyle name="st2 -SideText 2" xfId="15226"/>
    <cellStyle name="st2 -SideText 2 2" xfId="15227"/>
    <cellStyle name="st2 -SideText 2 3" xfId="15228"/>
    <cellStyle name="st2 -SideText 3" xfId="15229"/>
    <cellStyle name="st2 -SideText 4" xfId="15230"/>
    <cellStyle name="st3 -SideText" xfId="15231"/>
    <cellStyle name="st3 -SideText 2" xfId="15232"/>
    <cellStyle name="st3 -SideText 2 2" xfId="15233"/>
    <cellStyle name="st3 -SideText 2 3" xfId="15234"/>
    <cellStyle name="st3 -SideText 3" xfId="15235"/>
    <cellStyle name="st3 -SideText 4" xfId="15236"/>
    <cellStyle name="st4 -SideText" xfId="15237"/>
    <cellStyle name="st4 -SideText 2" xfId="15238"/>
    <cellStyle name="st4 -SideText 2 2" xfId="15239"/>
    <cellStyle name="st4 -SideText 2 3" xfId="15240"/>
    <cellStyle name="st4 -SideText 3" xfId="15241"/>
    <cellStyle name="st4 -SideText 4" xfId="15242"/>
    <cellStyle name="Style 1" xfId="15243"/>
    <cellStyle name="Style 1 10" xfId="15244"/>
    <cellStyle name="Style 1 11" xfId="15245"/>
    <cellStyle name="Style 1 12" xfId="15246"/>
    <cellStyle name="Style 1 13" xfId="15247"/>
    <cellStyle name="Style 1 2" xfId="15248"/>
    <cellStyle name="Style 1 3" xfId="15249"/>
    <cellStyle name="Style 1 3 2" xfId="15250"/>
    <cellStyle name="Style 1 3 3" xfId="15251"/>
    <cellStyle name="Style 1 3 3 2" xfId="15252"/>
    <cellStyle name="Style 1 3 3 3" xfId="15253"/>
    <cellStyle name="Style 1 3 4" xfId="15254"/>
    <cellStyle name="Style 1 3 4 2" xfId="15255"/>
    <cellStyle name="Style 1 3 4 3" xfId="15256"/>
    <cellStyle name="Style 1 3 5" xfId="15257"/>
    <cellStyle name="Style 1 3 6" xfId="15258"/>
    <cellStyle name="Style 1 4" xfId="15259"/>
    <cellStyle name="Style 1 5" xfId="15260"/>
    <cellStyle name="Style 1 5 2" xfId="15261"/>
    <cellStyle name="Style 1 5 3" xfId="15262"/>
    <cellStyle name="Style 1 5 4" xfId="15263"/>
    <cellStyle name="Style 1 6" xfId="15264"/>
    <cellStyle name="Style 1 7" xfId="15265"/>
    <cellStyle name="Style 1 8" xfId="15266"/>
    <cellStyle name="Style 1 9" xfId="15267"/>
    <cellStyle name="Sum" xfId="15268"/>
    <cellStyle name="Sum 2" xfId="15269"/>
    <cellStyle name="Sum 2 2" xfId="15270"/>
    <cellStyle name="Sum 2 3" xfId="15271"/>
    <cellStyle name="Sum 2 4" xfId="15272"/>
    <cellStyle name="Sum 2 5" xfId="15273"/>
    <cellStyle name="Sum 2 5 2" xfId="15274"/>
    <cellStyle name="Sum 2 6" xfId="15275"/>
    <cellStyle name="Sum 3" xfId="15276"/>
    <cellStyle name="Sum 3 2" xfId="15277"/>
    <cellStyle name="Sum 3 3" xfId="15278"/>
    <cellStyle name="Sum 4" xfId="15279"/>
    <cellStyle name="Sum 5" xfId="15280"/>
    <cellStyle name="Sum 6" xfId="15281"/>
    <cellStyle name="Sum 6 2" xfId="15282"/>
    <cellStyle name="Sum 7" xfId="15283"/>
    <cellStyle name="Sum 8" xfId="15284"/>
    <cellStyle name="Table2Heading" xfId="15285"/>
    <cellStyle name="TableHeading" xfId="15286"/>
    <cellStyle name="TableNumber" xfId="15287"/>
    <cellStyle name="TableText" xfId="15288"/>
    <cellStyle name="tête chapitre" xfId="15289"/>
    <cellStyle name="tête chapitre 2" xfId="15290"/>
    <cellStyle name="tête chapitre 3" xfId="15291"/>
    <cellStyle name="Text" xfId="15292"/>
    <cellStyle name="Text 2" xfId="15293"/>
    <cellStyle name="Text 2 2" xfId="15294"/>
    <cellStyle name="Text 2 2 2" xfId="15295"/>
    <cellStyle name="Text 2 3" xfId="15296"/>
    <cellStyle name="Text 2 4" xfId="15297"/>
    <cellStyle name="Text 2 5" xfId="15298"/>
    <cellStyle name="Text 3" xfId="15299"/>
    <cellStyle name="Text 4" xfId="15300"/>
    <cellStyle name="Text rjustify" xfId="15301"/>
    <cellStyle name="Text rjustify 2" xfId="15302"/>
    <cellStyle name="Text rjustify 2 2" xfId="15303"/>
    <cellStyle name="Text rjustify 2 2 2" xfId="15304"/>
    <cellStyle name="Text rjustify 2 3" xfId="15305"/>
    <cellStyle name="Text rjustify 3" xfId="15306"/>
    <cellStyle name="Text rjustify 4" xfId="15307"/>
    <cellStyle name="Text Wrap" xfId="15308"/>
    <cellStyle name="Time" xfId="15309"/>
    <cellStyle name="Time 2" xfId="15310"/>
    <cellStyle name="Time 2 2" xfId="15311"/>
    <cellStyle name="Time 2 3" xfId="15312"/>
    <cellStyle name="Time 3" xfId="15313"/>
    <cellStyle name="Time 4" xfId="15314"/>
    <cellStyle name="Title 2" xfId="15315"/>
    <cellStyle name="Title 2 2" xfId="15316"/>
    <cellStyle name="Title 2 2 2" xfId="15317"/>
    <cellStyle name="Title 2 2 2 2" xfId="15318"/>
    <cellStyle name="Title 2 2 2 3" xfId="15319"/>
    <cellStyle name="Title 2 2 3" xfId="15320"/>
    <cellStyle name="Title 2 2 4" xfId="15321"/>
    <cellStyle name="Title 2 3" xfId="15322"/>
    <cellStyle name="Title 2 3 2" xfId="15323"/>
    <cellStyle name="Title 2 3 3" xfId="15324"/>
    <cellStyle name="Title 2 4" xfId="15325"/>
    <cellStyle name="Title 2 4 2" xfId="15326"/>
    <cellStyle name="Title 2 4 3" xfId="15327"/>
    <cellStyle name="Title 2 4 4" xfId="15328"/>
    <cellStyle name="Title 2 5" xfId="15329"/>
    <cellStyle name="Title 3" xfId="15330"/>
    <cellStyle name="Title 3 2" xfId="15331"/>
    <cellStyle name="Title 3 3" xfId="15332"/>
    <cellStyle name="Title 4" xfId="15333"/>
    <cellStyle name="Title 4 2" xfId="15334"/>
    <cellStyle name="Title 4 3" xfId="15335"/>
    <cellStyle name="Title 5" xfId="15336"/>
    <cellStyle name="Title 6" xfId="15337"/>
    <cellStyle name="Title 7" xfId="15338"/>
    <cellStyle name="Title 8" xfId="15339"/>
    <cellStyle name="Title 9" xfId="3"/>
    <cellStyle name="titre" xfId="15340"/>
    <cellStyle name="titre 2" xfId="15341"/>
    <cellStyle name="titre 3" xfId="15342"/>
    <cellStyle name="Top rows" xfId="15343"/>
    <cellStyle name="Top rows 2" xfId="15344"/>
    <cellStyle name="Top rows 2 2" xfId="15345"/>
    <cellStyle name="Top rows 2 3" xfId="15346"/>
    <cellStyle name="Top rows 3" xfId="15347"/>
    <cellStyle name="Top rows 3 2" xfId="15348"/>
    <cellStyle name="Top rows 4" xfId="15349"/>
    <cellStyle name="Total 2" xfId="15350"/>
    <cellStyle name="Total 2 10" xfId="15351"/>
    <cellStyle name="Total 2 10 10" xfId="15352"/>
    <cellStyle name="Total 2 10 11" xfId="15353"/>
    <cellStyle name="Total 2 10 2" xfId="15354"/>
    <cellStyle name="Total 2 10 2 2" xfId="15355"/>
    <cellStyle name="Total 2 10 2 2 2" xfId="15356"/>
    <cellStyle name="Total 2 10 2 2 2 2" xfId="15357"/>
    <cellStyle name="Total 2 10 2 2 2 2 2" xfId="15358"/>
    <cellStyle name="Total 2 10 2 2 2 2 3" xfId="15359"/>
    <cellStyle name="Total 2 10 2 2 2 2 4" xfId="15360"/>
    <cellStyle name="Total 2 10 2 2 2 2 5" xfId="15361"/>
    <cellStyle name="Total 2 10 2 2 2 3" xfId="15362"/>
    <cellStyle name="Total 2 10 2 2 2 4" xfId="15363"/>
    <cellStyle name="Total 2 10 2 2 2 5" xfId="15364"/>
    <cellStyle name="Total 2 10 2 2 2 6" xfId="15365"/>
    <cellStyle name="Total 2 10 2 2 3" xfId="15366"/>
    <cellStyle name="Total 2 10 2 2 3 2" xfId="15367"/>
    <cellStyle name="Total 2 10 2 2 3 3" xfId="15368"/>
    <cellStyle name="Total 2 10 2 2 3 4" xfId="15369"/>
    <cellStyle name="Total 2 10 2 2 3 5" xfId="15370"/>
    <cellStyle name="Total 2 10 2 2 4" xfId="15371"/>
    <cellStyle name="Total 2 10 2 2 5" xfId="15372"/>
    <cellStyle name="Total 2 10 2 2 6" xfId="15373"/>
    <cellStyle name="Total 2 10 2 2 7" xfId="15374"/>
    <cellStyle name="Total 2 10 2 3" xfId="15375"/>
    <cellStyle name="Total 2 10 2 3 2" xfId="15376"/>
    <cellStyle name="Total 2 10 2 3 2 2" xfId="15377"/>
    <cellStyle name="Total 2 10 2 3 2 3" xfId="15378"/>
    <cellStyle name="Total 2 10 2 3 2 4" xfId="15379"/>
    <cellStyle name="Total 2 10 2 3 2 5" xfId="15380"/>
    <cellStyle name="Total 2 10 2 3 3" xfId="15381"/>
    <cellStyle name="Total 2 10 2 3 4" xfId="15382"/>
    <cellStyle name="Total 2 10 2 3 5" xfId="15383"/>
    <cellStyle name="Total 2 10 2 3 6" xfId="15384"/>
    <cellStyle name="Total 2 10 2 4" xfId="15385"/>
    <cellStyle name="Total 2 10 2 4 2" xfId="15386"/>
    <cellStyle name="Total 2 10 2 4 3" xfId="15387"/>
    <cellStyle name="Total 2 10 2 4 4" xfId="15388"/>
    <cellStyle name="Total 2 10 2 4 5" xfId="15389"/>
    <cellStyle name="Total 2 10 2 5" xfId="15390"/>
    <cellStyle name="Total 2 10 2 6" xfId="15391"/>
    <cellStyle name="Total 2 10 2 7" xfId="15392"/>
    <cellStyle name="Total 2 10 2 8" xfId="15393"/>
    <cellStyle name="Total 2 10 3" xfId="15394"/>
    <cellStyle name="Total 2 10 3 2" xfId="15395"/>
    <cellStyle name="Total 2 10 3 2 2" xfId="15396"/>
    <cellStyle name="Total 2 10 3 2 2 2" xfId="15397"/>
    <cellStyle name="Total 2 10 3 2 2 3" xfId="15398"/>
    <cellStyle name="Total 2 10 3 2 2 4" xfId="15399"/>
    <cellStyle name="Total 2 10 3 2 2 5" xfId="15400"/>
    <cellStyle name="Total 2 10 3 2 3" xfId="15401"/>
    <cellStyle name="Total 2 10 3 2 4" xfId="15402"/>
    <cellStyle name="Total 2 10 3 2 5" xfId="15403"/>
    <cellStyle name="Total 2 10 3 2 6" xfId="15404"/>
    <cellStyle name="Total 2 10 3 3" xfId="15405"/>
    <cellStyle name="Total 2 10 3 3 2" xfId="15406"/>
    <cellStyle name="Total 2 10 3 3 3" xfId="15407"/>
    <cellStyle name="Total 2 10 3 3 4" xfId="15408"/>
    <cellStyle name="Total 2 10 3 3 5" xfId="15409"/>
    <cellStyle name="Total 2 10 3 4" xfId="15410"/>
    <cellStyle name="Total 2 10 3 5" xfId="15411"/>
    <cellStyle name="Total 2 10 3 6" xfId="15412"/>
    <cellStyle name="Total 2 10 3 7" xfId="15413"/>
    <cellStyle name="Total 2 10 4" xfId="15414"/>
    <cellStyle name="Total 2 10 4 2" xfId="15415"/>
    <cellStyle name="Total 2 10 4 2 2" xfId="15416"/>
    <cellStyle name="Total 2 10 4 2 2 2" xfId="15417"/>
    <cellStyle name="Total 2 10 4 2 2 3" xfId="15418"/>
    <cellStyle name="Total 2 10 4 2 2 4" xfId="15419"/>
    <cellStyle name="Total 2 10 4 2 2 5" xfId="15420"/>
    <cellStyle name="Total 2 10 4 2 3" xfId="15421"/>
    <cellStyle name="Total 2 10 4 2 4" xfId="15422"/>
    <cellStyle name="Total 2 10 4 2 5" xfId="15423"/>
    <cellStyle name="Total 2 10 4 2 6" xfId="15424"/>
    <cellStyle name="Total 2 10 4 3" xfId="15425"/>
    <cellStyle name="Total 2 10 4 3 2" xfId="15426"/>
    <cellStyle name="Total 2 10 4 3 3" xfId="15427"/>
    <cellStyle name="Total 2 10 4 3 4" xfId="15428"/>
    <cellStyle name="Total 2 10 4 3 5" xfId="15429"/>
    <cellStyle name="Total 2 10 4 4" xfId="15430"/>
    <cellStyle name="Total 2 10 4 5" xfId="15431"/>
    <cellStyle name="Total 2 10 4 6" xfId="15432"/>
    <cellStyle name="Total 2 10 4 7" xfId="15433"/>
    <cellStyle name="Total 2 10 5" xfId="15434"/>
    <cellStyle name="Total 2 10 5 2" xfId="15435"/>
    <cellStyle name="Total 2 10 5 2 2" xfId="15436"/>
    <cellStyle name="Total 2 10 5 2 2 2" xfId="15437"/>
    <cellStyle name="Total 2 10 5 2 2 3" xfId="15438"/>
    <cellStyle name="Total 2 10 5 2 2 4" xfId="15439"/>
    <cellStyle name="Total 2 10 5 2 2 5" xfId="15440"/>
    <cellStyle name="Total 2 10 5 2 3" xfId="15441"/>
    <cellStyle name="Total 2 10 5 2 4" xfId="15442"/>
    <cellStyle name="Total 2 10 5 2 5" xfId="15443"/>
    <cellStyle name="Total 2 10 5 2 6" xfId="15444"/>
    <cellStyle name="Total 2 10 5 3" xfId="15445"/>
    <cellStyle name="Total 2 10 5 3 2" xfId="15446"/>
    <cellStyle name="Total 2 10 5 3 3" xfId="15447"/>
    <cellStyle name="Total 2 10 5 3 4" xfId="15448"/>
    <cellStyle name="Total 2 10 5 3 5" xfId="15449"/>
    <cellStyle name="Total 2 10 5 4" xfId="15450"/>
    <cellStyle name="Total 2 10 5 5" xfId="15451"/>
    <cellStyle name="Total 2 10 5 6" xfId="15452"/>
    <cellStyle name="Total 2 10 5 7" xfId="15453"/>
    <cellStyle name="Total 2 10 6" xfId="15454"/>
    <cellStyle name="Total 2 10 6 2" xfId="15455"/>
    <cellStyle name="Total 2 10 6 2 2" xfId="15456"/>
    <cellStyle name="Total 2 10 6 2 3" xfId="15457"/>
    <cellStyle name="Total 2 10 6 2 4" xfId="15458"/>
    <cellStyle name="Total 2 10 6 2 5" xfId="15459"/>
    <cellStyle name="Total 2 10 6 3" xfId="15460"/>
    <cellStyle name="Total 2 10 6 4" xfId="15461"/>
    <cellStyle name="Total 2 10 6 5" xfId="15462"/>
    <cellStyle name="Total 2 10 6 6" xfId="15463"/>
    <cellStyle name="Total 2 10 7" xfId="15464"/>
    <cellStyle name="Total 2 10 7 2" xfId="15465"/>
    <cellStyle name="Total 2 10 7 3" xfId="15466"/>
    <cellStyle name="Total 2 10 7 4" xfId="15467"/>
    <cellStyle name="Total 2 10 7 5" xfId="15468"/>
    <cellStyle name="Total 2 10 8" xfId="15469"/>
    <cellStyle name="Total 2 10 9" xfId="15470"/>
    <cellStyle name="Total 2 11" xfId="15471"/>
    <cellStyle name="Total 2 11 10" xfId="15472"/>
    <cellStyle name="Total 2 11 2" xfId="15473"/>
    <cellStyle name="Total 2 11 2 2" xfId="15474"/>
    <cellStyle name="Total 2 11 2 2 2" xfId="15475"/>
    <cellStyle name="Total 2 11 2 2 2 2" xfId="15476"/>
    <cellStyle name="Total 2 11 2 2 2 3" xfId="15477"/>
    <cellStyle name="Total 2 11 2 2 2 4" xfId="15478"/>
    <cellStyle name="Total 2 11 2 2 2 5" xfId="15479"/>
    <cellStyle name="Total 2 11 2 2 3" xfId="15480"/>
    <cellStyle name="Total 2 11 2 2 4" xfId="15481"/>
    <cellStyle name="Total 2 11 2 2 5" xfId="15482"/>
    <cellStyle name="Total 2 11 2 2 6" xfId="15483"/>
    <cellStyle name="Total 2 11 2 3" xfId="15484"/>
    <cellStyle name="Total 2 11 2 3 2" xfId="15485"/>
    <cellStyle name="Total 2 11 2 3 3" xfId="15486"/>
    <cellStyle name="Total 2 11 2 3 4" xfId="15487"/>
    <cellStyle name="Total 2 11 2 3 5" xfId="15488"/>
    <cellStyle name="Total 2 11 2 4" xfId="15489"/>
    <cellStyle name="Total 2 11 2 5" xfId="15490"/>
    <cellStyle name="Total 2 11 2 6" xfId="15491"/>
    <cellStyle name="Total 2 11 2 7" xfId="15492"/>
    <cellStyle name="Total 2 11 3" xfId="15493"/>
    <cellStyle name="Total 2 11 3 2" xfId="15494"/>
    <cellStyle name="Total 2 11 3 2 2" xfId="15495"/>
    <cellStyle name="Total 2 11 3 2 2 2" xfId="15496"/>
    <cellStyle name="Total 2 11 3 2 2 3" xfId="15497"/>
    <cellStyle name="Total 2 11 3 2 2 4" xfId="15498"/>
    <cellStyle name="Total 2 11 3 2 2 5" xfId="15499"/>
    <cellStyle name="Total 2 11 3 2 3" xfId="15500"/>
    <cellStyle name="Total 2 11 3 2 4" xfId="15501"/>
    <cellStyle name="Total 2 11 3 2 5" xfId="15502"/>
    <cellStyle name="Total 2 11 3 2 6" xfId="15503"/>
    <cellStyle name="Total 2 11 3 3" xfId="15504"/>
    <cellStyle name="Total 2 11 3 3 2" xfId="15505"/>
    <cellStyle name="Total 2 11 3 3 3" xfId="15506"/>
    <cellStyle name="Total 2 11 3 3 4" xfId="15507"/>
    <cellStyle name="Total 2 11 3 3 5" xfId="15508"/>
    <cellStyle name="Total 2 11 3 4" xfId="15509"/>
    <cellStyle name="Total 2 11 3 5" xfId="15510"/>
    <cellStyle name="Total 2 11 3 6" xfId="15511"/>
    <cellStyle name="Total 2 11 3 7" xfId="15512"/>
    <cellStyle name="Total 2 11 4" xfId="15513"/>
    <cellStyle name="Total 2 11 4 2" xfId="15514"/>
    <cellStyle name="Total 2 11 4 2 2" xfId="15515"/>
    <cellStyle name="Total 2 11 4 2 2 2" xfId="15516"/>
    <cellStyle name="Total 2 11 4 2 2 3" xfId="15517"/>
    <cellStyle name="Total 2 11 4 2 2 4" xfId="15518"/>
    <cellStyle name="Total 2 11 4 2 2 5" xfId="15519"/>
    <cellStyle name="Total 2 11 4 2 3" xfId="15520"/>
    <cellStyle name="Total 2 11 4 2 4" xfId="15521"/>
    <cellStyle name="Total 2 11 4 2 5" xfId="15522"/>
    <cellStyle name="Total 2 11 4 2 6" xfId="15523"/>
    <cellStyle name="Total 2 11 4 3" xfId="15524"/>
    <cellStyle name="Total 2 11 4 3 2" xfId="15525"/>
    <cellStyle name="Total 2 11 4 3 3" xfId="15526"/>
    <cellStyle name="Total 2 11 4 3 4" xfId="15527"/>
    <cellStyle name="Total 2 11 4 3 5" xfId="15528"/>
    <cellStyle name="Total 2 11 4 4" xfId="15529"/>
    <cellStyle name="Total 2 11 4 5" xfId="15530"/>
    <cellStyle name="Total 2 11 4 6" xfId="15531"/>
    <cellStyle name="Total 2 11 4 7" xfId="15532"/>
    <cellStyle name="Total 2 11 5" xfId="15533"/>
    <cellStyle name="Total 2 11 5 2" xfId="15534"/>
    <cellStyle name="Total 2 11 5 2 2" xfId="15535"/>
    <cellStyle name="Total 2 11 5 2 3" xfId="15536"/>
    <cellStyle name="Total 2 11 5 2 4" xfId="15537"/>
    <cellStyle name="Total 2 11 5 2 5" xfId="15538"/>
    <cellStyle name="Total 2 11 5 3" xfId="15539"/>
    <cellStyle name="Total 2 11 5 4" xfId="15540"/>
    <cellStyle name="Total 2 11 5 5" xfId="15541"/>
    <cellStyle name="Total 2 11 5 6" xfId="15542"/>
    <cellStyle name="Total 2 11 6" xfId="15543"/>
    <cellStyle name="Total 2 11 6 2" xfId="15544"/>
    <cellStyle name="Total 2 11 6 3" xfId="15545"/>
    <cellStyle name="Total 2 11 6 4" xfId="15546"/>
    <cellStyle name="Total 2 11 6 5" xfId="15547"/>
    <cellStyle name="Total 2 11 7" xfId="15548"/>
    <cellStyle name="Total 2 11 8" xfId="15549"/>
    <cellStyle name="Total 2 11 9" xfId="15550"/>
    <cellStyle name="Total 2 12" xfId="15551"/>
    <cellStyle name="Total 2 12 2" xfId="15552"/>
    <cellStyle name="Total 2 12 2 2" xfId="15553"/>
    <cellStyle name="Total 2 12 2 2 2" xfId="15554"/>
    <cellStyle name="Total 2 12 2 2 3" xfId="15555"/>
    <cellStyle name="Total 2 12 2 2 4" xfId="15556"/>
    <cellStyle name="Total 2 12 2 2 5" xfId="15557"/>
    <cellStyle name="Total 2 12 2 3" xfId="15558"/>
    <cellStyle name="Total 2 12 2 4" xfId="15559"/>
    <cellStyle name="Total 2 12 2 5" xfId="15560"/>
    <cellStyle name="Total 2 12 2 6" xfId="15561"/>
    <cellStyle name="Total 2 12 3" xfId="15562"/>
    <cellStyle name="Total 2 12 3 2" xfId="15563"/>
    <cellStyle name="Total 2 12 3 3" xfId="15564"/>
    <cellStyle name="Total 2 12 3 4" xfId="15565"/>
    <cellStyle name="Total 2 12 3 5" xfId="15566"/>
    <cellStyle name="Total 2 12 4" xfId="15567"/>
    <cellStyle name="Total 2 12 5" xfId="15568"/>
    <cellStyle name="Total 2 12 6" xfId="15569"/>
    <cellStyle name="Total 2 12 7" xfId="15570"/>
    <cellStyle name="Total 2 13" xfId="15571"/>
    <cellStyle name="Total 2 13 2" xfId="15572"/>
    <cellStyle name="Total 2 13 2 2" xfId="15573"/>
    <cellStyle name="Total 2 13 2 3" xfId="15574"/>
    <cellStyle name="Total 2 13 2 4" xfId="15575"/>
    <cellStyle name="Total 2 13 2 5" xfId="15576"/>
    <cellStyle name="Total 2 13 3" xfId="15577"/>
    <cellStyle name="Total 2 13 4" xfId="15578"/>
    <cellStyle name="Total 2 13 5" xfId="15579"/>
    <cellStyle name="Total 2 13 6" xfId="15580"/>
    <cellStyle name="Total 2 14" xfId="15581"/>
    <cellStyle name="Total 2 14 2" xfId="15582"/>
    <cellStyle name="Total 2 14 3" xfId="15583"/>
    <cellStyle name="Total 2 14 4" xfId="15584"/>
    <cellStyle name="Total 2 14 5" xfId="15585"/>
    <cellStyle name="Total 2 15" xfId="15586"/>
    <cellStyle name="Total 2 16" xfId="15587"/>
    <cellStyle name="Total 2 17" xfId="15588"/>
    <cellStyle name="Total 2 18" xfId="15589"/>
    <cellStyle name="Total 2 2" xfId="15590"/>
    <cellStyle name="Total 2 2 10" xfId="15591"/>
    <cellStyle name="Total 2 2 10 2" xfId="15592"/>
    <cellStyle name="Total 2 2 10 2 2" xfId="15593"/>
    <cellStyle name="Total 2 2 10 2 3" xfId="15594"/>
    <cellStyle name="Total 2 2 10 2 4" xfId="15595"/>
    <cellStyle name="Total 2 2 10 2 5" xfId="15596"/>
    <cellStyle name="Total 2 2 10 3" xfId="15597"/>
    <cellStyle name="Total 2 2 10 4" xfId="15598"/>
    <cellStyle name="Total 2 2 10 5" xfId="15599"/>
    <cellStyle name="Total 2 2 10 6" xfId="15600"/>
    <cellStyle name="Total 2 2 11" xfId="15601"/>
    <cellStyle name="Total 2 2 11 2" xfId="15602"/>
    <cellStyle name="Total 2 2 11 3" xfId="15603"/>
    <cellStyle name="Total 2 2 11 4" xfId="15604"/>
    <cellStyle name="Total 2 2 11 5" xfId="15605"/>
    <cellStyle name="Total 2 2 12" xfId="15606"/>
    <cellStyle name="Total 2 2 13" xfId="15607"/>
    <cellStyle name="Total 2 2 14" xfId="15608"/>
    <cellStyle name="Total 2 2 15" xfId="15609"/>
    <cellStyle name="Total 2 2 2" xfId="15610"/>
    <cellStyle name="Total 2 2 2 10" xfId="15611"/>
    <cellStyle name="Total 2 2 2 11" xfId="15612"/>
    <cellStyle name="Total 2 2 2 2" xfId="15613"/>
    <cellStyle name="Total 2 2 2 2 2" xfId="15614"/>
    <cellStyle name="Total 2 2 2 2 2 2" xfId="15615"/>
    <cellStyle name="Total 2 2 2 2 2 2 2" xfId="15616"/>
    <cellStyle name="Total 2 2 2 2 2 2 2 2" xfId="15617"/>
    <cellStyle name="Total 2 2 2 2 2 2 2 2 2" xfId="15618"/>
    <cellStyle name="Total 2 2 2 2 2 2 2 2 3" xfId="15619"/>
    <cellStyle name="Total 2 2 2 2 2 2 2 2 4" xfId="15620"/>
    <cellStyle name="Total 2 2 2 2 2 2 2 2 5" xfId="15621"/>
    <cellStyle name="Total 2 2 2 2 2 2 2 3" xfId="15622"/>
    <cellStyle name="Total 2 2 2 2 2 2 2 4" xfId="15623"/>
    <cellStyle name="Total 2 2 2 2 2 2 2 5" xfId="15624"/>
    <cellStyle name="Total 2 2 2 2 2 2 2 6" xfId="15625"/>
    <cellStyle name="Total 2 2 2 2 2 2 3" xfId="15626"/>
    <cellStyle name="Total 2 2 2 2 2 2 3 2" xfId="15627"/>
    <cellStyle name="Total 2 2 2 2 2 2 3 3" xfId="15628"/>
    <cellStyle name="Total 2 2 2 2 2 2 3 4" xfId="15629"/>
    <cellStyle name="Total 2 2 2 2 2 2 3 5" xfId="15630"/>
    <cellStyle name="Total 2 2 2 2 2 2 4" xfId="15631"/>
    <cellStyle name="Total 2 2 2 2 2 2 5" xfId="15632"/>
    <cellStyle name="Total 2 2 2 2 2 2 6" xfId="15633"/>
    <cellStyle name="Total 2 2 2 2 2 2 7" xfId="15634"/>
    <cellStyle name="Total 2 2 2 2 2 3" xfId="15635"/>
    <cellStyle name="Total 2 2 2 2 2 3 2" xfId="15636"/>
    <cellStyle name="Total 2 2 2 2 2 3 2 2" xfId="15637"/>
    <cellStyle name="Total 2 2 2 2 2 3 2 3" xfId="15638"/>
    <cellStyle name="Total 2 2 2 2 2 3 2 4" xfId="15639"/>
    <cellStyle name="Total 2 2 2 2 2 3 2 5" xfId="15640"/>
    <cellStyle name="Total 2 2 2 2 2 3 3" xfId="15641"/>
    <cellStyle name="Total 2 2 2 2 2 3 4" xfId="15642"/>
    <cellStyle name="Total 2 2 2 2 2 3 5" xfId="15643"/>
    <cellStyle name="Total 2 2 2 2 2 3 6" xfId="15644"/>
    <cellStyle name="Total 2 2 2 2 2 4" xfId="15645"/>
    <cellStyle name="Total 2 2 2 2 2 4 2" xfId="15646"/>
    <cellStyle name="Total 2 2 2 2 2 4 3" xfId="15647"/>
    <cellStyle name="Total 2 2 2 2 2 4 4" xfId="15648"/>
    <cellStyle name="Total 2 2 2 2 2 4 5" xfId="15649"/>
    <cellStyle name="Total 2 2 2 2 2 5" xfId="15650"/>
    <cellStyle name="Total 2 2 2 2 2 6" xfId="15651"/>
    <cellStyle name="Total 2 2 2 2 2 7" xfId="15652"/>
    <cellStyle name="Total 2 2 2 2 2 8" xfId="15653"/>
    <cellStyle name="Total 2 2 2 2 3" xfId="15654"/>
    <cellStyle name="Total 2 2 2 2 3 2" xfId="15655"/>
    <cellStyle name="Total 2 2 2 2 3 2 2" xfId="15656"/>
    <cellStyle name="Total 2 2 2 2 3 2 2 2" xfId="15657"/>
    <cellStyle name="Total 2 2 2 2 3 2 2 3" xfId="15658"/>
    <cellStyle name="Total 2 2 2 2 3 2 2 4" xfId="15659"/>
    <cellStyle name="Total 2 2 2 2 3 2 2 5" xfId="15660"/>
    <cellStyle name="Total 2 2 2 2 3 2 3" xfId="15661"/>
    <cellStyle name="Total 2 2 2 2 3 2 4" xfId="15662"/>
    <cellStyle name="Total 2 2 2 2 3 2 5" xfId="15663"/>
    <cellStyle name="Total 2 2 2 2 3 2 6" xfId="15664"/>
    <cellStyle name="Total 2 2 2 2 3 3" xfId="15665"/>
    <cellStyle name="Total 2 2 2 2 3 3 2" xfId="15666"/>
    <cellStyle name="Total 2 2 2 2 3 3 3" xfId="15667"/>
    <cellStyle name="Total 2 2 2 2 3 3 4" xfId="15668"/>
    <cellStyle name="Total 2 2 2 2 3 3 5" xfId="15669"/>
    <cellStyle name="Total 2 2 2 2 3 4" xfId="15670"/>
    <cellStyle name="Total 2 2 2 2 3 5" xfId="15671"/>
    <cellStyle name="Total 2 2 2 2 3 6" xfId="15672"/>
    <cellStyle name="Total 2 2 2 2 3 7" xfId="15673"/>
    <cellStyle name="Total 2 2 2 2 4" xfId="15674"/>
    <cellStyle name="Total 2 2 2 2 4 2" xfId="15675"/>
    <cellStyle name="Total 2 2 2 2 4 2 2" xfId="15676"/>
    <cellStyle name="Total 2 2 2 2 4 2 3" xfId="15677"/>
    <cellStyle name="Total 2 2 2 2 4 2 4" xfId="15678"/>
    <cellStyle name="Total 2 2 2 2 4 2 5" xfId="15679"/>
    <cellStyle name="Total 2 2 2 2 4 3" xfId="15680"/>
    <cellStyle name="Total 2 2 2 2 4 4" xfId="15681"/>
    <cellStyle name="Total 2 2 2 2 4 5" xfId="15682"/>
    <cellStyle name="Total 2 2 2 2 4 6" xfId="15683"/>
    <cellStyle name="Total 2 2 2 2 5" xfId="15684"/>
    <cellStyle name="Total 2 2 2 2 5 2" xfId="15685"/>
    <cellStyle name="Total 2 2 2 2 5 3" xfId="15686"/>
    <cellStyle name="Total 2 2 2 2 5 4" xfId="15687"/>
    <cellStyle name="Total 2 2 2 2 5 5" xfId="15688"/>
    <cellStyle name="Total 2 2 2 2 6" xfId="15689"/>
    <cellStyle name="Total 2 2 2 2 7" xfId="15690"/>
    <cellStyle name="Total 2 2 2 2 8" xfId="15691"/>
    <cellStyle name="Total 2 2 2 2 9" xfId="15692"/>
    <cellStyle name="Total 2 2 2 3" xfId="15693"/>
    <cellStyle name="Total 2 2 2 3 2" xfId="15694"/>
    <cellStyle name="Total 2 2 2 3 2 2" xfId="15695"/>
    <cellStyle name="Total 2 2 2 3 2 2 2" xfId="15696"/>
    <cellStyle name="Total 2 2 2 3 2 2 2 2" xfId="15697"/>
    <cellStyle name="Total 2 2 2 3 2 2 2 2 2" xfId="15698"/>
    <cellStyle name="Total 2 2 2 3 2 2 2 2 3" xfId="15699"/>
    <cellStyle name="Total 2 2 2 3 2 2 2 2 4" xfId="15700"/>
    <cellStyle name="Total 2 2 2 3 2 2 2 2 5" xfId="15701"/>
    <cellStyle name="Total 2 2 2 3 2 2 2 3" xfId="15702"/>
    <cellStyle name="Total 2 2 2 3 2 2 2 4" xfId="15703"/>
    <cellStyle name="Total 2 2 2 3 2 2 2 5" xfId="15704"/>
    <cellStyle name="Total 2 2 2 3 2 2 2 6" xfId="15705"/>
    <cellStyle name="Total 2 2 2 3 2 2 3" xfId="15706"/>
    <cellStyle name="Total 2 2 2 3 2 2 3 2" xfId="15707"/>
    <cellStyle name="Total 2 2 2 3 2 2 3 3" xfId="15708"/>
    <cellStyle name="Total 2 2 2 3 2 2 3 4" xfId="15709"/>
    <cellStyle name="Total 2 2 2 3 2 2 3 5" xfId="15710"/>
    <cellStyle name="Total 2 2 2 3 2 2 4" xfId="15711"/>
    <cellStyle name="Total 2 2 2 3 2 2 5" xfId="15712"/>
    <cellStyle name="Total 2 2 2 3 2 2 6" xfId="15713"/>
    <cellStyle name="Total 2 2 2 3 2 2 7" xfId="15714"/>
    <cellStyle name="Total 2 2 2 3 2 3" xfId="15715"/>
    <cellStyle name="Total 2 2 2 3 2 3 2" xfId="15716"/>
    <cellStyle name="Total 2 2 2 3 2 3 2 2" xfId="15717"/>
    <cellStyle name="Total 2 2 2 3 2 3 2 3" xfId="15718"/>
    <cellStyle name="Total 2 2 2 3 2 3 2 4" xfId="15719"/>
    <cellStyle name="Total 2 2 2 3 2 3 2 5" xfId="15720"/>
    <cellStyle name="Total 2 2 2 3 2 3 3" xfId="15721"/>
    <cellStyle name="Total 2 2 2 3 2 3 4" xfId="15722"/>
    <cellStyle name="Total 2 2 2 3 2 3 5" xfId="15723"/>
    <cellStyle name="Total 2 2 2 3 2 3 6" xfId="15724"/>
    <cellStyle name="Total 2 2 2 3 2 4" xfId="15725"/>
    <cellStyle name="Total 2 2 2 3 2 4 2" xfId="15726"/>
    <cellStyle name="Total 2 2 2 3 2 4 3" xfId="15727"/>
    <cellStyle name="Total 2 2 2 3 2 4 4" xfId="15728"/>
    <cellStyle name="Total 2 2 2 3 2 4 5" xfId="15729"/>
    <cellStyle name="Total 2 2 2 3 2 5" xfId="15730"/>
    <cellStyle name="Total 2 2 2 3 2 6" xfId="15731"/>
    <cellStyle name="Total 2 2 2 3 2 7" xfId="15732"/>
    <cellStyle name="Total 2 2 2 3 2 8" xfId="15733"/>
    <cellStyle name="Total 2 2 2 3 3" xfId="15734"/>
    <cellStyle name="Total 2 2 2 3 3 2" xfId="15735"/>
    <cellStyle name="Total 2 2 2 3 3 2 2" xfId="15736"/>
    <cellStyle name="Total 2 2 2 3 3 2 2 2" xfId="15737"/>
    <cellStyle name="Total 2 2 2 3 3 2 2 3" xfId="15738"/>
    <cellStyle name="Total 2 2 2 3 3 2 2 4" xfId="15739"/>
    <cellStyle name="Total 2 2 2 3 3 2 2 5" xfId="15740"/>
    <cellStyle name="Total 2 2 2 3 3 2 3" xfId="15741"/>
    <cellStyle name="Total 2 2 2 3 3 2 4" xfId="15742"/>
    <cellStyle name="Total 2 2 2 3 3 2 5" xfId="15743"/>
    <cellStyle name="Total 2 2 2 3 3 2 6" xfId="15744"/>
    <cellStyle name="Total 2 2 2 3 3 3" xfId="15745"/>
    <cellStyle name="Total 2 2 2 3 3 3 2" xfId="15746"/>
    <cellStyle name="Total 2 2 2 3 3 3 3" xfId="15747"/>
    <cellStyle name="Total 2 2 2 3 3 3 4" xfId="15748"/>
    <cellStyle name="Total 2 2 2 3 3 3 5" xfId="15749"/>
    <cellStyle name="Total 2 2 2 3 3 4" xfId="15750"/>
    <cellStyle name="Total 2 2 2 3 3 5" xfId="15751"/>
    <cellStyle name="Total 2 2 2 3 3 6" xfId="15752"/>
    <cellStyle name="Total 2 2 2 3 3 7" xfId="15753"/>
    <cellStyle name="Total 2 2 2 3 4" xfId="15754"/>
    <cellStyle name="Total 2 2 2 3 4 2" xfId="15755"/>
    <cellStyle name="Total 2 2 2 3 4 2 2" xfId="15756"/>
    <cellStyle name="Total 2 2 2 3 4 2 3" xfId="15757"/>
    <cellStyle name="Total 2 2 2 3 4 2 4" xfId="15758"/>
    <cellStyle name="Total 2 2 2 3 4 2 5" xfId="15759"/>
    <cellStyle name="Total 2 2 2 3 4 3" xfId="15760"/>
    <cellStyle name="Total 2 2 2 3 4 4" xfId="15761"/>
    <cellStyle name="Total 2 2 2 3 4 5" xfId="15762"/>
    <cellStyle name="Total 2 2 2 3 4 6" xfId="15763"/>
    <cellStyle name="Total 2 2 2 3 5" xfId="15764"/>
    <cellStyle name="Total 2 2 2 3 5 2" xfId="15765"/>
    <cellStyle name="Total 2 2 2 3 5 3" xfId="15766"/>
    <cellStyle name="Total 2 2 2 3 5 4" xfId="15767"/>
    <cellStyle name="Total 2 2 2 3 5 5" xfId="15768"/>
    <cellStyle name="Total 2 2 2 3 6" xfId="15769"/>
    <cellStyle name="Total 2 2 2 3 7" xfId="15770"/>
    <cellStyle name="Total 2 2 2 3 8" xfId="15771"/>
    <cellStyle name="Total 2 2 2 3 9" xfId="15772"/>
    <cellStyle name="Total 2 2 2 4" xfId="15773"/>
    <cellStyle name="Total 2 2 2 4 2" xfId="15774"/>
    <cellStyle name="Total 2 2 2 4 2 2" xfId="15775"/>
    <cellStyle name="Total 2 2 2 4 2 2 2" xfId="15776"/>
    <cellStyle name="Total 2 2 2 4 2 2 2 2" xfId="15777"/>
    <cellStyle name="Total 2 2 2 4 2 2 2 3" xfId="15778"/>
    <cellStyle name="Total 2 2 2 4 2 2 2 4" xfId="15779"/>
    <cellStyle name="Total 2 2 2 4 2 2 2 5" xfId="15780"/>
    <cellStyle name="Total 2 2 2 4 2 2 3" xfId="15781"/>
    <cellStyle name="Total 2 2 2 4 2 2 4" xfId="15782"/>
    <cellStyle name="Total 2 2 2 4 2 2 5" xfId="15783"/>
    <cellStyle name="Total 2 2 2 4 2 2 6" xfId="15784"/>
    <cellStyle name="Total 2 2 2 4 2 3" xfId="15785"/>
    <cellStyle name="Total 2 2 2 4 2 3 2" xfId="15786"/>
    <cellStyle name="Total 2 2 2 4 2 3 3" xfId="15787"/>
    <cellStyle name="Total 2 2 2 4 2 3 4" xfId="15788"/>
    <cellStyle name="Total 2 2 2 4 2 3 5" xfId="15789"/>
    <cellStyle name="Total 2 2 2 4 2 4" xfId="15790"/>
    <cellStyle name="Total 2 2 2 4 2 5" xfId="15791"/>
    <cellStyle name="Total 2 2 2 4 2 6" xfId="15792"/>
    <cellStyle name="Total 2 2 2 4 2 7" xfId="15793"/>
    <cellStyle name="Total 2 2 2 4 3" xfId="15794"/>
    <cellStyle name="Total 2 2 2 4 3 2" xfId="15795"/>
    <cellStyle name="Total 2 2 2 4 3 2 2" xfId="15796"/>
    <cellStyle name="Total 2 2 2 4 3 2 3" xfId="15797"/>
    <cellStyle name="Total 2 2 2 4 3 2 4" xfId="15798"/>
    <cellStyle name="Total 2 2 2 4 3 2 5" xfId="15799"/>
    <cellStyle name="Total 2 2 2 4 3 3" xfId="15800"/>
    <cellStyle name="Total 2 2 2 4 3 4" xfId="15801"/>
    <cellStyle name="Total 2 2 2 4 3 5" xfId="15802"/>
    <cellStyle name="Total 2 2 2 4 3 6" xfId="15803"/>
    <cellStyle name="Total 2 2 2 4 4" xfId="15804"/>
    <cellStyle name="Total 2 2 2 4 4 2" xfId="15805"/>
    <cellStyle name="Total 2 2 2 4 4 3" xfId="15806"/>
    <cellStyle name="Total 2 2 2 4 4 4" xfId="15807"/>
    <cellStyle name="Total 2 2 2 4 4 5" xfId="15808"/>
    <cellStyle name="Total 2 2 2 4 5" xfId="15809"/>
    <cellStyle name="Total 2 2 2 4 6" xfId="15810"/>
    <cellStyle name="Total 2 2 2 4 7" xfId="15811"/>
    <cellStyle name="Total 2 2 2 4 8" xfId="15812"/>
    <cellStyle name="Total 2 2 2 5" xfId="15813"/>
    <cellStyle name="Total 2 2 2 5 2" xfId="15814"/>
    <cellStyle name="Total 2 2 2 5 2 2" xfId="15815"/>
    <cellStyle name="Total 2 2 2 5 2 2 2" xfId="15816"/>
    <cellStyle name="Total 2 2 2 5 2 2 3" xfId="15817"/>
    <cellStyle name="Total 2 2 2 5 2 2 4" xfId="15818"/>
    <cellStyle name="Total 2 2 2 5 2 2 5" xfId="15819"/>
    <cellStyle name="Total 2 2 2 5 2 3" xfId="15820"/>
    <cellStyle name="Total 2 2 2 5 2 4" xfId="15821"/>
    <cellStyle name="Total 2 2 2 5 2 5" xfId="15822"/>
    <cellStyle name="Total 2 2 2 5 2 6" xfId="15823"/>
    <cellStyle name="Total 2 2 2 5 3" xfId="15824"/>
    <cellStyle name="Total 2 2 2 5 3 2" xfId="15825"/>
    <cellStyle name="Total 2 2 2 5 3 3" xfId="15826"/>
    <cellStyle name="Total 2 2 2 5 3 4" xfId="15827"/>
    <cellStyle name="Total 2 2 2 5 3 5" xfId="15828"/>
    <cellStyle name="Total 2 2 2 5 4" xfId="15829"/>
    <cellStyle name="Total 2 2 2 5 5" xfId="15830"/>
    <cellStyle name="Total 2 2 2 5 6" xfId="15831"/>
    <cellStyle name="Total 2 2 2 5 7" xfId="15832"/>
    <cellStyle name="Total 2 2 2 6" xfId="15833"/>
    <cellStyle name="Total 2 2 2 6 2" xfId="15834"/>
    <cellStyle name="Total 2 2 2 6 2 2" xfId="15835"/>
    <cellStyle name="Total 2 2 2 6 2 3" xfId="15836"/>
    <cellStyle name="Total 2 2 2 6 2 4" xfId="15837"/>
    <cellStyle name="Total 2 2 2 6 2 5" xfId="15838"/>
    <cellStyle name="Total 2 2 2 6 3" xfId="15839"/>
    <cellStyle name="Total 2 2 2 6 4" xfId="15840"/>
    <cellStyle name="Total 2 2 2 6 5" xfId="15841"/>
    <cellStyle name="Total 2 2 2 6 6" xfId="15842"/>
    <cellStyle name="Total 2 2 2 7" xfId="15843"/>
    <cellStyle name="Total 2 2 2 7 2" xfId="15844"/>
    <cellStyle name="Total 2 2 2 7 3" xfId="15845"/>
    <cellStyle name="Total 2 2 2 7 4" xfId="15846"/>
    <cellStyle name="Total 2 2 2 7 5" xfId="15847"/>
    <cellStyle name="Total 2 2 2 8" xfId="15848"/>
    <cellStyle name="Total 2 2 2 9" xfId="15849"/>
    <cellStyle name="Total 2 2 3" xfId="15850"/>
    <cellStyle name="Total 2 2 3 10" xfId="15851"/>
    <cellStyle name="Total 2 2 3 11" xfId="15852"/>
    <cellStyle name="Total 2 2 3 12" xfId="15853"/>
    <cellStyle name="Total 2 2 3 13" xfId="15854"/>
    <cellStyle name="Total 2 2 3 2" xfId="15855"/>
    <cellStyle name="Total 2 2 3 2 2" xfId="15856"/>
    <cellStyle name="Total 2 2 3 2 2 2" xfId="15857"/>
    <cellStyle name="Total 2 2 3 2 2 2 2" xfId="15858"/>
    <cellStyle name="Total 2 2 3 2 2 2 2 2" xfId="15859"/>
    <cellStyle name="Total 2 2 3 2 2 2 2 2 2" xfId="15860"/>
    <cellStyle name="Total 2 2 3 2 2 2 2 2 3" xfId="15861"/>
    <cellStyle name="Total 2 2 3 2 2 2 2 2 4" xfId="15862"/>
    <cellStyle name="Total 2 2 3 2 2 2 2 2 5" xfId="15863"/>
    <cellStyle name="Total 2 2 3 2 2 2 2 3" xfId="15864"/>
    <cellStyle name="Total 2 2 3 2 2 2 2 4" xfId="15865"/>
    <cellStyle name="Total 2 2 3 2 2 2 2 5" xfId="15866"/>
    <cellStyle name="Total 2 2 3 2 2 2 2 6" xfId="15867"/>
    <cellStyle name="Total 2 2 3 2 2 2 3" xfId="15868"/>
    <cellStyle name="Total 2 2 3 2 2 2 3 2" xfId="15869"/>
    <cellStyle name="Total 2 2 3 2 2 2 3 3" xfId="15870"/>
    <cellStyle name="Total 2 2 3 2 2 2 3 4" xfId="15871"/>
    <cellStyle name="Total 2 2 3 2 2 2 3 5" xfId="15872"/>
    <cellStyle name="Total 2 2 3 2 2 2 4" xfId="15873"/>
    <cellStyle name="Total 2 2 3 2 2 2 5" xfId="15874"/>
    <cellStyle name="Total 2 2 3 2 2 2 6" xfId="15875"/>
    <cellStyle name="Total 2 2 3 2 2 2 7" xfId="15876"/>
    <cellStyle name="Total 2 2 3 2 2 3" xfId="15877"/>
    <cellStyle name="Total 2 2 3 2 2 3 2" xfId="15878"/>
    <cellStyle name="Total 2 2 3 2 2 3 2 2" xfId="15879"/>
    <cellStyle name="Total 2 2 3 2 2 3 2 3" xfId="15880"/>
    <cellStyle name="Total 2 2 3 2 2 3 2 4" xfId="15881"/>
    <cellStyle name="Total 2 2 3 2 2 3 2 5" xfId="15882"/>
    <cellStyle name="Total 2 2 3 2 2 3 3" xfId="15883"/>
    <cellStyle name="Total 2 2 3 2 2 3 4" xfId="15884"/>
    <cellStyle name="Total 2 2 3 2 2 3 5" xfId="15885"/>
    <cellStyle name="Total 2 2 3 2 2 3 6" xfId="15886"/>
    <cellStyle name="Total 2 2 3 2 2 4" xfId="15887"/>
    <cellStyle name="Total 2 2 3 2 2 4 2" xfId="15888"/>
    <cellStyle name="Total 2 2 3 2 2 4 3" xfId="15889"/>
    <cellStyle name="Total 2 2 3 2 2 4 4" xfId="15890"/>
    <cellStyle name="Total 2 2 3 2 2 4 5" xfId="15891"/>
    <cellStyle name="Total 2 2 3 2 2 5" xfId="15892"/>
    <cellStyle name="Total 2 2 3 2 2 6" xfId="15893"/>
    <cellStyle name="Total 2 2 3 2 2 7" xfId="15894"/>
    <cellStyle name="Total 2 2 3 2 2 8" xfId="15895"/>
    <cellStyle name="Total 2 2 3 2 3" xfId="15896"/>
    <cellStyle name="Total 2 2 3 2 3 2" xfId="15897"/>
    <cellStyle name="Total 2 2 3 2 3 2 2" xfId="15898"/>
    <cellStyle name="Total 2 2 3 2 3 2 3" xfId="15899"/>
    <cellStyle name="Total 2 2 3 2 3 2 4" xfId="15900"/>
    <cellStyle name="Total 2 2 3 2 3 2 5" xfId="15901"/>
    <cellStyle name="Total 2 2 3 2 3 3" xfId="15902"/>
    <cellStyle name="Total 2 2 3 2 3 4" xfId="15903"/>
    <cellStyle name="Total 2 2 3 2 3 5" xfId="15904"/>
    <cellStyle name="Total 2 2 3 2 3 6" xfId="15905"/>
    <cellStyle name="Total 2 2 3 2 4" xfId="15906"/>
    <cellStyle name="Total 2 2 3 2 4 2" xfId="15907"/>
    <cellStyle name="Total 2 2 3 2 4 3" xfId="15908"/>
    <cellStyle name="Total 2 2 3 2 4 4" xfId="15909"/>
    <cellStyle name="Total 2 2 3 2 4 5" xfId="15910"/>
    <cellStyle name="Total 2 2 3 2 5" xfId="15911"/>
    <cellStyle name="Total 2 2 3 2 6" xfId="15912"/>
    <cellStyle name="Total 2 2 3 2 7" xfId="15913"/>
    <cellStyle name="Total 2 2 3 2 8" xfId="15914"/>
    <cellStyle name="Total 2 2 3 3" xfId="15915"/>
    <cellStyle name="Total 2 2 3 3 10" xfId="15916"/>
    <cellStyle name="Total 2 2 3 3 2" xfId="15917"/>
    <cellStyle name="Total 2 2 3 3 2 2" xfId="15918"/>
    <cellStyle name="Total 2 2 3 3 2 2 2" xfId="15919"/>
    <cellStyle name="Total 2 2 3 3 2 2 2 2" xfId="15920"/>
    <cellStyle name="Total 2 2 3 3 2 2 2 3" xfId="15921"/>
    <cellStyle name="Total 2 2 3 3 2 2 2 4" xfId="15922"/>
    <cellStyle name="Total 2 2 3 3 2 2 2 5" xfId="15923"/>
    <cellStyle name="Total 2 2 3 3 2 2 3" xfId="15924"/>
    <cellStyle name="Total 2 2 3 3 2 2 4" xfId="15925"/>
    <cellStyle name="Total 2 2 3 3 2 2 5" xfId="15926"/>
    <cellStyle name="Total 2 2 3 3 2 2 6" xfId="15927"/>
    <cellStyle name="Total 2 2 3 3 2 3" xfId="15928"/>
    <cellStyle name="Total 2 2 3 3 2 3 2" xfId="15929"/>
    <cellStyle name="Total 2 2 3 3 2 3 3" xfId="15930"/>
    <cellStyle name="Total 2 2 3 3 2 3 4" xfId="15931"/>
    <cellStyle name="Total 2 2 3 3 2 3 5" xfId="15932"/>
    <cellStyle name="Total 2 2 3 3 2 4" xfId="15933"/>
    <cellStyle name="Total 2 2 3 3 2 5" xfId="15934"/>
    <cellStyle name="Total 2 2 3 3 2 6" xfId="15935"/>
    <cellStyle name="Total 2 2 3 3 2 7" xfId="15936"/>
    <cellStyle name="Total 2 2 3 3 3" xfId="15937"/>
    <cellStyle name="Total 2 2 3 3 3 2" xfId="15938"/>
    <cellStyle name="Total 2 2 3 3 3 2 2" xfId="15939"/>
    <cellStyle name="Total 2 2 3 3 3 2 2 2" xfId="15940"/>
    <cellStyle name="Total 2 2 3 3 3 2 2 3" xfId="15941"/>
    <cellStyle name="Total 2 2 3 3 3 2 2 4" xfId="15942"/>
    <cellStyle name="Total 2 2 3 3 3 2 2 5" xfId="15943"/>
    <cellStyle name="Total 2 2 3 3 3 2 3" xfId="15944"/>
    <cellStyle name="Total 2 2 3 3 3 2 4" xfId="15945"/>
    <cellStyle name="Total 2 2 3 3 3 2 5" xfId="15946"/>
    <cellStyle name="Total 2 2 3 3 3 2 6" xfId="15947"/>
    <cellStyle name="Total 2 2 3 3 3 3" xfId="15948"/>
    <cellStyle name="Total 2 2 3 3 3 3 2" xfId="15949"/>
    <cellStyle name="Total 2 2 3 3 3 3 3" xfId="15950"/>
    <cellStyle name="Total 2 2 3 3 3 3 4" xfId="15951"/>
    <cellStyle name="Total 2 2 3 3 3 3 5" xfId="15952"/>
    <cellStyle name="Total 2 2 3 3 3 4" xfId="15953"/>
    <cellStyle name="Total 2 2 3 3 3 5" xfId="15954"/>
    <cellStyle name="Total 2 2 3 3 3 6" xfId="15955"/>
    <cellStyle name="Total 2 2 3 3 3 7" xfId="15956"/>
    <cellStyle name="Total 2 2 3 3 4" xfId="15957"/>
    <cellStyle name="Total 2 2 3 3 4 2" xfId="15958"/>
    <cellStyle name="Total 2 2 3 3 4 2 2" xfId="15959"/>
    <cellStyle name="Total 2 2 3 3 4 2 2 2" xfId="15960"/>
    <cellStyle name="Total 2 2 3 3 4 2 2 3" xfId="15961"/>
    <cellStyle name="Total 2 2 3 3 4 2 2 4" xfId="15962"/>
    <cellStyle name="Total 2 2 3 3 4 2 2 5" xfId="15963"/>
    <cellStyle name="Total 2 2 3 3 4 2 3" xfId="15964"/>
    <cellStyle name="Total 2 2 3 3 4 2 4" xfId="15965"/>
    <cellStyle name="Total 2 2 3 3 4 2 5" xfId="15966"/>
    <cellStyle name="Total 2 2 3 3 4 2 6" xfId="15967"/>
    <cellStyle name="Total 2 2 3 3 4 3" xfId="15968"/>
    <cellStyle name="Total 2 2 3 3 4 3 2" xfId="15969"/>
    <cellStyle name="Total 2 2 3 3 4 3 3" xfId="15970"/>
    <cellStyle name="Total 2 2 3 3 4 3 4" xfId="15971"/>
    <cellStyle name="Total 2 2 3 3 4 3 5" xfId="15972"/>
    <cellStyle name="Total 2 2 3 3 4 4" xfId="15973"/>
    <cellStyle name="Total 2 2 3 3 4 5" xfId="15974"/>
    <cellStyle name="Total 2 2 3 3 4 6" xfId="15975"/>
    <cellStyle name="Total 2 2 3 3 4 7" xfId="15976"/>
    <cellStyle name="Total 2 2 3 3 5" xfId="15977"/>
    <cellStyle name="Total 2 2 3 3 5 2" xfId="15978"/>
    <cellStyle name="Total 2 2 3 3 5 2 2" xfId="15979"/>
    <cellStyle name="Total 2 2 3 3 5 2 3" xfId="15980"/>
    <cellStyle name="Total 2 2 3 3 5 2 4" xfId="15981"/>
    <cellStyle name="Total 2 2 3 3 5 2 5" xfId="15982"/>
    <cellStyle name="Total 2 2 3 3 5 3" xfId="15983"/>
    <cellStyle name="Total 2 2 3 3 5 4" xfId="15984"/>
    <cellStyle name="Total 2 2 3 3 5 5" xfId="15985"/>
    <cellStyle name="Total 2 2 3 3 5 6" xfId="15986"/>
    <cellStyle name="Total 2 2 3 3 6" xfId="15987"/>
    <cellStyle name="Total 2 2 3 3 6 2" xfId="15988"/>
    <cellStyle name="Total 2 2 3 3 6 3" xfId="15989"/>
    <cellStyle name="Total 2 2 3 3 6 4" xfId="15990"/>
    <cellStyle name="Total 2 2 3 3 6 5" xfId="15991"/>
    <cellStyle name="Total 2 2 3 3 7" xfId="15992"/>
    <cellStyle name="Total 2 2 3 3 8" xfId="15993"/>
    <cellStyle name="Total 2 2 3 3 9" xfId="15994"/>
    <cellStyle name="Total 2 2 3 4" xfId="15995"/>
    <cellStyle name="Total 2 2 3 4 2" xfId="15996"/>
    <cellStyle name="Total 2 2 3 4 2 2" xfId="15997"/>
    <cellStyle name="Total 2 2 3 4 2 2 2" xfId="15998"/>
    <cellStyle name="Total 2 2 3 4 2 2 2 2" xfId="15999"/>
    <cellStyle name="Total 2 2 3 4 2 2 2 3" xfId="16000"/>
    <cellStyle name="Total 2 2 3 4 2 2 2 4" xfId="16001"/>
    <cellStyle name="Total 2 2 3 4 2 2 2 5" xfId="16002"/>
    <cellStyle name="Total 2 2 3 4 2 2 3" xfId="16003"/>
    <cellStyle name="Total 2 2 3 4 2 2 4" xfId="16004"/>
    <cellStyle name="Total 2 2 3 4 2 2 5" xfId="16005"/>
    <cellStyle name="Total 2 2 3 4 2 2 6" xfId="16006"/>
    <cellStyle name="Total 2 2 3 4 2 3" xfId="16007"/>
    <cellStyle name="Total 2 2 3 4 2 3 2" xfId="16008"/>
    <cellStyle name="Total 2 2 3 4 2 3 3" xfId="16009"/>
    <cellStyle name="Total 2 2 3 4 2 3 4" xfId="16010"/>
    <cellStyle name="Total 2 2 3 4 2 3 5" xfId="16011"/>
    <cellStyle name="Total 2 2 3 4 2 4" xfId="16012"/>
    <cellStyle name="Total 2 2 3 4 2 5" xfId="16013"/>
    <cellStyle name="Total 2 2 3 4 2 6" xfId="16014"/>
    <cellStyle name="Total 2 2 3 4 2 7" xfId="16015"/>
    <cellStyle name="Total 2 2 3 4 3" xfId="16016"/>
    <cellStyle name="Total 2 2 3 4 3 2" xfId="16017"/>
    <cellStyle name="Total 2 2 3 4 3 2 2" xfId="16018"/>
    <cellStyle name="Total 2 2 3 4 3 2 3" xfId="16019"/>
    <cellStyle name="Total 2 2 3 4 3 2 4" xfId="16020"/>
    <cellStyle name="Total 2 2 3 4 3 2 5" xfId="16021"/>
    <cellStyle name="Total 2 2 3 4 3 3" xfId="16022"/>
    <cellStyle name="Total 2 2 3 4 3 4" xfId="16023"/>
    <cellStyle name="Total 2 2 3 4 3 5" xfId="16024"/>
    <cellStyle name="Total 2 2 3 4 3 6" xfId="16025"/>
    <cellStyle name="Total 2 2 3 4 4" xfId="16026"/>
    <cellStyle name="Total 2 2 3 4 4 2" xfId="16027"/>
    <cellStyle name="Total 2 2 3 4 4 3" xfId="16028"/>
    <cellStyle name="Total 2 2 3 4 4 4" xfId="16029"/>
    <cellStyle name="Total 2 2 3 4 4 5" xfId="16030"/>
    <cellStyle name="Total 2 2 3 4 5" xfId="16031"/>
    <cellStyle name="Total 2 2 3 4 6" xfId="16032"/>
    <cellStyle name="Total 2 2 3 4 7" xfId="16033"/>
    <cellStyle name="Total 2 2 3 4 8" xfId="16034"/>
    <cellStyle name="Total 2 2 3 5" xfId="16035"/>
    <cellStyle name="Total 2 2 3 5 2" xfId="16036"/>
    <cellStyle name="Total 2 2 3 5 2 2" xfId="16037"/>
    <cellStyle name="Total 2 2 3 5 2 2 2" xfId="16038"/>
    <cellStyle name="Total 2 2 3 5 2 2 3" xfId="16039"/>
    <cellStyle name="Total 2 2 3 5 2 2 4" xfId="16040"/>
    <cellStyle name="Total 2 2 3 5 2 2 5" xfId="16041"/>
    <cellStyle name="Total 2 2 3 5 2 3" xfId="16042"/>
    <cellStyle name="Total 2 2 3 5 2 4" xfId="16043"/>
    <cellStyle name="Total 2 2 3 5 2 5" xfId="16044"/>
    <cellStyle name="Total 2 2 3 5 2 6" xfId="16045"/>
    <cellStyle name="Total 2 2 3 5 3" xfId="16046"/>
    <cellStyle name="Total 2 2 3 5 3 2" xfId="16047"/>
    <cellStyle name="Total 2 2 3 5 3 3" xfId="16048"/>
    <cellStyle name="Total 2 2 3 5 3 4" xfId="16049"/>
    <cellStyle name="Total 2 2 3 5 3 5" xfId="16050"/>
    <cellStyle name="Total 2 2 3 5 4" xfId="16051"/>
    <cellStyle name="Total 2 2 3 5 5" xfId="16052"/>
    <cellStyle name="Total 2 2 3 5 6" xfId="16053"/>
    <cellStyle name="Total 2 2 3 5 7" xfId="16054"/>
    <cellStyle name="Total 2 2 3 6" xfId="16055"/>
    <cellStyle name="Total 2 2 3 6 2" xfId="16056"/>
    <cellStyle name="Total 2 2 3 6 2 2" xfId="16057"/>
    <cellStyle name="Total 2 2 3 6 2 2 2" xfId="16058"/>
    <cellStyle name="Total 2 2 3 6 2 2 3" xfId="16059"/>
    <cellStyle name="Total 2 2 3 6 2 2 4" xfId="16060"/>
    <cellStyle name="Total 2 2 3 6 2 2 5" xfId="16061"/>
    <cellStyle name="Total 2 2 3 6 2 3" xfId="16062"/>
    <cellStyle name="Total 2 2 3 6 2 4" xfId="16063"/>
    <cellStyle name="Total 2 2 3 6 2 5" xfId="16064"/>
    <cellStyle name="Total 2 2 3 6 2 6" xfId="16065"/>
    <cellStyle name="Total 2 2 3 6 3" xfId="16066"/>
    <cellStyle name="Total 2 2 3 6 3 2" xfId="16067"/>
    <cellStyle name="Total 2 2 3 6 3 3" xfId="16068"/>
    <cellStyle name="Total 2 2 3 6 3 4" xfId="16069"/>
    <cellStyle name="Total 2 2 3 6 3 5" xfId="16070"/>
    <cellStyle name="Total 2 2 3 6 4" xfId="16071"/>
    <cellStyle name="Total 2 2 3 6 5" xfId="16072"/>
    <cellStyle name="Total 2 2 3 6 6" xfId="16073"/>
    <cellStyle name="Total 2 2 3 6 7" xfId="16074"/>
    <cellStyle name="Total 2 2 3 7" xfId="16075"/>
    <cellStyle name="Total 2 2 3 7 2" xfId="16076"/>
    <cellStyle name="Total 2 2 3 7 2 2" xfId="16077"/>
    <cellStyle name="Total 2 2 3 7 2 2 2" xfId="16078"/>
    <cellStyle name="Total 2 2 3 7 2 2 3" xfId="16079"/>
    <cellStyle name="Total 2 2 3 7 2 2 4" xfId="16080"/>
    <cellStyle name="Total 2 2 3 7 2 2 5" xfId="16081"/>
    <cellStyle name="Total 2 2 3 7 2 3" xfId="16082"/>
    <cellStyle name="Total 2 2 3 7 2 4" xfId="16083"/>
    <cellStyle name="Total 2 2 3 7 2 5" xfId="16084"/>
    <cellStyle name="Total 2 2 3 7 2 6" xfId="16085"/>
    <cellStyle name="Total 2 2 3 7 3" xfId="16086"/>
    <cellStyle name="Total 2 2 3 7 3 2" xfId="16087"/>
    <cellStyle name="Total 2 2 3 7 3 3" xfId="16088"/>
    <cellStyle name="Total 2 2 3 7 3 4" xfId="16089"/>
    <cellStyle name="Total 2 2 3 7 3 5" xfId="16090"/>
    <cellStyle name="Total 2 2 3 7 4" xfId="16091"/>
    <cellStyle name="Total 2 2 3 7 5" xfId="16092"/>
    <cellStyle name="Total 2 2 3 7 6" xfId="16093"/>
    <cellStyle name="Total 2 2 3 7 7" xfId="16094"/>
    <cellStyle name="Total 2 2 3 8" xfId="16095"/>
    <cellStyle name="Total 2 2 3 8 2" xfId="16096"/>
    <cellStyle name="Total 2 2 3 8 2 2" xfId="16097"/>
    <cellStyle name="Total 2 2 3 8 2 3" xfId="16098"/>
    <cellStyle name="Total 2 2 3 8 2 4" xfId="16099"/>
    <cellStyle name="Total 2 2 3 8 2 5" xfId="16100"/>
    <cellStyle name="Total 2 2 3 8 3" xfId="16101"/>
    <cellStyle name="Total 2 2 3 8 4" xfId="16102"/>
    <cellStyle name="Total 2 2 3 8 5" xfId="16103"/>
    <cellStyle name="Total 2 2 3 8 6" xfId="16104"/>
    <cellStyle name="Total 2 2 3 9" xfId="16105"/>
    <cellStyle name="Total 2 2 3 9 2" xfId="16106"/>
    <cellStyle name="Total 2 2 3 9 3" xfId="16107"/>
    <cellStyle name="Total 2 2 3 9 4" xfId="16108"/>
    <cellStyle name="Total 2 2 3 9 5" xfId="16109"/>
    <cellStyle name="Total 2 2 4" xfId="16110"/>
    <cellStyle name="Total 2 2 4 2" xfId="16111"/>
    <cellStyle name="Total 2 2 4 2 2" xfId="16112"/>
    <cellStyle name="Total 2 2 4 2 2 2" xfId="16113"/>
    <cellStyle name="Total 2 2 4 2 2 2 2" xfId="16114"/>
    <cellStyle name="Total 2 2 4 2 2 2 2 2" xfId="16115"/>
    <cellStyle name="Total 2 2 4 2 2 2 2 3" xfId="16116"/>
    <cellStyle name="Total 2 2 4 2 2 2 2 4" xfId="16117"/>
    <cellStyle name="Total 2 2 4 2 2 2 2 5" xfId="16118"/>
    <cellStyle name="Total 2 2 4 2 2 2 3" xfId="16119"/>
    <cellStyle name="Total 2 2 4 2 2 2 4" xfId="16120"/>
    <cellStyle name="Total 2 2 4 2 2 2 5" xfId="16121"/>
    <cellStyle name="Total 2 2 4 2 2 2 6" xfId="16122"/>
    <cellStyle name="Total 2 2 4 2 2 3" xfId="16123"/>
    <cellStyle name="Total 2 2 4 2 2 3 2" xfId="16124"/>
    <cellStyle name="Total 2 2 4 2 2 3 3" xfId="16125"/>
    <cellStyle name="Total 2 2 4 2 2 3 4" xfId="16126"/>
    <cellStyle name="Total 2 2 4 2 2 3 5" xfId="16127"/>
    <cellStyle name="Total 2 2 4 2 2 4" xfId="16128"/>
    <cellStyle name="Total 2 2 4 2 2 5" xfId="16129"/>
    <cellStyle name="Total 2 2 4 2 2 6" xfId="16130"/>
    <cellStyle name="Total 2 2 4 2 2 7" xfId="16131"/>
    <cellStyle name="Total 2 2 4 2 3" xfId="16132"/>
    <cellStyle name="Total 2 2 4 2 3 2" xfId="16133"/>
    <cellStyle name="Total 2 2 4 2 3 2 2" xfId="16134"/>
    <cellStyle name="Total 2 2 4 2 3 2 3" xfId="16135"/>
    <cellStyle name="Total 2 2 4 2 3 2 4" xfId="16136"/>
    <cellStyle name="Total 2 2 4 2 3 2 5" xfId="16137"/>
    <cellStyle name="Total 2 2 4 2 3 3" xfId="16138"/>
    <cellStyle name="Total 2 2 4 2 3 4" xfId="16139"/>
    <cellStyle name="Total 2 2 4 2 3 5" xfId="16140"/>
    <cellStyle name="Total 2 2 4 2 3 6" xfId="16141"/>
    <cellStyle name="Total 2 2 4 2 4" xfId="16142"/>
    <cellStyle name="Total 2 2 4 2 4 2" xfId="16143"/>
    <cellStyle name="Total 2 2 4 2 4 3" xfId="16144"/>
    <cellStyle name="Total 2 2 4 2 4 4" xfId="16145"/>
    <cellStyle name="Total 2 2 4 2 4 5" xfId="16146"/>
    <cellStyle name="Total 2 2 4 2 5" xfId="16147"/>
    <cellStyle name="Total 2 2 4 2 6" xfId="16148"/>
    <cellStyle name="Total 2 2 4 2 7" xfId="16149"/>
    <cellStyle name="Total 2 2 4 2 8" xfId="16150"/>
    <cellStyle name="Total 2 2 4 3" xfId="16151"/>
    <cellStyle name="Total 2 2 4 3 2" xfId="16152"/>
    <cellStyle name="Total 2 2 4 3 2 2" xfId="16153"/>
    <cellStyle name="Total 2 2 4 3 2 2 2" xfId="16154"/>
    <cellStyle name="Total 2 2 4 3 2 2 3" xfId="16155"/>
    <cellStyle name="Total 2 2 4 3 2 2 4" xfId="16156"/>
    <cellStyle name="Total 2 2 4 3 2 2 5" xfId="16157"/>
    <cellStyle name="Total 2 2 4 3 2 3" xfId="16158"/>
    <cellStyle name="Total 2 2 4 3 2 4" xfId="16159"/>
    <cellStyle name="Total 2 2 4 3 2 5" xfId="16160"/>
    <cellStyle name="Total 2 2 4 3 2 6" xfId="16161"/>
    <cellStyle name="Total 2 2 4 3 3" xfId="16162"/>
    <cellStyle name="Total 2 2 4 3 3 2" xfId="16163"/>
    <cellStyle name="Total 2 2 4 3 3 3" xfId="16164"/>
    <cellStyle name="Total 2 2 4 3 3 4" xfId="16165"/>
    <cellStyle name="Total 2 2 4 3 3 5" xfId="16166"/>
    <cellStyle name="Total 2 2 4 3 4" xfId="16167"/>
    <cellStyle name="Total 2 2 4 3 5" xfId="16168"/>
    <cellStyle name="Total 2 2 4 3 6" xfId="16169"/>
    <cellStyle name="Total 2 2 4 3 7" xfId="16170"/>
    <cellStyle name="Total 2 2 4 4" xfId="16171"/>
    <cellStyle name="Total 2 2 4 4 2" xfId="16172"/>
    <cellStyle name="Total 2 2 4 4 2 2" xfId="16173"/>
    <cellStyle name="Total 2 2 4 4 2 3" xfId="16174"/>
    <cellStyle name="Total 2 2 4 4 2 4" xfId="16175"/>
    <cellStyle name="Total 2 2 4 4 2 5" xfId="16176"/>
    <cellStyle name="Total 2 2 4 4 3" xfId="16177"/>
    <cellStyle name="Total 2 2 4 4 4" xfId="16178"/>
    <cellStyle name="Total 2 2 4 4 5" xfId="16179"/>
    <cellStyle name="Total 2 2 4 4 6" xfId="16180"/>
    <cellStyle name="Total 2 2 4 5" xfId="16181"/>
    <cellStyle name="Total 2 2 4 5 2" xfId="16182"/>
    <cellStyle name="Total 2 2 4 5 3" xfId="16183"/>
    <cellStyle name="Total 2 2 4 5 4" xfId="16184"/>
    <cellStyle name="Total 2 2 4 5 5" xfId="16185"/>
    <cellStyle name="Total 2 2 4 6" xfId="16186"/>
    <cellStyle name="Total 2 2 4 7" xfId="16187"/>
    <cellStyle name="Total 2 2 4 8" xfId="16188"/>
    <cellStyle name="Total 2 2 4 9" xfId="16189"/>
    <cellStyle name="Total 2 2 5" xfId="16190"/>
    <cellStyle name="Total 2 2 5 2" xfId="16191"/>
    <cellStyle name="Total 2 2 5 2 2" xfId="16192"/>
    <cellStyle name="Total 2 2 5 2 2 2" xfId="16193"/>
    <cellStyle name="Total 2 2 5 2 2 2 2" xfId="16194"/>
    <cellStyle name="Total 2 2 5 2 2 2 2 2" xfId="16195"/>
    <cellStyle name="Total 2 2 5 2 2 2 2 3" xfId="16196"/>
    <cellStyle name="Total 2 2 5 2 2 2 2 4" xfId="16197"/>
    <cellStyle name="Total 2 2 5 2 2 2 2 5" xfId="16198"/>
    <cellStyle name="Total 2 2 5 2 2 2 3" xfId="16199"/>
    <cellStyle name="Total 2 2 5 2 2 2 4" xfId="16200"/>
    <cellStyle name="Total 2 2 5 2 2 2 5" xfId="16201"/>
    <cellStyle name="Total 2 2 5 2 2 2 6" xfId="16202"/>
    <cellStyle name="Total 2 2 5 2 2 3" xfId="16203"/>
    <cellStyle name="Total 2 2 5 2 2 3 2" xfId="16204"/>
    <cellStyle name="Total 2 2 5 2 2 3 3" xfId="16205"/>
    <cellStyle name="Total 2 2 5 2 2 3 4" xfId="16206"/>
    <cellStyle name="Total 2 2 5 2 2 3 5" xfId="16207"/>
    <cellStyle name="Total 2 2 5 2 2 4" xfId="16208"/>
    <cellStyle name="Total 2 2 5 2 2 5" xfId="16209"/>
    <cellStyle name="Total 2 2 5 2 2 6" xfId="16210"/>
    <cellStyle name="Total 2 2 5 2 2 7" xfId="16211"/>
    <cellStyle name="Total 2 2 5 2 3" xfId="16212"/>
    <cellStyle name="Total 2 2 5 2 3 2" xfId="16213"/>
    <cellStyle name="Total 2 2 5 2 3 2 2" xfId="16214"/>
    <cellStyle name="Total 2 2 5 2 3 2 3" xfId="16215"/>
    <cellStyle name="Total 2 2 5 2 3 2 4" xfId="16216"/>
    <cellStyle name="Total 2 2 5 2 3 2 5" xfId="16217"/>
    <cellStyle name="Total 2 2 5 2 3 3" xfId="16218"/>
    <cellStyle name="Total 2 2 5 2 3 4" xfId="16219"/>
    <cellStyle name="Total 2 2 5 2 3 5" xfId="16220"/>
    <cellStyle name="Total 2 2 5 2 3 6" xfId="16221"/>
    <cellStyle name="Total 2 2 5 2 4" xfId="16222"/>
    <cellStyle name="Total 2 2 5 2 4 2" xfId="16223"/>
    <cellStyle name="Total 2 2 5 2 4 3" xfId="16224"/>
    <cellStyle name="Total 2 2 5 2 4 4" xfId="16225"/>
    <cellStyle name="Total 2 2 5 2 4 5" xfId="16226"/>
    <cellStyle name="Total 2 2 5 2 5" xfId="16227"/>
    <cellStyle name="Total 2 2 5 2 6" xfId="16228"/>
    <cellStyle name="Total 2 2 5 2 7" xfId="16229"/>
    <cellStyle name="Total 2 2 5 2 8" xfId="16230"/>
    <cellStyle name="Total 2 2 5 3" xfId="16231"/>
    <cellStyle name="Total 2 2 5 3 2" xfId="16232"/>
    <cellStyle name="Total 2 2 5 3 2 2" xfId="16233"/>
    <cellStyle name="Total 2 2 5 3 2 2 2" xfId="16234"/>
    <cellStyle name="Total 2 2 5 3 2 2 3" xfId="16235"/>
    <cellStyle name="Total 2 2 5 3 2 2 4" xfId="16236"/>
    <cellStyle name="Total 2 2 5 3 2 2 5" xfId="16237"/>
    <cellStyle name="Total 2 2 5 3 2 3" xfId="16238"/>
    <cellStyle name="Total 2 2 5 3 2 4" xfId="16239"/>
    <cellStyle name="Total 2 2 5 3 2 5" xfId="16240"/>
    <cellStyle name="Total 2 2 5 3 2 6" xfId="16241"/>
    <cellStyle name="Total 2 2 5 3 3" xfId="16242"/>
    <cellStyle name="Total 2 2 5 3 3 2" xfId="16243"/>
    <cellStyle name="Total 2 2 5 3 3 3" xfId="16244"/>
    <cellStyle name="Total 2 2 5 3 3 4" xfId="16245"/>
    <cellStyle name="Total 2 2 5 3 3 5" xfId="16246"/>
    <cellStyle name="Total 2 2 5 3 4" xfId="16247"/>
    <cellStyle name="Total 2 2 5 3 5" xfId="16248"/>
    <cellStyle name="Total 2 2 5 3 6" xfId="16249"/>
    <cellStyle name="Total 2 2 5 3 7" xfId="16250"/>
    <cellStyle name="Total 2 2 5 4" xfId="16251"/>
    <cellStyle name="Total 2 2 5 4 2" xfId="16252"/>
    <cellStyle name="Total 2 2 5 4 2 2" xfId="16253"/>
    <cellStyle name="Total 2 2 5 4 2 3" xfId="16254"/>
    <cellStyle name="Total 2 2 5 4 2 4" xfId="16255"/>
    <cellStyle name="Total 2 2 5 4 2 5" xfId="16256"/>
    <cellStyle name="Total 2 2 5 4 3" xfId="16257"/>
    <cellStyle name="Total 2 2 5 4 4" xfId="16258"/>
    <cellStyle name="Total 2 2 5 4 5" xfId="16259"/>
    <cellStyle name="Total 2 2 5 4 6" xfId="16260"/>
    <cellStyle name="Total 2 2 5 5" xfId="16261"/>
    <cellStyle name="Total 2 2 5 5 2" xfId="16262"/>
    <cellStyle name="Total 2 2 5 5 3" xfId="16263"/>
    <cellStyle name="Total 2 2 5 5 4" xfId="16264"/>
    <cellStyle name="Total 2 2 5 5 5" xfId="16265"/>
    <cellStyle name="Total 2 2 5 6" xfId="16266"/>
    <cellStyle name="Total 2 2 5 7" xfId="16267"/>
    <cellStyle name="Total 2 2 5 8" xfId="16268"/>
    <cellStyle name="Total 2 2 5 9" xfId="16269"/>
    <cellStyle name="Total 2 2 6" xfId="16270"/>
    <cellStyle name="Total 2 2 6 10" xfId="16271"/>
    <cellStyle name="Total 2 2 6 2" xfId="16272"/>
    <cellStyle name="Total 2 2 6 2 2" xfId="16273"/>
    <cellStyle name="Total 2 2 6 2 2 2" xfId="16274"/>
    <cellStyle name="Total 2 2 6 2 2 2 2" xfId="16275"/>
    <cellStyle name="Total 2 2 6 2 2 2 3" xfId="16276"/>
    <cellStyle name="Total 2 2 6 2 2 2 4" xfId="16277"/>
    <cellStyle name="Total 2 2 6 2 2 2 5" xfId="16278"/>
    <cellStyle name="Total 2 2 6 2 2 3" xfId="16279"/>
    <cellStyle name="Total 2 2 6 2 2 4" xfId="16280"/>
    <cellStyle name="Total 2 2 6 2 2 5" xfId="16281"/>
    <cellStyle name="Total 2 2 6 2 2 6" xfId="16282"/>
    <cellStyle name="Total 2 2 6 2 3" xfId="16283"/>
    <cellStyle name="Total 2 2 6 2 3 2" xfId="16284"/>
    <cellStyle name="Total 2 2 6 2 3 3" xfId="16285"/>
    <cellStyle name="Total 2 2 6 2 3 4" xfId="16286"/>
    <cellStyle name="Total 2 2 6 2 3 5" xfId="16287"/>
    <cellStyle name="Total 2 2 6 2 4" xfId="16288"/>
    <cellStyle name="Total 2 2 6 2 5" xfId="16289"/>
    <cellStyle name="Total 2 2 6 2 6" xfId="16290"/>
    <cellStyle name="Total 2 2 6 2 7" xfId="16291"/>
    <cellStyle name="Total 2 2 6 3" xfId="16292"/>
    <cellStyle name="Total 2 2 6 4" xfId="16293"/>
    <cellStyle name="Total 2 2 6 5" xfId="16294"/>
    <cellStyle name="Total 2 2 6 5 2" xfId="16295"/>
    <cellStyle name="Total 2 2 6 5 2 2" xfId="16296"/>
    <cellStyle name="Total 2 2 6 5 2 3" xfId="16297"/>
    <cellStyle name="Total 2 2 6 5 2 4" xfId="16298"/>
    <cellStyle name="Total 2 2 6 5 2 5" xfId="16299"/>
    <cellStyle name="Total 2 2 6 5 3" xfId="16300"/>
    <cellStyle name="Total 2 2 6 5 4" xfId="16301"/>
    <cellStyle name="Total 2 2 6 5 5" xfId="16302"/>
    <cellStyle name="Total 2 2 6 5 6" xfId="16303"/>
    <cellStyle name="Total 2 2 6 6" xfId="16304"/>
    <cellStyle name="Total 2 2 6 6 2" xfId="16305"/>
    <cellStyle name="Total 2 2 6 6 3" xfId="16306"/>
    <cellStyle name="Total 2 2 6 6 4" xfId="16307"/>
    <cellStyle name="Total 2 2 6 6 5" xfId="16308"/>
    <cellStyle name="Total 2 2 6 7" xfId="16309"/>
    <cellStyle name="Total 2 2 6 8" xfId="16310"/>
    <cellStyle name="Total 2 2 6 9" xfId="16311"/>
    <cellStyle name="Total 2 2 7" xfId="16312"/>
    <cellStyle name="Total 2 2 7 10" xfId="16313"/>
    <cellStyle name="Total 2 2 7 2" xfId="16314"/>
    <cellStyle name="Total 2 2 7 2 2" xfId="16315"/>
    <cellStyle name="Total 2 2 7 2 2 2" xfId="16316"/>
    <cellStyle name="Total 2 2 7 2 2 2 2" xfId="16317"/>
    <cellStyle name="Total 2 2 7 2 2 2 3" xfId="16318"/>
    <cellStyle name="Total 2 2 7 2 2 2 4" xfId="16319"/>
    <cellStyle name="Total 2 2 7 2 2 2 5" xfId="16320"/>
    <cellStyle name="Total 2 2 7 2 2 3" xfId="16321"/>
    <cellStyle name="Total 2 2 7 2 2 4" xfId="16322"/>
    <cellStyle name="Total 2 2 7 2 2 5" xfId="16323"/>
    <cellStyle name="Total 2 2 7 2 2 6" xfId="16324"/>
    <cellStyle name="Total 2 2 7 2 3" xfId="16325"/>
    <cellStyle name="Total 2 2 7 2 3 2" xfId="16326"/>
    <cellStyle name="Total 2 2 7 2 3 3" xfId="16327"/>
    <cellStyle name="Total 2 2 7 2 3 4" xfId="16328"/>
    <cellStyle name="Total 2 2 7 2 3 5" xfId="16329"/>
    <cellStyle name="Total 2 2 7 2 4" xfId="16330"/>
    <cellStyle name="Total 2 2 7 2 5" xfId="16331"/>
    <cellStyle name="Total 2 2 7 2 6" xfId="16332"/>
    <cellStyle name="Total 2 2 7 2 7" xfId="16333"/>
    <cellStyle name="Total 2 2 7 3" xfId="16334"/>
    <cellStyle name="Total 2 2 7 3 2" xfId="16335"/>
    <cellStyle name="Total 2 2 7 3 2 2" xfId="16336"/>
    <cellStyle name="Total 2 2 7 3 2 2 2" xfId="16337"/>
    <cellStyle name="Total 2 2 7 3 2 2 3" xfId="16338"/>
    <cellStyle name="Total 2 2 7 3 2 2 4" xfId="16339"/>
    <cellStyle name="Total 2 2 7 3 2 2 5" xfId="16340"/>
    <cellStyle name="Total 2 2 7 3 2 3" xfId="16341"/>
    <cellStyle name="Total 2 2 7 3 2 4" xfId="16342"/>
    <cellStyle name="Total 2 2 7 3 2 5" xfId="16343"/>
    <cellStyle name="Total 2 2 7 3 2 6" xfId="16344"/>
    <cellStyle name="Total 2 2 7 3 3" xfId="16345"/>
    <cellStyle name="Total 2 2 7 3 3 2" xfId="16346"/>
    <cellStyle name="Total 2 2 7 3 3 3" xfId="16347"/>
    <cellStyle name="Total 2 2 7 3 3 4" xfId="16348"/>
    <cellStyle name="Total 2 2 7 3 3 5" xfId="16349"/>
    <cellStyle name="Total 2 2 7 3 4" xfId="16350"/>
    <cellStyle name="Total 2 2 7 3 5" xfId="16351"/>
    <cellStyle name="Total 2 2 7 3 6" xfId="16352"/>
    <cellStyle name="Total 2 2 7 3 7" xfId="16353"/>
    <cellStyle name="Total 2 2 7 4" xfId="16354"/>
    <cellStyle name="Total 2 2 7 4 2" xfId="16355"/>
    <cellStyle name="Total 2 2 7 4 2 2" xfId="16356"/>
    <cellStyle name="Total 2 2 7 4 2 2 2" xfId="16357"/>
    <cellStyle name="Total 2 2 7 4 2 2 3" xfId="16358"/>
    <cellStyle name="Total 2 2 7 4 2 2 4" xfId="16359"/>
    <cellStyle name="Total 2 2 7 4 2 2 5" xfId="16360"/>
    <cellStyle name="Total 2 2 7 4 2 3" xfId="16361"/>
    <cellStyle name="Total 2 2 7 4 2 4" xfId="16362"/>
    <cellStyle name="Total 2 2 7 4 2 5" xfId="16363"/>
    <cellStyle name="Total 2 2 7 4 2 6" xfId="16364"/>
    <cellStyle name="Total 2 2 7 4 3" xfId="16365"/>
    <cellStyle name="Total 2 2 7 4 3 2" xfId="16366"/>
    <cellStyle name="Total 2 2 7 4 3 3" xfId="16367"/>
    <cellStyle name="Total 2 2 7 4 3 4" xfId="16368"/>
    <cellStyle name="Total 2 2 7 4 3 5" xfId="16369"/>
    <cellStyle name="Total 2 2 7 4 4" xfId="16370"/>
    <cellStyle name="Total 2 2 7 4 5" xfId="16371"/>
    <cellStyle name="Total 2 2 7 4 6" xfId="16372"/>
    <cellStyle name="Total 2 2 7 4 7" xfId="16373"/>
    <cellStyle name="Total 2 2 7 5" xfId="16374"/>
    <cellStyle name="Total 2 2 7 5 2" xfId="16375"/>
    <cellStyle name="Total 2 2 7 5 2 2" xfId="16376"/>
    <cellStyle name="Total 2 2 7 5 2 3" xfId="16377"/>
    <cellStyle name="Total 2 2 7 5 2 4" xfId="16378"/>
    <cellStyle name="Total 2 2 7 5 2 5" xfId="16379"/>
    <cellStyle name="Total 2 2 7 5 3" xfId="16380"/>
    <cellStyle name="Total 2 2 7 5 4" xfId="16381"/>
    <cellStyle name="Total 2 2 7 5 5" xfId="16382"/>
    <cellStyle name="Total 2 2 7 5 6" xfId="16383"/>
    <cellStyle name="Total 2 2 7 6" xfId="16384"/>
    <cellStyle name="Total 2 2 7 6 2" xfId="16385"/>
    <cellStyle name="Total 2 2 7 6 3" xfId="16386"/>
    <cellStyle name="Total 2 2 7 6 4" xfId="16387"/>
    <cellStyle name="Total 2 2 7 6 5" xfId="16388"/>
    <cellStyle name="Total 2 2 7 7" xfId="16389"/>
    <cellStyle name="Total 2 2 7 8" xfId="16390"/>
    <cellStyle name="Total 2 2 7 9" xfId="16391"/>
    <cellStyle name="Total 2 2 8" xfId="16392"/>
    <cellStyle name="Total 2 2 8 2" xfId="16393"/>
    <cellStyle name="Total 2 2 8 2 2" xfId="16394"/>
    <cellStyle name="Total 2 2 8 2 2 2" xfId="16395"/>
    <cellStyle name="Total 2 2 8 2 2 2 2" xfId="16396"/>
    <cellStyle name="Total 2 2 8 2 2 2 3" xfId="16397"/>
    <cellStyle name="Total 2 2 8 2 2 2 4" xfId="16398"/>
    <cellStyle name="Total 2 2 8 2 2 2 5" xfId="16399"/>
    <cellStyle name="Total 2 2 8 2 2 3" xfId="16400"/>
    <cellStyle name="Total 2 2 8 2 2 4" xfId="16401"/>
    <cellStyle name="Total 2 2 8 2 2 5" xfId="16402"/>
    <cellStyle name="Total 2 2 8 2 2 6" xfId="16403"/>
    <cellStyle name="Total 2 2 8 2 3" xfId="16404"/>
    <cellStyle name="Total 2 2 8 2 3 2" xfId="16405"/>
    <cellStyle name="Total 2 2 8 2 3 3" xfId="16406"/>
    <cellStyle name="Total 2 2 8 2 3 4" xfId="16407"/>
    <cellStyle name="Total 2 2 8 2 3 5" xfId="16408"/>
    <cellStyle name="Total 2 2 8 2 4" xfId="16409"/>
    <cellStyle name="Total 2 2 8 2 5" xfId="16410"/>
    <cellStyle name="Total 2 2 8 2 6" xfId="16411"/>
    <cellStyle name="Total 2 2 8 2 7" xfId="16412"/>
    <cellStyle name="Total 2 2 8 3" xfId="16413"/>
    <cellStyle name="Total 2 2 8 3 2" xfId="16414"/>
    <cellStyle name="Total 2 2 8 3 2 2" xfId="16415"/>
    <cellStyle name="Total 2 2 8 3 2 3" xfId="16416"/>
    <cellStyle name="Total 2 2 8 3 2 4" xfId="16417"/>
    <cellStyle name="Total 2 2 8 3 2 5" xfId="16418"/>
    <cellStyle name="Total 2 2 8 3 3" xfId="16419"/>
    <cellStyle name="Total 2 2 8 3 4" xfId="16420"/>
    <cellStyle name="Total 2 2 8 3 5" xfId="16421"/>
    <cellStyle name="Total 2 2 8 3 6" xfId="16422"/>
    <cellStyle name="Total 2 2 8 4" xfId="16423"/>
    <cellStyle name="Total 2 2 8 4 2" xfId="16424"/>
    <cellStyle name="Total 2 2 8 4 3" xfId="16425"/>
    <cellStyle name="Total 2 2 8 4 4" xfId="16426"/>
    <cellStyle name="Total 2 2 8 4 5" xfId="16427"/>
    <cellStyle name="Total 2 2 8 5" xfId="16428"/>
    <cellStyle name="Total 2 2 8 6" xfId="16429"/>
    <cellStyle name="Total 2 2 8 7" xfId="16430"/>
    <cellStyle name="Total 2 2 8 8" xfId="16431"/>
    <cellStyle name="Total 2 2 9" xfId="16432"/>
    <cellStyle name="Total 2 2 9 2" xfId="16433"/>
    <cellStyle name="Total 2 2 9 2 2" xfId="16434"/>
    <cellStyle name="Total 2 2 9 2 2 2" xfId="16435"/>
    <cellStyle name="Total 2 2 9 2 2 3" xfId="16436"/>
    <cellStyle name="Total 2 2 9 2 2 4" xfId="16437"/>
    <cellStyle name="Total 2 2 9 2 2 5" xfId="16438"/>
    <cellStyle name="Total 2 2 9 2 3" xfId="16439"/>
    <cellStyle name="Total 2 2 9 2 4" xfId="16440"/>
    <cellStyle name="Total 2 2 9 2 5" xfId="16441"/>
    <cellStyle name="Total 2 2 9 2 6" xfId="16442"/>
    <cellStyle name="Total 2 2 9 3" xfId="16443"/>
    <cellStyle name="Total 2 2 9 3 2" xfId="16444"/>
    <cellStyle name="Total 2 2 9 3 3" xfId="16445"/>
    <cellStyle name="Total 2 2 9 3 4" xfId="16446"/>
    <cellStyle name="Total 2 2 9 3 5" xfId="16447"/>
    <cellStyle name="Total 2 2 9 4" xfId="16448"/>
    <cellStyle name="Total 2 2 9 5" xfId="16449"/>
    <cellStyle name="Total 2 2 9 6" xfId="16450"/>
    <cellStyle name="Total 2 2 9 7" xfId="16451"/>
    <cellStyle name="Total 2 3" xfId="16452"/>
    <cellStyle name="Total 2 3 10" xfId="16453"/>
    <cellStyle name="Total 2 3 10 2" xfId="16454"/>
    <cellStyle name="Total 2 3 10 3" xfId="16455"/>
    <cellStyle name="Total 2 3 10 4" xfId="16456"/>
    <cellStyle name="Total 2 3 10 5" xfId="16457"/>
    <cellStyle name="Total 2 3 11" xfId="16458"/>
    <cellStyle name="Total 2 3 12" xfId="16459"/>
    <cellStyle name="Total 2 3 13" xfId="16460"/>
    <cellStyle name="Total 2 3 14" xfId="16461"/>
    <cellStyle name="Total 2 3 2" xfId="16462"/>
    <cellStyle name="Total 2 3 2 10" xfId="16463"/>
    <cellStyle name="Total 2 3 2 11" xfId="16464"/>
    <cellStyle name="Total 2 3 2 2" xfId="16465"/>
    <cellStyle name="Total 2 3 2 2 2" xfId="16466"/>
    <cellStyle name="Total 2 3 2 2 2 2" xfId="16467"/>
    <cellStyle name="Total 2 3 2 2 2 2 2" xfId="16468"/>
    <cellStyle name="Total 2 3 2 2 2 2 2 2" xfId="16469"/>
    <cellStyle name="Total 2 3 2 2 2 2 2 2 2" xfId="16470"/>
    <cellStyle name="Total 2 3 2 2 2 2 2 2 3" xfId="16471"/>
    <cellStyle name="Total 2 3 2 2 2 2 2 2 4" xfId="16472"/>
    <cellStyle name="Total 2 3 2 2 2 2 2 2 5" xfId="16473"/>
    <cellStyle name="Total 2 3 2 2 2 2 2 3" xfId="16474"/>
    <cellStyle name="Total 2 3 2 2 2 2 2 4" xfId="16475"/>
    <cellStyle name="Total 2 3 2 2 2 2 2 5" xfId="16476"/>
    <cellStyle name="Total 2 3 2 2 2 2 2 6" xfId="16477"/>
    <cellStyle name="Total 2 3 2 2 2 2 3" xfId="16478"/>
    <cellStyle name="Total 2 3 2 2 2 2 3 2" xfId="16479"/>
    <cellStyle name="Total 2 3 2 2 2 2 3 3" xfId="16480"/>
    <cellStyle name="Total 2 3 2 2 2 2 3 4" xfId="16481"/>
    <cellStyle name="Total 2 3 2 2 2 2 3 5" xfId="16482"/>
    <cellStyle name="Total 2 3 2 2 2 2 4" xfId="16483"/>
    <cellStyle name="Total 2 3 2 2 2 2 5" xfId="16484"/>
    <cellStyle name="Total 2 3 2 2 2 2 6" xfId="16485"/>
    <cellStyle name="Total 2 3 2 2 2 2 7" xfId="16486"/>
    <cellStyle name="Total 2 3 2 2 2 3" xfId="16487"/>
    <cellStyle name="Total 2 3 2 2 2 3 2" xfId="16488"/>
    <cellStyle name="Total 2 3 2 2 2 3 2 2" xfId="16489"/>
    <cellStyle name="Total 2 3 2 2 2 3 2 3" xfId="16490"/>
    <cellStyle name="Total 2 3 2 2 2 3 2 4" xfId="16491"/>
    <cellStyle name="Total 2 3 2 2 2 3 2 5" xfId="16492"/>
    <cellStyle name="Total 2 3 2 2 2 3 3" xfId="16493"/>
    <cellStyle name="Total 2 3 2 2 2 3 4" xfId="16494"/>
    <cellStyle name="Total 2 3 2 2 2 3 5" xfId="16495"/>
    <cellStyle name="Total 2 3 2 2 2 3 6" xfId="16496"/>
    <cellStyle name="Total 2 3 2 2 2 4" xfId="16497"/>
    <cellStyle name="Total 2 3 2 2 2 4 2" xfId="16498"/>
    <cellStyle name="Total 2 3 2 2 2 4 3" xfId="16499"/>
    <cellStyle name="Total 2 3 2 2 2 4 4" xfId="16500"/>
    <cellStyle name="Total 2 3 2 2 2 4 5" xfId="16501"/>
    <cellStyle name="Total 2 3 2 2 2 5" xfId="16502"/>
    <cellStyle name="Total 2 3 2 2 2 6" xfId="16503"/>
    <cellStyle name="Total 2 3 2 2 2 7" xfId="16504"/>
    <cellStyle name="Total 2 3 2 2 2 8" xfId="16505"/>
    <cellStyle name="Total 2 3 2 2 3" xfId="16506"/>
    <cellStyle name="Total 2 3 2 2 3 2" xfId="16507"/>
    <cellStyle name="Total 2 3 2 2 3 2 2" xfId="16508"/>
    <cellStyle name="Total 2 3 2 2 3 2 2 2" xfId="16509"/>
    <cellStyle name="Total 2 3 2 2 3 2 2 3" xfId="16510"/>
    <cellStyle name="Total 2 3 2 2 3 2 2 4" xfId="16511"/>
    <cellStyle name="Total 2 3 2 2 3 2 2 5" xfId="16512"/>
    <cellStyle name="Total 2 3 2 2 3 2 3" xfId="16513"/>
    <cellStyle name="Total 2 3 2 2 3 2 4" xfId="16514"/>
    <cellStyle name="Total 2 3 2 2 3 2 5" xfId="16515"/>
    <cellStyle name="Total 2 3 2 2 3 2 6" xfId="16516"/>
    <cellStyle name="Total 2 3 2 2 3 3" xfId="16517"/>
    <cellStyle name="Total 2 3 2 2 3 3 2" xfId="16518"/>
    <cellStyle name="Total 2 3 2 2 3 3 3" xfId="16519"/>
    <cellStyle name="Total 2 3 2 2 3 3 4" xfId="16520"/>
    <cellStyle name="Total 2 3 2 2 3 3 5" xfId="16521"/>
    <cellStyle name="Total 2 3 2 2 3 4" xfId="16522"/>
    <cellStyle name="Total 2 3 2 2 3 5" xfId="16523"/>
    <cellStyle name="Total 2 3 2 2 3 6" xfId="16524"/>
    <cellStyle name="Total 2 3 2 2 3 7" xfId="16525"/>
    <cellStyle name="Total 2 3 2 2 4" xfId="16526"/>
    <cellStyle name="Total 2 3 2 2 4 2" xfId="16527"/>
    <cellStyle name="Total 2 3 2 2 4 2 2" xfId="16528"/>
    <cellStyle name="Total 2 3 2 2 4 2 3" xfId="16529"/>
    <cellStyle name="Total 2 3 2 2 4 2 4" xfId="16530"/>
    <cellStyle name="Total 2 3 2 2 4 2 5" xfId="16531"/>
    <cellStyle name="Total 2 3 2 2 4 3" xfId="16532"/>
    <cellStyle name="Total 2 3 2 2 4 4" xfId="16533"/>
    <cellStyle name="Total 2 3 2 2 4 5" xfId="16534"/>
    <cellStyle name="Total 2 3 2 2 4 6" xfId="16535"/>
    <cellStyle name="Total 2 3 2 2 5" xfId="16536"/>
    <cellStyle name="Total 2 3 2 2 5 2" xfId="16537"/>
    <cellStyle name="Total 2 3 2 2 5 3" xfId="16538"/>
    <cellStyle name="Total 2 3 2 2 5 4" xfId="16539"/>
    <cellStyle name="Total 2 3 2 2 5 5" xfId="16540"/>
    <cellStyle name="Total 2 3 2 2 6" xfId="16541"/>
    <cellStyle name="Total 2 3 2 2 7" xfId="16542"/>
    <cellStyle name="Total 2 3 2 2 8" xfId="16543"/>
    <cellStyle name="Total 2 3 2 2 9" xfId="16544"/>
    <cellStyle name="Total 2 3 2 3" xfId="16545"/>
    <cellStyle name="Total 2 3 2 3 2" xfId="16546"/>
    <cellStyle name="Total 2 3 2 3 2 2" xfId="16547"/>
    <cellStyle name="Total 2 3 2 3 2 2 2" xfId="16548"/>
    <cellStyle name="Total 2 3 2 3 2 2 2 2" xfId="16549"/>
    <cellStyle name="Total 2 3 2 3 2 2 2 2 2" xfId="16550"/>
    <cellStyle name="Total 2 3 2 3 2 2 2 2 3" xfId="16551"/>
    <cellStyle name="Total 2 3 2 3 2 2 2 2 4" xfId="16552"/>
    <cellStyle name="Total 2 3 2 3 2 2 2 2 5" xfId="16553"/>
    <cellStyle name="Total 2 3 2 3 2 2 2 3" xfId="16554"/>
    <cellStyle name="Total 2 3 2 3 2 2 2 4" xfId="16555"/>
    <cellStyle name="Total 2 3 2 3 2 2 2 5" xfId="16556"/>
    <cellStyle name="Total 2 3 2 3 2 2 2 6" xfId="16557"/>
    <cellStyle name="Total 2 3 2 3 2 2 3" xfId="16558"/>
    <cellStyle name="Total 2 3 2 3 2 2 3 2" xfId="16559"/>
    <cellStyle name="Total 2 3 2 3 2 2 3 3" xfId="16560"/>
    <cellStyle name="Total 2 3 2 3 2 2 3 4" xfId="16561"/>
    <cellStyle name="Total 2 3 2 3 2 2 3 5" xfId="16562"/>
    <cellStyle name="Total 2 3 2 3 2 2 4" xfId="16563"/>
    <cellStyle name="Total 2 3 2 3 2 2 5" xfId="16564"/>
    <cellStyle name="Total 2 3 2 3 2 2 6" xfId="16565"/>
    <cellStyle name="Total 2 3 2 3 2 2 7" xfId="16566"/>
    <cellStyle name="Total 2 3 2 3 2 3" xfId="16567"/>
    <cellStyle name="Total 2 3 2 3 2 3 2" xfId="16568"/>
    <cellStyle name="Total 2 3 2 3 2 3 2 2" xfId="16569"/>
    <cellStyle name="Total 2 3 2 3 2 3 2 3" xfId="16570"/>
    <cellStyle name="Total 2 3 2 3 2 3 2 4" xfId="16571"/>
    <cellStyle name="Total 2 3 2 3 2 3 2 5" xfId="16572"/>
    <cellStyle name="Total 2 3 2 3 2 3 3" xfId="16573"/>
    <cellStyle name="Total 2 3 2 3 2 3 4" xfId="16574"/>
    <cellStyle name="Total 2 3 2 3 2 3 5" xfId="16575"/>
    <cellStyle name="Total 2 3 2 3 2 3 6" xfId="16576"/>
    <cellStyle name="Total 2 3 2 3 2 4" xfId="16577"/>
    <cellStyle name="Total 2 3 2 3 2 4 2" xfId="16578"/>
    <cellStyle name="Total 2 3 2 3 2 4 3" xfId="16579"/>
    <cellStyle name="Total 2 3 2 3 2 4 4" xfId="16580"/>
    <cellStyle name="Total 2 3 2 3 2 4 5" xfId="16581"/>
    <cellStyle name="Total 2 3 2 3 2 5" xfId="16582"/>
    <cellStyle name="Total 2 3 2 3 2 6" xfId="16583"/>
    <cellStyle name="Total 2 3 2 3 2 7" xfId="16584"/>
    <cellStyle name="Total 2 3 2 3 2 8" xfId="16585"/>
    <cellStyle name="Total 2 3 2 3 3" xfId="16586"/>
    <cellStyle name="Total 2 3 2 3 3 2" xfId="16587"/>
    <cellStyle name="Total 2 3 2 3 3 2 2" xfId="16588"/>
    <cellStyle name="Total 2 3 2 3 3 2 2 2" xfId="16589"/>
    <cellStyle name="Total 2 3 2 3 3 2 2 3" xfId="16590"/>
    <cellStyle name="Total 2 3 2 3 3 2 2 4" xfId="16591"/>
    <cellStyle name="Total 2 3 2 3 3 2 2 5" xfId="16592"/>
    <cellStyle name="Total 2 3 2 3 3 2 3" xfId="16593"/>
    <cellStyle name="Total 2 3 2 3 3 2 4" xfId="16594"/>
    <cellStyle name="Total 2 3 2 3 3 2 5" xfId="16595"/>
    <cellStyle name="Total 2 3 2 3 3 2 6" xfId="16596"/>
    <cellStyle name="Total 2 3 2 3 3 3" xfId="16597"/>
    <cellStyle name="Total 2 3 2 3 3 3 2" xfId="16598"/>
    <cellStyle name="Total 2 3 2 3 3 3 3" xfId="16599"/>
    <cellStyle name="Total 2 3 2 3 3 3 4" xfId="16600"/>
    <cellStyle name="Total 2 3 2 3 3 3 5" xfId="16601"/>
    <cellStyle name="Total 2 3 2 3 3 4" xfId="16602"/>
    <cellStyle name="Total 2 3 2 3 3 5" xfId="16603"/>
    <cellStyle name="Total 2 3 2 3 3 6" xfId="16604"/>
    <cellStyle name="Total 2 3 2 3 3 7" xfId="16605"/>
    <cellStyle name="Total 2 3 2 3 4" xfId="16606"/>
    <cellStyle name="Total 2 3 2 3 4 2" xfId="16607"/>
    <cellStyle name="Total 2 3 2 3 4 2 2" xfId="16608"/>
    <cellStyle name="Total 2 3 2 3 4 2 3" xfId="16609"/>
    <cellStyle name="Total 2 3 2 3 4 2 4" xfId="16610"/>
    <cellStyle name="Total 2 3 2 3 4 2 5" xfId="16611"/>
    <cellStyle name="Total 2 3 2 3 4 3" xfId="16612"/>
    <cellStyle name="Total 2 3 2 3 4 4" xfId="16613"/>
    <cellStyle name="Total 2 3 2 3 4 5" xfId="16614"/>
    <cellStyle name="Total 2 3 2 3 4 6" xfId="16615"/>
    <cellStyle name="Total 2 3 2 3 5" xfId="16616"/>
    <cellStyle name="Total 2 3 2 3 5 2" xfId="16617"/>
    <cellStyle name="Total 2 3 2 3 5 3" xfId="16618"/>
    <cellStyle name="Total 2 3 2 3 5 4" xfId="16619"/>
    <cellStyle name="Total 2 3 2 3 5 5" xfId="16620"/>
    <cellStyle name="Total 2 3 2 3 6" xfId="16621"/>
    <cellStyle name="Total 2 3 2 3 7" xfId="16622"/>
    <cellStyle name="Total 2 3 2 3 8" xfId="16623"/>
    <cellStyle name="Total 2 3 2 3 9" xfId="16624"/>
    <cellStyle name="Total 2 3 2 4" xfId="16625"/>
    <cellStyle name="Total 2 3 2 4 2" xfId="16626"/>
    <cellStyle name="Total 2 3 2 4 2 2" xfId="16627"/>
    <cellStyle name="Total 2 3 2 4 2 2 2" xfId="16628"/>
    <cellStyle name="Total 2 3 2 4 2 2 2 2" xfId="16629"/>
    <cellStyle name="Total 2 3 2 4 2 2 2 3" xfId="16630"/>
    <cellStyle name="Total 2 3 2 4 2 2 2 4" xfId="16631"/>
    <cellStyle name="Total 2 3 2 4 2 2 2 5" xfId="16632"/>
    <cellStyle name="Total 2 3 2 4 2 2 3" xfId="16633"/>
    <cellStyle name="Total 2 3 2 4 2 2 4" xfId="16634"/>
    <cellStyle name="Total 2 3 2 4 2 2 5" xfId="16635"/>
    <cellStyle name="Total 2 3 2 4 2 2 6" xfId="16636"/>
    <cellStyle name="Total 2 3 2 4 2 3" xfId="16637"/>
    <cellStyle name="Total 2 3 2 4 2 3 2" xfId="16638"/>
    <cellStyle name="Total 2 3 2 4 2 3 3" xfId="16639"/>
    <cellStyle name="Total 2 3 2 4 2 3 4" xfId="16640"/>
    <cellStyle name="Total 2 3 2 4 2 3 5" xfId="16641"/>
    <cellStyle name="Total 2 3 2 4 2 4" xfId="16642"/>
    <cellStyle name="Total 2 3 2 4 2 5" xfId="16643"/>
    <cellStyle name="Total 2 3 2 4 2 6" xfId="16644"/>
    <cellStyle name="Total 2 3 2 4 2 7" xfId="16645"/>
    <cellStyle name="Total 2 3 2 4 3" xfId="16646"/>
    <cellStyle name="Total 2 3 2 4 3 2" xfId="16647"/>
    <cellStyle name="Total 2 3 2 4 3 2 2" xfId="16648"/>
    <cellStyle name="Total 2 3 2 4 3 2 3" xfId="16649"/>
    <cellStyle name="Total 2 3 2 4 3 2 4" xfId="16650"/>
    <cellStyle name="Total 2 3 2 4 3 2 5" xfId="16651"/>
    <cellStyle name="Total 2 3 2 4 3 3" xfId="16652"/>
    <cellStyle name="Total 2 3 2 4 3 4" xfId="16653"/>
    <cellStyle name="Total 2 3 2 4 3 5" xfId="16654"/>
    <cellStyle name="Total 2 3 2 4 3 6" xfId="16655"/>
    <cellStyle name="Total 2 3 2 4 4" xfId="16656"/>
    <cellStyle name="Total 2 3 2 4 4 2" xfId="16657"/>
    <cellStyle name="Total 2 3 2 4 4 3" xfId="16658"/>
    <cellStyle name="Total 2 3 2 4 4 4" xfId="16659"/>
    <cellStyle name="Total 2 3 2 4 4 5" xfId="16660"/>
    <cellStyle name="Total 2 3 2 4 5" xfId="16661"/>
    <cellStyle name="Total 2 3 2 4 6" xfId="16662"/>
    <cellStyle name="Total 2 3 2 4 7" xfId="16663"/>
    <cellStyle name="Total 2 3 2 4 8" xfId="16664"/>
    <cellStyle name="Total 2 3 2 5" xfId="16665"/>
    <cellStyle name="Total 2 3 2 5 2" xfId="16666"/>
    <cellStyle name="Total 2 3 2 5 2 2" xfId="16667"/>
    <cellStyle name="Total 2 3 2 5 2 2 2" xfId="16668"/>
    <cellStyle name="Total 2 3 2 5 2 2 3" xfId="16669"/>
    <cellStyle name="Total 2 3 2 5 2 2 4" xfId="16670"/>
    <cellStyle name="Total 2 3 2 5 2 2 5" xfId="16671"/>
    <cellStyle name="Total 2 3 2 5 2 3" xfId="16672"/>
    <cellStyle name="Total 2 3 2 5 2 4" xfId="16673"/>
    <cellStyle name="Total 2 3 2 5 2 5" xfId="16674"/>
    <cellStyle name="Total 2 3 2 5 2 6" xfId="16675"/>
    <cellStyle name="Total 2 3 2 5 3" xfId="16676"/>
    <cellStyle name="Total 2 3 2 5 3 2" xfId="16677"/>
    <cellStyle name="Total 2 3 2 5 3 3" xfId="16678"/>
    <cellStyle name="Total 2 3 2 5 3 4" xfId="16679"/>
    <cellStyle name="Total 2 3 2 5 3 5" xfId="16680"/>
    <cellStyle name="Total 2 3 2 5 4" xfId="16681"/>
    <cellStyle name="Total 2 3 2 5 5" xfId="16682"/>
    <cellStyle name="Total 2 3 2 5 6" xfId="16683"/>
    <cellStyle name="Total 2 3 2 5 7" xfId="16684"/>
    <cellStyle name="Total 2 3 2 6" xfId="16685"/>
    <cellStyle name="Total 2 3 2 6 2" xfId="16686"/>
    <cellStyle name="Total 2 3 2 6 2 2" xfId="16687"/>
    <cellStyle name="Total 2 3 2 6 2 3" xfId="16688"/>
    <cellStyle name="Total 2 3 2 6 2 4" xfId="16689"/>
    <cellStyle name="Total 2 3 2 6 2 5" xfId="16690"/>
    <cellStyle name="Total 2 3 2 6 3" xfId="16691"/>
    <cellStyle name="Total 2 3 2 6 4" xfId="16692"/>
    <cellStyle name="Total 2 3 2 6 5" xfId="16693"/>
    <cellStyle name="Total 2 3 2 6 6" xfId="16694"/>
    <cellStyle name="Total 2 3 2 7" xfId="16695"/>
    <cellStyle name="Total 2 3 2 7 2" xfId="16696"/>
    <cellStyle name="Total 2 3 2 7 3" xfId="16697"/>
    <cellStyle name="Total 2 3 2 7 4" xfId="16698"/>
    <cellStyle name="Total 2 3 2 7 5" xfId="16699"/>
    <cellStyle name="Total 2 3 2 8" xfId="16700"/>
    <cellStyle name="Total 2 3 2 9" xfId="16701"/>
    <cellStyle name="Total 2 3 3" xfId="16702"/>
    <cellStyle name="Total 2 3 3 10" xfId="16703"/>
    <cellStyle name="Total 2 3 3 11" xfId="16704"/>
    <cellStyle name="Total 2 3 3 12" xfId="16705"/>
    <cellStyle name="Total 2 3 3 13" xfId="16706"/>
    <cellStyle name="Total 2 3 3 2" xfId="16707"/>
    <cellStyle name="Total 2 3 3 2 2" xfId="16708"/>
    <cellStyle name="Total 2 3 3 2 2 2" xfId="16709"/>
    <cellStyle name="Total 2 3 3 2 2 2 2" xfId="16710"/>
    <cellStyle name="Total 2 3 3 2 2 2 2 2" xfId="16711"/>
    <cellStyle name="Total 2 3 3 2 2 2 2 2 2" xfId="16712"/>
    <cellStyle name="Total 2 3 3 2 2 2 2 2 3" xfId="16713"/>
    <cellStyle name="Total 2 3 3 2 2 2 2 2 4" xfId="16714"/>
    <cellStyle name="Total 2 3 3 2 2 2 2 2 5" xfId="16715"/>
    <cellStyle name="Total 2 3 3 2 2 2 2 3" xfId="16716"/>
    <cellStyle name="Total 2 3 3 2 2 2 2 4" xfId="16717"/>
    <cellStyle name="Total 2 3 3 2 2 2 2 5" xfId="16718"/>
    <cellStyle name="Total 2 3 3 2 2 2 2 6" xfId="16719"/>
    <cellStyle name="Total 2 3 3 2 2 2 3" xfId="16720"/>
    <cellStyle name="Total 2 3 3 2 2 2 3 2" xfId="16721"/>
    <cellStyle name="Total 2 3 3 2 2 2 3 3" xfId="16722"/>
    <cellStyle name="Total 2 3 3 2 2 2 3 4" xfId="16723"/>
    <cellStyle name="Total 2 3 3 2 2 2 3 5" xfId="16724"/>
    <cellStyle name="Total 2 3 3 2 2 2 4" xfId="16725"/>
    <cellStyle name="Total 2 3 3 2 2 2 5" xfId="16726"/>
    <cellStyle name="Total 2 3 3 2 2 2 6" xfId="16727"/>
    <cellStyle name="Total 2 3 3 2 2 2 7" xfId="16728"/>
    <cellStyle name="Total 2 3 3 2 2 3" xfId="16729"/>
    <cellStyle name="Total 2 3 3 2 2 3 2" xfId="16730"/>
    <cellStyle name="Total 2 3 3 2 2 3 2 2" xfId="16731"/>
    <cellStyle name="Total 2 3 3 2 2 3 2 3" xfId="16732"/>
    <cellStyle name="Total 2 3 3 2 2 3 2 4" xfId="16733"/>
    <cellStyle name="Total 2 3 3 2 2 3 2 5" xfId="16734"/>
    <cellStyle name="Total 2 3 3 2 2 3 3" xfId="16735"/>
    <cellStyle name="Total 2 3 3 2 2 3 4" xfId="16736"/>
    <cellStyle name="Total 2 3 3 2 2 3 5" xfId="16737"/>
    <cellStyle name="Total 2 3 3 2 2 3 6" xfId="16738"/>
    <cellStyle name="Total 2 3 3 2 2 4" xfId="16739"/>
    <cellStyle name="Total 2 3 3 2 2 4 2" xfId="16740"/>
    <cellStyle name="Total 2 3 3 2 2 4 3" xfId="16741"/>
    <cellStyle name="Total 2 3 3 2 2 4 4" xfId="16742"/>
    <cellStyle name="Total 2 3 3 2 2 4 5" xfId="16743"/>
    <cellStyle name="Total 2 3 3 2 2 5" xfId="16744"/>
    <cellStyle name="Total 2 3 3 2 2 6" xfId="16745"/>
    <cellStyle name="Total 2 3 3 2 2 7" xfId="16746"/>
    <cellStyle name="Total 2 3 3 2 2 8" xfId="16747"/>
    <cellStyle name="Total 2 3 3 2 3" xfId="16748"/>
    <cellStyle name="Total 2 3 3 2 3 2" xfId="16749"/>
    <cellStyle name="Total 2 3 3 2 3 2 2" xfId="16750"/>
    <cellStyle name="Total 2 3 3 2 3 2 3" xfId="16751"/>
    <cellStyle name="Total 2 3 3 2 3 2 4" xfId="16752"/>
    <cellStyle name="Total 2 3 3 2 3 2 5" xfId="16753"/>
    <cellStyle name="Total 2 3 3 2 3 3" xfId="16754"/>
    <cellStyle name="Total 2 3 3 2 3 4" xfId="16755"/>
    <cellStyle name="Total 2 3 3 2 3 5" xfId="16756"/>
    <cellStyle name="Total 2 3 3 2 3 6" xfId="16757"/>
    <cellStyle name="Total 2 3 3 2 4" xfId="16758"/>
    <cellStyle name="Total 2 3 3 2 4 2" xfId="16759"/>
    <cellStyle name="Total 2 3 3 2 4 3" xfId="16760"/>
    <cellStyle name="Total 2 3 3 2 4 4" xfId="16761"/>
    <cellStyle name="Total 2 3 3 2 4 5" xfId="16762"/>
    <cellStyle name="Total 2 3 3 2 5" xfId="16763"/>
    <cellStyle name="Total 2 3 3 2 6" xfId="16764"/>
    <cellStyle name="Total 2 3 3 2 7" xfId="16765"/>
    <cellStyle name="Total 2 3 3 2 8" xfId="16766"/>
    <cellStyle name="Total 2 3 3 3" xfId="16767"/>
    <cellStyle name="Total 2 3 3 3 10" xfId="16768"/>
    <cellStyle name="Total 2 3 3 3 2" xfId="16769"/>
    <cellStyle name="Total 2 3 3 3 2 2" xfId="16770"/>
    <cellStyle name="Total 2 3 3 3 2 2 2" xfId="16771"/>
    <cellStyle name="Total 2 3 3 3 2 2 2 2" xfId="16772"/>
    <cellStyle name="Total 2 3 3 3 2 2 2 3" xfId="16773"/>
    <cellStyle name="Total 2 3 3 3 2 2 2 4" xfId="16774"/>
    <cellStyle name="Total 2 3 3 3 2 2 2 5" xfId="16775"/>
    <cellStyle name="Total 2 3 3 3 2 2 3" xfId="16776"/>
    <cellStyle name="Total 2 3 3 3 2 2 4" xfId="16777"/>
    <cellStyle name="Total 2 3 3 3 2 2 5" xfId="16778"/>
    <cellStyle name="Total 2 3 3 3 2 2 6" xfId="16779"/>
    <cellStyle name="Total 2 3 3 3 2 3" xfId="16780"/>
    <cellStyle name="Total 2 3 3 3 2 3 2" xfId="16781"/>
    <cellStyle name="Total 2 3 3 3 2 3 3" xfId="16782"/>
    <cellStyle name="Total 2 3 3 3 2 3 4" xfId="16783"/>
    <cellStyle name="Total 2 3 3 3 2 3 5" xfId="16784"/>
    <cellStyle name="Total 2 3 3 3 2 4" xfId="16785"/>
    <cellStyle name="Total 2 3 3 3 2 5" xfId="16786"/>
    <cellStyle name="Total 2 3 3 3 2 6" xfId="16787"/>
    <cellStyle name="Total 2 3 3 3 2 7" xfId="16788"/>
    <cellStyle name="Total 2 3 3 3 3" xfId="16789"/>
    <cellStyle name="Total 2 3 3 3 3 2" xfId="16790"/>
    <cellStyle name="Total 2 3 3 3 3 2 2" xfId="16791"/>
    <cellStyle name="Total 2 3 3 3 3 2 2 2" xfId="16792"/>
    <cellStyle name="Total 2 3 3 3 3 2 2 3" xfId="16793"/>
    <cellStyle name="Total 2 3 3 3 3 2 2 4" xfId="16794"/>
    <cellStyle name="Total 2 3 3 3 3 2 2 5" xfId="16795"/>
    <cellStyle name="Total 2 3 3 3 3 2 3" xfId="16796"/>
    <cellStyle name="Total 2 3 3 3 3 2 4" xfId="16797"/>
    <cellStyle name="Total 2 3 3 3 3 2 5" xfId="16798"/>
    <cellStyle name="Total 2 3 3 3 3 2 6" xfId="16799"/>
    <cellStyle name="Total 2 3 3 3 3 3" xfId="16800"/>
    <cellStyle name="Total 2 3 3 3 3 3 2" xfId="16801"/>
    <cellStyle name="Total 2 3 3 3 3 3 3" xfId="16802"/>
    <cellStyle name="Total 2 3 3 3 3 3 4" xfId="16803"/>
    <cellStyle name="Total 2 3 3 3 3 3 5" xfId="16804"/>
    <cellStyle name="Total 2 3 3 3 3 4" xfId="16805"/>
    <cellStyle name="Total 2 3 3 3 3 5" xfId="16806"/>
    <cellStyle name="Total 2 3 3 3 3 6" xfId="16807"/>
    <cellStyle name="Total 2 3 3 3 3 7" xfId="16808"/>
    <cellStyle name="Total 2 3 3 3 4" xfId="16809"/>
    <cellStyle name="Total 2 3 3 3 4 2" xfId="16810"/>
    <cellStyle name="Total 2 3 3 3 4 2 2" xfId="16811"/>
    <cellStyle name="Total 2 3 3 3 4 2 2 2" xfId="16812"/>
    <cellStyle name="Total 2 3 3 3 4 2 2 3" xfId="16813"/>
    <cellStyle name="Total 2 3 3 3 4 2 2 4" xfId="16814"/>
    <cellStyle name="Total 2 3 3 3 4 2 2 5" xfId="16815"/>
    <cellStyle name="Total 2 3 3 3 4 2 3" xfId="16816"/>
    <cellStyle name="Total 2 3 3 3 4 2 4" xfId="16817"/>
    <cellStyle name="Total 2 3 3 3 4 2 5" xfId="16818"/>
    <cellStyle name="Total 2 3 3 3 4 2 6" xfId="16819"/>
    <cellStyle name="Total 2 3 3 3 4 3" xfId="16820"/>
    <cellStyle name="Total 2 3 3 3 4 3 2" xfId="16821"/>
    <cellStyle name="Total 2 3 3 3 4 3 3" xfId="16822"/>
    <cellStyle name="Total 2 3 3 3 4 3 4" xfId="16823"/>
    <cellStyle name="Total 2 3 3 3 4 3 5" xfId="16824"/>
    <cellStyle name="Total 2 3 3 3 4 4" xfId="16825"/>
    <cellStyle name="Total 2 3 3 3 4 5" xfId="16826"/>
    <cellStyle name="Total 2 3 3 3 4 6" xfId="16827"/>
    <cellStyle name="Total 2 3 3 3 4 7" xfId="16828"/>
    <cellStyle name="Total 2 3 3 3 5" xfId="16829"/>
    <cellStyle name="Total 2 3 3 3 5 2" xfId="16830"/>
    <cellStyle name="Total 2 3 3 3 5 2 2" xfId="16831"/>
    <cellStyle name="Total 2 3 3 3 5 2 3" xfId="16832"/>
    <cellStyle name="Total 2 3 3 3 5 2 4" xfId="16833"/>
    <cellStyle name="Total 2 3 3 3 5 2 5" xfId="16834"/>
    <cellStyle name="Total 2 3 3 3 5 3" xfId="16835"/>
    <cellStyle name="Total 2 3 3 3 5 4" xfId="16836"/>
    <cellStyle name="Total 2 3 3 3 5 5" xfId="16837"/>
    <cellStyle name="Total 2 3 3 3 5 6" xfId="16838"/>
    <cellStyle name="Total 2 3 3 3 6" xfId="16839"/>
    <cellStyle name="Total 2 3 3 3 6 2" xfId="16840"/>
    <cellStyle name="Total 2 3 3 3 6 3" xfId="16841"/>
    <cellStyle name="Total 2 3 3 3 6 4" xfId="16842"/>
    <cellStyle name="Total 2 3 3 3 6 5" xfId="16843"/>
    <cellStyle name="Total 2 3 3 3 7" xfId="16844"/>
    <cellStyle name="Total 2 3 3 3 8" xfId="16845"/>
    <cellStyle name="Total 2 3 3 3 9" xfId="16846"/>
    <cellStyle name="Total 2 3 3 4" xfId="16847"/>
    <cellStyle name="Total 2 3 3 4 2" xfId="16848"/>
    <cellStyle name="Total 2 3 3 4 2 2" xfId="16849"/>
    <cellStyle name="Total 2 3 3 4 2 2 2" xfId="16850"/>
    <cellStyle name="Total 2 3 3 4 2 2 2 2" xfId="16851"/>
    <cellStyle name="Total 2 3 3 4 2 2 2 3" xfId="16852"/>
    <cellStyle name="Total 2 3 3 4 2 2 2 4" xfId="16853"/>
    <cellStyle name="Total 2 3 3 4 2 2 2 5" xfId="16854"/>
    <cellStyle name="Total 2 3 3 4 2 2 3" xfId="16855"/>
    <cellStyle name="Total 2 3 3 4 2 2 4" xfId="16856"/>
    <cellStyle name="Total 2 3 3 4 2 2 5" xfId="16857"/>
    <cellStyle name="Total 2 3 3 4 2 2 6" xfId="16858"/>
    <cellStyle name="Total 2 3 3 4 2 3" xfId="16859"/>
    <cellStyle name="Total 2 3 3 4 2 3 2" xfId="16860"/>
    <cellStyle name="Total 2 3 3 4 2 3 3" xfId="16861"/>
    <cellStyle name="Total 2 3 3 4 2 3 4" xfId="16862"/>
    <cellStyle name="Total 2 3 3 4 2 3 5" xfId="16863"/>
    <cellStyle name="Total 2 3 3 4 2 4" xfId="16864"/>
    <cellStyle name="Total 2 3 3 4 2 5" xfId="16865"/>
    <cellStyle name="Total 2 3 3 4 2 6" xfId="16866"/>
    <cellStyle name="Total 2 3 3 4 2 7" xfId="16867"/>
    <cellStyle name="Total 2 3 3 4 3" xfId="16868"/>
    <cellStyle name="Total 2 3 3 4 3 2" xfId="16869"/>
    <cellStyle name="Total 2 3 3 4 3 2 2" xfId="16870"/>
    <cellStyle name="Total 2 3 3 4 3 2 3" xfId="16871"/>
    <cellStyle name="Total 2 3 3 4 3 2 4" xfId="16872"/>
    <cellStyle name="Total 2 3 3 4 3 2 5" xfId="16873"/>
    <cellStyle name="Total 2 3 3 4 3 3" xfId="16874"/>
    <cellStyle name="Total 2 3 3 4 3 4" xfId="16875"/>
    <cellStyle name="Total 2 3 3 4 3 5" xfId="16876"/>
    <cellStyle name="Total 2 3 3 4 3 6" xfId="16877"/>
    <cellStyle name="Total 2 3 3 4 4" xfId="16878"/>
    <cellStyle name="Total 2 3 3 4 4 2" xfId="16879"/>
    <cellStyle name="Total 2 3 3 4 4 3" xfId="16880"/>
    <cellStyle name="Total 2 3 3 4 4 4" xfId="16881"/>
    <cellStyle name="Total 2 3 3 4 4 5" xfId="16882"/>
    <cellStyle name="Total 2 3 3 4 5" xfId="16883"/>
    <cellStyle name="Total 2 3 3 4 6" xfId="16884"/>
    <cellStyle name="Total 2 3 3 4 7" xfId="16885"/>
    <cellStyle name="Total 2 3 3 4 8" xfId="16886"/>
    <cellStyle name="Total 2 3 3 5" xfId="16887"/>
    <cellStyle name="Total 2 3 3 5 2" xfId="16888"/>
    <cellStyle name="Total 2 3 3 5 2 2" xfId="16889"/>
    <cellStyle name="Total 2 3 3 5 2 2 2" xfId="16890"/>
    <cellStyle name="Total 2 3 3 5 2 2 3" xfId="16891"/>
    <cellStyle name="Total 2 3 3 5 2 2 4" xfId="16892"/>
    <cellStyle name="Total 2 3 3 5 2 2 5" xfId="16893"/>
    <cellStyle name="Total 2 3 3 5 2 3" xfId="16894"/>
    <cellStyle name="Total 2 3 3 5 2 4" xfId="16895"/>
    <cellStyle name="Total 2 3 3 5 2 5" xfId="16896"/>
    <cellStyle name="Total 2 3 3 5 2 6" xfId="16897"/>
    <cellStyle name="Total 2 3 3 5 3" xfId="16898"/>
    <cellStyle name="Total 2 3 3 5 3 2" xfId="16899"/>
    <cellStyle name="Total 2 3 3 5 3 3" xfId="16900"/>
    <cellStyle name="Total 2 3 3 5 3 4" xfId="16901"/>
    <cellStyle name="Total 2 3 3 5 3 5" xfId="16902"/>
    <cellStyle name="Total 2 3 3 5 4" xfId="16903"/>
    <cellStyle name="Total 2 3 3 5 5" xfId="16904"/>
    <cellStyle name="Total 2 3 3 5 6" xfId="16905"/>
    <cellStyle name="Total 2 3 3 5 7" xfId="16906"/>
    <cellStyle name="Total 2 3 3 6" xfId="16907"/>
    <cellStyle name="Total 2 3 3 6 2" xfId="16908"/>
    <cellStyle name="Total 2 3 3 6 2 2" xfId="16909"/>
    <cellStyle name="Total 2 3 3 6 2 2 2" xfId="16910"/>
    <cellStyle name="Total 2 3 3 6 2 2 3" xfId="16911"/>
    <cellStyle name="Total 2 3 3 6 2 2 4" xfId="16912"/>
    <cellStyle name="Total 2 3 3 6 2 2 5" xfId="16913"/>
    <cellStyle name="Total 2 3 3 6 2 3" xfId="16914"/>
    <cellStyle name="Total 2 3 3 6 2 4" xfId="16915"/>
    <cellStyle name="Total 2 3 3 6 2 5" xfId="16916"/>
    <cellStyle name="Total 2 3 3 6 2 6" xfId="16917"/>
    <cellStyle name="Total 2 3 3 6 3" xfId="16918"/>
    <cellStyle name="Total 2 3 3 6 3 2" xfId="16919"/>
    <cellStyle name="Total 2 3 3 6 3 3" xfId="16920"/>
    <cellStyle name="Total 2 3 3 6 3 4" xfId="16921"/>
    <cellStyle name="Total 2 3 3 6 3 5" xfId="16922"/>
    <cellStyle name="Total 2 3 3 6 4" xfId="16923"/>
    <cellStyle name="Total 2 3 3 6 5" xfId="16924"/>
    <cellStyle name="Total 2 3 3 6 6" xfId="16925"/>
    <cellStyle name="Total 2 3 3 6 7" xfId="16926"/>
    <cellStyle name="Total 2 3 3 7" xfId="16927"/>
    <cellStyle name="Total 2 3 3 7 2" xfId="16928"/>
    <cellStyle name="Total 2 3 3 7 2 2" xfId="16929"/>
    <cellStyle name="Total 2 3 3 7 2 2 2" xfId="16930"/>
    <cellStyle name="Total 2 3 3 7 2 2 3" xfId="16931"/>
    <cellStyle name="Total 2 3 3 7 2 2 4" xfId="16932"/>
    <cellStyle name="Total 2 3 3 7 2 2 5" xfId="16933"/>
    <cellStyle name="Total 2 3 3 7 2 3" xfId="16934"/>
    <cellStyle name="Total 2 3 3 7 2 4" xfId="16935"/>
    <cellStyle name="Total 2 3 3 7 2 5" xfId="16936"/>
    <cellStyle name="Total 2 3 3 7 2 6" xfId="16937"/>
    <cellStyle name="Total 2 3 3 7 3" xfId="16938"/>
    <cellStyle name="Total 2 3 3 7 3 2" xfId="16939"/>
    <cellStyle name="Total 2 3 3 7 3 3" xfId="16940"/>
    <cellStyle name="Total 2 3 3 7 3 4" xfId="16941"/>
    <cellStyle name="Total 2 3 3 7 3 5" xfId="16942"/>
    <cellStyle name="Total 2 3 3 7 4" xfId="16943"/>
    <cellStyle name="Total 2 3 3 7 5" xfId="16944"/>
    <cellStyle name="Total 2 3 3 7 6" xfId="16945"/>
    <cellStyle name="Total 2 3 3 7 7" xfId="16946"/>
    <cellStyle name="Total 2 3 3 8" xfId="16947"/>
    <cellStyle name="Total 2 3 3 8 2" xfId="16948"/>
    <cellStyle name="Total 2 3 3 8 2 2" xfId="16949"/>
    <cellStyle name="Total 2 3 3 8 2 3" xfId="16950"/>
    <cellStyle name="Total 2 3 3 8 2 4" xfId="16951"/>
    <cellStyle name="Total 2 3 3 8 2 5" xfId="16952"/>
    <cellStyle name="Total 2 3 3 8 3" xfId="16953"/>
    <cellStyle name="Total 2 3 3 8 4" xfId="16954"/>
    <cellStyle name="Total 2 3 3 8 5" xfId="16955"/>
    <cellStyle name="Total 2 3 3 8 6" xfId="16956"/>
    <cellStyle name="Total 2 3 3 9" xfId="16957"/>
    <cellStyle name="Total 2 3 3 9 2" xfId="16958"/>
    <cellStyle name="Total 2 3 3 9 3" xfId="16959"/>
    <cellStyle name="Total 2 3 3 9 4" xfId="16960"/>
    <cellStyle name="Total 2 3 3 9 5" xfId="16961"/>
    <cellStyle name="Total 2 3 4" xfId="16962"/>
    <cellStyle name="Total 2 3 4 2" xfId="16963"/>
    <cellStyle name="Total 2 3 4 2 2" xfId="16964"/>
    <cellStyle name="Total 2 3 4 2 2 2" xfId="16965"/>
    <cellStyle name="Total 2 3 4 2 2 2 2" xfId="16966"/>
    <cellStyle name="Total 2 3 4 2 2 2 2 2" xfId="16967"/>
    <cellStyle name="Total 2 3 4 2 2 2 2 3" xfId="16968"/>
    <cellStyle name="Total 2 3 4 2 2 2 2 4" xfId="16969"/>
    <cellStyle name="Total 2 3 4 2 2 2 2 5" xfId="16970"/>
    <cellStyle name="Total 2 3 4 2 2 2 3" xfId="16971"/>
    <cellStyle name="Total 2 3 4 2 2 2 4" xfId="16972"/>
    <cellStyle name="Total 2 3 4 2 2 2 5" xfId="16973"/>
    <cellStyle name="Total 2 3 4 2 2 2 6" xfId="16974"/>
    <cellStyle name="Total 2 3 4 2 2 3" xfId="16975"/>
    <cellStyle name="Total 2 3 4 2 2 3 2" xfId="16976"/>
    <cellStyle name="Total 2 3 4 2 2 3 3" xfId="16977"/>
    <cellStyle name="Total 2 3 4 2 2 3 4" xfId="16978"/>
    <cellStyle name="Total 2 3 4 2 2 3 5" xfId="16979"/>
    <cellStyle name="Total 2 3 4 2 2 4" xfId="16980"/>
    <cellStyle name="Total 2 3 4 2 2 5" xfId="16981"/>
    <cellStyle name="Total 2 3 4 2 2 6" xfId="16982"/>
    <cellStyle name="Total 2 3 4 2 2 7" xfId="16983"/>
    <cellStyle name="Total 2 3 4 2 3" xfId="16984"/>
    <cellStyle name="Total 2 3 4 2 3 2" xfId="16985"/>
    <cellStyle name="Total 2 3 4 2 3 2 2" xfId="16986"/>
    <cellStyle name="Total 2 3 4 2 3 2 3" xfId="16987"/>
    <cellStyle name="Total 2 3 4 2 3 2 4" xfId="16988"/>
    <cellStyle name="Total 2 3 4 2 3 2 5" xfId="16989"/>
    <cellStyle name="Total 2 3 4 2 3 3" xfId="16990"/>
    <cellStyle name="Total 2 3 4 2 3 4" xfId="16991"/>
    <cellStyle name="Total 2 3 4 2 3 5" xfId="16992"/>
    <cellStyle name="Total 2 3 4 2 3 6" xfId="16993"/>
    <cellStyle name="Total 2 3 4 2 4" xfId="16994"/>
    <cellStyle name="Total 2 3 4 2 4 2" xfId="16995"/>
    <cellStyle name="Total 2 3 4 2 4 3" xfId="16996"/>
    <cellStyle name="Total 2 3 4 2 4 4" xfId="16997"/>
    <cellStyle name="Total 2 3 4 2 4 5" xfId="16998"/>
    <cellStyle name="Total 2 3 4 2 5" xfId="16999"/>
    <cellStyle name="Total 2 3 4 2 6" xfId="17000"/>
    <cellStyle name="Total 2 3 4 2 7" xfId="17001"/>
    <cellStyle name="Total 2 3 4 2 8" xfId="17002"/>
    <cellStyle name="Total 2 3 4 3" xfId="17003"/>
    <cellStyle name="Total 2 3 4 3 2" xfId="17004"/>
    <cellStyle name="Total 2 3 4 3 2 2" xfId="17005"/>
    <cellStyle name="Total 2 3 4 3 2 2 2" xfId="17006"/>
    <cellStyle name="Total 2 3 4 3 2 2 3" xfId="17007"/>
    <cellStyle name="Total 2 3 4 3 2 2 4" xfId="17008"/>
    <cellStyle name="Total 2 3 4 3 2 2 5" xfId="17009"/>
    <cellStyle name="Total 2 3 4 3 2 3" xfId="17010"/>
    <cellStyle name="Total 2 3 4 3 2 4" xfId="17011"/>
    <cellStyle name="Total 2 3 4 3 2 5" xfId="17012"/>
    <cellStyle name="Total 2 3 4 3 2 6" xfId="17013"/>
    <cellStyle name="Total 2 3 4 3 3" xfId="17014"/>
    <cellStyle name="Total 2 3 4 3 3 2" xfId="17015"/>
    <cellStyle name="Total 2 3 4 3 3 3" xfId="17016"/>
    <cellStyle name="Total 2 3 4 3 3 4" xfId="17017"/>
    <cellStyle name="Total 2 3 4 3 3 5" xfId="17018"/>
    <cellStyle name="Total 2 3 4 3 4" xfId="17019"/>
    <cellStyle name="Total 2 3 4 3 5" xfId="17020"/>
    <cellStyle name="Total 2 3 4 3 6" xfId="17021"/>
    <cellStyle name="Total 2 3 4 3 7" xfId="17022"/>
    <cellStyle name="Total 2 3 4 4" xfId="17023"/>
    <cellStyle name="Total 2 3 4 4 2" xfId="17024"/>
    <cellStyle name="Total 2 3 4 4 2 2" xfId="17025"/>
    <cellStyle name="Total 2 3 4 4 2 3" xfId="17026"/>
    <cellStyle name="Total 2 3 4 4 2 4" xfId="17027"/>
    <cellStyle name="Total 2 3 4 4 2 5" xfId="17028"/>
    <cellStyle name="Total 2 3 4 4 3" xfId="17029"/>
    <cellStyle name="Total 2 3 4 4 4" xfId="17030"/>
    <cellStyle name="Total 2 3 4 4 5" xfId="17031"/>
    <cellStyle name="Total 2 3 4 4 6" xfId="17032"/>
    <cellStyle name="Total 2 3 4 5" xfId="17033"/>
    <cellStyle name="Total 2 3 4 5 2" xfId="17034"/>
    <cellStyle name="Total 2 3 4 5 3" xfId="17035"/>
    <cellStyle name="Total 2 3 4 5 4" xfId="17036"/>
    <cellStyle name="Total 2 3 4 5 5" xfId="17037"/>
    <cellStyle name="Total 2 3 4 6" xfId="17038"/>
    <cellStyle name="Total 2 3 4 7" xfId="17039"/>
    <cellStyle name="Total 2 3 4 8" xfId="17040"/>
    <cellStyle name="Total 2 3 4 9" xfId="17041"/>
    <cellStyle name="Total 2 3 5" xfId="17042"/>
    <cellStyle name="Total 2 3 5 2" xfId="17043"/>
    <cellStyle name="Total 2 3 5 2 2" xfId="17044"/>
    <cellStyle name="Total 2 3 5 2 2 2" xfId="17045"/>
    <cellStyle name="Total 2 3 5 2 2 2 2" xfId="17046"/>
    <cellStyle name="Total 2 3 5 2 2 2 2 2" xfId="17047"/>
    <cellStyle name="Total 2 3 5 2 2 2 2 3" xfId="17048"/>
    <cellStyle name="Total 2 3 5 2 2 2 2 4" xfId="17049"/>
    <cellStyle name="Total 2 3 5 2 2 2 2 5" xfId="17050"/>
    <cellStyle name="Total 2 3 5 2 2 2 3" xfId="17051"/>
    <cellStyle name="Total 2 3 5 2 2 2 4" xfId="17052"/>
    <cellStyle name="Total 2 3 5 2 2 2 5" xfId="17053"/>
    <cellStyle name="Total 2 3 5 2 2 2 6" xfId="17054"/>
    <cellStyle name="Total 2 3 5 2 2 3" xfId="17055"/>
    <cellStyle name="Total 2 3 5 2 2 3 2" xfId="17056"/>
    <cellStyle name="Total 2 3 5 2 2 3 3" xfId="17057"/>
    <cellStyle name="Total 2 3 5 2 2 3 4" xfId="17058"/>
    <cellStyle name="Total 2 3 5 2 2 3 5" xfId="17059"/>
    <cellStyle name="Total 2 3 5 2 2 4" xfId="17060"/>
    <cellStyle name="Total 2 3 5 2 2 5" xfId="17061"/>
    <cellStyle name="Total 2 3 5 2 2 6" xfId="17062"/>
    <cellStyle name="Total 2 3 5 2 2 7" xfId="17063"/>
    <cellStyle name="Total 2 3 5 2 3" xfId="17064"/>
    <cellStyle name="Total 2 3 5 2 3 2" xfId="17065"/>
    <cellStyle name="Total 2 3 5 2 3 2 2" xfId="17066"/>
    <cellStyle name="Total 2 3 5 2 3 2 3" xfId="17067"/>
    <cellStyle name="Total 2 3 5 2 3 2 4" xfId="17068"/>
    <cellStyle name="Total 2 3 5 2 3 2 5" xfId="17069"/>
    <cellStyle name="Total 2 3 5 2 3 3" xfId="17070"/>
    <cellStyle name="Total 2 3 5 2 3 4" xfId="17071"/>
    <cellStyle name="Total 2 3 5 2 3 5" xfId="17072"/>
    <cellStyle name="Total 2 3 5 2 3 6" xfId="17073"/>
    <cellStyle name="Total 2 3 5 2 4" xfId="17074"/>
    <cellStyle name="Total 2 3 5 2 4 2" xfId="17075"/>
    <cellStyle name="Total 2 3 5 2 4 3" xfId="17076"/>
    <cellStyle name="Total 2 3 5 2 4 4" xfId="17077"/>
    <cellStyle name="Total 2 3 5 2 4 5" xfId="17078"/>
    <cellStyle name="Total 2 3 5 2 5" xfId="17079"/>
    <cellStyle name="Total 2 3 5 2 6" xfId="17080"/>
    <cellStyle name="Total 2 3 5 2 7" xfId="17081"/>
    <cellStyle name="Total 2 3 5 2 8" xfId="17082"/>
    <cellStyle name="Total 2 3 5 3" xfId="17083"/>
    <cellStyle name="Total 2 3 5 3 2" xfId="17084"/>
    <cellStyle name="Total 2 3 5 3 2 2" xfId="17085"/>
    <cellStyle name="Total 2 3 5 3 2 2 2" xfId="17086"/>
    <cellStyle name="Total 2 3 5 3 2 2 3" xfId="17087"/>
    <cellStyle name="Total 2 3 5 3 2 2 4" xfId="17088"/>
    <cellStyle name="Total 2 3 5 3 2 2 5" xfId="17089"/>
    <cellStyle name="Total 2 3 5 3 2 3" xfId="17090"/>
    <cellStyle name="Total 2 3 5 3 2 4" xfId="17091"/>
    <cellStyle name="Total 2 3 5 3 2 5" xfId="17092"/>
    <cellStyle name="Total 2 3 5 3 2 6" xfId="17093"/>
    <cellStyle name="Total 2 3 5 3 3" xfId="17094"/>
    <cellStyle name="Total 2 3 5 3 3 2" xfId="17095"/>
    <cellStyle name="Total 2 3 5 3 3 3" xfId="17096"/>
    <cellStyle name="Total 2 3 5 3 3 4" xfId="17097"/>
    <cellStyle name="Total 2 3 5 3 3 5" xfId="17098"/>
    <cellStyle name="Total 2 3 5 3 4" xfId="17099"/>
    <cellStyle name="Total 2 3 5 3 5" xfId="17100"/>
    <cellStyle name="Total 2 3 5 3 6" xfId="17101"/>
    <cellStyle name="Total 2 3 5 3 7" xfId="17102"/>
    <cellStyle name="Total 2 3 5 4" xfId="17103"/>
    <cellStyle name="Total 2 3 5 4 2" xfId="17104"/>
    <cellStyle name="Total 2 3 5 4 2 2" xfId="17105"/>
    <cellStyle name="Total 2 3 5 4 2 3" xfId="17106"/>
    <cellStyle name="Total 2 3 5 4 2 4" xfId="17107"/>
    <cellStyle name="Total 2 3 5 4 2 5" xfId="17108"/>
    <cellStyle name="Total 2 3 5 4 3" xfId="17109"/>
    <cellStyle name="Total 2 3 5 4 4" xfId="17110"/>
    <cellStyle name="Total 2 3 5 4 5" xfId="17111"/>
    <cellStyle name="Total 2 3 5 4 6" xfId="17112"/>
    <cellStyle name="Total 2 3 5 5" xfId="17113"/>
    <cellStyle name="Total 2 3 5 5 2" xfId="17114"/>
    <cellStyle name="Total 2 3 5 5 3" xfId="17115"/>
    <cellStyle name="Total 2 3 5 5 4" xfId="17116"/>
    <cellStyle name="Total 2 3 5 5 5" xfId="17117"/>
    <cellStyle name="Total 2 3 5 6" xfId="17118"/>
    <cellStyle name="Total 2 3 5 7" xfId="17119"/>
    <cellStyle name="Total 2 3 5 8" xfId="17120"/>
    <cellStyle name="Total 2 3 5 9" xfId="17121"/>
    <cellStyle name="Total 2 3 6" xfId="17122"/>
    <cellStyle name="Total 2 3 6 10" xfId="17123"/>
    <cellStyle name="Total 2 3 6 2" xfId="17124"/>
    <cellStyle name="Total 2 3 6 2 2" xfId="17125"/>
    <cellStyle name="Total 2 3 6 2 2 2" xfId="17126"/>
    <cellStyle name="Total 2 3 6 2 2 2 2" xfId="17127"/>
    <cellStyle name="Total 2 3 6 2 2 2 3" xfId="17128"/>
    <cellStyle name="Total 2 3 6 2 2 2 4" xfId="17129"/>
    <cellStyle name="Total 2 3 6 2 2 2 5" xfId="17130"/>
    <cellStyle name="Total 2 3 6 2 2 3" xfId="17131"/>
    <cellStyle name="Total 2 3 6 2 2 4" xfId="17132"/>
    <cellStyle name="Total 2 3 6 2 2 5" xfId="17133"/>
    <cellStyle name="Total 2 3 6 2 2 6" xfId="17134"/>
    <cellStyle name="Total 2 3 6 2 3" xfId="17135"/>
    <cellStyle name="Total 2 3 6 2 3 2" xfId="17136"/>
    <cellStyle name="Total 2 3 6 2 3 3" xfId="17137"/>
    <cellStyle name="Total 2 3 6 2 3 4" xfId="17138"/>
    <cellStyle name="Total 2 3 6 2 3 5" xfId="17139"/>
    <cellStyle name="Total 2 3 6 2 4" xfId="17140"/>
    <cellStyle name="Total 2 3 6 2 5" xfId="17141"/>
    <cellStyle name="Total 2 3 6 2 6" xfId="17142"/>
    <cellStyle name="Total 2 3 6 2 7" xfId="17143"/>
    <cellStyle name="Total 2 3 6 3" xfId="17144"/>
    <cellStyle name="Total 2 3 6 3 2" xfId="17145"/>
    <cellStyle name="Total 2 3 6 3 2 2" xfId="17146"/>
    <cellStyle name="Total 2 3 6 3 2 2 2" xfId="17147"/>
    <cellStyle name="Total 2 3 6 3 2 2 3" xfId="17148"/>
    <cellStyle name="Total 2 3 6 3 2 2 4" xfId="17149"/>
    <cellStyle name="Total 2 3 6 3 2 2 5" xfId="17150"/>
    <cellStyle name="Total 2 3 6 3 2 3" xfId="17151"/>
    <cellStyle name="Total 2 3 6 3 2 4" xfId="17152"/>
    <cellStyle name="Total 2 3 6 3 2 5" xfId="17153"/>
    <cellStyle name="Total 2 3 6 3 2 6" xfId="17154"/>
    <cellStyle name="Total 2 3 6 3 3" xfId="17155"/>
    <cellStyle name="Total 2 3 6 3 3 2" xfId="17156"/>
    <cellStyle name="Total 2 3 6 3 3 3" xfId="17157"/>
    <cellStyle name="Total 2 3 6 3 3 4" xfId="17158"/>
    <cellStyle name="Total 2 3 6 3 3 5" xfId="17159"/>
    <cellStyle name="Total 2 3 6 3 4" xfId="17160"/>
    <cellStyle name="Total 2 3 6 3 5" xfId="17161"/>
    <cellStyle name="Total 2 3 6 3 6" xfId="17162"/>
    <cellStyle name="Total 2 3 6 3 7" xfId="17163"/>
    <cellStyle name="Total 2 3 6 4" xfId="17164"/>
    <cellStyle name="Total 2 3 6 4 2" xfId="17165"/>
    <cellStyle name="Total 2 3 6 4 2 2" xfId="17166"/>
    <cellStyle name="Total 2 3 6 4 2 2 2" xfId="17167"/>
    <cellStyle name="Total 2 3 6 4 2 2 3" xfId="17168"/>
    <cellStyle name="Total 2 3 6 4 2 2 4" xfId="17169"/>
    <cellStyle name="Total 2 3 6 4 2 2 5" xfId="17170"/>
    <cellStyle name="Total 2 3 6 4 2 3" xfId="17171"/>
    <cellStyle name="Total 2 3 6 4 2 4" xfId="17172"/>
    <cellStyle name="Total 2 3 6 4 2 5" xfId="17173"/>
    <cellStyle name="Total 2 3 6 4 2 6" xfId="17174"/>
    <cellStyle name="Total 2 3 6 4 3" xfId="17175"/>
    <cellStyle name="Total 2 3 6 4 3 2" xfId="17176"/>
    <cellStyle name="Total 2 3 6 4 3 3" xfId="17177"/>
    <cellStyle name="Total 2 3 6 4 3 4" xfId="17178"/>
    <cellStyle name="Total 2 3 6 4 3 5" xfId="17179"/>
    <cellStyle name="Total 2 3 6 4 4" xfId="17180"/>
    <cellStyle name="Total 2 3 6 4 5" xfId="17181"/>
    <cellStyle name="Total 2 3 6 4 6" xfId="17182"/>
    <cellStyle name="Total 2 3 6 4 7" xfId="17183"/>
    <cellStyle name="Total 2 3 6 5" xfId="17184"/>
    <cellStyle name="Total 2 3 6 5 2" xfId="17185"/>
    <cellStyle name="Total 2 3 6 5 2 2" xfId="17186"/>
    <cellStyle name="Total 2 3 6 5 2 3" xfId="17187"/>
    <cellStyle name="Total 2 3 6 5 2 4" xfId="17188"/>
    <cellStyle name="Total 2 3 6 5 2 5" xfId="17189"/>
    <cellStyle name="Total 2 3 6 5 3" xfId="17190"/>
    <cellStyle name="Total 2 3 6 5 4" xfId="17191"/>
    <cellStyle name="Total 2 3 6 5 5" xfId="17192"/>
    <cellStyle name="Total 2 3 6 5 6" xfId="17193"/>
    <cellStyle name="Total 2 3 6 6" xfId="17194"/>
    <cellStyle name="Total 2 3 6 6 2" xfId="17195"/>
    <cellStyle name="Total 2 3 6 6 3" xfId="17196"/>
    <cellStyle name="Total 2 3 6 6 4" xfId="17197"/>
    <cellStyle name="Total 2 3 6 6 5" xfId="17198"/>
    <cellStyle name="Total 2 3 6 7" xfId="17199"/>
    <cellStyle name="Total 2 3 6 8" xfId="17200"/>
    <cellStyle name="Total 2 3 6 9" xfId="17201"/>
    <cellStyle name="Total 2 3 7" xfId="17202"/>
    <cellStyle name="Total 2 3 7 10" xfId="17203"/>
    <cellStyle name="Total 2 3 7 2" xfId="17204"/>
    <cellStyle name="Total 2 3 7 2 2" xfId="17205"/>
    <cellStyle name="Total 2 3 7 2 2 2" xfId="17206"/>
    <cellStyle name="Total 2 3 7 2 2 2 2" xfId="17207"/>
    <cellStyle name="Total 2 3 7 2 2 2 3" xfId="17208"/>
    <cellStyle name="Total 2 3 7 2 2 2 4" xfId="17209"/>
    <cellStyle name="Total 2 3 7 2 2 2 5" xfId="17210"/>
    <cellStyle name="Total 2 3 7 2 2 3" xfId="17211"/>
    <cellStyle name="Total 2 3 7 2 2 4" xfId="17212"/>
    <cellStyle name="Total 2 3 7 2 2 5" xfId="17213"/>
    <cellStyle name="Total 2 3 7 2 2 6" xfId="17214"/>
    <cellStyle name="Total 2 3 7 2 3" xfId="17215"/>
    <cellStyle name="Total 2 3 7 2 3 2" xfId="17216"/>
    <cellStyle name="Total 2 3 7 2 3 3" xfId="17217"/>
    <cellStyle name="Total 2 3 7 2 3 4" xfId="17218"/>
    <cellStyle name="Total 2 3 7 2 3 5" xfId="17219"/>
    <cellStyle name="Total 2 3 7 2 4" xfId="17220"/>
    <cellStyle name="Total 2 3 7 2 5" xfId="17221"/>
    <cellStyle name="Total 2 3 7 2 6" xfId="17222"/>
    <cellStyle name="Total 2 3 7 2 7" xfId="17223"/>
    <cellStyle name="Total 2 3 7 3" xfId="17224"/>
    <cellStyle name="Total 2 3 7 3 2" xfId="17225"/>
    <cellStyle name="Total 2 3 7 3 2 2" xfId="17226"/>
    <cellStyle name="Total 2 3 7 3 2 2 2" xfId="17227"/>
    <cellStyle name="Total 2 3 7 3 2 2 3" xfId="17228"/>
    <cellStyle name="Total 2 3 7 3 2 2 4" xfId="17229"/>
    <cellStyle name="Total 2 3 7 3 2 2 5" xfId="17230"/>
    <cellStyle name="Total 2 3 7 3 2 3" xfId="17231"/>
    <cellStyle name="Total 2 3 7 3 2 4" xfId="17232"/>
    <cellStyle name="Total 2 3 7 3 2 5" xfId="17233"/>
    <cellStyle name="Total 2 3 7 3 2 6" xfId="17234"/>
    <cellStyle name="Total 2 3 7 3 3" xfId="17235"/>
    <cellStyle name="Total 2 3 7 3 3 2" xfId="17236"/>
    <cellStyle name="Total 2 3 7 3 3 3" xfId="17237"/>
    <cellStyle name="Total 2 3 7 3 3 4" xfId="17238"/>
    <cellStyle name="Total 2 3 7 3 3 5" xfId="17239"/>
    <cellStyle name="Total 2 3 7 3 4" xfId="17240"/>
    <cellStyle name="Total 2 3 7 3 5" xfId="17241"/>
    <cellStyle name="Total 2 3 7 3 6" xfId="17242"/>
    <cellStyle name="Total 2 3 7 3 7" xfId="17243"/>
    <cellStyle name="Total 2 3 7 4" xfId="17244"/>
    <cellStyle name="Total 2 3 7 4 2" xfId="17245"/>
    <cellStyle name="Total 2 3 7 4 2 2" xfId="17246"/>
    <cellStyle name="Total 2 3 7 4 2 2 2" xfId="17247"/>
    <cellStyle name="Total 2 3 7 4 2 2 3" xfId="17248"/>
    <cellStyle name="Total 2 3 7 4 2 2 4" xfId="17249"/>
    <cellStyle name="Total 2 3 7 4 2 2 5" xfId="17250"/>
    <cellStyle name="Total 2 3 7 4 2 3" xfId="17251"/>
    <cellStyle name="Total 2 3 7 4 2 4" xfId="17252"/>
    <cellStyle name="Total 2 3 7 4 2 5" xfId="17253"/>
    <cellStyle name="Total 2 3 7 4 2 6" xfId="17254"/>
    <cellStyle name="Total 2 3 7 4 3" xfId="17255"/>
    <cellStyle name="Total 2 3 7 4 3 2" xfId="17256"/>
    <cellStyle name="Total 2 3 7 4 3 3" xfId="17257"/>
    <cellStyle name="Total 2 3 7 4 3 4" xfId="17258"/>
    <cellStyle name="Total 2 3 7 4 3 5" xfId="17259"/>
    <cellStyle name="Total 2 3 7 4 4" xfId="17260"/>
    <cellStyle name="Total 2 3 7 4 5" xfId="17261"/>
    <cellStyle name="Total 2 3 7 4 6" xfId="17262"/>
    <cellStyle name="Total 2 3 7 4 7" xfId="17263"/>
    <cellStyle name="Total 2 3 7 5" xfId="17264"/>
    <cellStyle name="Total 2 3 7 5 2" xfId="17265"/>
    <cellStyle name="Total 2 3 7 5 2 2" xfId="17266"/>
    <cellStyle name="Total 2 3 7 5 2 3" xfId="17267"/>
    <cellStyle name="Total 2 3 7 5 2 4" xfId="17268"/>
    <cellStyle name="Total 2 3 7 5 2 5" xfId="17269"/>
    <cellStyle name="Total 2 3 7 5 3" xfId="17270"/>
    <cellStyle name="Total 2 3 7 5 4" xfId="17271"/>
    <cellStyle name="Total 2 3 7 5 5" xfId="17272"/>
    <cellStyle name="Total 2 3 7 5 6" xfId="17273"/>
    <cellStyle name="Total 2 3 7 6" xfId="17274"/>
    <cellStyle name="Total 2 3 7 6 2" xfId="17275"/>
    <cellStyle name="Total 2 3 7 6 3" xfId="17276"/>
    <cellStyle name="Total 2 3 7 6 4" xfId="17277"/>
    <cellStyle name="Total 2 3 7 6 5" xfId="17278"/>
    <cellStyle name="Total 2 3 7 7" xfId="17279"/>
    <cellStyle name="Total 2 3 7 8" xfId="17280"/>
    <cellStyle name="Total 2 3 7 9" xfId="17281"/>
    <cellStyle name="Total 2 3 8" xfId="17282"/>
    <cellStyle name="Total 2 3 8 2" xfId="17283"/>
    <cellStyle name="Total 2 3 8 2 2" xfId="17284"/>
    <cellStyle name="Total 2 3 8 2 2 2" xfId="17285"/>
    <cellStyle name="Total 2 3 8 2 2 3" xfId="17286"/>
    <cellStyle name="Total 2 3 8 2 2 4" xfId="17287"/>
    <cellStyle name="Total 2 3 8 2 2 5" xfId="17288"/>
    <cellStyle name="Total 2 3 8 2 3" xfId="17289"/>
    <cellStyle name="Total 2 3 8 2 4" xfId="17290"/>
    <cellStyle name="Total 2 3 8 2 5" xfId="17291"/>
    <cellStyle name="Total 2 3 8 2 6" xfId="17292"/>
    <cellStyle name="Total 2 3 8 3" xfId="17293"/>
    <cellStyle name="Total 2 3 8 3 2" xfId="17294"/>
    <cellStyle name="Total 2 3 8 3 3" xfId="17295"/>
    <cellStyle name="Total 2 3 8 3 4" xfId="17296"/>
    <cellStyle name="Total 2 3 8 3 5" xfId="17297"/>
    <cellStyle name="Total 2 3 8 4" xfId="17298"/>
    <cellStyle name="Total 2 3 8 5" xfId="17299"/>
    <cellStyle name="Total 2 3 8 6" xfId="17300"/>
    <cellStyle name="Total 2 3 8 7" xfId="17301"/>
    <cellStyle name="Total 2 3 9" xfId="17302"/>
    <cellStyle name="Total 2 3 9 2" xfId="17303"/>
    <cellStyle name="Total 2 3 9 2 2" xfId="17304"/>
    <cellStyle name="Total 2 3 9 2 3" xfId="17305"/>
    <cellStyle name="Total 2 3 9 2 4" xfId="17306"/>
    <cellStyle name="Total 2 3 9 2 5" xfId="17307"/>
    <cellStyle name="Total 2 3 9 3" xfId="17308"/>
    <cellStyle name="Total 2 3 9 4" xfId="17309"/>
    <cellStyle name="Total 2 3 9 5" xfId="17310"/>
    <cellStyle name="Total 2 3 9 6" xfId="17311"/>
    <cellStyle name="Total 2 4" xfId="17312"/>
    <cellStyle name="Total 2 4 10" xfId="17313"/>
    <cellStyle name="Total 2 4 11" xfId="17314"/>
    <cellStyle name="Total 2 4 12" xfId="17315"/>
    <cellStyle name="Total 2 4 2" xfId="17316"/>
    <cellStyle name="Total 2 4 2 10" xfId="17317"/>
    <cellStyle name="Total 2 4 2 11" xfId="17318"/>
    <cellStyle name="Total 2 4 2 2" xfId="17319"/>
    <cellStyle name="Total 2 4 2 2 2" xfId="17320"/>
    <cellStyle name="Total 2 4 2 2 2 2" xfId="17321"/>
    <cellStyle name="Total 2 4 2 2 2 2 2" xfId="17322"/>
    <cellStyle name="Total 2 4 2 2 2 2 2 2" xfId="17323"/>
    <cellStyle name="Total 2 4 2 2 2 2 2 2 2" xfId="17324"/>
    <cellStyle name="Total 2 4 2 2 2 2 2 2 3" xfId="17325"/>
    <cellStyle name="Total 2 4 2 2 2 2 2 2 4" xfId="17326"/>
    <cellStyle name="Total 2 4 2 2 2 2 2 2 5" xfId="17327"/>
    <cellStyle name="Total 2 4 2 2 2 2 2 3" xfId="17328"/>
    <cellStyle name="Total 2 4 2 2 2 2 2 4" xfId="17329"/>
    <cellStyle name="Total 2 4 2 2 2 2 2 5" xfId="17330"/>
    <cellStyle name="Total 2 4 2 2 2 2 2 6" xfId="17331"/>
    <cellStyle name="Total 2 4 2 2 2 2 3" xfId="17332"/>
    <cellStyle name="Total 2 4 2 2 2 2 3 2" xfId="17333"/>
    <cellStyle name="Total 2 4 2 2 2 2 3 3" xfId="17334"/>
    <cellStyle name="Total 2 4 2 2 2 2 3 4" xfId="17335"/>
    <cellStyle name="Total 2 4 2 2 2 2 3 5" xfId="17336"/>
    <cellStyle name="Total 2 4 2 2 2 2 4" xfId="17337"/>
    <cellStyle name="Total 2 4 2 2 2 2 5" xfId="17338"/>
    <cellStyle name="Total 2 4 2 2 2 2 6" xfId="17339"/>
    <cellStyle name="Total 2 4 2 2 2 2 7" xfId="17340"/>
    <cellStyle name="Total 2 4 2 2 2 3" xfId="17341"/>
    <cellStyle name="Total 2 4 2 2 2 3 2" xfId="17342"/>
    <cellStyle name="Total 2 4 2 2 2 3 2 2" xfId="17343"/>
    <cellStyle name="Total 2 4 2 2 2 3 2 3" xfId="17344"/>
    <cellStyle name="Total 2 4 2 2 2 3 2 4" xfId="17345"/>
    <cellStyle name="Total 2 4 2 2 2 3 2 5" xfId="17346"/>
    <cellStyle name="Total 2 4 2 2 2 3 3" xfId="17347"/>
    <cellStyle name="Total 2 4 2 2 2 3 4" xfId="17348"/>
    <cellStyle name="Total 2 4 2 2 2 3 5" xfId="17349"/>
    <cellStyle name="Total 2 4 2 2 2 3 6" xfId="17350"/>
    <cellStyle name="Total 2 4 2 2 2 4" xfId="17351"/>
    <cellStyle name="Total 2 4 2 2 2 4 2" xfId="17352"/>
    <cellStyle name="Total 2 4 2 2 2 4 3" xfId="17353"/>
    <cellStyle name="Total 2 4 2 2 2 4 4" xfId="17354"/>
    <cellStyle name="Total 2 4 2 2 2 4 5" xfId="17355"/>
    <cellStyle name="Total 2 4 2 2 2 5" xfId="17356"/>
    <cellStyle name="Total 2 4 2 2 2 6" xfId="17357"/>
    <cellStyle name="Total 2 4 2 2 2 7" xfId="17358"/>
    <cellStyle name="Total 2 4 2 2 2 8" xfId="17359"/>
    <cellStyle name="Total 2 4 2 2 3" xfId="17360"/>
    <cellStyle name="Total 2 4 2 2 3 2" xfId="17361"/>
    <cellStyle name="Total 2 4 2 2 3 2 2" xfId="17362"/>
    <cellStyle name="Total 2 4 2 2 3 2 2 2" xfId="17363"/>
    <cellStyle name="Total 2 4 2 2 3 2 2 3" xfId="17364"/>
    <cellStyle name="Total 2 4 2 2 3 2 2 4" xfId="17365"/>
    <cellStyle name="Total 2 4 2 2 3 2 2 5" xfId="17366"/>
    <cellStyle name="Total 2 4 2 2 3 2 3" xfId="17367"/>
    <cellStyle name="Total 2 4 2 2 3 2 4" xfId="17368"/>
    <cellStyle name="Total 2 4 2 2 3 2 5" xfId="17369"/>
    <cellStyle name="Total 2 4 2 2 3 2 6" xfId="17370"/>
    <cellStyle name="Total 2 4 2 2 3 3" xfId="17371"/>
    <cellStyle name="Total 2 4 2 2 3 3 2" xfId="17372"/>
    <cellStyle name="Total 2 4 2 2 3 3 3" xfId="17373"/>
    <cellStyle name="Total 2 4 2 2 3 3 4" xfId="17374"/>
    <cellStyle name="Total 2 4 2 2 3 3 5" xfId="17375"/>
    <cellStyle name="Total 2 4 2 2 3 4" xfId="17376"/>
    <cellStyle name="Total 2 4 2 2 3 5" xfId="17377"/>
    <cellStyle name="Total 2 4 2 2 3 6" xfId="17378"/>
    <cellStyle name="Total 2 4 2 2 3 7" xfId="17379"/>
    <cellStyle name="Total 2 4 2 2 4" xfId="17380"/>
    <cellStyle name="Total 2 4 2 2 4 2" xfId="17381"/>
    <cellStyle name="Total 2 4 2 2 4 2 2" xfId="17382"/>
    <cellStyle name="Total 2 4 2 2 4 2 3" xfId="17383"/>
    <cellStyle name="Total 2 4 2 2 4 2 4" xfId="17384"/>
    <cellStyle name="Total 2 4 2 2 4 2 5" xfId="17385"/>
    <cellStyle name="Total 2 4 2 2 4 3" xfId="17386"/>
    <cellStyle name="Total 2 4 2 2 4 4" xfId="17387"/>
    <cellStyle name="Total 2 4 2 2 4 5" xfId="17388"/>
    <cellStyle name="Total 2 4 2 2 4 6" xfId="17389"/>
    <cellStyle name="Total 2 4 2 2 5" xfId="17390"/>
    <cellStyle name="Total 2 4 2 2 5 2" xfId="17391"/>
    <cellStyle name="Total 2 4 2 2 5 3" xfId="17392"/>
    <cellStyle name="Total 2 4 2 2 5 4" xfId="17393"/>
    <cellStyle name="Total 2 4 2 2 5 5" xfId="17394"/>
    <cellStyle name="Total 2 4 2 2 6" xfId="17395"/>
    <cellStyle name="Total 2 4 2 2 7" xfId="17396"/>
    <cellStyle name="Total 2 4 2 2 8" xfId="17397"/>
    <cellStyle name="Total 2 4 2 2 9" xfId="17398"/>
    <cellStyle name="Total 2 4 2 3" xfId="17399"/>
    <cellStyle name="Total 2 4 2 3 2" xfId="17400"/>
    <cellStyle name="Total 2 4 2 3 2 2" xfId="17401"/>
    <cellStyle name="Total 2 4 2 3 2 2 2" xfId="17402"/>
    <cellStyle name="Total 2 4 2 3 2 2 2 2" xfId="17403"/>
    <cellStyle name="Total 2 4 2 3 2 2 2 2 2" xfId="17404"/>
    <cellStyle name="Total 2 4 2 3 2 2 2 2 3" xfId="17405"/>
    <cellStyle name="Total 2 4 2 3 2 2 2 2 4" xfId="17406"/>
    <cellStyle name="Total 2 4 2 3 2 2 2 2 5" xfId="17407"/>
    <cellStyle name="Total 2 4 2 3 2 2 2 3" xfId="17408"/>
    <cellStyle name="Total 2 4 2 3 2 2 2 4" xfId="17409"/>
    <cellStyle name="Total 2 4 2 3 2 2 2 5" xfId="17410"/>
    <cellStyle name="Total 2 4 2 3 2 2 2 6" xfId="17411"/>
    <cellStyle name="Total 2 4 2 3 2 2 3" xfId="17412"/>
    <cellStyle name="Total 2 4 2 3 2 2 3 2" xfId="17413"/>
    <cellStyle name="Total 2 4 2 3 2 2 3 3" xfId="17414"/>
    <cellStyle name="Total 2 4 2 3 2 2 3 4" xfId="17415"/>
    <cellStyle name="Total 2 4 2 3 2 2 3 5" xfId="17416"/>
    <cellStyle name="Total 2 4 2 3 2 2 4" xfId="17417"/>
    <cellStyle name="Total 2 4 2 3 2 2 5" xfId="17418"/>
    <cellStyle name="Total 2 4 2 3 2 2 6" xfId="17419"/>
    <cellStyle name="Total 2 4 2 3 2 2 7" xfId="17420"/>
    <cellStyle name="Total 2 4 2 3 2 3" xfId="17421"/>
    <cellStyle name="Total 2 4 2 3 2 3 2" xfId="17422"/>
    <cellStyle name="Total 2 4 2 3 2 3 2 2" xfId="17423"/>
    <cellStyle name="Total 2 4 2 3 2 3 2 3" xfId="17424"/>
    <cellStyle name="Total 2 4 2 3 2 3 2 4" xfId="17425"/>
    <cellStyle name="Total 2 4 2 3 2 3 2 5" xfId="17426"/>
    <cellStyle name="Total 2 4 2 3 2 3 3" xfId="17427"/>
    <cellStyle name="Total 2 4 2 3 2 3 4" xfId="17428"/>
    <cellStyle name="Total 2 4 2 3 2 3 5" xfId="17429"/>
    <cellStyle name="Total 2 4 2 3 2 3 6" xfId="17430"/>
    <cellStyle name="Total 2 4 2 3 2 4" xfId="17431"/>
    <cellStyle name="Total 2 4 2 3 2 4 2" xfId="17432"/>
    <cellStyle name="Total 2 4 2 3 2 4 3" xfId="17433"/>
    <cellStyle name="Total 2 4 2 3 2 4 4" xfId="17434"/>
    <cellStyle name="Total 2 4 2 3 2 4 5" xfId="17435"/>
    <cellStyle name="Total 2 4 2 3 2 5" xfId="17436"/>
    <cellStyle name="Total 2 4 2 3 2 6" xfId="17437"/>
    <cellStyle name="Total 2 4 2 3 2 7" xfId="17438"/>
    <cellStyle name="Total 2 4 2 3 2 8" xfId="17439"/>
    <cellStyle name="Total 2 4 2 3 3" xfId="17440"/>
    <cellStyle name="Total 2 4 2 3 3 2" xfId="17441"/>
    <cellStyle name="Total 2 4 2 3 3 2 2" xfId="17442"/>
    <cellStyle name="Total 2 4 2 3 3 2 2 2" xfId="17443"/>
    <cellStyle name="Total 2 4 2 3 3 2 2 3" xfId="17444"/>
    <cellStyle name="Total 2 4 2 3 3 2 2 4" xfId="17445"/>
    <cellStyle name="Total 2 4 2 3 3 2 2 5" xfId="17446"/>
    <cellStyle name="Total 2 4 2 3 3 2 3" xfId="17447"/>
    <cellStyle name="Total 2 4 2 3 3 2 4" xfId="17448"/>
    <cellStyle name="Total 2 4 2 3 3 2 5" xfId="17449"/>
    <cellStyle name="Total 2 4 2 3 3 2 6" xfId="17450"/>
    <cellStyle name="Total 2 4 2 3 3 3" xfId="17451"/>
    <cellStyle name="Total 2 4 2 3 3 3 2" xfId="17452"/>
    <cellStyle name="Total 2 4 2 3 3 3 3" xfId="17453"/>
    <cellStyle name="Total 2 4 2 3 3 3 4" xfId="17454"/>
    <cellStyle name="Total 2 4 2 3 3 3 5" xfId="17455"/>
    <cellStyle name="Total 2 4 2 3 3 4" xfId="17456"/>
    <cellStyle name="Total 2 4 2 3 3 5" xfId="17457"/>
    <cellStyle name="Total 2 4 2 3 3 6" xfId="17458"/>
    <cellStyle name="Total 2 4 2 3 3 7" xfId="17459"/>
    <cellStyle name="Total 2 4 2 3 4" xfId="17460"/>
    <cellStyle name="Total 2 4 2 3 4 2" xfId="17461"/>
    <cellStyle name="Total 2 4 2 3 4 2 2" xfId="17462"/>
    <cellStyle name="Total 2 4 2 3 4 2 3" xfId="17463"/>
    <cellStyle name="Total 2 4 2 3 4 2 4" xfId="17464"/>
    <cellStyle name="Total 2 4 2 3 4 2 5" xfId="17465"/>
    <cellStyle name="Total 2 4 2 3 4 3" xfId="17466"/>
    <cellStyle name="Total 2 4 2 3 4 4" xfId="17467"/>
    <cellStyle name="Total 2 4 2 3 4 5" xfId="17468"/>
    <cellStyle name="Total 2 4 2 3 4 6" xfId="17469"/>
    <cellStyle name="Total 2 4 2 3 5" xfId="17470"/>
    <cellStyle name="Total 2 4 2 3 5 2" xfId="17471"/>
    <cellStyle name="Total 2 4 2 3 5 3" xfId="17472"/>
    <cellStyle name="Total 2 4 2 3 5 4" xfId="17473"/>
    <cellStyle name="Total 2 4 2 3 5 5" xfId="17474"/>
    <cellStyle name="Total 2 4 2 3 6" xfId="17475"/>
    <cellStyle name="Total 2 4 2 3 7" xfId="17476"/>
    <cellStyle name="Total 2 4 2 3 8" xfId="17477"/>
    <cellStyle name="Total 2 4 2 3 9" xfId="17478"/>
    <cellStyle name="Total 2 4 2 4" xfId="17479"/>
    <cellStyle name="Total 2 4 2 4 2" xfId="17480"/>
    <cellStyle name="Total 2 4 2 4 2 2" xfId="17481"/>
    <cellStyle name="Total 2 4 2 4 2 2 2" xfId="17482"/>
    <cellStyle name="Total 2 4 2 4 2 2 2 2" xfId="17483"/>
    <cellStyle name="Total 2 4 2 4 2 2 2 3" xfId="17484"/>
    <cellStyle name="Total 2 4 2 4 2 2 2 4" xfId="17485"/>
    <cellStyle name="Total 2 4 2 4 2 2 2 5" xfId="17486"/>
    <cellStyle name="Total 2 4 2 4 2 2 3" xfId="17487"/>
    <cellStyle name="Total 2 4 2 4 2 2 4" xfId="17488"/>
    <cellStyle name="Total 2 4 2 4 2 2 5" xfId="17489"/>
    <cellStyle name="Total 2 4 2 4 2 2 6" xfId="17490"/>
    <cellStyle name="Total 2 4 2 4 2 3" xfId="17491"/>
    <cellStyle name="Total 2 4 2 4 2 3 2" xfId="17492"/>
    <cellStyle name="Total 2 4 2 4 2 3 3" xfId="17493"/>
    <cellStyle name="Total 2 4 2 4 2 3 4" xfId="17494"/>
    <cellStyle name="Total 2 4 2 4 2 3 5" xfId="17495"/>
    <cellStyle name="Total 2 4 2 4 2 4" xfId="17496"/>
    <cellStyle name="Total 2 4 2 4 2 5" xfId="17497"/>
    <cellStyle name="Total 2 4 2 4 2 6" xfId="17498"/>
    <cellStyle name="Total 2 4 2 4 2 7" xfId="17499"/>
    <cellStyle name="Total 2 4 2 4 3" xfId="17500"/>
    <cellStyle name="Total 2 4 2 4 3 2" xfId="17501"/>
    <cellStyle name="Total 2 4 2 4 3 2 2" xfId="17502"/>
    <cellStyle name="Total 2 4 2 4 3 2 3" xfId="17503"/>
    <cellStyle name="Total 2 4 2 4 3 2 4" xfId="17504"/>
    <cellStyle name="Total 2 4 2 4 3 2 5" xfId="17505"/>
    <cellStyle name="Total 2 4 2 4 3 3" xfId="17506"/>
    <cellStyle name="Total 2 4 2 4 3 4" xfId="17507"/>
    <cellStyle name="Total 2 4 2 4 3 5" xfId="17508"/>
    <cellStyle name="Total 2 4 2 4 3 6" xfId="17509"/>
    <cellStyle name="Total 2 4 2 4 4" xfId="17510"/>
    <cellStyle name="Total 2 4 2 4 4 2" xfId="17511"/>
    <cellStyle name="Total 2 4 2 4 4 3" xfId="17512"/>
    <cellStyle name="Total 2 4 2 4 4 4" xfId="17513"/>
    <cellStyle name="Total 2 4 2 4 4 5" xfId="17514"/>
    <cellStyle name="Total 2 4 2 4 5" xfId="17515"/>
    <cellStyle name="Total 2 4 2 4 6" xfId="17516"/>
    <cellStyle name="Total 2 4 2 4 7" xfId="17517"/>
    <cellStyle name="Total 2 4 2 4 8" xfId="17518"/>
    <cellStyle name="Total 2 4 2 5" xfId="17519"/>
    <cellStyle name="Total 2 4 2 5 2" xfId="17520"/>
    <cellStyle name="Total 2 4 2 5 2 2" xfId="17521"/>
    <cellStyle name="Total 2 4 2 5 2 2 2" xfId="17522"/>
    <cellStyle name="Total 2 4 2 5 2 2 3" xfId="17523"/>
    <cellStyle name="Total 2 4 2 5 2 2 4" xfId="17524"/>
    <cellStyle name="Total 2 4 2 5 2 2 5" xfId="17525"/>
    <cellStyle name="Total 2 4 2 5 2 3" xfId="17526"/>
    <cellStyle name="Total 2 4 2 5 2 4" xfId="17527"/>
    <cellStyle name="Total 2 4 2 5 2 5" xfId="17528"/>
    <cellStyle name="Total 2 4 2 5 2 6" xfId="17529"/>
    <cellStyle name="Total 2 4 2 5 3" xfId="17530"/>
    <cellStyle name="Total 2 4 2 5 3 2" xfId="17531"/>
    <cellStyle name="Total 2 4 2 5 3 3" xfId="17532"/>
    <cellStyle name="Total 2 4 2 5 3 4" xfId="17533"/>
    <cellStyle name="Total 2 4 2 5 3 5" xfId="17534"/>
    <cellStyle name="Total 2 4 2 5 4" xfId="17535"/>
    <cellStyle name="Total 2 4 2 5 5" xfId="17536"/>
    <cellStyle name="Total 2 4 2 5 6" xfId="17537"/>
    <cellStyle name="Total 2 4 2 5 7" xfId="17538"/>
    <cellStyle name="Total 2 4 2 6" xfId="17539"/>
    <cellStyle name="Total 2 4 2 6 2" xfId="17540"/>
    <cellStyle name="Total 2 4 2 6 2 2" xfId="17541"/>
    <cellStyle name="Total 2 4 2 6 2 3" xfId="17542"/>
    <cellStyle name="Total 2 4 2 6 2 4" xfId="17543"/>
    <cellStyle name="Total 2 4 2 6 2 5" xfId="17544"/>
    <cellStyle name="Total 2 4 2 6 3" xfId="17545"/>
    <cellStyle name="Total 2 4 2 6 4" xfId="17546"/>
    <cellStyle name="Total 2 4 2 6 5" xfId="17547"/>
    <cellStyle name="Total 2 4 2 6 6" xfId="17548"/>
    <cellStyle name="Total 2 4 2 7" xfId="17549"/>
    <cellStyle name="Total 2 4 2 7 2" xfId="17550"/>
    <cellStyle name="Total 2 4 2 7 3" xfId="17551"/>
    <cellStyle name="Total 2 4 2 7 4" xfId="17552"/>
    <cellStyle name="Total 2 4 2 7 5" xfId="17553"/>
    <cellStyle name="Total 2 4 2 8" xfId="17554"/>
    <cellStyle name="Total 2 4 2 9" xfId="17555"/>
    <cellStyle name="Total 2 4 3" xfId="17556"/>
    <cellStyle name="Total 2 4 3 2" xfId="17557"/>
    <cellStyle name="Total 2 4 3 2 2" xfId="17558"/>
    <cellStyle name="Total 2 4 3 2 2 2" xfId="17559"/>
    <cellStyle name="Total 2 4 3 2 2 2 2" xfId="17560"/>
    <cellStyle name="Total 2 4 3 2 2 2 2 2" xfId="17561"/>
    <cellStyle name="Total 2 4 3 2 2 2 2 3" xfId="17562"/>
    <cellStyle name="Total 2 4 3 2 2 2 2 4" xfId="17563"/>
    <cellStyle name="Total 2 4 3 2 2 2 2 5" xfId="17564"/>
    <cellStyle name="Total 2 4 3 2 2 2 3" xfId="17565"/>
    <cellStyle name="Total 2 4 3 2 2 2 4" xfId="17566"/>
    <cellStyle name="Total 2 4 3 2 2 2 5" xfId="17567"/>
    <cellStyle name="Total 2 4 3 2 2 2 6" xfId="17568"/>
    <cellStyle name="Total 2 4 3 2 2 3" xfId="17569"/>
    <cellStyle name="Total 2 4 3 2 2 3 2" xfId="17570"/>
    <cellStyle name="Total 2 4 3 2 2 3 3" xfId="17571"/>
    <cellStyle name="Total 2 4 3 2 2 3 4" xfId="17572"/>
    <cellStyle name="Total 2 4 3 2 2 3 5" xfId="17573"/>
    <cellStyle name="Total 2 4 3 2 2 4" xfId="17574"/>
    <cellStyle name="Total 2 4 3 2 2 5" xfId="17575"/>
    <cellStyle name="Total 2 4 3 2 2 6" xfId="17576"/>
    <cellStyle name="Total 2 4 3 2 2 7" xfId="17577"/>
    <cellStyle name="Total 2 4 3 2 3" xfId="17578"/>
    <cellStyle name="Total 2 4 3 2 3 2" xfId="17579"/>
    <cellStyle name="Total 2 4 3 2 3 2 2" xfId="17580"/>
    <cellStyle name="Total 2 4 3 2 3 2 3" xfId="17581"/>
    <cellStyle name="Total 2 4 3 2 3 2 4" xfId="17582"/>
    <cellStyle name="Total 2 4 3 2 3 2 5" xfId="17583"/>
    <cellStyle name="Total 2 4 3 2 3 3" xfId="17584"/>
    <cellStyle name="Total 2 4 3 2 3 4" xfId="17585"/>
    <cellStyle name="Total 2 4 3 2 3 5" xfId="17586"/>
    <cellStyle name="Total 2 4 3 2 3 6" xfId="17587"/>
    <cellStyle name="Total 2 4 3 2 4" xfId="17588"/>
    <cellStyle name="Total 2 4 3 2 4 2" xfId="17589"/>
    <cellStyle name="Total 2 4 3 2 4 3" xfId="17590"/>
    <cellStyle name="Total 2 4 3 2 4 4" xfId="17591"/>
    <cellStyle name="Total 2 4 3 2 4 5" xfId="17592"/>
    <cellStyle name="Total 2 4 3 2 5" xfId="17593"/>
    <cellStyle name="Total 2 4 3 2 6" xfId="17594"/>
    <cellStyle name="Total 2 4 3 2 7" xfId="17595"/>
    <cellStyle name="Total 2 4 3 2 8" xfId="17596"/>
    <cellStyle name="Total 2 4 3 3" xfId="17597"/>
    <cellStyle name="Total 2 4 3 3 2" xfId="17598"/>
    <cellStyle name="Total 2 4 3 3 2 2" xfId="17599"/>
    <cellStyle name="Total 2 4 3 3 2 2 2" xfId="17600"/>
    <cellStyle name="Total 2 4 3 3 2 2 3" xfId="17601"/>
    <cellStyle name="Total 2 4 3 3 2 2 4" xfId="17602"/>
    <cellStyle name="Total 2 4 3 3 2 2 5" xfId="17603"/>
    <cellStyle name="Total 2 4 3 3 2 3" xfId="17604"/>
    <cellStyle name="Total 2 4 3 3 2 4" xfId="17605"/>
    <cellStyle name="Total 2 4 3 3 2 5" xfId="17606"/>
    <cellStyle name="Total 2 4 3 3 2 6" xfId="17607"/>
    <cellStyle name="Total 2 4 3 3 3" xfId="17608"/>
    <cellStyle name="Total 2 4 3 3 3 2" xfId="17609"/>
    <cellStyle name="Total 2 4 3 3 3 3" xfId="17610"/>
    <cellStyle name="Total 2 4 3 3 3 4" xfId="17611"/>
    <cellStyle name="Total 2 4 3 3 3 5" xfId="17612"/>
    <cellStyle name="Total 2 4 3 3 4" xfId="17613"/>
    <cellStyle name="Total 2 4 3 3 5" xfId="17614"/>
    <cellStyle name="Total 2 4 3 3 6" xfId="17615"/>
    <cellStyle name="Total 2 4 3 3 7" xfId="17616"/>
    <cellStyle name="Total 2 4 3 4" xfId="17617"/>
    <cellStyle name="Total 2 4 3 4 2" xfId="17618"/>
    <cellStyle name="Total 2 4 3 4 2 2" xfId="17619"/>
    <cellStyle name="Total 2 4 3 4 2 3" xfId="17620"/>
    <cellStyle name="Total 2 4 3 4 2 4" xfId="17621"/>
    <cellStyle name="Total 2 4 3 4 2 5" xfId="17622"/>
    <cellStyle name="Total 2 4 3 4 3" xfId="17623"/>
    <cellStyle name="Total 2 4 3 4 4" xfId="17624"/>
    <cellStyle name="Total 2 4 3 4 5" xfId="17625"/>
    <cellStyle name="Total 2 4 3 4 6" xfId="17626"/>
    <cellStyle name="Total 2 4 3 5" xfId="17627"/>
    <cellStyle name="Total 2 4 3 5 2" xfId="17628"/>
    <cellStyle name="Total 2 4 3 5 3" xfId="17629"/>
    <cellStyle name="Total 2 4 3 5 4" xfId="17630"/>
    <cellStyle name="Total 2 4 3 5 5" xfId="17631"/>
    <cellStyle name="Total 2 4 3 6" xfId="17632"/>
    <cellStyle name="Total 2 4 3 7" xfId="17633"/>
    <cellStyle name="Total 2 4 3 8" xfId="17634"/>
    <cellStyle name="Total 2 4 3 9" xfId="17635"/>
    <cellStyle name="Total 2 4 4" xfId="17636"/>
    <cellStyle name="Total 2 4 4 2" xfId="17637"/>
    <cellStyle name="Total 2 4 4 2 2" xfId="17638"/>
    <cellStyle name="Total 2 4 4 2 2 2" xfId="17639"/>
    <cellStyle name="Total 2 4 4 2 2 2 2" xfId="17640"/>
    <cellStyle name="Total 2 4 4 2 2 2 2 2" xfId="17641"/>
    <cellStyle name="Total 2 4 4 2 2 2 2 3" xfId="17642"/>
    <cellStyle name="Total 2 4 4 2 2 2 2 4" xfId="17643"/>
    <cellStyle name="Total 2 4 4 2 2 2 2 5" xfId="17644"/>
    <cellStyle name="Total 2 4 4 2 2 2 3" xfId="17645"/>
    <cellStyle name="Total 2 4 4 2 2 2 4" xfId="17646"/>
    <cellStyle name="Total 2 4 4 2 2 2 5" xfId="17647"/>
    <cellStyle name="Total 2 4 4 2 2 2 6" xfId="17648"/>
    <cellStyle name="Total 2 4 4 2 2 3" xfId="17649"/>
    <cellStyle name="Total 2 4 4 2 2 3 2" xfId="17650"/>
    <cellStyle name="Total 2 4 4 2 2 3 3" xfId="17651"/>
    <cellStyle name="Total 2 4 4 2 2 3 4" xfId="17652"/>
    <cellStyle name="Total 2 4 4 2 2 3 5" xfId="17653"/>
    <cellStyle name="Total 2 4 4 2 2 4" xfId="17654"/>
    <cellStyle name="Total 2 4 4 2 2 5" xfId="17655"/>
    <cellStyle name="Total 2 4 4 2 2 6" xfId="17656"/>
    <cellStyle name="Total 2 4 4 2 2 7" xfId="17657"/>
    <cellStyle name="Total 2 4 4 2 3" xfId="17658"/>
    <cellStyle name="Total 2 4 4 2 3 2" xfId="17659"/>
    <cellStyle name="Total 2 4 4 2 3 2 2" xfId="17660"/>
    <cellStyle name="Total 2 4 4 2 3 2 3" xfId="17661"/>
    <cellStyle name="Total 2 4 4 2 3 2 4" xfId="17662"/>
    <cellStyle name="Total 2 4 4 2 3 2 5" xfId="17663"/>
    <cellStyle name="Total 2 4 4 2 3 3" xfId="17664"/>
    <cellStyle name="Total 2 4 4 2 3 4" xfId="17665"/>
    <cellStyle name="Total 2 4 4 2 3 5" xfId="17666"/>
    <cellStyle name="Total 2 4 4 2 3 6" xfId="17667"/>
    <cellStyle name="Total 2 4 4 2 4" xfId="17668"/>
    <cellStyle name="Total 2 4 4 2 4 2" xfId="17669"/>
    <cellStyle name="Total 2 4 4 2 4 3" xfId="17670"/>
    <cellStyle name="Total 2 4 4 2 4 4" xfId="17671"/>
    <cellStyle name="Total 2 4 4 2 4 5" xfId="17672"/>
    <cellStyle name="Total 2 4 4 2 5" xfId="17673"/>
    <cellStyle name="Total 2 4 4 2 6" xfId="17674"/>
    <cellStyle name="Total 2 4 4 2 7" xfId="17675"/>
    <cellStyle name="Total 2 4 4 2 8" xfId="17676"/>
    <cellStyle name="Total 2 4 4 3" xfId="17677"/>
    <cellStyle name="Total 2 4 4 3 2" xfId="17678"/>
    <cellStyle name="Total 2 4 4 3 2 2" xfId="17679"/>
    <cellStyle name="Total 2 4 4 3 2 2 2" xfId="17680"/>
    <cellStyle name="Total 2 4 4 3 2 2 3" xfId="17681"/>
    <cellStyle name="Total 2 4 4 3 2 2 4" xfId="17682"/>
    <cellStyle name="Total 2 4 4 3 2 2 5" xfId="17683"/>
    <cellStyle name="Total 2 4 4 3 2 3" xfId="17684"/>
    <cellStyle name="Total 2 4 4 3 2 4" xfId="17685"/>
    <cellStyle name="Total 2 4 4 3 2 5" xfId="17686"/>
    <cellStyle name="Total 2 4 4 3 2 6" xfId="17687"/>
    <cellStyle name="Total 2 4 4 3 3" xfId="17688"/>
    <cellStyle name="Total 2 4 4 3 3 2" xfId="17689"/>
    <cellStyle name="Total 2 4 4 3 3 3" xfId="17690"/>
    <cellStyle name="Total 2 4 4 3 3 4" xfId="17691"/>
    <cellStyle name="Total 2 4 4 3 3 5" xfId="17692"/>
    <cellStyle name="Total 2 4 4 3 4" xfId="17693"/>
    <cellStyle name="Total 2 4 4 3 5" xfId="17694"/>
    <cellStyle name="Total 2 4 4 3 6" xfId="17695"/>
    <cellStyle name="Total 2 4 4 3 7" xfId="17696"/>
    <cellStyle name="Total 2 4 4 4" xfId="17697"/>
    <cellStyle name="Total 2 4 4 4 2" xfId="17698"/>
    <cellStyle name="Total 2 4 4 4 2 2" xfId="17699"/>
    <cellStyle name="Total 2 4 4 4 2 3" xfId="17700"/>
    <cellStyle name="Total 2 4 4 4 2 4" xfId="17701"/>
    <cellStyle name="Total 2 4 4 4 2 5" xfId="17702"/>
    <cellStyle name="Total 2 4 4 4 3" xfId="17703"/>
    <cellStyle name="Total 2 4 4 4 4" xfId="17704"/>
    <cellStyle name="Total 2 4 4 4 5" xfId="17705"/>
    <cellStyle name="Total 2 4 4 4 6" xfId="17706"/>
    <cellStyle name="Total 2 4 4 5" xfId="17707"/>
    <cellStyle name="Total 2 4 4 5 2" xfId="17708"/>
    <cellStyle name="Total 2 4 4 5 3" xfId="17709"/>
    <cellStyle name="Total 2 4 4 5 4" xfId="17710"/>
    <cellStyle name="Total 2 4 4 5 5" xfId="17711"/>
    <cellStyle name="Total 2 4 4 6" xfId="17712"/>
    <cellStyle name="Total 2 4 4 7" xfId="17713"/>
    <cellStyle name="Total 2 4 4 8" xfId="17714"/>
    <cellStyle name="Total 2 4 4 9" xfId="17715"/>
    <cellStyle name="Total 2 4 5" xfId="17716"/>
    <cellStyle name="Total 2 4 5 2" xfId="17717"/>
    <cellStyle name="Total 2 4 5 2 2" xfId="17718"/>
    <cellStyle name="Total 2 4 5 2 2 2" xfId="17719"/>
    <cellStyle name="Total 2 4 5 2 2 2 2" xfId="17720"/>
    <cellStyle name="Total 2 4 5 2 2 2 3" xfId="17721"/>
    <cellStyle name="Total 2 4 5 2 2 2 4" xfId="17722"/>
    <cellStyle name="Total 2 4 5 2 2 2 5" xfId="17723"/>
    <cellStyle name="Total 2 4 5 2 2 3" xfId="17724"/>
    <cellStyle name="Total 2 4 5 2 2 4" xfId="17725"/>
    <cellStyle name="Total 2 4 5 2 2 5" xfId="17726"/>
    <cellStyle name="Total 2 4 5 2 2 6" xfId="17727"/>
    <cellStyle name="Total 2 4 5 2 3" xfId="17728"/>
    <cellStyle name="Total 2 4 5 2 3 2" xfId="17729"/>
    <cellStyle name="Total 2 4 5 2 3 3" xfId="17730"/>
    <cellStyle name="Total 2 4 5 2 3 4" xfId="17731"/>
    <cellStyle name="Total 2 4 5 2 3 5" xfId="17732"/>
    <cellStyle name="Total 2 4 5 2 4" xfId="17733"/>
    <cellStyle name="Total 2 4 5 2 5" xfId="17734"/>
    <cellStyle name="Total 2 4 5 2 6" xfId="17735"/>
    <cellStyle name="Total 2 4 5 2 7" xfId="17736"/>
    <cellStyle name="Total 2 4 5 3" xfId="17737"/>
    <cellStyle name="Total 2 4 5 3 2" xfId="17738"/>
    <cellStyle name="Total 2 4 5 3 2 2" xfId="17739"/>
    <cellStyle name="Total 2 4 5 3 2 3" xfId="17740"/>
    <cellStyle name="Total 2 4 5 3 2 4" xfId="17741"/>
    <cellStyle name="Total 2 4 5 3 2 5" xfId="17742"/>
    <cellStyle name="Total 2 4 5 3 3" xfId="17743"/>
    <cellStyle name="Total 2 4 5 3 4" xfId="17744"/>
    <cellStyle name="Total 2 4 5 3 5" xfId="17745"/>
    <cellStyle name="Total 2 4 5 3 6" xfId="17746"/>
    <cellStyle name="Total 2 4 5 4" xfId="17747"/>
    <cellStyle name="Total 2 4 5 4 2" xfId="17748"/>
    <cellStyle name="Total 2 4 5 4 3" xfId="17749"/>
    <cellStyle name="Total 2 4 5 4 4" xfId="17750"/>
    <cellStyle name="Total 2 4 5 4 5" xfId="17751"/>
    <cellStyle name="Total 2 4 5 5" xfId="17752"/>
    <cellStyle name="Total 2 4 5 6" xfId="17753"/>
    <cellStyle name="Total 2 4 5 7" xfId="17754"/>
    <cellStyle name="Total 2 4 5 8" xfId="17755"/>
    <cellStyle name="Total 2 4 6" xfId="17756"/>
    <cellStyle name="Total 2 4 6 2" xfId="17757"/>
    <cellStyle name="Total 2 4 6 2 2" xfId="17758"/>
    <cellStyle name="Total 2 4 6 2 2 2" xfId="17759"/>
    <cellStyle name="Total 2 4 6 2 2 3" xfId="17760"/>
    <cellStyle name="Total 2 4 6 2 2 4" xfId="17761"/>
    <cellStyle name="Total 2 4 6 2 2 5" xfId="17762"/>
    <cellStyle name="Total 2 4 6 2 3" xfId="17763"/>
    <cellStyle name="Total 2 4 6 2 4" xfId="17764"/>
    <cellStyle name="Total 2 4 6 2 5" xfId="17765"/>
    <cellStyle name="Total 2 4 6 2 6" xfId="17766"/>
    <cellStyle name="Total 2 4 6 3" xfId="17767"/>
    <cellStyle name="Total 2 4 6 3 2" xfId="17768"/>
    <cellStyle name="Total 2 4 6 3 3" xfId="17769"/>
    <cellStyle name="Total 2 4 6 3 4" xfId="17770"/>
    <cellStyle name="Total 2 4 6 3 5" xfId="17771"/>
    <cellStyle name="Total 2 4 6 4" xfId="17772"/>
    <cellStyle name="Total 2 4 6 5" xfId="17773"/>
    <cellStyle name="Total 2 4 6 6" xfId="17774"/>
    <cellStyle name="Total 2 4 6 7" xfId="17775"/>
    <cellStyle name="Total 2 4 7" xfId="17776"/>
    <cellStyle name="Total 2 4 7 2" xfId="17777"/>
    <cellStyle name="Total 2 4 7 2 2" xfId="17778"/>
    <cellStyle name="Total 2 4 7 2 3" xfId="17779"/>
    <cellStyle name="Total 2 4 7 2 4" xfId="17780"/>
    <cellStyle name="Total 2 4 7 2 5" xfId="17781"/>
    <cellStyle name="Total 2 4 7 3" xfId="17782"/>
    <cellStyle name="Total 2 4 7 4" xfId="17783"/>
    <cellStyle name="Total 2 4 7 5" xfId="17784"/>
    <cellStyle name="Total 2 4 7 6" xfId="17785"/>
    <cellStyle name="Total 2 4 8" xfId="17786"/>
    <cellStyle name="Total 2 4 8 2" xfId="17787"/>
    <cellStyle name="Total 2 4 8 3" xfId="17788"/>
    <cellStyle name="Total 2 4 8 4" xfId="17789"/>
    <cellStyle name="Total 2 4 8 5" xfId="17790"/>
    <cellStyle name="Total 2 4 9" xfId="17791"/>
    <cellStyle name="Total 2 5" xfId="17792"/>
    <cellStyle name="Total 2 5 10" xfId="17793"/>
    <cellStyle name="Total 2 5 11" xfId="17794"/>
    <cellStyle name="Total 2 5 2" xfId="17795"/>
    <cellStyle name="Total 2 5 2 2" xfId="17796"/>
    <cellStyle name="Total 2 5 2 2 2" xfId="17797"/>
    <cellStyle name="Total 2 5 2 2 2 2" xfId="17798"/>
    <cellStyle name="Total 2 5 2 2 2 2 2" xfId="17799"/>
    <cellStyle name="Total 2 5 2 2 2 2 2 2" xfId="17800"/>
    <cellStyle name="Total 2 5 2 2 2 2 2 3" xfId="17801"/>
    <cellStyle name="Total 2 5 2 2 2 2 2 4" xfId="17802"/>
    <cellStyle name="Total 2 5 2 2 2 2 2 5" xfId="17803"/>
    <cellStyle name="Total 2 5 2 2 2 2 3" xfId="17804"/>
    <cellStyle name="Total 2 5 2 2 2 2 4" xfId="17805"/>
    <cellStyle name="Total 2 5 2 2 2 2 5" xfId="17806"/>
    <cellStyle name="Total 2 5 2 2 2 2 6" xfId="17807"/>
    <cellStyle name="Total 2 5 2 2 2 3" xfId="17808"/>
    <cellStyle name="Total 2 5 2 2 2 3 2" xfId="17809"/>
    <cellStyle name="Total 2 5 2 2 2 3 3" xfId="17810"/>
    <cellStyle name="Total 2 5 2 2 2 3 4" xfId="17811"/>
    <cellStyle name="Total 2 5 2 2 2 3 5" xfId="17812"/>
    <cellStyle name="Total 2 5 2 2 2 4" xfId="17813"/>
    <cellStyle name="Total 2 5 2 2 2 5" xfId="17814"/>
    <cellStyle name="Total 2 5 2 2 2 6" xfId="17815"/>
    <cellStyle name="Total 2 5 2 2 2 7" xfId="17816"/>
    <cellStyle name="Total 2 5 2 2 3" xfId="17817"/>
    <cellStyle name="Total 2 5 2 2 3 2" xfId="17818"/>
    <cellStyle name="Total 2 5 2 2 3 2 2" xfId="17819"/>
    <cellStyle name="Total 2 5 2 2 3 2 3" xfId="17820"/>
    <cellStyle name="Total 2 5 2 2 3 2 4" xfId="17821"/>
    <cellStyle name="Total 2 5 2 2 3 2 5" xfId="17822"/>
    <cellStyle name="Total 2 5 2 2 3 3" xfId="17823"/>
    <cellStyle name="Total 2 5 2 2 3 4" xfId="17824"/>
    <cellStyle name="Total 2 5 2 2 3 5" xfId="17825"/>
    <cellStyle name="Total 2 5 2 2 3 6" xfId="17826"/>
    <cellStyle name="Total 2 5 2 2 4" xfId="17827"/>
    <cellStyle name="Total 2 5 2 2 4 2" xfId="17828"/>
    <cellStyle name="Total 2 5 2 2 4 3" xfId="17829"/>
    <cellStyle name="Total 2 5 2 2 4 4" xfId="17830"/>
    <cellStyle name="Total 2 5 2 2 4 5" xfId="17831"/>
    <cellStyle name="Total 2 5 2 2 5" xfId="17832"/>
    <cellStyle name="Total 2 5 2 2 6" xfId="17833"/>
    <cellStyle name="Total 2 5 2 2 7" xfId="17834"/>
    <cellStyle name="Total 2 5 2 2 8" xfId="17835"/>
    <cellStyle name="Total 2 5 2 3" xfId="17836"/>
    <cellStyle name="Total 2 5 2 3 2" xfId="17837"/>
    <cellStyle name="Total 2 5 2 3 2 2" xfId="17838"/>
    <cellStyle name="Total 2 5 2 3 2 2 2" xfId="17839"/>
    <cellStyle name="Total 2 5 2 3 2 2 3" xfId="17840"/>
    <cellStyle name="Total 2 5 2 3 2 2 4" xfId="17841"/>
    <cellStyle name="Total 2 5 2 3 2 2 5" xfId="17842"/>
    <cellStyle name="Total 2 5 2 3 2 3" xfId="17843"/>
    <cellStyle name="Total 2 5 2 3 2 4" xfId="17844"/>
    <cellStyle name="Total 2 5 2 3 2 5" xfId="17845"/>
    <cellStyle name="Total 2 5 2 3 2 6" xfId="17846"/>
    <cellStyle name="Total 2 5 2 3 3" xfId="17847"/>
    <cellStyle name="Total 2 5 2 3 3 2" xfId="17848"/>
    <cellStyle name="Total 2 5 2 3 3 3" xfId="17849"/>
    <cellStyle name="Total 2 5 2 3 3 4" xfId="17850"/>
    <cellStyle name="Total 2 5 2 3 3 5" xfId="17851"/>
    <cellStyle name="Total 2 5 2 3 4" xfId="17852"/>
    <cellStyle name="Total 2 5 2 3 5" xfId="17853"/>
    <cellStyle name="Total 2 5 2 3 6" xfId="17854"/>
    <cellStyle name="Total 2 5 2 3 7" xfId="17855"/>
    <cellStyle name="Total 2 5 2 4" xfId="17856"/>
    <cellStyle name="Total 2 5 2 4 2" xfId="17857"/>
    <cellStyle name="Total 2 5 2 4 2 2" xfId="17858"/>
    <cellStyle name="Total 2 5 2 4 2 3" xfId="17859"/>
    <cellStyle name="Total 2 5 2 4 2 4" xfId="17860"/>
    <cellStyle name="Total 2 5 2 4 2 5" xfId="17861"/>
    <cellStyle name="Total 2 5 2 4 3" xfId="17862"/>
    <cellStyle name="Total 2 5 2 4 4" xfId="17863"/>
    <cellStyle name="Total 2 5 2 4 5" xfId="17864"/>
    <cellStyle name="Total 2 5 2 4 6" xfId="17865"/>
    <cellStyle name="Total 2 5 2 5" xfId="17866"/>
    <cellStyle name="Total 2 5 2 5 2" xfId="17867"/>
    <cellStyle name="Total 2 5 2 5 3" xfId="17868"/>
    <cellStyle name="Total 2 5 2 5 4" xfId="17869"/>
    <cellStyle name="Total 2 5 2 5 5" xfId="17870"/>
    <cellStyle name="Total 2 5 2 6" xfId="17871"/>
    <cellStyle name="Total 2 5 2 7" xfId="17872"/>
    <cellStyle name="Total 2 5 2 8" xfId="17873"/>
    <cellStyle name="Total 2 5 2 9" xfId="17874"/>
    <cellStyle name="Total 2 5 3" xfId="17875"/>
    <cellStyle name="Total 2 5 3 2" xfId="17876"/>
    <cellStyle name="Total 2 5 3 2 2" xfId="17877"/>
    <cellStyle name="Total 2 5 3 2 2 2" xfId="17878"/>
    <cellStyle name="Total 2 5 3 2 2 2 2" xfId="17879"/>
    <cellStyle name="Total 2 5 3 2 2 2 2 2" xfId="17880"/>
    <cellStyle name="Total 2 5 3 2 2 2 2 3" xfId="17881"/>
    <cellStyle name="Total 2 5 3 2 2 2 2 4" xfId="17882"/>
    <cellStyle name="Total 2 5 3 2 2 2 2 5" xfId="17883"/>
    <cellStyle name="Total 2 5 3 2 2 2 3" xfId="17884"/>
    <cellStyle name="Total 2 5 3 2 2 2 4" xfId="17885"/>
    <cellStyle name="Total 2 5 3 2 2 2 5" xfId="17886"/>
    <cellStyle name="Total 2 5 3 2 2 2 6" xfId="17887"/>
    <cellStyle name="Total 2 5 3 2 2 3" xfId="17888"/>
    <cellStyle name="Total 2 5 3 2 2 3 2" xfId="17889"/>
    <cellStyle name="Total 2 5 3 2 2 3 3" xfId="17890"/>
    <cellStyle name="Total 2 5 3 2 2 3 4" xfId="17891"/>
    <cellStyle name="Total 2 5 3 2 2 3 5" xfId="17892"/>
    <cellStyle name="Total 2 5 3 2 2 4" xfId="17893"/>
    <cellStyle name="Total 2 5 3 2 2 5" xfId="17894"/>
    <cellStyle name="Total 2 5 3 2 2 6" xfId="17895"/>
    <cellStyle name="Total 2 5 3 2 2 7" xfId="17896"/>
    <cellStyle name="Total 2 5 3 2 3" xfId="17897"/>
    <cellStyle name="Total 2 5 3 2 3 2" xfId="17898"/>
    <cellStyle name="Total 2 5 3 2 3 2 2" xfId="17899"/>
    <cellStyle name="Total 2 5 3 2 3 2 3" xfId="17900"/>
    <cellStyle name="Total 2 5 3 2 3 2 4" xfId="17901"/>
    <cellStyle name="Total 2 5 3 2 3 2 5" xfId="17902"/>
    <cellStyle name="Total 2 5 3 2 3 3" xfId="17903"/>
    <cellStyle name="Total 2 5 3 2 3 4" xfId="17904"/>
    <cellStyle name="Total 2 5 3 2 3 5" xfId="17905"/>
    <cellStyle name="Total 2 5 3 2 3 6" xfId="17906"/>
    <cellStyle name="Total 2 5 3 2 4" xfId="17907"/>
    <cellStyle name="Total 2 5 3 2 4 2" xfId="17908"/>
    <cellStyle name="Total 2 5 3 2 4 3" xfId="17909"/>
    <cellStyle name="Total 2 5 3 2 4 4" xfId="17910"/>
    <cellStyle name="Total 2 5 3 2 4 5" xfId="17911"/>
    <cellStyle name="Total 2 5 3 2 5" xfId="17912"/>
    <cellStyle name="Total 2 5 3 2 6" xfId="17913"/>
    <cellStyle name="Total 2 5 3 2 7" xfId="17914"/>
    <cellStyle name="Total 2 5 3 2 8" xfId="17915"/>
    <cellStyle name="Total 2 5 3 3" xfId="17916"/>
    <cellStyle name="Total 2 5 3 3 2" xfId="17917"/>
    <cellStyle name="Total 2 5 3 3 2 2" xfId="17918"/>
    <cellStyle name="Total 2 5 3 3 2 2 2" xfId="17919"/>
    <cellStyle name="Total 2 5 3 3 2 2 3" xfId="17920"/>
    <cellStyle name="Total 2 5 3 3 2 2 4" xfId="17921"/>
    <cellStyle name="Total 2 5 3 3 2 2 5" xfId="17922"/>
    <cellStyle name="Total 2 5 3 3 2 3" xfId="17923"/>
    <cellStyle name="Total 2 5 3 3 2 4" xfId="17924"/>
    <cellStyle name="Total 2 5 3 3 2 5" xfId="17925"/>
    <cellStyle name="Total 2 5 3 3 2 6" xfId="17926"/>
    <cellStyle name="Total 2 5 3 3 3" xfId="17927"/>
    <cellStyle name="Total 2 5 3 3 3 2" xfId="17928"/>
    <cellStyle name="Total 2 5 3 3 3 3" xfId="17929"/>
    <cellStyle name="Total 2 5 3 3 3 4" xfId="17930"/>
    <cellStyle name="Total 2 5 3 3 3 5" xfId="17931"/>
    <cellStyle name="Total 2 5 3 3 4" xfId="17932"/>
    <cellStyle name="Total 2 5 3 3 5" xfId="17933"/>
    <cellStyle name="Total 2 5 3 3 6" xfId="17934"/>
    <cellStyle name="Total 2 5 3 3 7" xfId="17935"/>
    <cellStyle name="Total 2 5 3 4" xfId="17936"/>
    <cellStyle name="Total 2 5 3 4 2" xfId="17937"/>
    <cellStyle name="Total 2 5 3 4 2 2" xfId="17938"/>
    <cellStyle name="Total 2 5 3 4 2 3" xfId="17939"/>
    <cellStyle name="Total 2 5 3 4 2 4" xfId="17940"/>
    <cellStyle name="Total 2 5 3 4 2 5" xfId="17941"/>
    <cellStyle name="Total 2 5 3 4 3" xfId="17942"/>
    <cellStyle name="Total 2 5 3 4 4" xfId="17943"/>
    <cellStyle name="Total 2 5 3 4 5" xfId="17944"/>
    <cellStyle name="Total 2 5 3 4 6" xfId="17945"/>
    <cellStyle name="Total 2 5 3 5" xfId="17946"/>
    <cellStyle name="Total 2 5 3 5 2" xfId="17947"/>
    <cellStyle name="Total 2 5 3 5 3" xfId="17948"/>
    <cellStyle name="Total 2 5 3 5 4" xfId="17949"/>
    <cellStyle name="Total 2 5 3 5 5" xfId="17950"/>
    <cellStyle name="Total 2 5 3 6" xfId="17951"/>
    <cellStyle name="Total 2 5 3 7" xfId="17952"/>
    <cellStyle name="Total 2 5 3 8" xfId="17953"/>
    <cellStyle name="Total 2 5 3 9" xfId="17954"/>
    <cellStyle name="Total 2 5 4" xfId="17955"/>
    <cellStyle name="Total 2 5 4 2" xfId="17956"/>
    <cellStyle name="Total 2 5 4 2 2" xfId="17957"/>
    <cellStyle name="Total 2 5 4 2 2 2" xfId="17958"/>
    <cellStyle name="Total 2 5 4 2 2 2 2" xfId="17959"/>
    <cellStyle name="Total 2 5 4 2 2 2 3" xfId="17960"/>
    <cellStyle name="Total 2 5 4 2 2 2 4" xfId="17961"/>
    <cellStyle name="Total 2 5 4 2 2 2 5" xfId="17962"/>
    <cellStyle name="Total 2 5 4 2 2 3" xfId="17963"/>
    <cellStyle name="Total 2 5 4 2 2 4" xfId="17964"/>
    <cellStyle name="Total 2 5 4 2 2 5" xfId="17965"/>
    <cellStyle name="Total 2 5 4 2 2 6" xfId="17966"/>
    <cellStyle name="Total 2 5 4 2 3" xfId="17967"/>
    <cellStyle name="Total 2 5 4 2 3 2" xfId="17968"/>
    <cellStyle name="Total 2 5 4 2 3 3" xfId="17969"/>
    <cellStyle name="Total 2 5 4 2 3 4" xfId="17970"/>
    <cellStyle name="Total 2 5 4 2 3 5" xfId="17971"/>
    <cellStyle name="Total 2 5 4 2 4" xfId="17972"/>
    <cellStyle name="Total 2 5 4 2 5" xfId="17973"/>
    <cellStyle name="Total 2 5 4 2 6" xfId="17974"/>
    <cellStyle name="Total 2 5 4 2 7" xfId="17975"/>
    <cellStyle name="Total 2 5 4 3" xfId="17976"/>
    <cellStyle name="Total 2 5 4 3 2" xfId="17977"/>
    <cellStyle name="Total 2 5 4 3 2 2" xfId="17978"/>
    <cellStyle name="Total 2 5 4 3 2 3" xfId="17979"/>
    <cellStyle name="Total 2 5 4 3 2 4" xfId="17980"/>
    <cellStyle name="Total 2 5 4 3 2 5" xfId="17981"/>
    <cellStyle name="Total 2 5 4 3 3" xfId="17982"/>
    <cellStyle name="Total 2 5 4 3 4" xfId="17983"/>
    <cellStyle name="Total 2 5 4 3 5" xfId="17984"/>
    <cellStyle name="Total 2 5 4 3 6" xfId="17985"/>
    <cellStyle name="Total 2 5 4 4" xfId="17986"/>
    <cellStyle name="Total 2 5 4 4 2" xfId="17987"/>
    <cellStyle name="Total 2 5 4 4 3" xfId="17988"/>
    <cellStyle name="Total 2 5 4 4 4" xfId="17989"/>
    <cellStyle name="Total 2 5 4 4 5" xfId="17990"/>
    <cellStyle name="Total 2 5 4 5" xfId="17991"/>
    <cellStyle name="Total 2 5 4 6" xfId="17992"/>
    <cellStyle name="Total 2 5 4 7" xfId="17993"/>
    <cellStyle name="Total 2 5 4 8" xfId="17994"/>
    <cellStyle name="Total 2 5 5" xfId="17995"/>
    <cellStyle name="Total 2 5 5 2" xfId="17996"/>
    <cellStyle name="Total 2 5 5 2 2" xfId="17997"/>
    <cellStyle name="Total 2 5 5 2 2 2" xfId="17998"/>
    <cellStyle name="Total 2 5 5 2 2 3" xfId="17999"/>
    <cellStyle name="Total 2 5 5 2 2 4" xfId="18000"/>
    <cellStyle name="Total 2 5 5 2 2 5" xfId="18001"/>
    <cellStyle name="Total 2 5 5 2 3" xfId="18002"/>
    <cellStyle name="Total 2 5 5 2 4" xfId="18003"/>
    <cellStyle name="Total 2 5 5 2 5" xfId="18004"/>
    <cellStyle name="Total 2 5 5 2 6" xfId="18005"/>
    <cellStyle name="Total 2 5 5 3" xfId="18006"/>
    <cellStyle name="Total 2 5 5 3 2" xfId="18007"/>
    <cellStyle name="Total 2 5 5 3 3" xfId="18008"/>
    <cellStyle name="Total 2 5 5 3 4" xfId="18009"/>
    <cellStyle name="Total 2 5 5 3 5" xfId="18010"/>
    <cellStyle name="Total 2 5 5 4" xfId="18011"/>
    <cellStyle name="Total 2 5 5 5" xfId="18012"/>
    <cellStyle name="Total 2 5 5 6" xfId="18013"/>
    <cellStyle name="Total 2 5 5 7" xfId="18014"/>
    <cellStyle name="Total 2 5 6" xfId="18015"/>
    <cellStyle name="Total 2 5 6 2" xfId="18016"/>
    <cellStyle name="Total 2 5 6 2 2" xfId="18017"/>
    <cellStyle name="Total 2 5 6 2 3" xfId="18018"/>
    <cellStyle name="Total 2 5 6 2 4" xfId="18019"/>
    <cellStyle name="Total 2 5 6 2 5" xfId="18020"/>
    <cellStyle name="Total 2 5 6 3" xfId="18021"/>
    <cellStyle name="Total 2 5 6 4" xfId="18022"/>
    <cellStyle name="Total 2 5 6 5" xfId="18023"/>
    <cellStyle name="Total 2 5 6 6" xfId="18024"/>
    <cellStyle name="Total 2 5 7" xfId="18025"/>
    <cellStyle name="Total 2 5 7 2" xfId="18026"/>
    <cellStyle name="Total 2 5 7 3" xfId="18027"/>
    <cellStyle name="Total 2 5 7 4" xfId="18028"/>
    <cellStyle name="Total 2 5 7 5" xfId="18029"/>
    <cellStyle name="Total 2 5 8" xfId="18030"/>
    <cellStyle name="Total 2 5 9" xfId="18031"/>
    <cellStyle name="Total 2 6" xfId="18032"/>
    <cellStyle name="Total 2 6 10" xfId="18033"/>
    <cellStyle name="Total 2 6 11" xfId="18034"/>
    <cellStyle name="Total 2 6 2" xfId="18035"/>
    <cellStyle name="Total 2 6 2 2" xfId="18036"/>
    <cellStyle name="Total 2 6 2 2 2" xfId="18037"/>
    <cellStyle name="Total 2 6 2 2 2 2" xfId="18038"/>
    <cellStyle name="Total 2 6 2 2 2 2 2" xfId="18039"/>
    <cellStyle name="Total 2 6 2 2 2 2 2 2" xfId="18040"/>
    <cellStyle name="Total 2 6 2 2 2 2 2 3" xfId="18041"/>
    <cellStyle name="Total 2 6 2 2 2 2 2 4" xfId="18042"/>
    <cellStyle name="Total 2 6 2 2 2 2 2 5" xfId="18043"/>
    <cellStyle name="Total 2 6 2 2 2 2 3" xfId="18044"/>
    <cellStyle name="Total 2 6 2 2 2 2 4" xfId="18045"/>
    <cellStyle name="Total 2 6 2 2 2 2 5" xfId="18046"/>
    <cellStyle name="Total 2 6 2 2 2 2 6" xfId="18047"/>
    <cellStyle name="Total 2 6 2 2 2 3" xfId="18048"/>
    <cellStyle name="Total 2 6 2 2 2 3 2" xfId="18049"/>
    <cellStyle name="Total 2 6 2 2 2 3 3" xfId="18050"/>
    <cellStyle name="Total 2 6 2 2 2 3 4" xfId="18051"/>
    <cellStyle name="Total 2 6 2 2 2 3 5" xfId="18052"/>
    <cellStyle name="Total 2 6 2 2 2 4" xfId="18053"/>
    <cellStyle name="Total 2 6 2 2 2 5" xfId="18054"/>
    <cellStyle name="Total 2 6 2 2 2 6" xfId="18055"/>
    <cellStyle name="Total 2 6 2 2 2 7" xfId="18056"/>
    <cellStyle name="Total 2 6 2 2 3" xfId="18057"/>
    <cellStyle name="Total 2 6 2 2 3 2" xfId="18058"/>
    <cellStyle name="Total 2 6 2 2 3 2 2" xfId="18059"/>
    <cellStyle name="Total 2 6 2 2 3 2 3" xfId="18060"/>
    <cellStyle name="Total 2 6 2 2 3 2 4" xfId="18061"/>
    <cellStyle name="Total 2 6 2 2 3 2 5" xfId="18062"/>
    <cellStyle name="Total 2 6 2 2 3 3" xfId="18063"/>
    <cellStyle name="Total 2 6 2 2 3 4" xfId="18064"/>
    <cellStyle name="Total 2 6 2 2 3 5" xfId="18065"/>
    <cellStyle name="Total 2 6 2 2 3 6" xfId="18066"/>
    <cellStyle name="Total 2 6 2 2 4" xfId="18067"/>
    <cellStyle name="Total 2 6 2 2 4 2" xfId="18068"/>
    <cellStyle name="Total 2 6 2 2 4 3" xfId="18069"/>
    <cellStyle name="Total 2 6 2 2 4 4" xfId="18070"/>
    <cellStyle name="Total 2 6 2 2 4 5" xfId="18071"/>
    <cellStyle name="Total 2 6 2 2 5" xfId="18072"/>
    <cellStyle name="Total 2 6 2 2 6" xfId="18073"/>
    <cellStyle name="Total 2 6 2 2 7" xfId="18074"/>
    <cellStyle name="Total 2 6 2 2 8" xfId="18075"/>
    <cellStyle name="Total 2 6 2 3" xfId="18076"/>
    <cellStyle name="Total 2 6 2 3 2" xfId="18077"/>
    <cellStyle name="Total 2 6 2 3 2 2" xfId="18078"/>
    <cellStyle name="Total 2 6 2 3 2 2 2" xfId="18079"/>
    <cellStyle name="Total 2 6 2 3 2 2 3" xfId="18080"/>
    <cellStyle name="Total 2 6 2 3 2 2 4" xfId="18081"/>
    <cellStyle name="Total 2 6 2 3 2 2 5" xfId="18082"/>
    <cellStyle name="Total 2 6 2 3 2 3" xfId="18083"/>
    <cellStyle name="Total 2 6 2 3 2 4" xfId="18084"/>
    <cellStyle name="Total 2 6 2 3 2 5" xfId="18085"/>
    <cellStyle name="Total 2 6 2 3 2 6" xfId="18086"/>
    <cellStyle name="Total 2 6 2 3 3" xfId="18087"/>
    <cellStyle name="Total 2 6 2 3 3 2" xfId="18088"/>
    <cellStyle name="Total 2 6 2 3 3 3" xfId="18089"/>
    <cellStyle name="Total 2 6 2 3 3 4" xfId="18090"/>
    <cellStyle name="Total 2 6 2 3 3 5" xfId="18091"/>
    <cellStyle name="Total 2 6 2 3 4" xfId="18092"/>
    <cellStyle name="Total 2 6 2 3 5" xfId="18093"/>
    <cellStyle name="Total 2 6 2 3 6" xfId="18094"/>
    <cellStyle name="Total 2 6 2 3 7" xfId="18095"/>
    <cellStyle name="Total 2 6 2 4" xfId="18096"/>
    <cellStyle name="Total 2 6 2 4 2" xfId="18097"/>
    <cellStyle name="Total 2 6 2 4 2 2" xfId="18098"/>
    <cellStyle name="Total 2 6 2 4 2 3" xfId="18099"/>
    <cellStyle name="Total 2 6 2 4 2 4" xfId="18100"/>
    <cellStyle name="Total 2 6 2 4 2 5" xfId="18101"/>
    <cellStyle name="Total 2 6 2 4 3" xfId="18102"/>
    <cellStyle name="Total 2 6 2 4 4" xfId="18103"/>
    <cellStyle name="Total 2 6 2 4 5" xfId="18104"/>
    <cellStyle name="Total 2 6 2 4 6" xfId="18105"/>
    <cellStyle name="Total 2 6 2 5" xfId="18106"/>
    <cellStyle name="Total 2 6 2 5 2" xfId="18107"/>
    <cellStyle name="Total 2 6 2 5 3" xfId="18108"/>
    <cellStyle name="Total 2 6 2 5 4" xfId="18109"/>
    <cellStyle name="Total 2 6 2 5 5" xfId="18110"/>
    <cellStyle name="Total 2 6 2 6" xfId="18111"/>
    <cellStyle name="Total 2 6 2 7" xfId="18112"/>
    <cellStyle name="Total 2 6 2 8" xfId="18113"/>
    <cellStyle name="Total 2 6 2 9" xfId="18114"/>
    <cellStyle name="Total 2 6 3" xfId="18115"/>
    <cellStyle name="Total 2 6 3 2" xfId="18116"/>
    <cellStyle name="Total 2 6 3 2 2" xfId="18117"/>
    <cellStyle name="Total 2 6 3 2 2 2" xfId="18118"/>
    <cellStyle name="Total 2 6 3 2 2 2 2" xfId="18119"/>
    <cellStyle name="Total 2 6 3 2 2 2 2 2" xfId="18120"/>
    <cellStyle name="Total 2 6 3 2 2 2 2 3" xfId="18121"/>
    <cellStyle name="Total 2 6 3 2 2 2 2 4" xfId="18122"/>
    <cellStyle name="Total 2 6 3 2 2 2 2 5" xfId="18123"/>
    <cellStyle name="Total 2 6 3 2 2 2 3" xfId="18124"/>
    <cellStyle name="Total 2 6 3 2 2 2 4" xfId="18125"/>
    <cellStyle name="Total 2 6 3 2 2 2 5" xfId="18126"/>
    <cellStyle name="Total 2 6 3 2 2 2 6" xfId="18127"/>
    <cellStyle name="Total 2 6 3 2 2 3" xfId="18128"/>
    <cellStyle name="Total 2 6 3 2 2 3 2" xfId="18129"/>
    <cellStyle name="Total 2 6 3 2 2 3 3" xfId="18130"/>
    <cellStyle name="Total 2 6 3 2 2 3 4" xfId="18131"/>
    <cellStyle name="Total 2 6 3 2 2 3 5" xfId="18132"/>
    <cellStyle name="Total 2 6 3 2 2 4" xfId="18133"/>
    <cellStyle name="Total 2 6 3 2 2 5" xfId="18134"/>
    <cellStyle name="Total 2 6 3 2 2 6" xfId="18135"/>
    <cellStyle name="Total 2 6 3 2 2 7" xfId="18136"/>
    <cellStyle name="Total 2 6 3 2 3" xfId="18137"/>
    <cellStyle name="Total 2 6 3 2 3 2" xfId="18138"/>
    <cellStyle name="Total 2 6 3 2 3 2 2" xfId="18139"/>
    <cellStyle name="Total 2 6 3 2 3 2 3" xfId="18140"/>
    <cellStyle name="Total 2 6 3 2 3 2 4" xfId="18141"/>
    <cellStyle name="Total 2 6 3 2 3 2 5" xfId="18142"/>
    <cellStyle name="Total 2 6 3 2 3 3" xfId="18143"/>
    <cellStyle name="Total 2 6 3 2 3 4" xfId="18144"/>
    <cellStyle name="Total 2 6 3 2 3 5" xfId="18145"/>
    <cellStyle name="Total 2 6 3 2 3 6" xfId="18146"/>
    <cellStyle name="Total 2 6 3 2 4" xfId="18147"/>
    <cellStyle name="Total 2 6 3 2 4 2" xfId="18148"/>
    <cellStyle name="Total 2 6 3 2 4 3" xfId="18149"/>
    <cellStyle name="Total 2 6 3 2 4 4" xfId="18150"/>
    <cellStyle name="Total 2 6 3 2 4 5" xfId="18151"/>
    <cellStyle name="Total 2 6 3 2 5" xfId="18152"/>
    <cellStyle name="Total 2 6 3 2 6" xfId="18153"/>
    <cellStyle name="Total 2 6 3 2 7" xfId="18154"/>
    <cellStyle name="Total 2 6 3 2 8" xfId="18155"/>
    <cellStyle name="Total 2 6 3 3" xfId="18156"/>
    <cellStyle name="Total 2 6 3 3 2" xfId="18157"/>
    <cellStyle name="Total 2 6 3 3 2 2" xfId="18158"/>
    <cellStyle name="Total 2 6 3 3 2 2 2" xfId="18159"/>
    <cellStyle name="Total 2 6 3 3 2 2 3" xfId="18160"/>
    <cellStyle name="Total 2 6 3 3 2 2 4" xfId="18161"/>
    <cellStyle name="Total 2 6 3 3 2 2 5" xfId="18162"/>
    <cellStyle name="Total 2 6 3 3 2 3" xfId="18163"/>
    <cellStyle name="Total 2 6 3 3 2 4" xfId="18164"/>
    <cellStyle name="Total 2 6 3 3 2 5" xfId="18165"/>
    <cellStyle name="Total 2 6 3 3 2 6" xfId="18166"/>
    <cellStyle name="Total 2 6 3 3 3" xfId="18167"/>
    <cellStyle name="Total 2 6 3 3 3 2" xfId="18168"/>
    <cellStyle name="Total 2 6 3 3 3 3" xfId="18169"/>
    <cellStyle name="Total 2 6 3 3 3 4" xfId="18170"/>
    <cellStyle name="Total 2 6 3 3 3 5" xfId="18171"/>
    <cellStyle name="Total 2 6 3 3 4" xfId="18172"/>
    <cellStyle name="Total 2 6 3 3 5" xfId="18173"/>
    <cellStyle name="Total 2 6 3 3 6" xfId="18174"/>
    <cellStyle name="Total 2 6 3 3 7" xfId="18175"/>
    <cellStyle name="Total 2 6 3 4" xfId="18176"/>
    <cellStyle name="Total 2 6 3 4 2" xfId="18177"/>
    <cellStyle name="Total 2 6 3 4 2 2" xfId="18178"/>
    <cellStyle name="Total 2 6 3 4 2 3" xfId="18179"/>
    <cellStyle name="Total 2 6 3 4 2 4" xfId="18180"/>
    <cellStyle name="Total 2 6 3 4 2 5" xfId="18181"/>
    <cellStyle name="Total 2 6 3 4 3" xfId="18182"/>
    <cellStyle name="Total 2 6 3 4 4" xfId="18183"/>
    <cellStyle name="Total 2 6 3 4 5" xfId="18184"/>
    <cellStyle name="Total 2 6 3 4 6" xfId="18185"/>
    <cellStyle name="Total 2 6 3 5" xfId="18186"/>
    <cellStyle name="Total 2 6 3 5 2" xfId="18187"/>
    <cellStyle name="Total 2 6 3 5 3" xfId="18188"/>
    <cellStyle name="Total 2 6 3 5 4" xfId="18189"/>
    <cellStyle name="Total 2 6 3 5 5" xfId="18190"/>
    <cellStyle name="Total 2 6 3 6" xfId="18191"/>
    <cellStyle name="Total 2 6 3 7" xfId="18192"/>
    <cellStyle name="Total 2 6 3 8" xfId="18193"/>
    <cellStyle name="Total 2 6 3 9" xfId="18194"/>
    <cellStyle name="Total 2 6 4" xfId="18195"/>
    <cellStyle name="Total 2 6 4 2" xfId="18196"/>
    <cellStyle name="Total 2 6 4 2 2" xfId="18197"/>
    <cellStyle name="Total 2 6 4 2 2 2" xfId="18198"/>
    <cellStyle name="Total 2 6 4 2 2 2 2" xfId="18199"/>
    <cellStyle name="Total 2 6 4 2 2 2 3" xfId="18200"/>
    <cellStyle name="Total 2 6 4 2 2 2 4" xfId="18201"/>
    <cellStyle name="Total 2 6 4 2 2 2 5" xfId="18202"/>
    <cellStyle name="Total 2 6 4 2 2 3" xfId="18203"/>
    <cellStyle name="Total 2 6 4 2 2 4" xfId="18204"/>
    <cellStyle name="Total 2 6 4 2 2 5" xfId="18205"/>
    <cellStyle name="Total 2 6 4 2 2 6" xfId="18206"/>
    <cellStyle name="Total 2 6 4 2 3" xfId="18207"/>
    <cellStyle name="Total 2 6 4 2 3 2" xfId="18208"/>
    <cellStyle name="Total 2 6 4 2 3 3" xfId="18209"/>
    <cellStyle name="Total 2 6 4 2 3 4" xfId="18210"/>
    <cellStyle name="Total 2 6 4 2 3 5" xfId="18211"/>
    <cellStyle name="Total 2 6 4 2 4" xfId="18212"/>
    <cellStyle name="Total 2 6 4 2 5" xfId="18213"/>
    <cellStyle name="Total 2 6 4 2 6" xfId="18214"/>
    <cellStyle name="Total 2 6 4 2 7" xfId="18215"/>
    <cellStyle name="Total 2 6 4 3" xfId="18216"/>
    <cellStyle name="Total 2 6 4 3 2" xfId="18217"/>
    <cellStyle name="Total 2 6 4 3 2 2" xfId="18218"/>
    <cellStyle name="Total 2 6 4 3 2 3" xfId="18219"/>
    <cellStyle name="Total 2 6 4 3 2 4" xfId="18220"/>
    <cellStyle name="Total 2 6 4 3 2 5" xfId="18221"/>
    <cellStyle name="Total 2 6 4 3 3" xfId="18222"/>
    <cellStyle name="Total 2 6 4 3 4" xfId="18223"/>
    <cellStyle name="Total 2 6 4 3 5" xfId="18224"/>
    <cellStyle name="Total 2 6 4 3 6" xfId="18225"/>
    <cellStyle name="Total 2 6 4 4" xfId="18226"/>
    <cellStyle name="Total 2 6 4 4 2" xfId="18227"/>
    <cellStyle name="Total 2 6 4 4 3" xfId="18228"/>
    <cellStyle name="Total 2 6 4 4 4" xfId="18229"/>
    <cellStyle name="Total 2 6 4 4 5" xfId="18230"/>
    <cellStyle name="Total 2 6 4 5" xfId="18231"/>
    <cellStyle name="Total 2 6 4 6" xfId="18232"/>
    <cellStyle name="Total 2 6 4 7" xfId="18233"/>
    <cellStyle name="Total 2 6 4 8" xfId="18234"/>
    <cellStyle name="Total 2 6 5" xfId="18235"/>
    <cellStyle name="Total 2 6 5 2" xfId="18236"/>
    <cellStyle name="Total 2 6 5 2 2" xfId="18237"/>
    <cellStyle name="Total 2 6 5 2 2 2" xfId="18238"/>
    <cellStyle name="Total 2 6 5 2 2 3" xfId="18239"/>
    <cellStyle name="Total 2 6 5 2 2 4" xfId="18240"/>
    <cellStyle name="Total 2 6 5 2 2 5" xfId="18241"/>
    <cellStyle name="Total 2 6 5 2 3" xfId="18242"/>
    <cellStyle name="Total 2 6 5 2 4" xfId="18243"/>
    <cellStyle name="Total 2 6 5 2 5" xfId="18244"/>
    <cellStyle name="Total 2 6 5 2 6" xfId="18245"/>
    <cellStyle name="Total 2 6 5 3" xfId="18246"/>
    <cellStyle name="Total 2 6 5 3 2" xfId="18247"/>
    <cellStyle name="Total 2 6 5 3 3" xfId="18248"/>
    <cellStyle name="Total 2 6 5 3 4" xfId="18249"/>
    <cellStyle name="Total 2 6 5 3 5" xfId="18250"/>
    <cellStyle name="Total 2 6 5 4" xfId="18251"/>
    <cellStyle name="Total 2 6 5 5" xfId="18252"/>
    <cellStyle name="Total 2 6 5 6" xfId="18253"/>
    <cellStyle name="Total 2 6 5 7" xfId="18254"/>
    <cellStyle name="Total 2 6 6" xfId="18255"/>
    <cellStyle name="Total 2 6 6 2" xfId="18256"/>
    <cellStyle name="Total 2 6 6 2 2" xfId="18257"/>
    <cellStyle name="Total 2 6 6 2 3" xfId="18258"/>
    <cellStyle name="Total 2 6 6 2 4" xfId="18259"/>
    <cellStyle name="Total 2 6 6 2 5" xfId="18260"/>
    <cellStyle name="Total 2 6 6 3" xfId="18261"/>
    <cellStyle name="Total 2 6 6 4" xfId="18262"/>
    <cellStyle name="Total 2 6 6 5" xfId="18263"/>
    <cellStyle name="Total 2 6 6 6" xfId="18264"/>
    <cellStyle name="Total 2 6 7" xfId="18265"/>
    <cellStyle name="Total 2 6 7 2" xfId="18266"/>
    <cellStyle name="Total 2 6 7 3" xfId="18267"/>
    <cellStyle name="Total 2 6 7 4" xfId="18268"/>
    <cellStyle name="Total 2 6 7 5" xfId="18269"/>
    <cellStyle name="Total 2 6 8" xfId="18270"/>
    <cellStyle name="Total 2 6 9" xfId="18271"/>
    <cellStyle name="Total 2 7" xfId="18272"/>
    <cellStyle name="Total 2 7 2" xfId="18273"/>
    <cellStyle name="Total 2 7 2 2" xfId="18274"/>
    <cellStyle name="Total 2 7 2 2 2" xfId="18275"/>
    <cellStyle name="Total 2 7 2 2 2 2" xfId="18276"/>
    <cellStyle name="Total 2 7 2 2 2 2 2" xfId="18277"/>
    <cellStyle name="Total 2 7 2 2 2 2 3" xfId="18278"/>
    <cellStyle name="Total 2 7 2 2 2 2 4" xfId="18279"/>
    <cellStyle name="Total 2 7 2 2 2 2 5" xfId="18280"/>
    <cellStyle name="Total 2 7 2 2 2 3" xfId="18281"/>
    <cellStyle name="Total 2 7 2 2 2 4" xfId="18282"/>
    <cellStyle name="Total 2 7 2 2 2 5" xfId="18283"/>
    <cellStyle name="Total 2 7 2 2 2 6" xfId="18284"/>
    <cellStyle name="Total 2 7 2 2 3" xfId="18285"/>
    <cellStyle name="Total 2 7 2 2 3 2" xfId="18286"/>
    <cellStyle name="Total 2 7 2 2 3 3" xfId="18287"/>
    <cellStyle name="Total 2 7 2 2 3 4" xfId="18288"/>
    <cellStyle name="Total 2 7 2 2 3 5" xfId="18289"/>
    <cellStyle name="Total 2 7 2 2 4" xfId="18290"/>
    <cellStyle name="Total 2 7 2 2 5" xfId="18291"/>
    <cellStyle name="Total 2 7 2 2 6" xfId="18292"/>
    <cellStyle name="Total 2 7 2 2 7" xfId="18293"/>
    <cellStyle name="Total 2 7 2 3" xfId="18294"/>
    <cellStyle name="Total 2 7 2 3 2" xfId="18295"/>
    <cellStyle name="Total 2 7 2 3 2 2" xfId="18296"/>
    <cellStyle name="Total 2 7 2 3 2 3" xfId="18297"/>
    <cellStyle name="Total 2 7 2 3 2 4" xfId="18298"/>
    <cellStyle name="Total 2 7 2 3 2 5" xfId="18299"/>
    <cellStyle name="Total 2 7 2 3 3" xfId="18300"/>
    <cellStyle name="Total 2 7 2 3 4" xfId="18301"/>
    <cellStyle name="Total 2 7 2 3 5" xfId="18302"/>
    <cellStyle name="Total 2 7 2 3 6" xfId="18303"/>
    <cellStyle name="Total 2 7 2 4" xfId="18304"/>
    <cellStyle name="Total 2 7 2 4 2" xfId="18305"/>
    <cellStyle name="Total 2 7 2 4 3" xfId="18306"/>
    <cellStyle name="Total 2 7 2 4 4" xfId="18307"/>
    <cellStyle name="Total 2 7 2 4 5" xfId="18308"/>
    <cellStyle name="Total 2 7 2 5" xfId="18309"/>
    <cellStyle name="Total 2 7 2 6" xfId="18310"/>
    <cellStyle name="Total 2 7 2 7" xfId="18311"/>
    <cellStyle name="Total 2 7 2 8" xfId="18312"/>
    <cellStyle name="Total 2 7 3" xfId="18313"/>
    <cellStyle name="Total 2 7 3 2" xfId="18314"/>
    <cellStyle name="Total 2 7 3 2 2" xfId="18315"/>
    <cellStyle name="Total 2 7 3 2 2 2" xfId="18316"/>
    <cellStyle name="Total 2 7 3 2 2 3" xfId="18317"/>
    <cellStyle name="Total 2 7 3 2 2 4" xfId="18318"/>
    <cellStyle name="Total 2 7 3 2 2 5" xfId="18319"/>
    <cellStyle name="Total 2 7 3 2 3" xfId="18320"/>
    <cellStyle name="Total 2 7 3 2 4" xfId="18321"/>
    <cellStyle name="Total 2 7 3 2 5" xfId="18322"/>
    <cellStyle name="Total 2 7 3 2 6" xfId="18323"/>
    <cellStyle name="Total 2 7 3 3" xfId="18324"/>
    <cellStyle name="Total 2 7 3 3 2" xfId="18325"/>
    <cellStyle name="Total 2 7 3 3 3" xfId="18326"/>
    <cellStyle name="Total 2 7 3 3 4" xfId="18327"/>
    <cellStyle name="Total 2 7 3 3 5" xfId="18328"/>
    <cellStyle name="Total 2 7 3 4" xfId="18329"/>
    <cellStyle name="Total 2 7 3 5" xfId="18330"/>
    <cellStyle name="Total 2 7 3 6" xfId="18331"/>
    <cellStyle name="Total 2 7 3 7" xfId="18332"/>
    <cellStyle name="Total 2 7 4" xfId="18333"/>
    <cellStyle name="Total 2 7 4 2" xfId="18334"/>
    <cellStyle name="Total 2 7 4 2 2" xfId="18335"/>
    <cellStyle name="Total 2 7 4 2 3" xfId="18336"/>
    <cellStyle name="Total 2 7 4 2 4" xfId="18337"/>
    <cellStyle name="Total 2 7 4 2 5" xfId="18338"/>
    <cellStyle name="Total 2 7 4 3" xfId="18339"/>
    <cellStyle name="Total 2 7 4 4" xfId="18340"/>
    <cellStyle name="Total 2 7 4 5" xfId="18341"/>
    <cellStyle name="Total 2 7 4 6" xfId="18342"/>
    <cellStyle name="Total 2 7 5" xfId="18343"/>
    <cellStyle name="Total 2 7 5 2" xfId="18344"/>
    <cellStyle name="Total 2 7 5 3" xfId="18345"/>
    <cellStyle name="Total 2 7 5 4" xfId="18346"/>
    <cellStyle name="Total 2 7 5 5" xfId="18347"/>
    <cellStyle name="Total 2 7 6" xfId="18348"/>
    <cellStyle name="Total 2 7 7" xfId="18349"/>
    <cellStyle name="Total 2 7 8" xfId="18350"/>
    <cellStyle name="Total 2 7 9" xfId="18351"/>
    <cellStyle name="Total 2 8" xfId="18352"/>
    <cellStyle name="Total 2 8 2" xfId="18353"/>
    <cellStyle name="Total 2 8 2 2" xfId="18354"/>
    <cellStyle name="Total 2 8 2 2 2" xfId="18355"/>
    <cellStyle name="Total 2 8 2 2 2 2" xfId="18356"/>
    <cellStyle name="Total 2 8 2 2 2 2 2" xfId="18357"/>
    <cellStyle name="Total 2 8 2 2 2 2 3" xfId="18358"/>
    <cellStyle name="Total 2 8 2 2 2 2 4" xfId="18359"/>
    <cellStyle name="Total 2 8 2 2 2 2 5" xfId="18360"/>
    <cellStyle name="Total 2 8 2 2 2 3" xfId="18361"/>
    <cellStyle name="Total 2 8 2 2 2 4" xfId="18362"/>
    <cellStyle name="Total 2 8 2 2 2 5" xfId="18363"/>
    <cellStyle name="Total 2 8 2 2 2 6" xfId="18364"/>
    <cellStyle name="Total 2 8 2 2 3" xfId="18365"/>
    <cellStyle name="Total 2 8 2 2 3 2" xfId="18366"/>
    <cellStyle name="Total 2 8 2 2 3 3" xfId="18367"/>
    <cellStyle name="Total 2 8 2 2 3 4" xfId="18368"/>
    <cellStyle name="Total 2 8 2 2 3 5" xfId="18369"/>
    <cellStyle name="Total 2 8 2 2 4" xfId="18370"/>
    <cellStyle name="Total 2 8 2 2 5" xfId="18371"/>
    <cellStyle name="Total 2 8 2 2 6" xfId="18372"/>
    <cellStyle name="Total 2 8 2 2 7" xfId="18373"/>
    <cellStyle name="Total 2 8 2 3" xfId="18374"/>
    <cellStyle name="Total 2 8 2 3 2" xfId="18375"/>
    <cellStyle name="Total 2 8 2 3 2 2" xfId="18376"/>
    <cellStyle name="Total 2 8 2 3 2 3" xfId="18377"/>
    <cellStyle name="Total 2 8 2 3 2 4" xfId="18378"/>
    <cellStyle name="Total 2 8 2 3 2 5" xfId="18379"/>
    <cellStyle name="Total 2 8 2 3 3" xfId="18380"/>
    <cellStyle name="Total 2 8 2 3 4" xfId="18381"/>
    <cellStyle name="Total 2 8 2 3 5" xfId="18382"/>
    <cellStyle name="Total 2 8 2 3 6" xfId="18383"/>
    <cellStyle name="Total 2 8 2 4" xfId="18384"/>
    <cellStyle name="Total 2 8 2 4 2" xfId="18385"/>
    <cellStyle name="Total 2 8 2 4 3" xfId="18386"/>
    <cellStyle name="Total 2 8 2 4 4" xfId="18387"/>
    <cellStyle name="Total 2 8 2 4 5" xfId="18388"/>
    <cellStyle name="Total 2 8 2 5" xfId="18389"/>
    <cellStyle name="Total 2 8 2 6" xfId="18390"/>
    <cellStyle name="Total 2 8 2 7" xfId="18391"/>
    <cellStyle name="Total 2 8 2 8" xfId="18392"/>
    <cellStyle name="Total 2 8 3" xfId="18393"/>
    <cellStyle name="Total 2 8 3 2" xfId="18394"/>
    <cellStyle name="Total 2 8 3 2 2" xfId="18395"/>
    <cellStyle name="Total 2 8 3 2 2 2" xfId="18396"/>
    <cellStyle name="Total 2 8 3 2 2 3" xfId="18397"/>
    <cellStyle name="Total 2 8 3 2 2 4" xfId="18398"/>
    <cellStyle name="Total 2 8 3 2 2 5" xfId="18399"/>
    <cellStyle name="Total 2 8 3 2 3" xfId="18400"/>
    <cellStyle name="Total 2 8 3 2 4" xfId="18401"/>
    <cellStyle name="Total 2 8 3 2 5" xfId="18402"/>
    <cellStyle name="Total 2 8 3 2 6" xfId="18403"/>
    <cellStyle name="Total 2 8 3 3" xfId="18404"/>
    <cellStyle name="Total 2 8 3 3 2" xfId="18405"/>
    <cellStyle name="Total 2 8 3 3 3" xfId="18406"/>
    <cellStyle name="Total 2 8 3 3 4" xfId="18407"/>
    <cellStyle name="Total 2 8 3 3 5" xfId="18408"/>
    <cellStyle name="Total 2 8 3 4" xfId="18409"/>
    <cellStyle name="Total 2 8 3 5" xfId="18410"/>
    <cellStyle name="Total 2 8 3 6" xfId="18411"/>
    <cellStyle name="Total 2 8 3 7" xfId="18412"/>
    <cellStyle name="Total 2 8 4" xfId="18413"/>
    <cellStyle name="Total 2 8 4 2" xfId="18414"/>
    <cellStyle name="Total 2 8 4 2 2" xfId="18415"/>
    <cellStyle name="Total 2 8 4 2 3" xfId="18416"/>
    <cellStyle name="Total 2 8 4 2 4" xfId="18417"/>
    <cellStyle name="Total 2 8 4 2 5" xfId="18418"/>
    <cellStyle name="Total 2 8 4 3" xfId="18419"/>
    <cellStyle name="Total 2 8 4 4" xfId="18420"/>
    <cellStyle name="Total 2 8 4 5" xfId="18421"/>
    <cellStyle name="Total 2 8 4 6" xfId="18422"/>
    <cellStyle name="Total 2 8 5" xfId="18423"/>
    <cellStyle name="Total 2 8 5 2" xfId="18424"/>
    <cellStyle name="Total 2 8 5 3" xfId="18425"/>
    <cellStyle name="Total 2 8 5 4" xfId="18426"/>
    <cellStyle name="Total 2 8 5 5" xfId="18427"/>
    <cellStyle name="Total 2 8 6" xfId="18428"/>
    <cellStyle name="Total 2 8 7" xfId="18429"/>
    <cellStyle name="Total 2 8 8" xfId="18430"/>
    <cellStyle name="Total 2 8 9" xfId="18431"/>
    <cellStyle name="Total 2 9" xfId="18432"/>
    <cellStyle name="Total 2 9 2" xfId="18433"/>
    <cellStyle name="Total 2 9 2 2" xfId="18434"/>
    <cellStyle name="Total 2 9 2 2 2" xfId="18435"/>
    <cellStyle name="Total 2 9 2 2 2 2" xfId="18436"/>
    <cellStyle name="Total 2 9 2 2 2 2 2" xfId="18437"/>
    <cellStyle name="Total 2 9 2 2 2 2 3" xfId="18438"/>
    <cellStyle name="Total 2 9 2 2 2 2 4" xfId="18439"/>
    <cellStyle name="Total 2 9 2 2 2 2 5" xfId="18440"/>
    <cellStyle name="Total 2 9 2 2 2 3" xfId="18441"/>
    <cellStyle name="Total 2 9 2 2 2 4" xfId="18442"/>
    <cellStyle name="Total 2 9 2 2 2 5" xfId="18443"/>
    <cellStyle name="Total 2 9 2 2 2 6" xfId="18444"/>
    <cellStyle name="Total 2 9 2 2 3" xfId="18445"/>
    <cellStyle name="Total 2 9 2 2 3 2" xfId="18446"/>
    <cellStyle name="Total 2 9 2 2 3 3" xfId="18447"/>
    <cellStyle name="Total 2 9 2 2 3 4" xfId="18448"/>
    <cellStyle name="Total 2 9 2 2 3 5" xfId="18449"/>
    <cellStyle name="Total 2 9 2 2 4" xfId="18450"/>
    <cellStyle name="Total 2 9 2 2 5" xfId="18451"/>
    <cellStyle name="Total 2 9 2 2 6" xfId="18452"/>
    <cellStyle name="Total 2 9 2 2 7" xfId="18453"/>
    <cellStyle name="Total 2 9 2 3" xfId="18454"/>
    <cellStyle name="Total 2 9 2 3 2" xfId="18455"/>
    <cellStyle name="Total 2 9 2 3 2 2" xfId="18456"/>
    <cellStyle name="Total 2 9 2 3 2 3" xfId="18457"/>
    <cellStyle name="Total 2 9 2 3 2 4" xfId="18458"/>
    <cellStyle name="Total 2 9 2 3 2 5" xfId="18459"/>
    <cellStyle name="Total 2 9 2 3 3" xfId="18460"/>
    <cellStyle name="Total 2 9 2 3 4" xfId="18461"/>
    <cellStyle name="Total 2 9 2 3 5" xfId="18462"/>
    <cellStyle name="Total 2 9 2 3 6" xfId="18463"/>
    <cellStyle name="Total 2 9 2 4" xfId="18464"/>
    <cellStyle name="Total 2 9 2 4 2" xfId="18465"/>
    <cellStyle name="Total 2 9 2 4 3" xfId="18466"/>
    <cellStyle name="Total 2 9 2 4 4" xfId="18467"/>
    <cellStyle name="Total 2 9 2 4 5" xfId="18468"/>
    <cellStyle name="Total 2 9 2 5" xfId="18469"/>
    <cellStyle name="Total 2 9 2 6" xfId="18470"/>
    <cellStyle name="Total 2 9 2 7" xfId="18471"/>
    <cellStyle name="Total 2 9 2 8" xfId="18472"/>
    <cellStyle name="Total 2 9 3" xfId="18473"/>
    <cellStyle name="Total 2 9 3 2" xfId="18474"/>
    <cellStyle name="Total 2 9 3 2 2" xfId="18475"/>
    <cellStyle name="Total 2 9 3 2 2 2" xfId="18476"/>
    <cellStyle name="Total 2 9 3 2 2 3" xfId="18477"/>
    <cellStyle name="Total 2 9 3 2 2 4" xfId="18478"/>
    <cellStyle name="Total 2 9 3 2 2 5" xfId="18479"/>
    <cellStyle name="Total 2 9 3 2 3" xfId="18480"/>
    <cellStyle name="Total 2 9 3 2 4" xfId="18481"/>
    <cellStyle name="Total 2 9 3 2 5" xfId="18482"/>
    <cellStyle name="Total 2 9 3 2 6" xfId="18483"/>
    <cellStyle name="Total 2 9 3 3" xfId="18484"/>
    <cellStyle name="Total 2 9 3 3 2" xfId="18485"/>
    <cellStyle name="Total 2 9 3 3 3" xfId="18486"/>
    <cellStyle name="Total 2 9 3 3 4" xfId="18487"/>
    <cellStyle name="Total 2 9 3 3 5" xfId="18488"/>
    <cellStyle name="Total 2 9 3 4" xfId="18489"/>
    <cellStyle name="Total 2 9 3 5" xfId="18490"/>
    <cellStyle name="Total 2 9 3 6" xfId="18491"/>
    <cellStyle name="Total 2 9 3 7" xfId="18492"/>
    <cellStyle name="Total 2 9 4" xfId="18493"/>
    <cellStyle name="Total 2 9 4 2" xfId="18494"/>
    <cellStyle name="Total 2 9 4 2 2" xfId="18495"/>
    <cellStyle name="Total 2 9 4 2 3" xfId="18496"/>
    <cellStyle name="Total 2 9 4 2 4" xfId="18497"/>
    <cellStyle name="Total 2 9 4 2 5" xfId="18498"/>
    <cellStyle name="Total 2 9 4 3" xfId="18499"/>
    <cellStyle name="Total 2 9 4 4" xfId="18500"/>
    <cellStyle name="Total 2 9 4 5" xfId="18501"/>
    <cellStyle name="Total 2 9 4 6" xfId="18502"/>
    <cellStyle name="Total 2 9 5" xfId="18503"/>
    <cellStyle name="Total 2 9 5 2" xfId="18504"/>
    <cellStyle name="Total 2 9 5 3" xfId="18505"/>
    <cellStyle name="Total 2 9 5 4" xfId="18506"/>
    <cellStyle name="Total 2 9 5 5" xfId="18507"/>
    <cellStyle name="Total 2 9 6" xfId="18508"/>
    <cellStyle name="Total 2 9 7" xfId="18509"/>
    <cellStyle name="Total 2 9 8" xfId="18510"/>
    <cellStyle name="Total 2 9 9" xfId="18511"/>
    <cellStyle name="Total 3" xfId="18512"/>
    <cellStyle name="Total 3 2" xfId="18513"/>
    <cellStyle name="Total 3 2 2" xfId="18514"/>
    <cellStyle name="Total 3 2 3" xfId="18515"/>
    <cellStyle name="Total 3 2 4" xfId="18516"/>
    <cellStyle name="Total 3 2 5" xfId="18517"/>
    <cellStyle name="Total 3 3" xfId="18518"/>
    <cellStyle name="Total 3 4" xfId="18519"/>
    <cellStyle name="Total 4" xfId="18520"/>
    <cellStyle name="Total 4 10" xfId="18521"/>
    <cellStyle name="Total 4 11" xfId="18522"/>
    <cellStyle name="Total 4 12" xfId="18523"/>
    <cellStyle name="Total 4 2" xfId="18524"/>
    <cellStyle name="Total 4 2 10" xfId="18525"/>
    <cellStyle name="Total 4 2 11" xfId="18526"/>
    <cellStyle name="Total 4 2 2" xfId="18527"/>
    <cellStyle name="Total 4 2 2 2" xfId="18528"/>
    <cellStyle name="Total 4 2 2 2 2" xfId="18529"/>
    <cellStyle name="Total 4 2 2 2 2 2" xfId="18530"/>
    <cellStyle name="Total 4 2 2 2 2 2 2" xfId="18531"/>
    <cellStyle name="Total 4 2 2 2 2 2 2 2" xfId="18532"/>
    <cellStyle name="Total 4 2 2 2 2 2 2 3" xfId="18533"/>
    <cellStyle name="Total 4 2 2 2 2 2 2 4" xfId="18534"/>
    <cellStyle name="Total 4 2 2 2 2 2 2 5" xfId="18535"/>
    <cellStyle name="Total 4 2 2 2 2 2 3" xfId="18536"/>
    <cellStyle name="Total 4 2 2 2 2 2 4" xfId="18537"/>
    <cellStyle name="Total 4 2 2 2 2 2 5" xfId="18538"/>
    <cellStyle name="Total 4 2 2 2 2 2 6" xfId="18539"/>
    <cellStyle name="Total 4 2 2 2 2 3" xfId="18540"/>
    <cellStyle name="Total 4 2 2 2 2 3 2" xfId="18541"/>
    <cellStyle name="Total 4 2 2 2 2 3 3" xfId="18542"/>
    <cellStyle name="Total 4 2 2 2 2 3 4" xfId="18543"/>
    <cellStyle name="Total 4 2 2 2 2 3 5" xfId="18544"/>
    <cellStyle name="Total 4 2 2 2 2 4" xfId="18545"/>
    <cellStyle name="Total 4 2 2 2 2 5" xfId="18546"/>
    <cellStyle name="Total 4 2 2 2 2 6" xfId="18547"/>
    <cellStyle name="Total 4 2 2 2 2 7" xfId="18548"/>
    <cellStyle name="Total 4 2 2 2 3" xfId="18549"/>
    <cellStyle name="Total 4 2 2 2 3 2" xfId="18550"/>
    <cellStyle name="Total 4 2 2 2 3 2 2" xfId="18551"/>
    <cellStyle name="Total 4 2 2 2 3 2 3" xfId="18552"/>
    <cellStyle name="Total 4 2 2 2 3 2 4" xfId="18553"/>
    <cellStyle name="Total 4 2 2 2 3 2 5" xfId="18554"/>
    <cellStyle name="Total 4 2 2 2 3 3" xfId="18555"/>
    <cellStyle name="Total 4 2 2 2 3 4" xfId="18556"/>
    <cellStyle name="Total 4 2 2 2 3 5" xfId="18557"/>
    <cellStyle name="Total 4 2 2 2 3 6" xfId="18558"/>
    <cellStyle name="Total 4 2 2 2 4" xfId="18559"/>
    <cellStyle name="Total 4 2 2 2 4 2" xfId="18560"/>
    <cellStyle name="Total 4 2 2 2 4 3" xfId="18561"/>
    <cellStyle name="Total 4 2 2 2 4 4" xfId="18562"/>
    <cellStyle name="Total 4 2 2 2 4 5" xfId="18563"/>
    <cellStyle name="Total 4 2 2 2 5" xfId="18564"/>
    <cellStyle name="Total 4 2 2 2 6" xfId="18565"/>
    <cellStyle name="Total 4 2 2 2 7" xfId="18566"/>
    <cellStyle name="Total 4 2 2 2 8" xfId="18567"/>
    <cellStyle name="Total 4 2 2 3" xfId="18568"/>
    <cellStyle name="Total 4 2 2 3 2" xfId="18569"/>
    <cellStyle name="Total 4 2 2 3 2 2" xfId="18570"/>
    <cellStyle name="Total 4 2 2 3 2 2 2" xfId="18571"/>
    <cellStyle name="Total 4 2 2 3 2 2 3" xfId="18572"/>
    <cellStyle name="Total 4 2 2 3 2 2 4" xfId="18573"/>
    <cellStyle name="Total 4 2 2 3 2 2 5" xfId="18574"/>
    <cellStyle name="Total 4 2 2 3 2 3" xfId="18575"/>
    <cellStyle name="Total 4 2 2 3 2 4" xfId="18576"/>
    <cellStyle name="Total 4 2 2 3 2 5" xfId="18577"/>
    <cellStyle name="Total 4 2 2 3 2 6" xfId="18578"/>
    <cellStyle name="Total 4 2 2 3 3" xfId="18579"/>
    <cellStyle name="Total 4 2 2 3 3 2" xfId="18580"/>
    <cellStyle name="Total 4 2 2 3 3 3" xfId="18581"/>
    <cellStyle name="Total 4 2 2 3 3 4" xfId="18582"/>
    <cellStyle name="Total 4 2 2 3 3 5" xfId="18583"/>
    <cellStyle name="Total 4 2 2 3 4" xfId="18584"/>
    <cellStyle name="Total 4 2 2 3 5" xfId="18585"/>
    <cellStyle name="Total 4 2 2 3 6" xfId="18586"/>
    <cellStyle name="Total 4 2 2 3 7" xfId="18587"/>
    <cellStyle name="Total 4 2 2 4" xfId="18588"/>
    <cellStyle name="Total 4 2 2 4 2" xfId="18589"/>
    <cellStyle name="Total 4 2 2 4 2 2" xfId="18590"/>
    <cellStyle name="Total 4 2 2 4 2 3" xfId="18591"/>
    <cellStyle name="Total 4 2 2 4 2 4" xfId="18592"/>
    <cellStyle name="Total 4 2 2 4 2 5" xfId="18593"/>
    <cellStyle name="Total 4 2 2 4 3" xfId="18594"/>
    <cellStyle name="Total 4 2 2 4 4" xfId="18595"/>
    <cellStyle name="Total 4 2 2 4 5" xfId="18596"/>
    <cellStyle name="Total 4 2 2 4 6" xfId="18597"/>
    <cellStyle name="Total 4 2 2 5" xfId="18598"/>
    <cellStyle name="Total 4 2 2 5 2" xfId="18599"/>
    <cellStyle name="Total 4 2 2 5 3" xfId="18600"/>
    <cellStyle name="Total 4 2 2 5 4" xfId="18601"/>
    <cellStyle name="Total 4 2 2 5 5" xfId="18602"/>
    <cellStyle name="Total 4 2 2 6" xfId="18603"/>
    <cellStyle name="Total 4 2 2 7" xfId="18604"/>
    <cellStyle name="Total 4 2 2 8" xfId="18605"/>
    <cellStyle name="Total 4 2 2 9" xfId="18606"/>
    <cellStyle name="Total 4 2 3" xfId="18607"/>
    <cellStyle name="Total 4 2 3 2" xfId="18608"/>
    <cellStyle name="Total 4 2 3 2 2" xfId="18609"/>
    <cellStyle name="Total 4 2 3 2 2 2" xfId="18610"/>
    <cellStyle name="Total 4 2 3 2 2 2 2" xfId="18611"/>
    <cellStyle name="Total 4 2 3 2 2 2 2 2" xfId="18612"/>
    <cellStyle name="Total 4 2 3 2 2 2 2 3" xfId="18613"/>
    <cellStyle name="Total 4 2 3 2 2 2 2 4" xfId="18614"/>
    <cellStyle name="Total 4 2 3 2 2 2 2 5" xfId="18615"/>
    <cellStyle name="Total 4 2 3 2 2 2 3" xfId="18616"/>
    <cellStyle name="Total 4 2 3 2 2 2 4" xfId="18617"/>
    <cellStyle name="Total 4 2 3 2 2 2 5" xfId="18618"/>
    <cellStyle name="Total 4 2 3 2 2 2 6" xfId="18619"/>
    <cellStyle name="Total 4 2 3 2 2 3" xfId="18620"/>
    <cellStyle name="Total 4 2 3 2 2 3 2" xfId="18621"/>
    <cellStyle name="Total 4 2 3 2 2 3 3" xfId="18622"/>
    <cellStyle name="Total 4 2 3 2 2 3 4" xfId="18623"/>
    <cellStyle name="Total 4 2 3 2 2 3 5" xfId="18624"/>
    <cellStyle name="Total 4 2 3 2 2 4" xfId="18625"/>
    <cellStyle name="Total 4 2 3 2 2 5" xfId="18626"/>
    <cellStyle name="Total 4 2 3 2 2 6" xfId="18627"/>
    <cellStyle name="Total 4 2 3 2 2 7" xfId="18628"/>
    <cellStyle name="Total 4 2 3 2 3" xfId="18629"/>
    <cellStyle name="Total 4 2 3 2 3 2" xfId="18630"/>
    <cellStyle name="Total 4 2 3 2 3 2 2" xfId="18631"/>
    <cellStyle name="Total 4 2 3 2 3 2 3" xfId="18632"/>
    <cellStyle name="Total 4 2 3 2 3 2 4" xfId="18633"/>
    <cellStyle name="Total 4 2 3 2 3 2 5" xfId="18634"/>
    <cellStyle name="Total 4 2 3 2 3 3" xfId="18635"/>
    <cellStyle name="Total 4 2 3 2 3 4" xfId="18636"/>
    <cellStyle name="Total 4 2 3 2 3 5" xfId="18637"/>
    <cellStyle name="Total 4 2 3 2 3 6" xfId="18638"/>
    <cellStyle name="Total 4 2 3 2 4" xfId="18639"/>
    <cellStyle name="Total 4 2 3 2 4 2" xfId="18640"/>
    <cellStyle name="Total 4 2 3 2 4 3" xfId="18641"/>
    <cellStyle name="Total 4 2 3 2 4 4" xfId="18642"/>
    <cellStyle name="Total 4 2 3 2 4 5" xfId="18643"/>
    <cellStyle name="Total 4 2 3 2 5" xfId="18644"/>
    <cellStyle name="Total 4 2 3 2 6" xfId="18645"/>
    <cellStyle name="Total 4 2 3 2 7" xfId="18646"/>
    <cellStyle name="Total 4 2 3 2 8" xfId="18647"/>
    <cellStyle name="Total 4 2 3 3" xfId="18648"/>
    <cellStyle name="Total 4 2 3 3 2" xfId="18649"/>
    <cellStyle name="Total 4 2 3 3 2 2" xfId="18650"/>
    <cellStyle name="Total 4 2 3 3 2 2 2" xfId="18651"/>
    <cellStyle name="Total 4 2 3 3 2 2 3" xfId="18652"/>
    <cellStyle name="Total 4 2 3 3 2 2 4" xfId="18653"/>
    <cellStyle name="Total 4 2 3 3 2 2 5" xfId="18654"/>
    <cellStyle name="Total 4 2 3 3 2 3" xfId="18655"/>
    <cellStyle name="Total 4 2 3 3 2 4" xfId="18656"/>
    <cellStyle name="Total 4 2 3 3 2 5" xfId="18657"/>
    <cellStyle name="Total 4 2 3 3 2 6" xfId="18658"/>
    <cellStyle name="Total 4 2 3 3 3" xfId="18659"/>
    <cellStyle name="Total 4 2 3 3 3 2" xfId="18660"/>
    <cellStyle name="Total 4 2 3 3 3 3" xfId="18661"/>
    <cellStyle name="Total 4 2 3 3 3 4" xfId="18662"/>
    <cellStyle name="Total 4 2 3 3 3 5" xfId="18663"/>
    <cellStyle name="Total 4 2 3 3 4" xfId="18664"/>
    <cellStyle name="Total 4 2 3 3 5" xfId="18665"/>
    <cellStyle name="Total 4 2 3 3 6" xfId="18666"/>
    <cellStyle name="Total 4 2 3 3 7" xfId="18667"/>
    <cellStyle name="Total 4 2 3 4" xfId="18668"/>
    <cellStyle name="Total 4 2 3 4 2" xfId="18669"/>
    <cellStyle name="Total 4 2 3 4 2 2" xfId="18670"/>
    <cellStyle name="Total 4 2 3 4 2 3" xfId="18671"/>
    <cellStyle name="Total 4 2 3 4 2 4" xfId="18672"/>
    <cellStyle name="Total 4 2 3 4 2 5" xfId="18673"/>
    <cellStyle name="Total 4 2 3 4 3" xfId="18674"/>
    <cellStyle name="Total 4 2 3 4 4" xfId="18675"/>
    <cellStyle name="Total 4 2 3 4 5" xfId="18676"/>
    <cellStyle name="Total 4 2 3 4 6" xfId="18677"/>
    <cellStyle name="Total 4 2 3 5" xfId="18678"/>
    <cellStyle name="Total 4 2 3 5 2" xfId="18679"/>
    <cellStyle name="Total 4 2 3 5 3" xfId="18680"/>
    <cellStyle name="Total 4 2 3 5 4" xfId="18681"/>
    <cellStyle name="Total 4 2 3 5 5" xfId="18682"/>
    <cellStyle name="Total 4 2 3 6" xfId="18683"/>
    <cellStyle name="Total 4 2 3 7" xfId="18684"/>
    <cellStyle name="Total 4 2 3 8" xfId="18685"/>
    <cellStyle name="Total 4 2 3 9" xfId="18686"/>
    <cellStyle name="Total 4 2 4" xfId="18687"/>
    <cellStyle name="Total 4 2 4 2" xfId="18688"/>
    <cellStyle name="Total 4 2 4 2 2" xfId="18689"/>
    <cellStyle name="Total 4 2 4 2 2 2" xfId="18690"/>
    <cellStyle name="Total 4 2 4 2 2 2 2" xfId="18691"/>
    <cellStyle name="Total 4 2 4 2 2 2 3" xfId="18692"/>
    <cellStyle name="Total 4 2 4 2 2 2 4" xfId="18693"/>
    <cellStyle name="Total 4 2 4 2 2 2 5" xfId="18694"/>
    <cellStyle name="Total 4 2 4 2 2 3" xfId="18695"/>
    <cellStyle name="Total 4 2 4 2 2 4" xfId="18696"/>
    <cellStyle name="Total 4 2 4 2 2 5" xfId="18697"/>
    <cellStyle name="Total 4 2 4 2 2 6" xfId="18698"/>
    <cellStyle name="Total 4 2 4 2 3" xfId="18699"/>
    <cellStyle name="Total 4 2 4 2 3 2" xfId="18700"/>
    <cellStyle name="Total 4 2 4 2 3 3" xfId="18701"/>
    <cellStyle name="Total 4 2 4 2 3 4" xfId="18702"/>
    <cellStyle name="Total 4 2 4 2 3 5" xfId="18703"/>
    <cellStyle name="Total 4 2 4 2 4" xfId="18704"/>
    <cellStyle name="Total 4 2 4 2 5" xfId="18705"/>
    <cellStyle name="Total 4 2 4 2 6" xfId="18706"/>
    <cellStyle name="Total 4 2 4 2 7" xfId="18707"/>
    <cellStyle name="Total 4 2 4 3" xfId="18708"/>
    <cellStyle name="Total 4 2 4 3 2" xfId="18709"/>
    <cellStyle name="Total 4 2 4 3 2 2" xfId="18710"/>
    <cellStyle name="Total 4 2 4 3 2 3" xfId="18711"/>
    <cellStyle name="Total 4 2 4 3 2 4" xfId="18712"/>
    <cellStyle name="Total 4 2 4 3 2 5" xfId="18713"/>
    <cellStyle name="Total 4 2 4 3 3" xfId="18714"/>
    <cellStyle name="Total 4 2 4 3 4" xfId="18715"/>
    <cellStyle name="Total 4 2 4 3 5" xfId="18716"/>
    <cellStyle name="Total 4 2 4 3 6" xfId="18717"/>
    <cellStyle name="Total 4 2 4 4" xfId="18718"/>
    <cellStyle name="Total 4 2 4 4 2" xfId="18719"/>
    <cellStyle name="Total 4 2 4 4 3" xfId="18720"/>
    <cellStyle name="Total 4 2 4 4 4" xfId="18721"/>
    <cellStyle name="Total 4 2 4 4 5" xfId="18722"/>
    <cellStyle name="Total 4 2 4 5" xfId="18723"/>
    <cellStyle name="Total 4 2 4 6" xfId="18724"/>
    <cellStyle name="Total 4 2 4 7" xfId="18725"/>
    <cellStyle name="Total 4 2 4 8" xfId="18726"/>
    <cellStyle name="Total 4 2 5" xfId="18727"/>
    <cellStyle name="Total 4 2 5 2" xfId="18728"/>
    <cellStyle name="Total 4 2 5 2 2" xfId="18729"/>
    <cellStyle name="Total 4 2 5 2 2 2" xfId="18730"/>
    <cellStyle name="Total 4 2 5 2 2 3" xfId="18731"/>
    <cellStyle name="Total 4 2 5 2 2 4" xfId="18732"/>
    <cellStyle name="Total 4 2 5 2 2 5" xfId="18733"/>
    <cellStyle name="Total 4 2 5 2 3" xfId="18734"/>
    <cellStyle name="Total 4 2 5 2 4" xfId="18735"/>
    <cellStyle name="Total 4 2 5 2 5" xfId="18736"/>
    <cellStyle name="Total 4 2 5 2 6" xfId="18737"/>
    <cellStyle name="Total 4 2 5 3" xfId="18738"/>
    <cellStyle name="Total 4 2 5 3 2" xfId="18739"/>
    <cellStyle name="Total 4 2 5 3 3" xfId="18740"/>
    <cellStyle name="Total 4 2 5 3 4" xfId="18741"/>
    <cellStyle name="Total 4 2 5 3 5" xfId="18742"/>
    <cellStyle name="Total 4 2 5 4" xfId="18743"/>
    <cellStyle name="Total 4 2 5 5" xfId="18744"/>
    <cellStyle name="Total 4 2 5 6" xfId="18745"/>
    <cellStyle name="Total 4 2 5 7" xfId="18746"/>
    <cellStyle name="Total 4 2 6" xfId="18747"/>
    <cellStyle name="Total 4 2 6 2" xfId="18748"/>
    <cellStyle name="Total 4 2 6 2 2" xfId="18749"/>
    <cellStyle name="Total 4 2 6 2 3" xfId="18750"/>
    <cellStyle name="Total 4 2 6 2 4" xfId="18751"/>
    <cellStyle name="Total 4 2 6 2 5" xfId="18752"/>
    <cellStyle name="Total 4 2 6 3" xfId="18753"/>
    <cellStyle name="Total 4 2 6 4" xfId="18754"/>
    <cellStyle name="Total 4 2 6 5" xfId="18755"/>
    <cellStyle name="Total 4 2 6 6" xfId="18756"/>
    <cellStyle name="Total 4 2 7" xfId="18757"/>
    <cellStyle name="Total 4 2 7 2" xfId="18758"/>
    <cellStyle name="Total 4 2 7 3" xfId="18759"/>
    <cellStyle name="Total 4 2 7 4" xfId="18760"/>
    <cellStyle name="Total 4 2 7 5" xfId="18761"/>
    <cellStyle name="Total 4 2 8" xfId="18762"/>
    <cellStyle name="Total 4 2 9" xfId="18763"/>
    <cellStyle name="Total 4 3" xfId="18764"/>
    <cellStyle name="Total 4 3 2" xfId="18765"/>
    <cellStyle name="Total 4 3 2 2" xfId="18766"/>
    <cellStyle name="Total 4 3 2 2 2" xfId="18767"/>
    <cellStyle name="Total 4 3 2 2 2 2" xfId="18768"/>
    <cellStyle name="Total 4 3 2 2 2 2 2" xfId="18769"/>
    <cellStyle name="Total 4 3 2 2 2 2 3" xfId="18770"/>
    <cellStyle name="Total 4 3 2 2 2 2 4" xfId="18771"/>
    <cellStyle name="Total 4 3 2 2 2 2 5" xfId="18772"/>
    <cellStyle name="Total 4 3 2 2 2 3" xfId="18773"/>
    <cellStyle name="Total 4 3 2 2 2 4" xfId="18774"/>
    <cellStyle name="Total 4 3 2 2 2 5" xfId="18775"/>
    <cellStyle name="Total 4 3 2 2 2 6" xfId="18776"/>
    <cellStyle name="Total 4 3 2 2 3" xfId="18777"/>
    <cellStyle name="Total 4 3 2 2 3 2" xfId="18778"/>
    <cellStyle name="Total 4 3 2 2 3 3" xfId="18779"/>
    <cellStyle name="Total 4 3 2 2 3 4" xfId="18780"/>
    <cellStyle name="Total 4 3 2 2 3 5" xfId="18781"/>
    <cellStyle name="Total 4 3 2 2 4" xfId="18782"/>
    <cellStyle name="Total 4 3 2 2 5" xfId="18783"/>
    <cellStyle name="Total 4 3 2 2 6" xfId="18784"/>
    <cellStyle name="Total 4 3 2 2 7" xfId="18785"/>
    <cellStyle name="Total 4 3 2 3" xfId="18786"/>
    <cellStyle name="Total 4 3 2 3 2" xfId="18787"/>
    <cellStyle name="Total 4 3 2 3 2 2" xfId="18788"/>
    <cellStyle name="Total 4 3 2 3 2 3" xfId="18789"/>
    <cellStyle name="Total 4 3 2 3 2 4" xfId="18790"/>
    <cellStyle name="Total 4 3 2 3 2 5" xfId="18791"/>
    <cellStyle name="Total 4 3 2 3 3" xfId="18792"/>
    <cellStyle name="Total 4 3 2 3 4" xfId="18793"/>
    <cellStyle name="Total 4 3 2 3 5" xfId="18794"/>
    <cellStyle name="Total 4 3 2 3 6" xfId="18795"/>
    <cellStyle name="Total 4 3 2 4" xfId="18796"/>
    <cellStyle name="Total 4 3 2 4 2" xfId="18797"/>
    <cellStyle name="Total 4 3 2 4 3" xfId="18798"/>
    <cellStyle name="Total 4 3 2 4 4" xfId="18799"/>
    <cellStyle name="Total 4 3 2 4 5" xfId="18800"/>
    <cellStyle name="Total 4 3 2 5" xfId="18801"/>
    <cellStyle name="Total 4 3 2 6" xfId="18802"/>
    <cellStyle name="Total 4 3 2 7" xfId="18803"/>
    <cellStyle name="Total 4 3 2 8" xfId="18804"/>
    <cellStyle name="Total 4 3 3" xfId="18805"/>
    <cellStyle name="Total 4 3 3 2" xfId="18806"/>
    <cellStyle name="Total 4 3 3 2 2" xfId="18807"/>
    <cellStyle name="Total 4 3 3 2 2 2" xfId="18808"/>
    <cellStyle name="Total 4 3 3 2 2 3" xfId="18809"/>
    <cellStyle name="Total 4 3 3 2 2 4" xfId="18810"/>
    <cellStyle name="Total 4 3 3 2 2 5" xfId="18811"/>
    <cellStyle name="Total 4 3 3 2 3" xfId="18812"/>
    <cellStyle name="Total 4 3 3 2 4" xfId="18813"/>
    <cellStyle name="Total 4 3 3 2 5" xfId="18814"/>
    <cellStyle name="Total 4 3 3 2 6" xfId="18815"/>
    <cellStyle name="Total 4 3 3 3" xfId="18816"/>
    <cellStyle name="Total 4 3 3 3 2" xfId="18817"/>
    <cellStyle name="Total 4 3 3 3 3" xfId="18818"/>
    <cellStyle name="Total 4 3 3 3 4" xfId="18819"/>
    <cellStyle name="Total 4 3 3 3 5" xfId="18820"/>
    <cellStyle name="Total 4 3 3 4" xfId="18821"/>
    <cellStyle name="Total 4 3 3 5" xfId="18822"/>
    <cellStyle name="Total 4 3 3 6" xfId="18823"/>
    <cellStyle name="Total 4 3 3 7" xfId="18824"/>
    <cellStyle name="Total 4 3 4" xfId="18825"/>
    <cellStyle name="Total 4 3 4 2" xfId="18826"/>
    <cellStyle name="Total 4 3 4 2 2" xfId="18827"/>
    <cellStyle name="Total 4 3 4 2 3" xfId="18828"/>
    <cellStyle name="Total 4 3 4 2 4" xfId="18829"/>
    <cellStyle name="Total 4 3 4 2 5" xfId="18830"/>
    <cellStyle name="Total 4 3 4 3" xfId="18831"/>
    <cellStyle name="Total 4 3 4 4" xfId="18832"/>
    <cellStyle name="Total 4 3 4 5" xfId="18833"/>
    <cellStyle name="Total 4 3 4 6" xfId="18834"/>
    <cellStyle name="Total 4 3 5" xfId="18835"/>
    <cellStyle name="Total 4 3 5 2" xfId="18836"/>
    <cellStyle name="Total 4 3 5 3" xfId="18837"/>
    <cellStyle name="Total 4 3 5 4" xfId="18838"/>
    <cellStyle name="Total 4 3 5 5" xfId="18839"/>
    <cellStyle name="Total 4 3 6" xfId="18840"/>
    <cellStyle name="Total 4 3 7" xfId="18841"/>
    <cellStyle name="Total 4 3 8" xfId="18842"/>
    <cellStyle name="Total 4 3 9" xfId="18843"/>
    <cellStyle name="Total 4 4" xfId="18844"/>
    <cellStyle name="Total 4 4 2" xfId="18845"/>
    <cellStyle name="Total 4 4 2 2" xfId="18846"/>
    <cellStyle name="Total 4 4 2 2 2" xfId="18847"/>
    <cellStyle name="Total 4 4 2 2 2 2" xfId="18848"/>
    <cellStyle name="Total 4 4 2 2 2 2 2" xfId="18849"/>
    <cellStyle name="Total 4 4 2 2 2 2 3" xfId="18850"/>
    <cellStyle name="Total 4 4 2 2 2 2 4" xfId="18851"/>
    <cellStyle name="Total 4 4 2 2 2 2 5" xfId="18852"/>
    <cellStyle name="Total 4 4 2 2 2 3" xfId="18853"/>
    <cellStyle name="Total 4 4 2 2 2 4" xfId="18854"/>
    <cellStyle name="Total 4 4 2 2 2 5" xfId="18855"/>
    <cellStyle name="Total 4 4 2 2 2 6" xfId="18856"/>
    <cellStyle name="Total 4 4 2 2 3" xfId="18857"/>
    <cellStyle name="Total 4 4 2 2 3 2" xfId="18858"/>
    <cellStyle name="Total 4 4 2 2 3 3" xfId="18859"/>
    <cellStyle name="Total 4 4 2 2 3 4" xfId="18860"/>
    <cellStyle name="Total 4 4 2 2 3 5" xfId="18861"/>
    <cellStyle name="Total 4 4 2 2 4" xfId="18862"/>
    <cellStyle name="Total 4 4 2 2 5" xfId="18863"/>
    <cellStyle name="Total 4 4 2 2 6" xfId="18864"/>
    <cellStyle name="Total 4 4 2 2 7" xfId="18865"/>
    <cellStyle name="Total 4 4 2 3" xfId="18866"/>
    <cellStyle name="Total 4 4 2 3 2" xfId="18867"/>
    <cellStyle name="Total 4 4 2 3 2 2" xfId="18868"/>
    <cellStyle name="Total 4 4 2 3 2 3" xfId="18869"/>
    <cellStyle name="Total 4 4 2 3 2 4" xfId="18870"/>
    <cellStyle name="Total 4 4 2 3 2 5" xfId="18871"/>
    <cellStyle name="Total 4 4 2 3 3" xfId="18872"/>
    <cellStyle name="Total 4 4 2 3 4" xfId="18873"/>
    <cellStyle name="Total 4 4 2 3 5" xfId="18874"/>
    <cellStyle name="Total 4 4 2 3 6" xfId="18875"/>
    <cellStyle name="Total 4 4 2 4" xfId="18876"/>
    <cellStyle name="Total 4 4 2 4 2" xfId="18877"/>
    <cellStyle name="Total 4 4 2 4 3" xfId="18878"/>
    <cellStyle name="Total 4 4 2 4 4" xfId="18879"/>
    <cellStyle name="Total 4 4 2 4 5" xfId="18880"/>
    <cellStyle name="Total 4 4 2 5" xfId="18881"/>
    <cellStyle name="Total 4 4 2 6" xfId="18882"/>
    <cellStyle name="Total 4 4 2 7" xfId="18883"/>
    <cellStyle name="Total 4 4 2 8" xfId="18884"/>
    <cellStyle name="Total 4 4 3" xfId="18885"/>
    <cellStyle name="Total 4 4 3 2" xfId="18886"/>
    <cellStyle name="Total 4 4 3 2 2" xfId="18887"/>
    <cellStyle name="Total 4 4 3 2 2 2" xfId="18888"/>
    <cellStyle name="Total 4 4 3 2 2 3" xfId="18889"/>
    <cellStyle name="Total 4 4 3 2 2 4" xfId="18890"/>
    <cellStyle name="Total 4 4 3 2 2 5" xfId="18891"/>
    <cellStyle name="Total 4 4 3 2 3" xfId="18892"/>
    <cellStyle name="Total 4 4 3 2 4" xfId="18893"/>
    <cellStyle name="Total 4 4 3 2 5" xfId="18894"/>
    <cellStyle name="Total 4 4 3 2 6" xfId="18895"/>
    <cellStyle name="Total 4 4 3 3" xfId="18896"/>
    <cellStyle name="Total 4 4 3 3 2" xfId="18897"/>
    <cellStyle name="Total 4 4 3 3 3" xfId="18898"/>
    <cellStyle name="Total 4 4 3 3 4" xfId="18899"/>
    <cellStyle name="Total 4 4 3 3 5" xfId="18900"/>
    <cellStyle name="Total 4 4 3 4" xfId="18901"/>
    <cellStyle name="Total 4 4 3 5" xfId="18902"/>
    <cellStyle name="Total 4 4 3 6" xfId="18903"/>
    <cellStyle name="Total 4 4 3 7" xfId="18904"/>
    <cellStyle name="Total 4 4 4" xfId="18905"/>
    <cellStyle name="Total 4 4 4 2" xfId="18906"/>
    <cellStyle name="Total 4 4 4 2 2" xfId="18907"/>
    <cellStyle name="Total 4 4 4 2 3" xfId="18908"/>
    <cellStyle name="Total 4 4 4 2 4" xfId="18909"/>
    <cellStyle name="Total 4 4 4 2 5" xfId="18910"/>
    <cellStyle name="Total 4 4 4 3" xfId="18911"/>
    <cellStyle name="Total 4 4 4 4" xfId="18912"/>
    <cellStyle name="Total 4 4 4 5" xfId="18913"/>
    <cellStyle name="Total 4 4 4 6" xfId="18914"/>
    <cellStyle name="Total 4 4 5" xfId="18915"/>
    <cellStyle name="Total 4 4 5 2" xfId="18916"/>
    <cellStyle name="Total 4 4 5 3" xfId="18917"/>
    <cellStyle name="Total 4 4 5 4" xfId="18918"/>
    <cellStyle name="Total 4 4 5 5" xfId="18919"/>
    <cellStyle name="Total 4 4 6" xfId="18920"/>
    <cellStyle name="Total 4 4 7" xfId="18921"/>
    <cellStyle name="Total 4 4 8" xfId="18922"/>
    <cellStyle name="Total 4 4 9" xfId="18923"/>
    <cellStyle name="Total 4 5" xfId="18924"/>
    <cellStyle name="Total 4 5 2" xfId="18925"/>
    <cellStyle name="Total 4 5 2 2" xfId="18926"/>
    <cellStyle name="Total 4 5 2 2 2" xfId="18927"/>
    <cellStyle name="Total 4 5 2 2 2 2" xfId="18928"/>
    <cellStyle name="Total 4 5 2 2 2 3" xfId="18929"/>
    <cellStyle name="Total 4 5 2 2 2 4" xfId="18930"/>
    <cellStyle name="Total 4 5 2 2 2 5" xfId="18931"/>
    <cellStyle name="Total 4 5 2 2 3" xfId="18932"/>
    <cellStyle name="Total 4 5 2 2 4" xfId="18933"/>
    <cellStyle name="Total 4 5 2 2 5" xfId="18934"/>
    <cellStyle name="Total 4 5 2 2 6" xfId="18935"/>
    <cellStyle name="Total 4 5 2 3" xfId="18936"/>
    <cellStyle name="Total 4 5 2 3 2" xfId="18937"/>
    <cellStyle name="Total 4 5 2 3 3" xfId="18938"/>
    <cellStyle name="Total 4 5 2 3 4" xfId="18939"/>
    <cellStyle name="Total 4 5 2 3 5" xfId="18940"/>
    <cellStyle name="Total 4 5 2 4" xfId="18941"/>
    <cellStyle name="Total 4 5 2 5" xfId="18942"/>
    <cellStyle name="Total 4 5 2 6" xfId="18943"/>
    <cellStyle name="Total 4 5 2 7" xfId="18944"/>
    <cellStyle name="Total 4 5 3" xfId="18945"/>
    <cellStyle name="Total 4 5 3 2" xfId="18946"/>
    <cellStyle name="Total 4 5 3 2 2" xfId="18947"/>
    <cellStyle name="Total 4 5 3 2 3" xfId="18948"/>
    <cellStyle name="Total 4 5 3 2 4" xfId="18949"/>
    <cellStyle name="Total 4 5 3 2 5" xfId="18950"/>
    <cellStyle name="Total 4 5 3 3" xfId="18951"/>
    <cellStyle name="Total 4 5 3 4" xfId="18952"/>
    <cellStyle name="Total 4 5 3 5" xfId="18953"/>
    <cellStyle name="Total 4 5 3 6" xfId="18954"/>
    <cellStyle name="Total 4 5 4" xfId="18955"/>
    <cellStyle name="Total 4 5 4 2" xfId="18956"/>
    <cellStyle name="Total 4 5 4 3" xfId="18957"/>
    <cellStyle name="Total 4 5 4 4" xfId="18958"/>
    <cellStyle name="Total 4 5 4 5" xfId="18959"/>
    <cellStyle name="Total 4 5 5" xfId="18960"/>
    <cellStyle name="Total 4 5 6" xfId="18961"/>
    <cellStyle name="Total 4 5 7" xfId="18962"/>
    <cellStyle name="Total 4 5 8" xfId="18963"/>
    <cellStyle name="Total 4 6" xfId="18964"/>
    <cellStyle name="Total 4 6 2" xfId="18965"/>
    <cellStyle name="Total 4 6 2 2" xfId="18966"/>
    <cellStyle name="Total 4 6 2 2 2" xfId="18967"/>
    <cellStyle name="Total 4 6 2 2 3" xfId="18968"/>
    <cellStyle name="Total 4 6 2 2 4" xfId="18969"/>
    <cellStyle name="Total 4 6 2 2 5" xfId="18970"/>
    <cellStyle name="Total 4 6 2 3" xfId="18971"/>
    <cellStyle name="Total 4 6 2 4" xfId="18972"/>
    <cellStyle name="Total 4 6 2 5" xfId="18973"/>
    <cellStyle name="Total 4 6 2 6" xfId="18974"/>
    <cellStyle name="Total 4 6 3" xfId="18975"/>
    <cellStyle name="Total 4 6 3 2" xfId="18976"/>
    <cellStyle name="Total 4 6 3 3" xfId="18977"/>
    <cellStyle name="Total 4 6 3 4" xfId="18978"/>
    <cellStyle name="Total 4 6 3 5" xfId="18979"/>
    <cellStyle name="Total 4 6 4" xfId="18980"/>
    <cellStyle name="Total 4 6 5" xfId="18981"/>
    <cellStyle name="Total 4 6 6" xfId="18982"/>
    <cellStyle name="Total 4 6 7" xfId="18983"/>
    <cellStyle name="Total 4 7" xfId="18984"/>
    <cellStyle name="Total 4 7 2" xfId="18985"/>
    <cellStyle name="Total 4 7 2 2" xfId="18986"/>
    <cellStyle name="Total 4 7 2 3" xfId="18987"/>
    <cellStyle name="Total 4 7 2 4" xfId="18988"/>
    <cellStyle name="Total 4 7 2 5" xfId="18989"/>
    <cellStyle name="Total 4 7 3" xfId="18990"/>
    <cellStyle name="Total 4 7 4" xfId="18991"/>
    <cellStyle name="Total 4 7 5" xfId="18992"/>
    <cellStyle name="Total 4 7 6" xfId="18993"/>
    <cellStyle name="Total 4 8" xfId="18994"/>
    <cellStyle name="Total 4 8 2" xfId="18995"/>
    <cellStyle name="Total 4 8 3" xfId="18996"/>
    <cellStyle name="Total 4 8 4" xfId="18997"/>
    <cellStyle name="Total 4 8 5" xfId="18998"/>
    <cellStyle name="Total 4 9" xfId="18999"/>
    <cellStyle name="Total 5" xfId="19000"/>
    <cellStyle name="Total 5 2" xfId="19001"/>
    <cellStyle name="Total 5 3" xfId="19002"/>
    <cellStyle name="Total 6" xfId="19003"/>
    <cellStyle name="Total 7" xfId="19004"/>
    <cellStyle name="ttn -TopTextNoWrap" xfId="19005"/>
    <cellStyle name="ttn -TopTextNoWrap 2" xfId="19006"/>
    <cellStyle name="ttn -TopTextNoWrap 2 2" xfId="19007"/>
    <cellStyle name="ttn -TopTextNoWrap 2 3" xfId="19008"/>
    <cellStyle name="ttn -TopTextNoWrap 3" xfId="19009"/>
    <cellStyle name="ttn -TopTextNoWrap 4" xfId="19010"/>
    <cellStyle name="ttw -TopTextWrap" xfId="19011"/>
    <cellStyle name="ttw -TopTextWrap 2" xfId="19012"/>
    <cellStyle name="ttw -TopTextWrap 2 2" xfId="19013"/>
    <cellStyle name="ttw -TopTextWrap 2 3" xfId="19014"/>
    <cellStyle name="ttw -TopTextWrap 3" xfId="19015"/>
    <cellStyle name="ttw -TopTextWrap 4" xfId="19016"/>
    <cellStyle name="Warning Text 2" xfId="19017"/>
    <cellStyle name="Warning Text 2 2" xfId="19018"/>
    <cellStyle name="Warning Text 2 2 2" xfId="19019"/>
    <cellStyle name="Warning Text 2 2 2 2" xfId="19020"/>
    <cellStyle name="Warning Text 2 2 2 3" xfId="19021"/>
    <cellStyle name="Warning Text 2 2 2 3 2" xfId="19022"/>
    <cellStyle name="Warning Text 2 2 2 3 3" xfId="19023"/>
    <cellStyle name="Warning Text 2 2 2 4" xfId="19024"/>
    <cellStyle name="Warning Text 2 2 2 5" xfId="19025"/>
    <cellStyle name="Warning Text 2 2 2 6" xfId="19026"/>
    <cellStyle name="Warning Text 2 2 3" xfId="19027"/>
    <cellStyle name="Warning Text 2 2 3 2" xfId="19028"/>
    <cellStyle name="Warning Text 2 2 3 3" xfId="19029"/>
    <cellStyle name="Warning Text 2 2 3 4" xfId="19030"/>
    <cellStyle name="Warning Text 2 2 4" xfId="19031"/>
    <cellStyle name="Warning Text 2 3" xfId="19032"/>
    <cellStyle name="Warning Text 2 3 2" xfId="19033"/>
    <cellStyle name="Warning Text 2 3 3" xfId="19034"/>
    <cellStyle name="Warning Text 2 4" xfId="19035"/>
    <cellStyle name="Warning Text 2 4 2" xfId="19036"/>
    <cellStyle name="Warning Text 2 4 3" xfId="19037"/>
    <cellStyle name="Warning Text 2 5" xfId="19038"/>
    <cellStyle name="Warning Text 2 5 2" xfId="19039"/>
    <cellStyle name="Warning Text 2 5 3" xfId="19040"/>
    <cellStyle name="Warning Text 2 6" xfId="19041"/>
    <cellStyle name="Warning Text 2 7" xfId="19042"/>
    <cellStyle name="Warning Text 3" xfId="19043"/>
    <cellStyle name="Warning Text 3 2" xfId="19044"/>
    <cellStyle name="Warning Text 3 2 2" xfId="19045"/>
    <cellStyle name="Warning Text 3 2 3" xfId="19046"/>
    <cellStyle name="Warning Text 3 2 4" xfId="19047"/>
    <cellStyle name="Warning Text 3 3" xfId="19048"/>
    <cellStyle name="Warning Text 4" xfId="19049"/>
    <cellStyle name="Warning Text 5" xfId="19050"/>
    <cellStyle name="Year" xfId="19051"/>
    <cellStyle name="Year 2" xfId="19052"/>
    <cellStyle name="Year 3" xfId="19053"/>
    <cellStyle name="Year0" xfId="190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NZ" sz="1000" baseline="0"/>
              <a:t>Stylised capital expenditure</a:t>
            </a:r>
          </a:p>
          <a:p>
            <a:pPr>
              <a:defRPr sz="1000"/>
            </a:pPr>
            <a:r>
              <a:rPr lang="en-NZ" sz="1000" baseline="0"/>
              <a:t>retention factors</a:t>
            </a:r>
            <a:endParaRPr lang="en-NZ" sz="1000"/>
          </a:p>
        </c:rich>
      </c:tx>
      <c:layout>
        <c:manualLayout>
          <c:xMode val="edge"/>
          <c:yMode val="edge"/>
          <c:x val="0.2554740329589949"/>
          <c:y val="2.038107168432327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029181188417022"/>
          <c:y val="0.23638602258424207"/>
          <c:w val="0.80289006497138682"/>
          <c:h val="0.65959920051543619"/>
        </c:manualLayout>
      </c:layout>
      <c:barChart>
        <c:barDir val="col"/>
        <c:grouping val="clustered"/>
        <c:varyColors val="0"/>
        <c:ser>
          <c:idx val="0"/>
          <c:order val="0"/>
          <c:tx>
            <c:v>Capex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'3A'!$M$9:$M$13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'3A'!$N$9:$N$13</c:f>
              <c:numCache>
                <c:formatCode>#,##0_);\(#,##0\)</c:formatCode>
                <c:ptCount val="5"/>
                <c:pt idx="0">
                  <c:v>57.916639618131448</c:v>
                </c:pt>
                <c:pt idx="1">
                  <c:v>45.869015208010111</c:v>
                </c:pt>
                <c:pt idx="2">
                  <c:v>32.306496968377033</c:v>
                </c:pt>
                <c:pt idx="3">
                  <c:v>17.073524686175229</c:v>
                </c:pt>
                <c:pt idx="4">
                  <c:v>9.8809849191638932E-14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3278592"/>
        <c:axId val="53280128"/>
      </c:barChart>
      <c:catAx>
        <c:axId val="53278592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53280128"/>
        <c:crosses val="autoZero"/>
        <c:auto val="1"/>
        <c:lblAlgn val="ctr"/>
        <c:lblOffset val="100"/>
        <c:noMultiLvlLbl val="0"/>
      </c:catAx>
      <c:valAx>
        <c:axId val="53280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3.2920318922398849E-2"/>
              <c:y val="0.28838439312732977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53278592"/>
        <c:crosses val="autoZero"/>
        <c:crossBetween val="between"/>
        <c:majorUnit val="50"/>
        <c:minorUnit val="50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NZ" sz="1000"/>
              <a:t>Stylised </a:t>
            </a:r>
            <a:r>
              <a:rPr lang="en-NZ" sz="1000" baseline="0"/>
              <a:t>capital expenditure</a:t>
            </a:r>
          </a:p>
          <a:p>
            <a:pPr>
              <a:defRPr sz="1000"/>
            </a:pPr>
            <a:r>
              <a:rPr lang="en-NZ" sz="1000" baseline="0"/>
              <a:t>retention factors</a:t>
            </a:r>
            <a:endParaRPr lang="en-NZ" sz="1000"/>
          </a:p>
        </c:rich>
      </c:tx>
      <c:layout>
        <c:manualLayout>
          <c:xMode val="edge"/>
          <c:yMode val="edge"/>
          <c:x val="0.2554740329589949"/>
          <c:y val="2.038107168432327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029181188417022"/>
          <c:y val="0.23638602258424207"/>
          <c:w val="0.80289006497138682"/>
          <c:h val="0.65959920051543619"/>
        </c:manualLayout>
      </c:layout>
      <c:barChart>
        <c:barDir val="col"/>
        <c:grouping val="clustered"/>
        <c:varyColors val="0"/>
        <c:ser>
          <c:idx val="0"/>
          <c:order val="0"/>
          <c:tx>
            <c:v>Capex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'3B(i)'!$M$9:$M$13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'3B(i)'!$N$9:$N$13</c:f>
              <c:numCache>
                <c:formatCode>#,##0_);\(#,##0\)</c:formatCode>
                <c:ptCount val="5"/>
                <c:pt idx="0">
                  <c:v>36.045299974354727</c:v>
                </c:pt>
                <c:pt idx="1">
                  <c:v>36.160117186216482</c:v>
                </c:pt>
                <c:pt idx="2">
                  <c:v>36.286437580425293</c:v>
                </c:pt>
                <c:pt idx="3">
                  <c:v>36.425366836001118</c:v>
                </c:pt>
                <c:pt idx="4">
                  <c:v>36.578113920239588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10780800"/>
        <c:axId val="110782336"/>
      </c:barChart>
      <c:catAx>
        <c:axId val="110780800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110782336"/>
        <c:crosses val="autoZero"/>
        <c:auto val="1"/>
        <c:lblAlgn val="ctr"/>
        <c:lblOffset val="100"/>
        <c:noMultiLvlLbl val="0"/>
      </c:catAx>
      <c:valAx>
        <c:axId val="1107823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3.2920318922398849E-2"/>
              <c:y val="0.28838439312732977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110780800"/>
        <c:crosses val="autoZero"/>
        <c:crossBetween val="between"/>
        <c:majorUnit val="50"/>
        <c:minorUnit val="50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5</xdr:row>
      <xdr:rowOff>114301</xdr:rowOff>
    </xdr:from>
    <xdr:to>
      <xdr:col>11</xdr:col>
      <xdr:colOff>142875</xdr:colOff>
      <xdr:row>18</xdr:row>
      <xdr:rowOff>14568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5</xdr:row>
      <xdr:rowOff>114301</xdr:rowOff>
    </xdr:from>
    <xdr:to>
      <xdr:col>11</xdr:col>
      <xdr:colOff>142875</xdr:colOff>
      <xdr:row>18</xdr:row>
      <xdr:rowOff>14568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AS23"/>
  <sheetViews>
    <sheetView tabSelected="1" zoomScale="70" zoomScaleNormal="70" workbookViewId="0">
      <selection activeCell="C2" sqref="C2"/>
    </sheetView>
  </sheetViews>
  <sheetFormatPr defaultRowHeight="15"/>
  <cols>
    <col min="1" max="1" width="15.42578125" style="7" customWidth="1"/>
    <col min="2" max="2" width="5" style="7" bestFit="1" customWidth="1"/>
    <col min="3" max="3" width="33.7109375" style="7" customWidth="1"/>
    <col min="4" max="4" width="10.7109375" style="8" customWidth="1"/>
    <col min="5" max="5" width="34.7109375" style="8" bestFit="1" customWidth="1"/>
    <col min="6" max="6" width="12.42578125" style="8" bestFit="1" customWidth="1"/>
    <col min="7" max="7" width="15.7109375" style="9" customWidth="1"/>
    <col min="8" max="11" width="15.7109375" style="10" customWidth="1"/>
    <col min="12" max="45" width="9.140625" style="10"/>
    <col min="46" max="16384" width="9.140625" style="7"/>
  </cols>
  <sheetData>
    <row r="1" spans="1:45" s="2" customFormat="1" ht="31.5">
      <c r="A1" s="1" t="s">
        <v>0</v>
      </c>
      <c r="B1" s="1"/>
      <c r="F1" s="3"/>
    </row>
    <row r="2" spans="1:45" s="5" customFormat="1" ht="39.950000000000003" customHeight="1">
      <c r="A2" s="4" t="s">
        <v>1</v>
      </c>
      <c r="B2" s="4"/>
      <c r="F2" s="6"/>
    </row>
    <row r="3" spans="1:45">
      <c r="A3" s="7" t="s">
        <v>197</v>
      </c>
    </row>
    <row r="4" spans="1:45" s="5" customFormat="1" ht="39.950000000000003" customHeight="1">
      <c r="A4" s="4" t="s">
        <v>2</v>
      </c>
      <c r="B4" s="4"/>
      <c r="F4" s="6"/>
    </row>
    <row r="5" spans="1:45" s="5" customFormat="1" ht="15" customHeight="1">
      <c r="A5" s="4"/>
      <c r="B5" s="4"/>
      <c r="F5" s="6"/>
    </row>
    <row r="6" spans="1:45" s="11" customFormat="1" ht="35.25" customHeight="1">
      <c r="A6" s="168" t="s">
        <v>3</v>
      </c>
      <c r="B6" s="168"/>
      <c r="C6" s="168"/>
      <c r="D6" s="168"/>
      <c r="E6" s="168"/>
      <c r="F6" s="168"/>
    </row>
    <row r="7" spans="1:45" s="14" customFormat="1" ht="37.5">
      <c r="A7" s="167" t="s">
        <v>4</v>
      </c>
      <c r="B7" s="167" t="s">
        <v>5</v>
      </c>
      <c r="C7" s="167" t="s">
        <v>6</v>
      </c>
      <c r="D7" s="167" t="s">
        <v>7</v>
      </c>
      <c r="E7" s="167" t="s">
        <v>8</v>
      </c>
      <c r="F7" s="167" t="s">
        <v>196</v>
      </c>
      <c r="G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</row>
    <row r="8" spans="1:45" s="14" customFormat="1" ht="18.75">
      <c r="A8" s="165" t="s">
        <v>188</v>
      </c>
      <c r="B8" s="166"/>
      <c r="C8" s="166"/>
      <c r="D8" s="166"/>
      <c r="E8" s="166"/>
      <c r="F8" s="166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</row>
    <row r="9" spans="1:45" s="20" customFormat="1" ht="31.5">
      <c r="A9" s="164" t="s">
        <v>9</v>
      </c>
      <c r="B9" s="16" t="s">
        <v>10</v>
      </c>
      <c r="C9" s="17" t="s">
        <v>11</v>
      </c>
      <c r="D9" s="16" t="s">
        <v>12</v>
      </c>
      <c r="E9" s="16" t="s">
        <v>13</v>
      </c>
      <c r="F9" s="16" t="s">
        <v>190</v>
      </c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</row>
    <row r="10" spans="1:45" s="14" customFormat="1" ht="18.75">
      <c r="A10" s="165" t="s">
        <v>189</v>
      </c>
      <c r="B10" s="166"/>
      <c r="C10" s="166"/>
      <c r="D10" s="166"/>
      <c r="E10" s="166"/>
      <c r="F10" s="166"/>
      <c r="G10" s="1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</row>
    <row r="11" spans="1:45" s="20" customFormat="1" ht="31.5">
      <c r="A11" s="15" t="s">
        <v>14</v>
      </c>
      <c r="B11" s="21" t="s">
        <v>10</v>
      </c>
      <c r="C11" s="22" t="s">
        <v>11</v>
      </c>
      <c r="D11" s="21" t="s">
        <v>12</v>
      </c>
      <c r="E11" s="21" t="s">
        <v>13</v>
      </c>
      <c r="F11" s="22" t="s">
        <v>191</v>
      </c>
      <c r="G11" s="23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</row>
    <row r="12" spans="1:45" s="20" customFormat="1" ht="31.5">
      <c r="A12" s="15" t="s">
        <v>15</v>
      </c>
      <c r="B12" s="21" t="s">
        <v>10</v>
      </c>
      <c r="C12" s="22" t="s">
        <v>11</v>
      </c>
      <c r="D12" s="21" t="s">
        <v>12</v>
      </c>
      <c r="E12" s="21" t="s">
        <v>13</v>
      </c>
      <c r="F12" s="22" t="s">
        <v>191</v>
      </c>
      <c r="G12" s="23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</row>
    <row r="15" spans="1:45" ht="26.25">
      <c r="A15" s="4" t="s">
        <v>16</v>
      </c>
    </row>
    <row r="16" spans="1:45">
      <c r="A16" s="7" t="s">
        <v>168</v>
      </c>
    </row>
    <row r="17" spans="1:1">
      <c r="A17" s="24" t="s">
        <v>169</v>
      </c>
    </row>
    <row r="18" spans="1:1">
      <c r="A18" s="24" t="s">
        <v>170</v>
      </c>
    </row>
    <row r="19" spans="1:1">
      <c r="A19" s="25"/>
    </row>
    <row r="20" spans="1:1">
      <c r="A20" s="7" t="s">
        <v>192</v>
      </c>
    </row>
    <row r="21" spans="1:1">
      <c r="A21" s="7" t="s">
        <v>193</v>
      </c>
    </row>
    <row r="22" spans="1:1">
      <c r="A22" s="7" t="s">
        <v>194</v>
      </c>
    </row>
    <row r="23" spans="1:1">
      <c r="A23" s="7" t="s">
        <v>195</v>
      </c>
    </row>
  </sheetData>
  <mergeCells count="1">
    <mergeCell ref="A6:F6"/>
  </mergeCells>
  <hyperlinks>
    <hyperlink ref="A9" location="'3A'!A1" display="3A"/>
    <hyperlink ref="A11" location="'3B(i)'!Print_Titles" display="3B(i)"/>
    <hyperlink ref="A12" location="'3B(ii)'!A1" display="3B(ii)"/>
  </hyperlink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DN113"/>
  <sheetViews>
    <sheetView zoomScaleNormal="100" workbookViewId="0"/>
  </sheetViews>
  <sheetFormatPr defaultRowHeight="12.75"/>
  <cols>
    <col min="1" max="1" width="15.140625" style="35" customWidth="1"/>
    <col min="2" max="63" width="9.7109375" style="35" customWidth="1"/>
    <col min="64" max="93" width="9.7109375" style="36" customWidth="1"/>
    <col min="94" max="16384" width="9.140625" style="36"/>
  </cols>
  <sheetData>
    <row r="1" spans="1:63" s="29" customFormat="1" ht="23.25">
      <c r="A1" s="26" t="s">
        <v>179</v>
      </c>
      <c r="B1" s="27"/>
      <c r="C1" s="27"/>
      <c r="D1" s="27"/>
      <c r="E1" s="27"/>
      <c r="F1" s="27"/>
      <c r="G1" s="27"/>
      <c r="H1" s="27"/>
      <c r="I1" s="27"/>
      <c r="J1" s="27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</row>
    <row r="2" spans="1:63" s="34" customFormat="1" ht="12.95" customHeight="1">
      <c r="A2" s="30" t="s">
        <v>17</v>
      </c>
      <c r="B2" s="30"/>
      <c r="C2" s="30"/>
      <c r="D2" s="30"/>
      <c r="E2" s="30"/>
      <c r="F2" s="30"/>
      <c r="G2" s="30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  <c r="S2" s="32"/>
      <c r="T2" s="32"/>
      <c r="U2" s="32"/>
      <c r="V2" s="32"/>
      <c r="W2" s="33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</row>
    <row r="3" spans="1:63" ht="12.95" customHeight="1">
      <c r="A3" s="35" t="s">
        <v>18</v>
      </c>
    </row>
    <row r="4" spans="1:63" ht="12.95" customHeight="1"/>
    <row r="5" spans="1:63" s="34" customFormat="1" ht="12.95" customHeight="1">
      <c r="A5" s="30" t="s">
        <v>19</v>
      </c>
      <c r="B5" s="30"/>
      <c r="C5" s="30"/>
      <c r="D5" s="30"/>
      <c r="E5" s="30"/>
      <c r="F5" s="30"/>
      <c r="G5" s="30"/>
      <c r="H5" s="31"/>
      <c r="I5" s="31"/>
      <c r="J5" s="31"/>
      <c r="K5" s="31"/>
      <c r="L5" s="31"/>
      <c r="M5" s="31"/>
      <c r="N5" s="31"/>
      <c r="O5" s="31"/>
      <c r="P5" s="31"/>
      <c r="Q5" s="31"/>
      <c r="R5" s="32"/>
      <c r="S5" s="32"/>
      <c r="T5" s="32"/>
      <c r="U5" s="32"/>
      <c r="V5" s="32"/>
      <c r="W5" s="33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</row>
    <row r="6" spans="1:63" ht="12.95" customHeight="1"/>
    <row r="7" spans="1:63" ht="12.95" customHeight="1">
      <c r="A7" s="37" t="s">
        <v>20</v>
      </c>
      <c r="B7" s="38"/>
      <c r="C7" s="38"/>
      <c r="D7" s="38"/>
      <c r="E7" s="39">
        <f>I$24</f>
        <v>10</v>
      </c>
      <c r="F7" s="36"/>
      <c r="G7" s="38"/>
      <c r="H7" s="36"/>
      <c r="I7" s="36"/>
      <c r="J7" s="36"/>
      <c r="K7" s="36"/>
      <c r="L7" s="36"/>
      <c r="M7" s="35" t="s">
        <v>21</v>
      </c>
    </row>
    <row r="8" spans="1:63" ht="12.95" customHeight="1">
      <c r="A8" s="37" t="s">
        <v>22</v>
      </c>
      <c r="B8" s="38"/>
      <c r="C8" s="38"/>
      <c r="D8" s="38"/>
      <c r="E8" s="39">
        <f>SUMPRODUCT(I$76:BK$76,I$34:BK$34)</f>
        <v>5.7916639618131445</v>
      </c>
      <c r="F8" s="36"/>
      <c r="G8" s="38"/>
      <c r="H8" s="36"/>
      <c r="I8" s="36"/>
      <c r="J8" s="36"/>
      <c r="K8" s="36"/>
      <c r="L8" s="36"/>
      <c r="M8" s="40" t="s">
        <v>23</v>
      </c>
      <c r="N8" s="41">
        <f>E9*100</f>
        <v>57.916639618131448</v>
      </c>
    </row>
    <row r="9" spans="1:63" ht="12.95" customHeight="1">
      <c r="A9" s="37" t="s">
        <v>24</v>
      </c>
      <c r="B9" s="38"/>
      <c r="C9" s="38"/>
      <c r="D9" s="38"/>
      <c r="E9" s="42">
        <f>E$8/E$7</f>
        <v>0.57916639618131449</v>
      </c>
      <c r="F9" s="36"/>
      <c r="G9" s="38"/>
      <c r="H9" s="36"/>
      <c r="I9" s="36"/>
      <c r="J9" s="36"/>
      <c r="K9" s="36"/>
      <c r="L9" s="36"/>
      <c r="M9" s="40">
        <v>1</v>
      </c>
      <c r="N9" s="41">
        <f t="dataTable" ref="N9:N13" dt2D="0" dtr="0" r1="I23"/>
        <v>57.916639618131448</v>
      </c>
    </row>
    <row r="10" spans="1:63" ht="12.95" customHeight="1">
      <c r="H10" s="36"/>
      <c r="I10" s="36"/>
      <c r="M10" s="40">
        <v>2</v>
      </c>
      <c r="N10" s="41">
        <v>45.869015208010111</v>
      </c>
    </row>
    <row r="11" spans="1:63" ht="12.95" customHeight="1">
      <c r="H11" s="36"/>
      <c r="I11" s="36"/>
      <c r="M11" s="40">
        <v>3</v>
      </c>
      <c r="N11" s="41">
        <v>32.306496968377033</v>
      </c>
    </row>
    <row r="12" spans="1:63" ht="12.95" customHeight="1">
      <c r="A12" s="36"/>
      <c r="B12" s="36"/>
      <c r="H12" s="36"/>
      <c r="I12" s="36"/>
      <c r="M12" s="40">
        <v>4</v>
      </c>
      <c r="N12" s="41">
        <v>17.073524686175229</v>
      </c>
    </row>
    <row r="13" spans="1:63" ht="12.95" customHeight="1">
      <c r="A13" s="36"/>
      <c r="B13" s="36"/>
      <c r="H13" s="36"/>
      <c r="I13" s="36"/>
      <c r="M13" s="40">
        <v>5</v>
      </c>
      <c r="N13" s="41">
        <v>9.8809849191638932E-14</v>
      </c>
    </row>
    <row r="14" spans="1:63" ht="12.95" customHeight="1">
      <c r="A14" s="36"/>
      <c r="B14" s="36"/>
      <c r="H14" s="36"/>
      <c r="I14" s="36"/>
    </row>
    <row r="15" spans="1:63" ht="12.95" customHeight="1">
      <c r="A15" s="36"/>
      <c r="B15" s="36"/>
      <c r="H15" s="36"/>
      <c r="I15" s="36"/>
    </row>
    <row r="16" spans="1:63" ht="12.95" customHeight="1">
      <c r="A16" s="36"/>
      <c r="B16" s="36"/>
      <c r="H16" s="36"/>
      <c r="I16" s="36"/>
    </row>
    <row r="17" spans="1:63" ht="12.95" customHeight="1">
      <c r="A17" s="36"/>
      <c r="B17" s="36"/>
      <c r="H17" s="36"/>
      <c r="I17" s="36"/>
    </row>
    <row r="18" spans="1:63" ht="12.95" customHeight="1">
      <c r="A18" s="36"/>
      <c r="B18" s="36"/>
      <c r="H18" s="36"/>
      <c r="I18" s="36"/>
    </row>
    <row r="19" spans="1:63" ht="12.95" customHeight="1"/>
    <row r="20" spans="1:63" ht="12.95" customHeight="1">
      <c r="A20" s="30" t="s">
        <v>25</v>
      </c>
      <c r="B20" s="43"/>
      <c r="C20" s="43"/>
      <c r="D20" s="43"/>
      <c r="E20" s="43"/>
      <c r="F20" s="43"/>
      <c r="G20" s="43"/>
      <c r="H20" s="43"/>
      <c r="I20" s="43"/>
      <c r="J20" s="43"/>
      <c r="K20" s="44"/>
      <c r="L20" s="44"/>
      <c r="M20" s="44"/>
      <c r="N20" s="44"/>
      <c r="O20" s="44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</row>
    <row r="21" spans="1:63" ht="12.95" customHeight="1"/>
    <row r="22" spans="1:63" ht="12.95" customHeight="1">
      <c r="A22" s="46" t="s">
        <v>26</v>
      </c>
      <c r="B22" s="47"/>
      <c r="C22" s="47"/>
      <c r="D22" s="47"/>
      <c r="E22" s="47"/>
      <c r="F22" s="47"/>
      <c r="G22" s="47"/>
      <c r="I22" s="48">
        <v>100</v>
      </c>
      <c r="J22" s="46"/>
      <c r="K22" s="49"/>
      <c r="L22" s="46"/>
      <c r="M22" s="46"/>
      <c r="N22" s="46"/>
      <c r="O22" s="46"/>
      <c r="P22" s="46"/>
      <c r="Q22" s="46"/>
    </row>
    <row r="23" spans="1:63" ht="12.95" customHeight="1">
      <c r="A23" s="46" t="s">
        <v>27</v>
      </c>
      <c r="B23" s="47"/>
      <c r="C23" s="47"/>
      <c r="D23" s="47"/>
      <c r="E23" s="47"/>
      <c r="F23" s="47"/>
      <c r="G23" s="47"/>
      <c r="I23" s="48">
        <v>1</v>
      </c>
      <c r="J23" s="46"/>
      <c r="K23" s="46"/>
      <c r="L23" s="46"/>
      <c r="M23" s="46"/>
      <c r="N23" s="46"/>
      <c r="O23" s="46"/>
      <c r="P23" s="46"/>
      <c r="Q23" s="46"/>
    </row>
    <row r="24" spans="1:63" ht="12.95" customHeight="1">
      <c r="A24" s="46" t="s">
        <v>28</v>
      </c>
      <c r="B24" s="47"/>
      <c r="C24" s="47"/>
      <c r="D24" s="47"/>
      <c r="E24" s="47"/>
      <c r="F24" s="47"/>
      <c r="G24" s="47"/>
      <c r="I24" s="48">
        <v>10</v>
      </c>
      <c r="J24" s="46"/>
      <c r="K24" s="49"/>
      <c r="L24" s="46"/>
      <c r="M24" s="46"/>
      <c r="N24" s="46"/>
      <c r="O24" s="46"/>
      <c r="P24" s="46"/>
      <c r="Q24" s="46"/>
    </row>
    <row r="25" spans="1:63" ht="12.95" customHeight="1">
      <c r="A25" s="46" t="s">
        <v>29</v>
      </c>
      <c r="B25" s="47"/>
      <c r="C25" s="47"/>
      <c r="D25" s="47"/>
      <c r="E25" s="47"/>
      <c r="F25" s="47"/>
      <c r="G25" s="47"/>
      <c r="I25" s="48">
        <v>9</v>
      </c>
      <c r="J25" s="46"/>
      <c r="K25" s="46"/>
      <c r="L25" s="46"/>
      <c r="M25" s="46"/>
      <c r="N25" s="46"/>
      <c r="O25" s="46"/>
      <c r="P25" s="46"/>
      <c r="Q25" s="46"/>
    </row>
    <row r="26" spans="1:63" ht="12.95" customHeight="1">
      <c r="A26" s="46" t="s">
        <v>30</v>
      </c>
      <c r="B26" s="47"/>
      <c r="C26" s="47"/>
      <c r="D26" s="47"/>
      <c r="E26" s="47"/>
      <c r="F26" s="47"/>
      <c r="G26" s="47"/>
      <c r="I26" s="48">
        <v>9</v>
      </c>
      <c r="J26" s="46"/>
      <c r="K26" s="46"/>
      <c r="L26" s="46"/>
      <c r="M26" s="46"/>
      <c r="N26" s="46"/>
      <c r="O26" s="46"/>
      <c r="P26" s="46"/>
      <c r="Q26" s="46"/>
    </row>
    <row r="27" spans="1:63" ht="12.95" customHeight="1">
      <c r="A27" s="46" t="s">
        <v>31</v>
      </c>
      <c r="B27" s="46"/>
      <c r="C27" s="46"/>
      <c r="D27" s="46"/>
      <c r="E27" s="46"/>
      <c r="F27" s="46"/>
      <c r="G27" s="46"/>
      <c r="I27" s="50">
        <v>7.1900000000000006E-2</v>
      </c>
      <c r="J27" s="51"/>
      <c r="K27" s="52"/>
      <c r="L27" s="46"/>
      <c r="M27" s="46"/>
      <c r="N27" s="46"/>
      <c r="O27" s="46"/>
      <c r="P27" s="46"/>
      <c r="Q27" s="46"/>
    </row>
    <row r="28" spans="1:63" ht="12.9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63" ht="12.95" customHeight="1">
      <c r="A29" s="53" t="s">
        <v>32</v>
      </c>
      <c r="B29" s="54"/>
      <c r="C29" s="54"/>
      <c r="D29" s="54"/>
      <c r="E29" s="54"/>
      <c r="F29" s="54"/>
      <c r="G29" s="54"/>
      <c r="H29" s="54"/>
      <c r="I29" s="54"/>
      <c r="J29" s="54"/>
      <c r="K29" s="55"/>
      <c r="L29" s="44"/>
      <c r="M29" s="44"/>
      <c r="N29" s="44"/>
      <c r="O29" s="44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</row>
    <row r="30" spans="1:63" ht="12.9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S30" s="40"/>
      <c r="U30" s="56"/>
      <c r="V30" s="40"/>
      <c r="W30" s="40"/>
      <c r="X30" s="40"/>
      <c r="Y30" s="40"/>
      <c r="Z30" s="40"/>
      <c r="AA30" s="40"/>
    </row>
    <row r="31" spans="1:63" ht="12.95" customHeight="1">
      <c r="A31" s="36"/>
      <c r="B31" s="36"/>
      <c r="C31" s="36"/>
      <c r="D31" s="36"/>
      <c r="E31" s="36"/>
      <c r="F31" s="36"/>
      <c r="G31" s="36"/>
      <c r="H31" s="36"/>
      <c r="I31" s="36"/>
      <c r="K31" s="40" t="str">
        <f>"Regulatory Period "&amp;M32/5</f>
        <v>Regulatory Period 1</v>
      </c>
      <c r="M31" s="36"/>
      <c r="P31" s="40" t="str">
        <f>"Regulatory Period "&amp;R32/5</f>
        <v>Regulatory Period 2</v>
      </c>
      <c r="R31" s="36"/>
      <c r="U31" s="40" t="str">
        <f>"Regulatory Period "&amp;W32/5</f>
        <v>Regulatory Period 3</v>
      </c>
      <c r="W31" s="36"/>
      <c r="Z31" s="40" t="str">
        <f>"Regulatory Period "&amp;AB32/5</f>
        <v>Regulatory Period 4</v>
      </c>
      <c r="AB31" s="36"/>
      <c r="AE31" s="40" t="str">
        <f>"Regulatory Period "&amp;AG32/5</f>
        <v>Regulatory Period 5</v>
      </c>
      <c r="AG31" s="36"/>
      <c r="AJ31" s="40" t="str">
        <f>"Regulatory Period "&amp;AL32/5</f>
        <v>Regulatory Period 6</v>
      </c>
      <c r="AL31" s="36"/>
      <c r="AO31" s="40" t="str">
        <f>"Regulatory Period "&amp;AQ32/5</f>
        <v>Regulatory Period 7</v>
      </c>
      <c r="AQ31" s="36"/>
      <c r="AT31" s="35" t="str">
        <f>"Regulatory Period "&amp;AV32/5</f>
        <v>Regulatory Period 8</v>
      </c>
      <c r="AY31" s="35" t="str">
        <f>"Regulatory Period "&amp;BA32/5</f>
        <v>Regulatory Period 9</v>
      </c>
      <c r="BD31" s="35" t="str">
        <f>"Regulatory Period "&amp;BF32/5</f>
        <v>Regulatory Period 10</v>
      </c>
      <c r="BI31" s="35" t="str">
        <f>"Regulatory Period "&amp;BK32/5</f>
        <v>Regulatory Period 11</v>
      </c>
    </row>
    <row r="32" spans="1:63" ht="12.95" customHeight="1">
      <c r="A32" s="36"/>
      <c r="B32" s="36"/>
      <c r="C32" s="36"/>
      <c r="D32" s="36"/>
      <c r="E32" s="36"/>
      <c r="F32" s="36"/>
      <c r="G32" s="36"/>
      <c r="H32" s="36"/>
      <c r="I32" s="57">
        <v>1</v>
      </c>
      <c r="J32" s="58">
        <f t="shared" ref="J32:BK32" si="0">I32+1</f>
        <v>2</v>
      </c>
      <c r="K32" s="58">
        <f t="shared" si="0"/>
        <v>3</v>
      </c>
      <c r="L32" s="58">
        <f t="shared" si="0"/>
        <v>4</v>
      </c>
      <c r="M32" s="58">
        <f t="shared" si="0"/>
        <v>5</v>
      </c>
      <c r="N32" s="57">
        <f t="shared" si="0"/>
        <v>6</v>
      </c>
      <c r="O32" s="58">
        <f t="shared" si="0"/>
        <v>7</v>
      </c>
      <c r="P32" s="58">
        <f t="shared" si="0"/>
        <v>8</v>
      </c>
      <c r="Q32" s="58">
        <f t="shared" si="0"/>
        <v>9</v>
      </c>
      <c r="R32" s="59">
        <f t="shared" si="0"/>
        <v>10</v>
      </c>
      <c r="S32" s="57">
        <f t="shared" si="0"/>
        <v>11</v>
      </c>
      <c r="T32" s="58">
        <f t="shared" si="0"/>
        <v>12</v>
      </c>
      <c r="U32" s="58">
        <f t="shared" si="0"/>
        <v>13</v>
      </c>
      <c r="V32" s="58">
        <f t="shared" si="0"/>
        <v>14</v>
      </c>
      <c r="W32" s="59">
        <f t="shared" si="0"/>
        <v>15</v>
      </c>
      <c r="X32" s="57">
        <f t="shared" si="0"/>
        <v>16</v>
      </c>
      <c r="Y32" s="58">
        <f t="shared" si="0"/>
        <v>17</v>
      </c>
      <c r="Z32" s="58">
        <f t="shared" si="0"/>
        <v>18</v>
      </c>
      <c r="AA32" s="58">
        <f t="shared" si="0"/>
        <v>19</v>
      </c>
      <c r="AB32" s="59">
        <f t="shared" si="0"/>
        <v>20</v>
      </c>
      <c r="AC32" s="57">
        <f t="shared" si="0"/>
        <v>21</v>
      </c>
      <c r="AD32" s="58">
        <f t="shared" si="0"/>
        <v>22</v>
      </c>
      <c r="AE32" s="58">
        <f t="shared" si="0"/>
        <v>23</v>
      </c>
      <c r="AF32" s="58">
        <f t="shared" si="0"/>
        <v>24</v>
      </c>
      <c r="AG32" s="59">
        <f t="shared" si="0"/>
        <v>25</v>
      </c>
      <c r="AH32" s="57">
        <f t="shared" si="0"/>
        <v>26</v>
      </c>
      <c r="AI32" s="58">
        <f t="shared" si="0"/>
        <v>27</v>
      </c>
      <c r="AJ32" s="58">
        <f t="shared" si="0"/>
        <v>28</v>
      </c>
      <c r="AK32" s="58">
        <f t="shared" si="0"/>
        <v>29</v>
      </c>
      <c r="AL32" s="59">
        <f t="shared" si="0"/>
        <v>30</v>
      </c>
      <c r="AM32" s="57">
        <f t="shared" si="0"/>
        <v>31</v>
      </c>
      <c r="AN32" s="58">
        <f t="shared" si="0"/>
        <v>32</v>
      </c>
      <c r="AO32" s="58">
        <f t="shared" si="0"/>
        <v>33</v>
      </c>
      <c r="AP32" s="58">
        <f t="shared" si="0"/>
        <v>34</v>
      </c>
      <c r="AQ32" s="59">
        <f t="shared" si="0"/>
        <v>35</v>
      </c>
      <c r="AR32" s="57">
        <f t="shared" si="0"/>
        <v>36</v>
      </c>
      <c r="AS32" s="58">
        <f t="shared" si="0"/>
        <v>37</v>
      </c>
      <c r="AT32" s="58">
        <f t="shared" si="0"/>
        <v>38</v>
      </c>
      <c r="AU32" s="58">
        <f t="shared" si="0"/>
        <v>39</v>
      </c>
      <c r="AV32" s="59">
        <f t="shared" si="0"/>
        <v>40</v>
      </c>
      <c r="AW32" s="57">
        <f t="shared" si="0"/>
        <v>41</v>
      </c>
      <c r="AX32" s="58">
        <f t="shared" si="0"/>
        <v>42</v>
      </c>
      <c r="AY32" s="58">
        <f t="shared" si="0"/>
        <v>43</v>
      </c>
      <c r="AZ32" s="58">
        <f t="shared" si="0"/>
        <v>44</v>
      </c>
      <c r="BA32" s="59">
        <f t="shared" si="0"/>
        <v>45</v>
      </c>
      <c r="BB32" s="57">
        <f t="shared" si="0"/>
        <v>46</v>
      </c>
      <c r="BC32" s="58">
        <f t="shared" si="0"/>
        <v>47</v>
      </c>
      <c r="BD32" s="58">
        <f t="shared" si="0"/>
        <v>48</v>
      </c>
      <c r="BE32" s="58">
        <f t="shared" si="0"/>
        <v>49</v>
      </c>
      <c r="BF32" s="59">
        <f t="shared" si="0"/>
        <v>50</v>
      </c>
      <c r="BG32" s="57">
        <f t="shared" si="0"/>
        <v>51</v>
      </c>
      <c r="BH32" s="58">
        <f t="shared" si="0"/>
        <v>52</v>
      </c>
      <c r="BI32" s="58">
        <f t="shared" si="0"/>
        <v>53</v>
      </c>
      <c r="BJ32" s="58">
        <f t="shared" si="0"/>
        <v>54</v>
      </c>
      <c r="BK32" s="59">
        <f t="shared" si="0"/>
        <v>55</v>
      </c>
    </row>
    <row r="33" spans="1:118" s="65" customFormat="1" ht="12.95" customHeight="1">
      <c r="A33" s="60" t="s">
        <v>33</v>
      </c>
      <c r="B33" s="60"/>
      <c r="C33" s="60"/>
      <c r="D33" s="60"/>
      <c r="E33" s="60"/>
      <c r="F33" s="60"/>
      <c r="G33" s="60"/>
      <c r="H33" s="60"/>
      <c r="I33" s="61">
        <f t="shared" ref="I33:BK33" si="1">I32-$I$23</f>
        <v>0</v>
      </c>
      <c r="J33" s="61">
        <f t="shared" si="1"/>
        <v>1</v>
      </c>
      <c r="K33" s="61">
        <f t="shared" si="1"/>
        <v>2</v>
      </c>
      <c r="L33" s="61">
        <f t="shared" si="1"/>
        <v>3</v>
      </c>
      <c r="M33" s="61">
        <f t="shared" si="1"/>
        <v>4</v>
      </c>
      <c r="N33" s="62">
        <f t="shared" si="1"/>
        <v>5</v>
      </c>
      <c r="O33" s="61">
        <f t="shared" si="1"/>
        <v>6</v>
      </c>
      <c r="P33" s="63">
        <f t="shared" si="1"/>
        <v>7</v>
      </c>
      <c r="Q33" s="63">
        <f t="shared" si="1"/>
        <v>8</v>
      </c>
      <c r="R33" s="63">
        <f t="shared" si="1"/>
        <v>9</v>
      </c>
      <c r="S33" s="62">
        <f t="shared" si="1"/>
        <v>10</v>
      </c>
      <c r="T33" s="61">
        <f t="shared" si="1"/>
        <v>11</v>
      </c>
      <c r="U33" s="63">
        <f t="shared" si="1"/>
        <v>12</v>
      </c>
      <c r="V33" s="63">
        <f t="shared" si="1"/>
        <v>13</v>
      </c>
      <c r="W33" s="63">
        <f t="shared" si="1"/>
        <v>14</v>
      </c>
      <c r="X33" s="62">
        <f t="shared" si="1"/>
        <v>15</v>
      </c>
      <c r="Y33" s="61">
        <f t="shared" si="1"/>
        <v>16</v>
      </c>
      <c r="Z33" s="63">
        <f t="shared" si="1"/>
        <v>17</v>
      </c>
      <c r="AA33" s="63">
        <f t="shared" si="1"/>
        <v>18</v>
      </c>
      <c r="AB33" s="63">
        <f t="shared" si="1"/>
        <v>19</v>
      </c>
      <c r="AC33" s="62">
        <f t="shared" si="1"/>
        <v>20</v>
      </c>
      <c r="AD33" s="61">
        <f t="shared" si="1"/>
        <v>21</v>
      </c>
      <c r="AE33" s="63">
        <f t="shared" si="1"/>
        <v>22</v>
      </c>
      <c r="AF33" s="63">
        <f t="shared" si="1"/>
        <v>23</v>
      </c>
      <c r="AG33" s="63">
        <f t="shared" si="1"/>
        <v>24</v>
      </c>
      <c r="AH33" s="62">
        <f t="shared" si="1"/>
        <v>25</v>
      </c>
      <c r="AI33" s="61">
        <f t="shared" si="1"/>
        <v>26</v>
      </c>
      <c r="AJ33" s="63">
        <f t="shared" si="1"/>
        <v>27</v>
      </c>
      <c r="AK33" s="63">
        <f t="shared" si="1"/>
        <v>28</v>
      </c>
      <c r="AL33" s="63">
        <f t="shared" si="1"/>
        <v>29</v>
      </c>
      <c r="AM33" s="62">
        <f t="shared" si="1"/>
        <v>30</v>
      </c>
      <c r="AN33" s="61">
        <f t="shared" si="1"/>
        <v>31</v>
      </c>
      <c r="AO33" s="63">
        <f t="shared" si="1"/>
        <v>32</v>
      </c>
      <c r="AP33" s="63">
        <f t="shared" si="1"/>
        <v>33</v>
      </c>
      <c r="AQ33" s="63">
        <f t="shared" si="1"/>
        <v>34</v>
      </c>
      <c r="AR33" s="62">
        <f t="shared" si="1"/>
        <v>35</v>
      </c>
      <c r="AS33" s="61">
        <f t="shared" si="1"/>
        <v>36</v>
      </c>
      <c r="AT33" s="63">
        <f t="shared" si="1"/>
        <v>37</v>
      </c>
      <c r="AU33" s="63">
        <f t="shared" si="1"/>
        <v>38</v>
      </c>
      <c r="AV33" s="63">
        <f t="shared" si="1"/>
        <v>39</v>
      </c>
      <c r="AW33" s="62">
        <f t="shared" si="1"/>
        <v>40</v>
      </c>
      <c r="AX33" s="61">
        <f t="shared" si="1"/>
        <v>41</v>
      </c>
      <c r="AY33" s="63">
        <f t="shared" si="1"/>
        <v>42</v>
      </c>
      <c r="AZ33" s="63">
        <f t="shared" si="1"/>
        <v>43</v>
      </c>
      <c r="BA33" s="63">
        <f t="shared" si="1"/>
        <v>44</v>
      </c>
      <c r="BB33" s="62">
        <f t="shared" si="1"/>
        <v>45</v>
      </c>
      <c r="BC33" s="61">
        <f t="shared" si="1"/>
        <v>46</v>
      </c>
      <c r="BD33" s="63">
        <f t="shared" si="1"/>
        <v>47</v>
      </c>
      <c r="BE33" s="63">
        <f t="shared" si="1"/>
        <v>48</v>
      </c>
      <c r="BF33" s="63">
        <f t="shared" si="1"/>
        <v>49</v>
      </c>
      <c r="BG33" s="62">
        <f t="shared" si="1"/>
        <v>50</v>
      </c>
      <c r="BH33" s="61">
        <f t="shared" si="1"/>
        <v>51</v>
      </c>
      <c r="BI33" s="63">
        <f t="shared" si="1"/>
        <v>52</v>
      </c>
      <c r="BJ33" s="63">
        <f t="shared" si="1"/>
        <v>53</v>
      </c>
      <c r="BK33" s="63">
        <f t="shared" si="1"/>
        <v>54</v>
      </c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</row>
    <row r="34" spans="1:118" s="65" customFormat="1" ht="12.95" customHeight="1">
      <c r="A34" s="60" t="s">
        <v>34</v>
      </c>
      <c r="B34" s="60"/>
      <c r="C34" s="60"/>
      <c r="D34" s="60"/>
      <c r="E34" s="60"/>
      <c r="F34" s="60"/>
      <c r="G34" s="60"/>
      <c r="H34" s="60"/>
      <c r="I34" s="66">
        <f t="shared" ref="I34:BK34" si="2">1/(1+$I$27)^I33</f>
        <v>1</v>
      </c>
      <c r="J34" s="67">
        <f t="shared" si="2"/>
        <v>0.93292284728052988</v>
      </c>
      <c r="K34" s="67">
        <f t="shared" si="2"/>
        <v>0.87034503897801074</v>
      </c>
      <c r="L34" s="67">
        <f t="shared" si="2"/>
        <v>0.8119647718798495</v>
      </c>
      <c r="M34" s="66">
        <f t="shared" si="2"/>
        <v>0.75750048687363514</v>
      </c>
      <c r="N34" s="68">
        <f t="shared" si="2"/>
        <v>0.70668951103053923</v>
      </c>
      <c r="O34" s="66">
        <f t="shared" si="2"/>
        <v>0.65928679077389607</v>
      </c>
      <c r="P34" s="67">
        <f t="shared" si="2"/>
        <v>0.61506371002322602</v>
      </c>
      <c r="Q34" s="67">
        <f t="shared" si="2"/>
        <v>0.57380698761379423</v>
      </c>
      <c r="R34" s="67">
        <f t="shared" si="2"/>
        <v>0.53531764867412457</v>
      </c>
      <c r="S34" s="68">
        <f t="shared" si="2"/>
        <v>0.49941006500058266</v>
      </c>
      <c r="T34" s="66">
        <f t="shared" si="2"/>
        <v>0.46591105980089798</v>
      </c>
      <c r="U34" s="67">
        <f t="shared" si="2"/>
        <v>0.43465907248894298</v>
      </c>
      <c r="V34" s="67">
        <f t="shared" si="2"/>
        <v>0.40550337950269894</v>
      </c>
      <c r="W34" s="67">
        <f t="shared" si="2"/>
        <v>0.37830336738753512</v>
      </c>
      <c r="X34" s="68">
        <f t="shared" si="2"/>
        <v>0.35292785463899157</v>
      </c>
      <c r="Y34" s="66">
        <f t="shared" si="2"/>
        <v>0.32925445903441697</v>
      </c>
      <c r="Z34" s="67">
        <f t="shared" si="2"/>
        <v>0.30716900740219888</v>
      </c>
      <c r="AA34" s="67">
        <f t="shared" si="2"/>
        <v>0.28656498498199351</v>
      </c>
      <c r="AB34" s="67">
        <f t="shared" si="2"/>
        <v>0.26734302172030361</v>
      </c>
      <c r="AC34" s="68">
        <f t="shared" si="2"/>
        <v>0.24941041302388622</v>
      </c>
      <c r="AD34" s="66">
        <f t="shared" si="2"/>
        <v>0.23268067265965686</v>
      </c>
      <c r="AE34" s="67">
        <f t="shared" si="2"/>
        <v>0.21707311564479603</v>
      </c>
      <c r="AF34" s="67">
        <f t="shared" si="2"/>
        <v>0.20251246911539877</v>
      </c>
      <c r="AG34" s="67">
        <f t="shared" si="2"/>
        <v>0.18892850929694821</v>
      </c>
      <c r="AH34" s="68">
        <f t="shared" si="2"/>
        <v>0.17625572282577498</v>
      </c>
      <c r="AI34" s="66">
        <f t="shared" si="2"/>
        <v>0.16443299078810986</v>
      </c>
      <c r="AJ34" s="67">
        <f t="shared" si="2"/>
        <v>0.15340329395289656</v>
      </c>
      <c r="AK34" s="67">
        <f t="shared" si="2"/>
        <v>0.14311343777674837</v>
      </c>
      <c r="AL34" s="67">
        <f t="shared" si="2"/>
        <v>0.13351379585478904</v>
      </c>
      <c r="AM34" s="68">
        <f t="shared" si="2"/>
        <v>0.12455807058008117</v>
      </c>
      <c r="AN34" s="66">
        <f t="shared" si="2"/>
        <v>0.11620306985733851</v>
      </c>
      <c r="AO34" s="67">
        <f t="shared" si="2"/>
        <v>0.10840849879404657</v>
      </c>
      <c r="AP34" s="67">
        <f t="shared" si="2"/>
        <v>0.10113676536434982</v>
      </c>
      <c r="AQ34" s="67">
        <f t="shared" si="2"/>
        <v>9.4352799108452096E-2</v>
      </c>
      <c r="AR34" s="68">
        <f t="shared" si="2"/>
        <v>8.8023881993144967E-2</v>
      </c>
      <c r="AS34" s="66">
        <f t="shared" si="2"/>
        <v>8.2119490617730162E-2</v>
      </c>
      <c r="AT34" s="67">
        <f t="shared" si="2"/>
        <v>7.6611149004319576E-2</v>
      </c>
      <c r="AU34" s="67">
        <f t="shared" si="2"/>
        <v>7.1472291262542759E-2</v>
      </c>
      <c r="AV34" s="67">
        <f t="shared" si="2"/>
        <v>6.667813346631471E-2</v>
      </c>
      <c r="AW34" s="68">
        <f t="shared" si="2"/>
        <v>6.2205554124745509E-2</v>
      </c>
      <c r="AX34" s="66">
        <f t="shared" si="2"/>
        <v>5.8032982670720684E-2</v>
      </c>
      <c r="AY34" s="67">
        <f t="shared" si="2"/>
        <v>5.4140295429350387E-2</v>
      </c>
      <c r="AZ34" s="67">
        <f t="shared" si="2"/>
        <v>5.0508718564558616E-2</v>
      </c>
      <c r="BA34" s="67">
        <f t="shared" si="2"/>
        <v>4.7120737535738984E-2</v>
      </c>
      <c r="BB34" s="68">
        <f t="shared" si="2"/>
        <v>4.3960012627800145E-2</v>
      </c>
      <c r="BC34" s="66">
        <f t="shared" si="2"/>
        <v>4.1011300147215358E-2</v>
      </c>
      <c r="BD34" s="67">
        <f t="shared" si="2"/>
        <v>3.8260378904016561E-2</v>
      </c>
      <c r="BE34" s="67">
        <f t="shared" si="2"/>
        <v>3.569398162516705E-2</v>
      </c>
      <c r="BF34" s="67">
        <f t="shared" si="2"/>
        <v>3.3299730968529763E-2</v>
      </c>
      <c r="BG34" s="68">
        <f t="shared" si="2"/>
        <v>3.1066079828836413E-2</v>
      </c>
      <c r="BH34" s="66">
        <f t="shared" si="2"/>
        <v>2.8982255647762304E-2</v>
      </c>
      <c r="BI34" s="67">
        <f t="shared" si="2"/>
        <v>2.7038208459522626E-2</v>
      </c>
      <c r="BJ34" s="67">
        <f t="shared" si="2"/>
        <v>2.5224562421422354E-2</v>
      </c>
      <c r="BK34" s="67">
        <f t="shared" si="2"/>
        <v>2.3532570595598802E-2</v>
      </c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</row>
    <row r="35" spans="1:118" s="65" customFormat="1" ht="12.95" customHeight="1">
      <c r="A35" s="60" t="s">
        <v>35</v>
      </c>
      <c r="B35" s="60"/>
      <c r="C35" s="60"/>
      <c r="D35" s="60"/>
      <c r="E35" s="60"/>
      <c r="F35" s="60"/>
      <c r="G35" s="60"/>
      <c r="H35" s="60"/>
      <c r="I35" s="61">
        <f t="shared" ref="I35:BK35" si="3">IF(OR($I$25-I$32+$I$23&gt;=$I$25,$I$25-I$32+$I$23+1&lt;=0),0,$I$25-I$32+$I$23+1)</f>
        <v>0</v>
      </c>
      <c r="J35" s="63">
        <f t="shared" si="3"/>
        <v>9</v>
      </c>
      <c r="K35" s="63">
        <f t="shared" si="3"/>
        <v>8</v>
      </c>
      <c r="L35" s="63">
        <f t="shared" si="3"/>
        <v>7</v>
      </c>
      <c r="M35" s="61">
        <f t="shared" si="3"/>
        <v>6</v>
      </c>
      <c r="N35" s="70">
        <f t="shared" si="3"/>
        <v>5</v>
      </c>
      <c r="O35" s="61">
        <f t="shared" si="3"/>
        <v>4</v>
      </c>
      <c r="P35" s="63">
        <f t="shared" si="3"/>
        <v>3</v>
      </c>
      <c r="Q35" s="63">
        <f t="shared" si="3"/>
        <v>2</v>
      </c>
      <c r="R35" s="63">
        <f t="shared" si="3"/>
        <v>1</v>
      </c>
      <c r="S35" s="70">
        <f t="shared" si="3"/>
        <v>0</v>
      </c>
      <c r="T35" s="61">
        <f t="shared" si="3"/>
        <v>0</v>
      </c>
      <c r="U35" s="63">
        <f t="shared" si="3"/>
        <v>0</v>
      </c>
      <c r="V35" s="63">
        <f t="shared" si="3"/>
        <v>0</v>
      </c>
      <c r="W35" s="63">
        <f t="shared" si="3"/>
        <v>0</v>
      </c>
      <c r="X35" s="70">
        <f t="shared" si="3"/>
        <v>0</v>
      </c>
      <c r="Y35" s="61">
        <f t="shared" si="3"/>
        <v>0</v>
      </c>
      <c r="Z35" s="63">
        <f t="shared" si="3"/>
        <v>0</v>
      </c>
      <c r="AA35" s="63">
        <f t="shared" si="3"/>
        <v>0</v>
      </c>
      <c r="AB35" s="63">
        <f t="shared" si="3"/>
        <v>0</v>
      </c>
      <c r="AC35" s="70">
        <f t="shared" si="3"/>
        <v>0</v>
      </c>
      <c r="AD35" s="61">
        <f t="shared" si="3"/>
        <v>0</v>
      </c>
      <c r="AE35" s="63">
        <f t="shared" si="3"/>
        <v>0</v>
      </c>
      <c r="AF35" s="63">
        <f t="shared" si="3"/>
        <v>0</v>
      </c>
      <c r="AG35" s="63">
        <f t="shared" si="3"/>
        <v>0</v>
      </c>
      <c r="AH35" s="70">
        <f t="shared" si="3"/>
        <v>0</v>
      </c>
      <c r="AI35" s="61">
        <f t="shared" si="3"/>
        <v>0</v>
      </c>
      <c r="AJ35" s="63">
        <f t="shared" si="3"/>
        <v>0</v>
      </c>
      <c r="AK35" s="63">
        <f t="shared" si="3"/>
        <v>0</v>
      </c>
      <c r="AL35" s="63">
        <f t="shared" si="3"/>
        <v>0</v>
      </c>
      <c r="AM35" s="70">
        <f t="shared" si="3"/>
        <v>0</v>
      </c>
      <c r="AN35" s="61">
        <f t="shared" si="3"/>
        <v>0</v>
      </c>
      <c r="AO35" s="63">
        <f t="shared" si="3"/>
        <v>0</v>
      </c>
      <c r="AP35" s="63">
        <f t="shared" si="3"/>
        <v>0</v>
      </c>
      <c r="AQ35" s="63">
        <f t="shared" si="3"/>
        <v>0</v>
      </c>
      <c r="AR35" s="70">
        <f t="shared" si="3"/>
        <v>0</v>
      </c>
      <c r="AS35" s="61">
        <f t="shared" si="3"/>
        <v>0</v>
      </c>
      <c r="AT35" s="63">
        <f t="shared" si="3"/>
        <v>0</v>
      </c>
      <c r="AU35" s="63">
        <f t="shared" si="3"/>
        <v>0</v>
      </c>
      <c r="AV35" s="63">
        <f t="shared" si="3"/>
        <v>0</v>
      </c>
      <c r="AW35" s="70">
        <f t="shared" si="3"/>
        <v>0</v>
      </c>
      <c r="AX35" s="61">
        <f t="shared" si="3"/>
        <v>0</v>
      </c>
      <c r="AY35" s="63">
        <f t="shared" si="3"/>
        <v>0</v>
      </c>
      <c r="AZ35" s="63">
        <f t="shared" si="3"/>
        <v>0</v>
      </c>
      <c r="BA35" s="63">
        <f t="shared" si="3"/>
        <v>0</v>
      </c>
      <c r="BB35" s="70">
        <f t="shared" si="3"/>
        <v>0</v>
      </c>
      <c r="BC35" s="61">
        <f t="shared" si="3"/>
        <v>0</v>
      </c>
      <c r="BD35" s="63">
        <f t="shared" si="3"/>
        <v>0</v>
      </c>
      <c r="BE35" s="63">
        <f t="shared" si="3"/>
        <v>0</v>
      </c>
      <c r="BF35" s="63">
        <f t="shared" si="3"/>
        <v>0</v>
      </c>
      <c r="BG35" s="70">
        <f t="shared" si="3"/>
        <v>0</v>
      </c>
      <c r="BH35" s="61">
        <f t="shared" si="3"/>
        <v>0</v>
      </c>
      <c r="BI35" s="63">
        <f t="shared" si="3"/>
        <v>0</v>
      </c>
      <c r="BJ35" s="63">
        <f t="shared" si="3"/>
        <v>0</v>
      </c>
      <c r="BK35" s="63">
        <f t="shared" si="3"/>
        <v>0</v>
      </c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</row>
    <row r="36" spans="1:118" s="65" customFormat="1" ht="12.95" customHeight="1">
      <c r="A36" s="60" t="s">
        <v>36</v>
      </c>
      <c r="B36" s="60"/>
      <c r="C36" s="60"/>
      <c r="D36" s="60"/>
      <c r="E36" s="60"/>
      <c r="F36" s="60"/>
      <c r="G36" s="60"/>
      <c r="H36" s="60"/>
      <c r="I36" s="61">
        <f t="shared" ref="I36:BK36" si="4">IF(OR($I$26-I$32+$I$23&gt;=$I$26,$I$26-I$32+$I$23+1&lt;=0),0,$I$26-I$32+$I$23+1)</f>
        <v>0</v>
      </c>
      <c r="J36" s="61">
        <f t="shared" si="4"/>
        <v>9</v>
      </c>
      <c r="K36" s="61">
        <f t="shared" si="4"/>
        <v>8</v>
      </c>
      <c r="L36" s="63">
        <f t="shared" si="4"/>
        <v>7</v>
      </c>
      <c r="M36" s="61">
        <f t="shared" si="4"/>
        <v>6</v>
      </c>
      <c r="N36" s="70">
        <f t="shared" si="4"/>
        <v>5</v>
      </c>
      <c r="O36" s="61">
        <f t="shared" si="4"/>
        <v>4</v>
      </c>
      <c r="P36" s="63">
        <f t="shared" si="4"/>
        <v>3</v>
      </c>
      <c r="Q36" s="63">
        <f t="shared" si="4"/>
        <v>2</v>
      </c>
      <c r="R36" s="63">
        <f t="shared" si="4"/>
        <v>1</v>
      </c>
      <c r="S36" s="70">
        <f t="shared" si="4"/>
        <v>0</v>
      </c>
      <c r="T36" s="61">
        <f t="shared" si="4"/>
        <v>0</v>
      </c>
      <c r="U36" s="63">
        <f t="shared" si="4"/>
        <v>0</v>
      </c>
      <c r="V36" s="63">
        <f t="shared" si="4"/>
        <v>0</v>
      </c>
      <c r="W36" s="63">
        <f t="shared" si="4"/>
        <v>0</v>
      </c>
      <c r="X36" s="70">
        <f t="shared" si="4"/>
        <v>0</v>
      </c>
      <c r="Y36" s="61">
        <f t="shared" si="4"/>
        <v>0</v>
      </c>
      <c r="Z36" s="63">
        <f t="shared" si="4"/>
        <v>0</v>
      </c>
      <c r="AA36" s="63">
        <f t="shared" si="4"/>
        <v>0</v>
      </c>
      <c r="AB36" s="63">
        <f t="shared" si="4"/>
        <v>0</v>
      </c>
      <c r="AC36" s="70">
        <f t="shared" si="4"/>
        <v>0</v>
      </c>
      <c r="AD36" s="61">
        <f t="shared" si="4"/>
        <v>0</v>
      </c>
      <c r="AE36" s="63">
        <f t="shared" si="4"/>
        <v>0</v>
      </c>
      <c r="AF36" s="63">
        <f t="shared" si="4"/>
        <v>0</v>
      </c>
      <c r="AG36" s="63">
        <f t="shared" si="4"/>
        <v>0</v>
      </c>
      <c r="AH36" s="70">
        <f t="shared" si="4"/>
        <v>0</v>
      </c>
      <c r="AI36" s="61">
        <f t="shared" si="4"/>
        <v>0</v>
      </c>
      <c r="AJ36" s="63">
        <f t="shared" si="4"/>
        <v>0</v>
      </c>
      <c r="AK36" s="63">
        <f t="shared" si="4"/>
        <v>0</v>
      </c>
      <c r="AL36" s="63">
        <f t="shared" si="4"/>
        <v>0</v>
      </c>
      <c r="AM36" s="70">
        <f t="shared" si="4"/>
        <v>0</v>
      </c>
      <c r="AN36" s="61">
        <f t="shared" si="4"/>
        <v>0</v>
      </c>
      <c r="AO36" s="63">
        <f t="shared" si="4"/>
        <v>0</v>
      </c>
      <c r="AP36" s="63">
        <f t="shared" si="4"/>
        <v>0</v>
      </c>
      <c r="AQ36" s="63">
        <f t="shared" si="4"/>
        <v>0</v>
      </c>
      <c r="AR36" s="70">
        <f t="shared" si="4"/>
        <v>0</v>
      </c>
      <c r="AS36" s="61">
        <f t="shared" si="4"/>
        <v>0</v>
      </c>
      <c r="AT36" s="63">
        <f t="shared" si="4"/>
        <v>0</v>
      </c>
      <c r="AU36" s="63">
        <f t="shared" si="4"/>
        <v>0</v>
      </c>
      <c r="AV36" s="63">
        <f t="shared" si="4"/>
        <v>0</v>
      </c>
      <c r="AW36" s="70">
        <f t="shared" si="4"/>
        <v>0</v>
      </c>
      <c r="AX36" s="61">
        <f t="shared" si="4"/>
        <v>0</v>
      </c>
      <c r="AY36" s="63">
        <f t="shared" si="4"/>
        <v>0</v>
      </c>
      <c r="AZ36" s="63">
        <f t="shared" si="4"/>
        <v>0</v>
      </c>
      <c r="BA36" s="63">
        <f t="shared" si="4"/>
        <v>0</v>
      </c>
      <c r="BB36" s="70">
        <f t="shared" si="4"/>
        <v>0</v>
      </c>
      <c r="BC36" s="61">
        <f t="shared" si="4"/>
        <v>0</v>
      </c>
      <c r="BD36" s="63">
        <f t="shared" si="4"/>
        <v>0</v>
      </c>
      <c r="BE36" s="63">
        <f t="shared" si="4"/>
        <v>0</v>
      </c>
      <c r="BF36" s="63">
        <f t="shared" si="4"/>
        <v>0</v>
      </c>
      <c r="BG36" s="70">
        <f t="shared" si="4"/>
        <v>0</v>
      </c>
      <c r="BH36" s="61">
        <f t="shared" si="4"/>
        <v>0</v>
      </c>
      <c r="BI36" s="63">
        <f t="shared" si="4"/>
        <v>0</v>
      </c>
      <c r="BJ36" s="63">
        <f t="shared" si="4"/>
        <v>0</v>
      </c>
      <c r="BK36" s="63">
        <f t="shared" si="4"/>
        <v>0</v>
      </c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</row>
    <row r="37" spans="1:118" s="65" customFormat="1" ht="12.95" customHeight="1">
      <c r="A37" s="60"/>
      <c r="B37" s="60"/>
      <c r="C37" s="60"/>
      <c r="D37" s="60"/>
      <c r="E37" s="60"/>
      <c r="F37" s="60"/>
      <c r="G37" s="60"/>
      <c r="H37" s="60"/>
      <c r="I37" s="71"/>
      <c r="J37" s="72"/>
      <c r="K37" s="72"/>
      <c r="L37" s="72"/>
      <c r="M37" s="71"/>
      <c r="N37" s="73"/>
      <c r="O37" s="69"/>
      <c r="P37" s="74"/>
      <c r="Q37" s="75"/>
      <c r="R37" s="76"/>
      <c r="S37" s="73"/>
      <c r="T37" s="69"/>
      <c r="U37" s="74"/>
      <c r="V37" s="75"/>
      <c r="W37" s="76"/>
      <c r="X37" s="73"/>
      <c r="Y37" s="69"/>
      <c r="Z37" s="74"/>
      <c r="AA37" s="75"/>
      <c r="AB37" s="76"/>
      <c r="AC37" s="73"/>
      <c r="AD37" s="69"/>
      <c r="AE37" s="74"/>
      <c r="AF37" s="75"/>
      <c r="AG37" s="76"/>
      <c r="AH37" s="73"/>
      <c r="AI37" s="69"/>
      <c r="AJ37" s="74"/>
      <c r="AK37" s="75"/>
      <c r="AL37" s="76"/>
      <c r="AM37" s="73"/>
      <c r="AN37" s="69"/>
      <c r="AO37" s="74"/>
      <c r="AP37" s="75"/>
      <c r="AQ37" s="76"/>
      <c r="AR37" s="73"/>
      <c r="AS37" s="69"/>
      <c r="AT37" s="74"/>
      <c r="AU37" s="75"/>
      <c r="AV37" s="76"/>
      <c r="AW37" s="73"/>
      <c r="AX37" s="69"/>
      <c r="AY37" s="74"/>
      <c r="AZ37" s="75"/>
      <c r="BA37" s="76"/>
      <c r="BB37" s="73"/>
      <c r="BC37" s="69"/>
      <c r="BD37" s="74"/>
      <c r="BE37" s="75"/>
      <c r="BF37" s="76"/>
      <c r="BG37" s="73"/>
      <c r="BH37" s="69"/>
      <c r="BI37" s="74"/>
      <c r="BJ37" s="75"/>
      <c r="BK37" s="76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</row>
    <row r="38" spans="1:118" s="86" customFormat="1" ht="12.95" customHeight="1">
      <c r="A38" s="77" t="s">
        <v>37</v>
      </c>
      <c r="B38" s="78" t="s">
        <v>38</v>
      </c>
      <c r="C38" s="79"/>
      <c r="D38" s="79"/>
      <c r="E38" s="79"/>
      <c r="F38" s="79"/>
      <c r="G38" s="79"/>
      <c r="H38" s="79"/>
      <c r="I38" s="80">
        <f>IF(I$32=$I$23,$I$22,0)</f>
        <v>100</v>
      </c>
      <c r="J38" s="80">
        <f>IF(J$32=$I$23,$I$22,0)</f>
        <v>0</v>
      </c>
      <c r="K38" s="80">
        <f>IF(K$32=$I$23,$I$22,0)</f>
        <v>0</v>
      </c>
      <c r="L38" s="80">
        <f>IF(L$32=$I$23,$I$22,0)</f>
        <v>0</v>
      </c>
      <c r="M38" s="80">
        <f>IF(M$32=$I$23,$I$22,0)</f>
        <v>0</v>
      </c>
      <c r="N38" s="81"/>
      <c r="O38" s="82"/>
      <c r="P38" s="83"/>
      <c r="Q38" s="84"/>
      <c r="R38" s="85"/>
      <c r="S38" s="81"/>
      <c r="T38" s="82"/>
      <c r="U38" s="83"/>
      <c r="V38" s="84"/>
      <c r="W38" s="85"/>
      <c r="X38" s="81"/>
      <c r="Y38" s="82"/>
      <c r="Z38" s="83"/>
      <c r="AA38" s="84"/>
      <c r="AB38" s="85"/>
      <c r="AC38" s="81"/>
      <c r="AD38" s="82"/>
      <c r="AE38" s="83"/>
      <c r="AF38" s="84"/>
      <c r="AG38" s="85"/>
      <c r="AH38" s="81"/>
      <c r="AI38" s="82"/>
      <c r="AJ38" s="83"/>
      <c r="AK38" s="84"/>
      <c r="AL38" s="85"/>
      <c r="AM38" s="81"/>
      <c r="AN38" s="82"/>
      <c r="AO38" s="83"/>
      <c r="AP38" s="84"/>
      <c r="AQ38" s="85"/>
      <c r="AR38" s="81"/>
      <c r="AS38" s="82"/>
      <c r="AT38" s="83"/>
      <c r="AU38" s="84"/>
      <c r="AV38" s="85"/>
      <c r="AW38" s="81"/>
      <c r="AX38" s="82"/>
      <c r="AY38" s="83"/>
      <c r="AZ38" s="84"/>
      <c r="BA38" s="85"/>
      <c r="BB38" s="81"/>
      <c r="BC38" s="82"/>
      <c r="BD38" s="83"/>
      <c r="BE38" s="84"/>
      <c r="BF38" s="85"/>
      <c r="BG38" s="81"/>
      <c r="BH38" s="82"/>
      <c r="BI38" s="83"/>
      <c r="BJ38" s="84"/>
      <c r="BK38" s="85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</row>
    <row r="39" spans="1:118" s="86" customFormat="1" ht="12.95" customHeight="1">
      <c r="A39" s="77" t="s">
        <v>39</v>
      </c>
      <c r="B39" s="79" t="s">
        <v>40</v>
      </c>
      <c r="C39" s="79"/>
      <c r="D39" s="79"/>
      <c r="E39" s="79"/>
      <c r="F39" s="79"/>
      <c r="G39" s="79"/>
      <c r="H39" s="79"/>
      <c r="I39" s="80">
        <v>0</v>
      </c>
      <c r="J39" s="80">
        <f>I42</f>
        <v>100</v>
      </c>
      <c r="K39" s="80">
        <f>J42</f>
        <v>88.888888888888886</v>
      </c>
      <c r="L39" s="80">
        <f>K42</f>
        <v>77.777777777777771</v>
      </c>
      <c r="M39" s="80">
        <f>L42</f>
        <v>66.666666666666657</v>
      </c>
      <c r="N39" s="81"/>
      <c r="O39" s="82"/>
      <c r="P39" s="83"/>
      <c r="Q39" s="84"/>
      <c r="R39" s="85"/>
      <c r="S39" s="81"/>
      <c r="T39" s="82"/>
      <c r="U39" s="83"/>
      <c r="V39" s="84"/>
      <c r="W39" s="85"/>
      <c r="X39" s="81"/>
      <c r="Y39" s="82"/>
      <c r="Z39" s="83"/>
      <c r="AA39" s="84"/>
      <c r="AB39" s="85"/>
      <c r="AC39" s="81"/>
      <c r="AD39" s="82"/>
      <c r="AE39" s="83"/>
      <c r="AF39" s="84"/>
      <c r="AG39" s="85"/>
      <c r="AH39" s="81"/>
      <c r="AI39" s="82"/>
      <c r="AJ39" s="83"/>
      <c r="AK39" s="84"/>
      <c r="AL39" s="85"/>
      <c r="AM39" s="81"/>
      <c r="AN39" s="82"/>
      <c r="AO39" s="83"/>
      <c r="AP39" s="84"/>
      <c r="AQ39" s="85"/>
      <c r="AR39" s="81"/>
      <c r="AS39" s="82"/>
      <c r="AT39" s="83"/>
      <c r="AU39" s="84"/>
      <c r="AV39" s="85"/>
      <c r="AW39" s="81"/>
      <c r="AX39" s="82"/>
      <c r="AY39" s="83"/>
      <c r="AZ39" s="84"/>
      <c r="BA39" s="85"/>
      <c r="BB39" s="81"/>
      <c r="BC39" s="82"/>
      <c r="BD39" s="83"/>
      <c r="BE39" s="84"/>
      <c r="BF39" s="85"/>
      <c r="BG39" s="81"/>
      <c r="BH39" s="82"/>
      <c r="BI39" s="83"/>
      <c r="BJ39" s="84"/>
      <c r="BK39" s="85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</row>
    <row r="40" spans="1:118" s="86" customFormat="1" ht="12.95" customHeight="1">
      <c r="A40" s="78"/>
      <c r="B40" s="87" t="s">
        <v>41</v>
      </c>
      <c r="C40" s="88"/>
      <c r="D40" s="88"/>
      <c r="E40" s="88"/>
      <c r="F40" s="88"/>
      <c r="G40" s="88"/>
      <c r="H40" s="88"/>
      <c r="I40" s="80">
        <f>I$38</f>
        <v>100</v>
      </c>
      <c r="J40" s="80">
        <f>J$38</f>
        <v>0</v>
      </c>
      <c r="K40" s="89">
        <f>K$38</f>
        <v>0</v>
      </c>
      <c r="L40" s="89">
        <f>L$38</f>
        <v>0</v>
      </c>
      <c r="M40" s="80">
        <f>M$38</f>
        <v>0</v>
      </c>
      <c r="N40" s="81"/>
      <c r="O40" s="82"/>
      <c r="P40" s="83"/>
      <c r="Q40" s="84"/>
      <c r="R40" s="85"/>
      <c r="S40" s="81"/>
      <c r="T40" s="82"/>
      <c r="U40" s="83"/>
      <c r="V40" s="84"/>
      <c r="W40" s="85"/>
      <c r="X40" s="81"/>
      <c r="Y40" s="82"/>
      <c r="Z40" s="83"/>
      <c r="AA40" s="84"/>
      <c r="AB40" s="85"/>
      <c r="AC40" s="81"/>
      <c r="AD40" s="82"/>
      <c r="AE40" s="83"/>
      <c r="AF40" s="84"/>
      <c r="AG40" s="85"/>
      <c r="AH40" s="81"/>
      <c r="AI40" s="82"/>
      <c r="AJ40" s="83"/>
      <c r="AK40" s="84"/>
      <c r="AL40" s="85"/>
      <c r="AM40" s="81"/>
      <c r="AN40" s="82"/>
      <c r="AO40" s="83"/>
      <c r="AP40" s="84"/>
      <c r="AQ40" s="85"/>
      <c r="AR40" s="81"/>
      <c r="AS40" s="82"/>
      <c r="AT40" s="83"/>
      <c r="AU40" s="84"/>
      <c r="AV40" s="85"/>
      <c r="AW40" s="81"/>
      <c r="AX40" s="82"/>
      <c r="AY40" s="83"/>
      <c r="AZ40" s="84"/>
      <c r="BA40" s="85"/>
      <c r="BB40" s="81"/>
      <c r="BC40" s="82"/>
      <c r="BD40" s="83"/>
      <c r="BE40" s="84"/>
      <c r="BF40" s="85"/>
      <c r="BG40" s="81"/>
      <c r="BH40" s="82"/>
      <c r="BI40" s="83"/>
      <c r="BJ40" s="84"/>
      <c r="BK40" s="85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</row>
    <row r="41" spans="1:118" s="86" customFormat="1" ht="12.95" customHeight="1">
      <c r="A41" s="78"/>
      <c r="B41" s="90" t="s">
        <v>42</v>
      </c>
      <c r="C41" s="88"/>
      <c r="D41" s="88"/>
      <c r="E41" s="88"/>
      <c r="F41" s="88"/>
      <c r="G41" s="88"/>
      <c r="H41" s="88"/>
      <c r="I41" s="80">
        <f>IF(I39&lt;&gt;0,I39/I$35,0)</f>
        <v>0</v>
      </c>
      <c r="J41" s="80">
        <f>IF(J39&lt;&gt;0,J39/J$35,0)</f>
        <v>11.111111111111111</v>
      </c>
      <c r="K41" s="80">
        <f>IF(K39&lt;&gt;0,K39/K$35,0)</f>
        <v>11.111111111111111</v>
      </c>
      <c r="L41" s="80">
        <f>IF(L39&lt;&gt;0,L39/L$35,0)</f>
        <v>11.111111111111111</v>
      </c>
      <c r="M41" s="80">
        <f>IF(M39&lt;&gt;0,M39/M$35,0)</f>
        <v>11.111111111111109</v>
      </c>
      <c r="N41" s="81"/>
      <c r="O41" s="82"/>
      <c r="P41" s="83"/>
      <c r="Q41" s="84"/>
      <c r="R41" s="85"/>
      <c r="S41" s="81"/>
      <c r="T41" s="82"/>
      <c r="U41" s="83"/>
      <c r="V41" s="84"/>
      <c r="W41" s="85"/>
      <c r="X41" s="81"/>
      <c r="Y41" s="82"/>
      <c r="Z41" s="83"/>
      <c r="AA41" s="84"/>
      <c r="AB41" s="85"/>
      <c r="AC41" s="81"/>
      <c r="AD41" s="82"/>
      <c r="AE41" s="83"/>
      <c r="AF41" s="84"/>
      <c r="AG41" s="85"/>
      <c r="AH41" s="81"/>
      <c r="AI41" s="82"/>
      <c r="AJ41" s="83"/>
      <c r="AK41" s="84"/>
      <c r="AL41" s="85"/>
      <c r="AM41" s="81"/>
      <c r="AN41" s="82"/>
      <c r="AO41" s="83"/>
      <c r="AP41" s="84"/>
      <c r="AQ41" s="85"/>
      <c r="AR41" s="81"/>
      <c r="AS41" s="82"/>
      <c r="AT41" s="83"/>
      <c r="AU41" s="84"/>
      <c r="AV41" s="85"/>
      <c r="AW41" s="81"/>
      <c r="AX41" s="82"/>
      <c r="AY41" s="83"/>
      <c r="AZ41" s="84"/>
      <c r="BA41" s="85"/>
      <c r="BB41" s="81"/>
      <c r="BC41" s="82"/>
      <c r="BD41" s="83"/>
      <c r="BE41" s="84"/>
      <c r="BF41" s="85"/>
      <c r="BG41" s="81"/>
      <c r="BH41" s="82"/>
      <c r="BI41" s="83"/>
      <c r="BJ41" s="84"/>
      <c r="BK41" s="85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</row>
    <row r="42" spans="1:118" s="86" customFormat="1" ht="12.95" customHeight="1">
      <c r="A42" s="78"/>
      <c r="B42" s="79" t="s">
        <v>43</v>
      </c>
      <c r="C42" s="88"/>
      <c r="D42" s="88"/>
      <c r="E42" s="88"/>
      <c r="F42" s="88"/>
      <c r="G42" s="88"/>
      <c r="H42" s="88"/>
      <c r="I42" s="80">
        <f>I39+I40-I41</f>
        <v>100</v>
      </c>
      <c r="J42" s="80">
        <f>J39+J40-J41</f>
        <v>88.888888888888886</v>
      </c>
      <c r="K42" s="80">
        <f>K39+K40-K41</f>
        <v>77.777777777777771</v>
      </c>
      <c r="L42" s="80">
        <f>L39+L40-L41</f>
        <v>66.666666666666657</v>
      </c>
      <c r="M42" s="80">
        <f>M39+M40-M41</f>
        <v>55.55555555555555</v>
      </c>
      <c r="N42" s="81"/>
      <c r="O42" s="82"/>
      <c r="P42" s="83"/>
      <c r="Q42" s="84"/>
      <c r="R42" s="85"/>
      <c r="S42" s="81"/>
      <c r="T42" s="82"/>
      <c r="U42" s="83"/>
      <c r="V42" s="84"/>
      <c r="W42" s="85"/>
      <c r="X42" s="81"/>
      <c r="Y42" s="82"/>
      <c r="Z42" s="83"/>
      <c r="AA42" s="84"/>
      <c r="AB42" s="85"/>
      <c r="AC42" s="81"/>
      <c r="AD42" s="82"/>
      <c r="AE42" s="83"/>
      <c r="AF42" s="84"/>
      <c r="AG42" s="85"/>
      <c r="AH42" s="81"/>
      <c r="AI42" s="82"/>
      <c r="AJ42" s="83"/>
      <c r="AK42" s="84"/>
      <c r="AL42" s="85"/>
      <c r="AM42" s="81"/>
      <c r="AN42" s="82"/>
      <c r="AO42" s="83"/>
      <c r="AP42" s="84"/>
      <c r="AQ42" s="85"/>
      <c r="AR42" s="81"/>
      <c r="AS42" s="82"/>
      <c r="AT42" s="83"/>
      <c r="AU42" s="84"/>
      <c r="AV42" s="85"/>
      <c r="AW42" s="81"/>
      <c r="AX42" s="82"/>
      <c r="AY42" s="83"/>
      <c r="AZ42" s="84"/>
      <c r="BA42" s="85"/>
      <c r="BB42" s="81"/>
      <c r="BC42" s="82"/>
      <c r="BD42" s="83"/>
      <c r="BE42" s="84"/>
      <c r="BF42" s="85"/>
      <c r="BG42" s="81"/>
      <c r="BH42" s="82"/>
      <c r="BI42" s="83"/>
      <c r="BJ42" s="84"/>
      <c r="BK42" s="85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</row>
    <row r="43" spans="1:118" s="86" customFormat="1" ht="12.95" customHeight="1">
      <c r="A43" s="78"/>
      <c r="B43" s="91" t="s">
        <v>44</v>
      </c>
      <c r="C43" s="88"/>
      <c r="D43" s="88"/>
      <c r="E43" s="88"/>
      <c r="F43" s="88"/>
      <c r="G43" s="88"/>
      <c r="H43" s="88"/>
      <c r="I43" s="80">
        <f>I39*$I$27</f>
        <v>0</v>
      </c>
      <c r="J43" s="80">
        <f>J39*$I$27</f>
        <v>7.19</v>
      </c>
      <c r="K43" s="89">
        <f>K39*$I$27</f>
        <v>6.391111111111111</v>
      </c>
      <c r="L43" s="89">
        <f>L39*$I$27</f>
        <v>5.5922222222222224</v>
      </c>
      <c r="M43" s="80">
        <f>M39*$I$27</f>
        <v>4.793333333333333</v>
      </c>
      <c r="N43" s="81"/>
      <c r="O43" s="82"/>
      <c r="P43" s="83"/>
      <c r="Q43" s="84"/>
      <c r="R43" s="85"/>
      <c r="S43" s="81"/>
      <c r="T43" s="82"/>
      <c r="U43" s="83"/>
      <c r="V43" s="84"/>
      <c r="W43" s="85"/>
      <c r="X43" s="81"/>
      <c r="Y43" s="82"/>
      <c r="Z43" s="83"/>
      <c r="AA43" s="84"/>
      <c r="AB43" s="85"/>
      <c r="AC43" s="81"/>
      <c r="AD43" s="82"/>
      <c r="AE43" s="83"/>
      <c r="AF43" s="84"/>
      <c r="AG43" s="85"/>
      <c r="AH43" s="81"/>
      <c r="AI43" s="82"/>
      <c r="AJ43" s="83"/>
      <c r="AK43" s="84"/>
      <c r="AL43" s="85"/>
      <c r="AM43" s="81"/>
      <c r="AN43" s="82"/>
      <c r="AO43" s="83"/>
      <c r="AP43" s="84"/>
      <c r="AQ43" s="85"/>
      <c r="AR43" s="81"/>
      <c r="AS43" s="82"/>
      <c r="AT43" s="83"/>
      <c r="AU43" s="84"/>
      <c r="AV43" s="85"/>
      <c r="AW43" s="81"/>
      <c r="AX43" s="82"/>
      <c r="AY43" s="83"/>
      <c r="AZ43" s="84"/>
      <c r="BA43" s="85"/>
      <c r="BB43" s="81"/>
      <c r="BC43" s="82"/>
      <c r="BD43" s="83"/>
      <c r="BE43" s="84"/>
      <c r="BF43" s="85"/>
      <c r="BG43" s="81"/>
      <c r="BH43" s="82"/>
      <c r="BI43" s="83"/>
      <c r="BJ43" s="84"/>
      <c r="BK43" s="85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</row>
    <row r="44" spans="1:118" s="86" customFormat="1" ht="12.95" customHeight="1">
      <c r="A44" s="78"/>
      <c r="B44" s="91" t="s">
        <v>45</v>
      </c>
      <c r="C44" s="88"/>
      <c r="D44" s="88"/>
      <c r="E44" s="88"/>
      <c r="F44" s="88"/>
      <c r="G44" s="88"/>
      <c r="H44" s="88"/>
      <c r="I44" s="80">
        <f>I43+I41</f>
        <v>0</v>
      </c>
      <c r="J44" s="80">
        <f>J43+J41</f>
        <v>18.301111111111112</v>
      </c>
      <c r="K44" s="80">
        <f>K43+K41</f>
        <v>17.502222222222223</v>
      </c>
      <c r="L44" s="80">
        <f>L43+L41</f>
        <v>16.703333333333333</v>
      </c>
      <c r="M44" s="80">
        <f>M43+M41</f>
        <v>15.904444444444442</v>
      </c>
      <c r="N44" s="92"/>
      <c r="O44" s="80"/>
      <c r="P44" s="80"/>
      <c r="Q44" s="80"/>
      <c r="R44" s="80"/>
      <c r="S44" s="92"/>
      <c r="T44" s="80"/>
      <c r="U44" s="80"/>
      <c r="V44" s="80"/>
      <c r="W44" s="80"/>
      <c r="X44" s="92"/>
      <c r="Y44" s="80"/>
      <c r="Z44" s="80"/>
      <c r="AA44" s="80"/>
      <c r="AB44" s="80"/>
      <c r="AC44" s="92"/>
      <c r="AD44" s="80"/>
      <c r="AE44" s="80"/>
      <c r="AF44" s="80"/>
      <c r="AG44" s="80"/>
      <c r="AH44" s="92"/>
      <c r="AI44" s="80"/>
      <c r="AJ44" s="80"/>
      <c r="AK44" s="80"/>
      <c r="AL44" s="80"/>
      <c r="AM44" s="92"/>
      <c r="AN44" s="80"/>
      <c r="AO44" s="80"/>
      <c r="AP44" s="80"/>
      <c r="AQ44" s="80"/>
      <c r="AR44" s="92"/>
      <c r="AS44" s="80"/>
      <c r="AT44" s="80"/>
      <c r="AU44" s="80"/>
      <c r="AV44" s="80"/>
      <c r="AW44" s="92"/>
      <c r="AX44" s="80"/>
      <c r="AY44" s="80"/>
      <c r="AZ44" s="80"/>
      <c r="BA44" s="80"/>
      <c r="BB44" s="92"/>
      <c r="BC44" s="80"/>
      <c r="BD44" s="80"/>
      <c r="BE44" s="80"/>
      <c r="BF44" s="80"/>
      <c r="BG44" s="92"/>
      <c r="BH44" s="80"/>
      <c r="BI44" s="80"/>
      <c r="BJ44" s="80"/>
      <c r="BK44" s="80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</row>
    <row r="45" spans="1:118" s="86" customFormat="1" ht="12.95" customHeight="1">
      <c r="A45" s="78"/>
      <c r="B45" s="93" t="s">
        <v>46</v>
      </c>
      <c r="C45" s="94"/>
      <c r="D45" s="94"/>
      <c r="E45" s="94"/>
      <c r="F45" s="94"/>
      <c r="G45" s="94"/>
      <c r="H45" s="94"/>
      <c r="I45" s="95">
        <f>I44</f>
        <v>0</v>
      </c>
      <c r="J45" s="95">
        <f>J44</f>
        <v>18.301111111111112</v>
      </c>
      <c r="K45" s="95">
        <f>K44</f>
        <v>17.502222222222223</v>
      </c>
      <c r="L45" s="95">
        <f>L44</f>
        <v>16.703333333333333</v>
      </c>
      <c r="M45" s="96">
        <f>M44</f>
        <v>15.904444444444442</v>
      </c>
      <c r="N45" s="97"/>
      <c r="O45" s="95"/>
      <c r="P45" s="95"/>
      <c r="Q45" s="95"/>
      <c r="R45" s="95"/>
      <c r="S45" s="97"/>
      <c r="T45" s="95"/>
      <c r="U45" s="95"/>
      <c r="V45" s="95"/>
      <c r="W45" s="95"/>
      <c r="X45" s="97"/>
      <c r="Y45" s="95"/>
      <c r="Z45" s="95"/>
      <c r="AA45" s="95"/>
      <c r="AB45" s="95"/>
      <c r="AC45" s="97"/>
      <c r="AD45" s="95"/>
      <c r="AE45" s="95"/>
      <c r="AF45" s="95"/>
      <c r="AG45" s="95"/>
      <c r="AH45" s="97"/>
      <c r="AI45" s="95"/>
      <c r="AJ45" s="95"/>
      <c r="AK45" s="95"/>
      <c r="AL45" s="95"/>
      <c r="AM45" s="97"/>
      <c r="AN45" s="95"/>
      <c r="AO45" s="95"/>
      <c r="AP45" s="95"/>
      <c r="AQ45" s="95"/>
      <c r="AR45" s="97"/>
      <c r="AS45" s="95"/>
      <c r="AT45" s="95"/>
      <c r="AU45" s="95"/>
      <c r="AV45" s="95"/>
      <c r="AW45" s="97"/>
      <c r="AX45" s="95"/>
      <c r="AY45" s="95"/>
      <c r="AZ45" s="95"/>
      <c r="BA45" s="95"/>
      <c r="BB45" s="97"/>
      <c r="BC45" s="95"/>
      <c r="BD45" s="95"/>
      <c r="BE45" s="95"/>
      <c r="BF45" s="95"/>
      <c r="BG45" s="97"/>
      <c r="BH45" s="95"/>
      <c r="BI45" s="95"/>
      <c r="BJ45" s="95"/>
      <c r="BK45" s="95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</row>
    <row r="46" spans="1:118" ht="12.95" customHeight="1">
      <c r="A46" s="38"/>
      <c r="B46" s="37"/>
      <c r="C46" s="38"/>
      <c r="D46" s="38"/>
      <c r="E46" s="38"/>
      <c r="F46" s="38"/>
      <c r="G46" s="38"/>
      <c r="H46" s="38"/>
      <c r="I46" s="98"/>
      <c r="J46" s="98"/>
      <c r="K46" s="98"/>
      <c r="L46" s="98"/>
      <c r="M46" s="98"/>
      <c r="N46" s="99"/>
      <c r="O46" s="98"/>
      <c r="P46" s="98"/>
      <c r="Q46" s="98"/>
      <c r="R46" s="98"/>
      <c r="S46" s="99"/>
      <c r="T46" s="98"/>
      <c r="U46" s="98"/>
      <c r="V46" s="98"/>
      <c r="W46" s="98"/>
      <c r="X46" s="99"/>
      <c r="Y46" s="98"/>
      <c r="Z46" s="98"/>
      <c r="AA46" s="98"/>
      <c r="AB46" s="98"/>
      <c r="AC46" s="99"/>
      <c r="AD46" s="98"/>
      <c r="AE46" s="98"/>
      <c r="AF46" s="98"/>
      <c r="AG46" s="98"/>
      <c r="AH46" s="99"/>
      <c r="AI46" s="98"/>
      <c r="AJ46" s="98"/>
      <c r="AK46" s="98"/>
      <c r="AL46" s="98"/>
      <c r="AM46" s="99"/>
      <c r="AN46" s="98"/>
      <c r="AO46" s="98"/>
      <c r="AP46" s="98"/>
      <c r="AQ46" s="98"/>
      <c r="AR46" s="99"/>
      <c r="AS46" s="98"/>
      <c r="AT46" s="98"/>
      <c r="AU46" s="98"/>
      <c r="AV46" s="98"/>
      <c r="AW46" s="99"/>
      <c r="AX46" s="98"/>
      <c r="AY46" s="98"/>
      <c r="AZ46" s="98"/>
      <c r="BA46" s="98"/>
      <c r="BB46" s="99"/>
      <c r="BC46" s="98"/>
      <c r="BD46" s="98"/>
      <c r="BE46" s="98"/>
      <c r="BF46" s="98"/>
      <c r="BG46" s="99"/>
      <c r="BH46" s="98"/>
      <c r="BI46" s="98"/>
      <c r="BJ46" s="98"/>
      <c r="BK46" s="98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100"/>
      <c r="CH46" s="100"/>
      <c r="CI46" s="100"/>
      <c r="CJ46" s="100"/>
      <c r="CK46" s="100"/>
      <c r="CL46" s="100"/>
      <c r="CM46" s="100"/>
      <c r="CN46" s="100"/>
      <c r="CO46" s="100"/>
      <c r="CP46" s="100"/>
      <c r="CQ46" s="100"/>
      <c r="CR46" s="100"/>
      <c r="CS46" s="100"/>
      <c r="CT46" s="100"/>
      <c r="CU46" s="100"/>
      <c r="CV46" s="100"/>
      <c r="CW46" s="100"/>
      <c r="CX46" s="100"/>
      <c r="CY46" s="100"/>
      <c r="CZ46" s="100"/>
      <c r="DA46" s="100"/>
      <c r="DB46" s="100"/>
      <c r="DC46" s="100"/>
      <c r="DD46" s="100"/>
      <c r="DE46" s="100"/>
      <c r="DF46" s="100"/>
      <c r="DG46" s="100"/>
      <c r="DH46" s="100"/>
      <c r="DI46" s="100"/>
      <c r="DJ46" s="100"/>
      <c r="DK46" s="100"/>
      <c r="DL46" s="100"/>
      <c r="DM46" s="100"/>
      <c r="DN46" s="100"/>
    </row>
    <row r="47" spans="1:118" ht="12.95" customHeight="1">
      <c r="A47" s="35" t="s">
        <v>47</v>
      </c>
      <c r="B47" s="37" t="s">
        <v>48</v>
      </c>
      <c r="C47" s="38"/>
      <c r="D47" s="38"/>
      <c r="E47" s="38"/>
      <c r="F47" s="38"/>
      <c r="G47" s="38"/>
      <c r="H47" s="38"/>
      <c r="I47" s="98">
        <f t="shared" ref="I47:BK47" si="5">I$38</f>
        <v>100</v>
      </c>
      <c r="J47" s="98">
        <f t="shared" si="5"/>
        <v>0</v>
      </c>
      <c r="K47" s="98">
        <f t="shared" si="5"/>
        <v>0</v>
      </c>
      <c r="L47" s="98">
        <f t="shared" si="5"/>
        <v>0</v>
      </c>
      <c r="M47" s="98">
        <f t="shared" si="5"/>
        <v>0</v>
      </c>
      <c r="N47" s="99">
        <f t="shared" si="5"/>
        <v>0</v>
      </c>
      <c r="O47" s="98">
        <f t="shared" si="5"/>
        <v>0</v>
      </c>
      <c r="P47" s="98">
        <f t="shared" si="5"/>
        <v>0</v>
      </c>
      <c r="Q47" s="98">
        <f t="shared" si="5"/>
        <v>0</v>
      </c>
      <c r="R47" s="98">
        <f t="shared" si="5"/>
        <v>0</v>
      </c>
      <c r="S47" s="99">
        <f t="shared" si="5"/>
        <v>0</v>
      </c>
      <c r="T47" s="98">
        <f t="shared" si="5"/>
        <v>0</v>
      </c>
      <c r="U47" s="98">
        <f t="shared" si="5"/>
        <v>0</v>
      </c>
      <c r="V47" s="98">
        <f t="shared" si="5"/>
        <v>0</v>
      </c>
      <c r="W47" s="98">
        <f t="shared" si="5"/>
        <v>0</v>
      </c>
      <c r="X47" s="99">
        <f t="shared" si="5"/>
        <v>0</v>
      </c>
      <c r="Y47" s="98">
        <f t="shared" si="5"/>
        <v>0</v>
      </c>
      <c r="Z47" s="98">
        <f t="shared" si="5"/>
        <v>0</v>
      </c>
      <c r="AA47" s="98">
        <f t="shared" si="5"/>
        <v>0</v>
      </c>
      <c r="AB47" s="98">
        <f t="shared" si="5"/>
        <v>0</v>
      </c>
      <c r="AC47" s="99">
        <f t="shared" si="5"/>
        <v>0</v>
      </c>
      <c r="AD47" s="98">
        <f t="shared" si="5"/>
        <v>0</v>
      </c>
      <c r="AE47" s="98">
        <f t="shared" si="5"/>
        <v>0</v>
      </c>
      <c r="AF47" s="98">
        <f t="shared" si="5"/>
        <v>0</v>
      </c>
      <c r="AG47" s="98">
        <f t="shared" si="5"/>
        <v>0</v>
      </c>
      <c r="AH47" s="99">
        <f t="shared" si="5"/>
        <v>0</v>
      </c>
      <c r="AI47" s="98">
        <f t="shared" si="5"/>
        <v>0</v>
      </c>
      <c r="AJ47" s="98">
        <f t="shared" si="5"/>
        <v>0</v>
      </c>
      <c r="AK47" s="98">
        <f t="shared" si="5"/>
        <v>0</v>
      </c>
      <c r="AL47" s="98">
        <f t="shared" si="5"/>
        <v>0</v>
      </c>
      <c r="AM47" s="99">
        <f t="shared" si="5"/>
        <v>0</v>
      </c>
      <c r="AN47" s="98">
        <f t="shared" si="5"/>
        <v>0</v>
      </c>
      <c r="AO47" s="98">
        <f t="shared" si="5"/>
        <v>0</v>
      </c>
      <c r="AP47" s="98">
        <f t="shared" si="5"/>
        <v>0</v>
      </c>
      <c r="AQ47" s="98">
        <f t="shared" si="5"/>
        <v>0</v>
      </c>
      <c r="AR47" s="99">
        <f t="shared" si="5"/>
        <v>0</v>
      </c>
      <c r="AS47" s="98">
        <f t="shared" si="5"/>
        <v>0</v>
      </c>
      <c r="AT47" s="98">
        <f t="shared" si="5"/>
        <v>0</v>
      </c>
      <c r="AU47" s="98">
        <f t="shared" si="5"/>
        <v>0</v>
      </c>
      <c r="AV47" s="98">
        <f t="shared" si="5"/>
        <v>0</v>
      </c>
      <c r="AW47" s="99">
        <f t="shared" si="5"/>
        <v>0</v>
      </c>
      <c r="AX47" s="98">
        <f t="shared" si="5"/>
        <v>0</v>
      </c>
      <c r="AY47" s="98">
        <f t="shared" si="5"/>
        <v>0</v>
      </c>
      <c r="AZ47" s="98">
        <f t="shared" si="5"/>
        <v>0</v>
      </c>
      <c r="BA47" s="98">
        <f t="shared" si="5"/>
        <v>0</v>
      </c>
      <c r="BB47" s="99">
        <f t="shared" si="5"/>
        <v>0</v>
      </c>
      <c r="BC47" s="98">
        <f t="shared" si="5"/>
        <v>0</v>
      </c>
      <c r="BD47" s="98">
        <f t="shared" si="5"/>
        <v>0</v>
      </c>
      <c r="BE47" s="98">
        <f t="shared" si="5"/>
        <v>0</v>
      </c>
      <c r="BF47" s="98">
        <f t="shared" si="5"/>
        <v>0</v>
      </c>
      <c r="BG47" s="99">
        <f t="shared" si="5"/>
        <v>0</v>
      </c>
      <c r="BH47" s="98">
        <f t="shared" si="5"/>
        <v>0</v>
      </c>
      <c r="BI47" s="98">
        <f t="shared" si="5"/>
        <v>0</v>
      </c>
      <c r="BJ47" s="98">
        <f t="shared" si="5"/>
        <v>0</v>
      </c>
      <c r="BK47" s="98">
        <f t="shared" si="5"/>
        <v>0</v>
      </c>
    </row>
    <row r="48" spans="1:118" ht="12.95" customHeight="1">
      <c r="A48" s="35" t="s">
        <v>49</v>
      </c>
      <c r="B48" s="38" t="s">
        <v>50</v>
      </c>
      <c r="C48" s="38"/>
      <c r="D48" s="38"/>
      <c r="E48" s="38"/>
      <c r="F48" s="38"/>
      <c r="G48" s="38"/>
      <c r="H48" s="38"/>
      <c r="I48" s="98">
        <v>0</v>
      </c>
      <c r="J48" s="98">
        <f t="shared" ref="J48:BK48" si="6">I51</f>
        <v>100</v>
      </c>
      <c r="K48" s="98">
        <f t="shared" si="6"/>
        <v>88.888888888888886</v>
      </c>
      <c r="L48" s="98">
        <f t="shared" si="6"/>
        <v>77.777777777777771</v>
      </c>
      <c r="M48" s="98">
        <f t="shared" si="6"/>
        <v>66.666666666666657</v>
      </c>
      <c r="N48" s="99">
        <f t="shared" si="6"/>
        <v>55.55555555555555</v>
      </c>
      <c r="O48" s="98">
        <f t="shared" si="6"/>
        <v>44.444444444444443</v>
      </c>
      <c r="P48" s="98">
        <f t="shared" si="6"/>
        <v>33.333333333333329</v>
      </c>
      <c r="Q48" s="98">
        <f t="shared" si="6"/>
        <v>22.222222222222221</v>
      </c>
      <c r="R48" s="98">
        <f t="shared" si="6"/>
        <v>11.111111111111111</v>
      </c>
      <c r="S48" s="99">
        <f t="shared" si="6"/>
        <v>0</v>
      </c>
      <c r="T48" s="98">
        <f t="shared" si="6"/>
        <v>0</v>
      </c>
      <c r="U48" s="98">
        <f t="shared" si="6"/>
        <v>0</v>
      </c>
      <c r="V48" s="98">
        <f t="shared" si="6"/>
        <v>0</v>
      </c>
      <c r="W48" s="98">
        <f t="shared" si="6"/>
        <v>0</v>
      </c>
      <c r="X48" s="99">
        <f t="shared" si="6"/>
        <v>0</v>
      </c>
      <c r="Y48" s="98">
        <f t="shared" si="6"/>
        <v>0</v>
      </c>
      <c r="Z48" s="98">
        <f t="shared" si="6"/>
        <v>0</v>
      </c>
      <c r="AA48" s="98">
        <f t="shared" si="6"/>
        <v>0</v>
      </c>
      <c r="AB48" s="98">
        <f t="shared" si="6"/>
        <v>0</v>
      </c>
      <c r="AC48" s="99">
        <f t="shared" si="6"/>
        <v>0</v>
      </c>
      <c r="AD48" s="98">
        <f t="shared" si="6"/>
        <v>0</v>
      </c>
      <c r="AE48" s="98">
        <f t="shared" si="6"/>
        <v>0</v>
      </c>
      <c r="AF48" s="98">
        <f t="shared" si="6"/>
        <v>0</v>
      </c>
      <c r="AG48" s="98">
        <f t="shared" si="6"/>
        <v>0</v>
      </c>
      <c r="AH48" s="99">
        <f t="shared" si="6"/>
        <v>0</v>
      </c>
      <c r="AI48" s="98">
        <f t="shared" si="6"/>
        <v>0</v>
      </c>
      <c r="AJ48" s="98">
        <f t="shared" si="6"/>
        <v>0</v>
      </c>
      <c r="AK48" s="98">
        <f t="shared" si="6"/>
        <v>0</v>
      </c>
      <c r="AL48" s="98">
        <f t="shared" si="6"/>
        <v>0</v>
      </c>
      <c r="AM48" s="99">
        <f t="shared" si="6"/>
        <v>0</v>
      </c>
      <c r="AN48" s="98">
        <f t="shared" si="6"/>
        <v>0</v>
      </c>
      <c r="AO48" s="98">
        <f t="shared" si="6"/>
        <v>0</v>
      </c>
      <c r="AP48" s="98">
        <f t="shared" si="6"/>
        <v>0</v>
      </c>
      <c r="AQ48" s="98">
        <f t="shared" si="6"/>
        <v>0</v>
      </c>
      <c r="AR48" s="99">
        <f t="shared" si="6"/>
        <v>0</v>
      </c>
      <c r="AS48" s="98">
        <f t="shared" si="6"/>
        <v>0</v>
      </c>
      <c r="AT48" s="98">
        <f t="shared" si="6"/>
        <v>0</v>
      </c>
      <c r="AU48" s="98">
        <f t="shared" si="6"/>
        <v>0</v>
      </c>
      <c r="AV48" s="98">
        <f t="shared" si="6"/>
        <v>0</v>
      </c>
      <c r="AW48" s="99">
        <f t="shared" si="6"/>
        <v>0</v>
      </c>
      <c r="AX48" s="98">
        <f t="shared" si="6"/>
        <v>0</v>
      </c>
      <c r="AY48" s="98">
        <f t="shared" si="6"/>
        <v>0</v>
      </c>
      <c r="AZ48" s="98">
        <f t="shared" si="6"/>
        <v>0</v>
      </c>
      <c r="BA48" s="98">
        <f t="shared" si="6"/>
        <v>0</v>
      </c>
      <c r="BB48" s="99">
        <f t="shared" si="6"/>
        <v>0</v>
      </c>
      <c r="BC48" s="98">
        <f t="shared" si="6"/>
        <v>0</v>
      </c>
      <c r="BD48" s="98">
        <f t="shared" si="6"/>
        <v>0</v>
      </c>
      <c r="BE48" s="98">
        <f t="shared" si="6"/>
        <v>0</v>
      </c>
      <c r="BF48" s="98">
        <f t="shared" si="6"/>
        <v>0</v>
      </c>
      <c r="BG48" s="99">
        <f t="shared" si="6"/>
        <v>0</v>
      </c>
      <c r="BH48" s="98">
        <f t="shared" si="6"/>
        <v>0</v>
      </c>
      <c r="BI48" s="98">
        <f t="shared" si="6"/>
        <v>0</v>
      </c>
      <c r="BJ48" s="98">
        <f t="shared" si="6"/>
        <v>0</v>
      </c>
      <c r="BK48" s="98">
        <f t="shared" si="6"/>
        <v>0</v>
      </c>
    </row>
    <row r="49" spans="1:118" s="65" customFormat="1" ht="12.95" customHeight="1">
      <c r="A49" s="101" t="s">
        <v>51</v>
      </c>
      <c r="B49" s="102" t="s">
        <v>52</v>
      </c>
      <c r="C49" s="60"/>
      <c r="D49" s="60"/>
      <c r="E49" s="60"/>
      <c r="F49" s="60"/>
      <c r="G49" s="60"/>
      <c r="H49" s="60"/>
      <c r="I49" s="98">
        <f>I47</f>
        <v>100</v>
      </c>
      <c r="J49" s="98">
        <f t="shared" ref="J49:BK49" si="7">J47</f>
        <v>0</v>
      </c>
      <c r="K49" s="49">
        <f t="shared" si="7"/>
        <v>0</v>
      </c>
      <c r="L49" s="49">
        <f t="shared" si="7"/>
        <v>0</v>
      </c>
      <c r="M49" s="98">
        <f t="shared" si="7"/>
        <v>0</v>
      </c>
      <c r="N49" s="99">
        <f t="shared" si="7"/>
        <v>0</v>
      </c>
      <c r="O49" s="49">
        <f t="shared" si="7"/>
        <v>0</v>
      </c>
      <c r="P49" s="49">
        <f t="shared" si="7"/>
        <v>0</v>
      </c>
      <c r="Q49" s="49">
        <f t="shared" si="7"/>
        <v>0</v>
      </c>
      <c r="R49" s="98">
        <f t="shared" si="7"/>
        <v>0</v>
      </c>
      <c r="S49" s="99">
        <f t="shared" si="7"/>
        <v>0</v>
      </c>
      <c r="T49" s="49">
        <f t="shared" si="7"/>
        <v>0</v>
      </c>
      <c r="U49" s="49">
        <f t="shared" si="7"/>
        <v>0</v>
      </c>
      <c r="V49" s="49">
        <f t="shared" si="7"/>
        <v>0</v>
      </c>
      <c r="W49" s="98">
        <f t="shared" si="7"/>
        <v>0</v>
      </c>
      <c r="X49" s="99">
        <f t="shared" si="7"/>
        <v>0</v>
      </c>
      <c r="Y49" s="49">
        <f t="shared" si="7"/>
        <v>0</v>
      </c>
      <c r="Z49" s="49">
        <f t="shared" si="7"/>
        <v>0</v>
      </c>
      <c r="AA49" s="49">
        <f t="shared" si="7"/>
        <v>0</v>
      </c>
      <c r="AB49" s="98">
        <f t="shared" si="7"/>
        <v>0</v>
      </c>
      <c r="AC49" s="99">
        <f t="shared" si="7"/>
        <v>0</v>
      </c>
      <c r="AD49" s="49">
        <f t="shared" si="7"/>
        <v>0</v>
      </c>
      <c r="AE49" s="49">
        <f t="shared" si="7"/>
        <v>0</v>
      </c>
      <c r="AF49" s="49">
        <f t="shared" si="7"/>
        <v>0</v>
      </c>
      <c r="AG49" s="98">
        <f t="shared" si="7"/>
        <v>0</v>
      </c>
      <c r="AH49" s="99">
        <f t="shared" si="7"/>
        <v>0</v>
      </c>
      <c r="AI49" s="49">
        <f t="shared" si="7"/>
        <v>0</v>
      </c>
      <c r="AJ49" s="49">
        <f t="shared" si="7"/>
        <v>0</v>
      </c>
      <c r="AK49" s="49">
        <f t="shared" si="7"/>
        <v>0</v>
      </c>
      <c r="AL49" s="98">
        <f t="shared" si="7"/>
        <v>0</v>
      </c>
      <c r="AM49" s="99">
        <f t="shared" si="7"/>
        <v>0</v>
      </c>
      <c r="AN49" s="49">
        <f t="shared" si="7"/>
        <v>0</v>
      </c>
      <c r="AO49" s="49">
        <f t="shared" si="7"/>
        <v>0</v>
      </c>
      <c r="AP49" s="49">
        <f t="shared" si="7"/>
        <v>0</v>
      </c>
      <c r="AQ49" s="98">
        <f t="shared" si="7"/>
        <v>0</v>
      </c>
      <c r="AR49" s="99">
        <f t="shared" si="7"/>
        <v>0</v>
      </c>
      <c r="AS49" s="49">
        <f t="shared" si="7"/>
        <v>0</v>
      </c>
      <c r="AT49" s="49">
        <f t="shared" si="7"/>
        <v>0</v>
      </c>
      <c r="AU49" s="49">
        <f t="shared" si="7"/>
        <v>0</v>
      </c>
      <c r="AV49" s="98">
        <f t="shared" si="7"/>
        <v>0</v>
      </c>
      <c r="AW49" s="99">
        <f t="shared" si="7"/>
        <v>0</v>
      </c>
      <c r="AX49" s="49">
        <f t="shared" si="7"/>
        <v>0</v>
      </c>
      <c r="AY49" s="49">
        <f t="shared" si="7"/>
        <v>0</v>
      </c>
      <c r="AZ49" s="49">
        <f t="shared" si="7"/>
        <v>0</v>
      </c>
      <c r="BA49" s="98">
        <f t="shared" si="7"/>
        <v>0</v>
      </c>
      <c r="BB49" s="99">
        <f t="shared" si="7"/>
        <v>0</v>
      </c>
      <c r="BC49" s="49">
        <f t="shared" si="7"/>
        <v>0</v>
      </c>
      <c r="BD49" s="49">
        <f t="shared" si="7"/>
        <v>0</v>
      </c>
      <c r="BE49" s="49">
        <f t="shared" si="7"/>
        <v>0</v>
      </c>
      <c r="BF49" s="98">
        <f t="shared" si="7"/>
        <v>0</v>
      </c>
      <c r="BG49" s="99">
        <f t="shared" si="7"/>
        <v>0</v>
      </c>
      <c r="BH49" s="49">
        <f t="shared" si="7"/>
        <v>0</v>
      </c>
      <c r="BI49" s="49">
        <f t="shared" si="7"/>
        <v>0</v>
      </c>
      <c r="BJ49" s="49">
        <f t="shared" si="7"/>
        <v>0</v>
      </c>
      <c r="BK49" s="98">
        <f t="shared" si="7"/>
        <v>0</v>
      </c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</row>
    <row r="50" spans="1:118" s="65" customFormat="1" ht="12.95" customHeight="1">
      <c r="A50" s="74"/>
      <c r="B50" s="47" t="s">
        <v>53</v>
      </c>
      <c r="C50" s="60"/>
      <c r="D50" s="60"/>
      <c r="E50" s="60"/>
      <c r="F50" s="60"/>
      <c r="G50" s="60"/>
      <c r="H50" s="60"/>
      <c r="I50" s="98">
        <f t="shared" ref="I50:BK50" si="8">IF(I48&lt;&gt;0,I48/I$35,0)</f>
        <v>0</v>
      </c>
      <c r="J50" s="98">
        <f t="shared" si="8"/>
        <v>11.111111111111111</v>
      </c>
      <c r="K50" s="98">
        <f t="shared" si="8"/>
        <v>11.111111111111111</v>
      </c>
      <c r="L50" s="98">
        <f t="shared" si="8"/>
        <v>11.111111111111111</v>
      </c>
      <c r="M50" s="98">
        <f t="shared" si="8"/>
        <v>11.111111111111109</v>
      </c>
      <c r="N50" s="99">
        <f t="shared" si="8"/>
        <v>11.111111111111111</v>
      </c>
      <c r="O50" s="98">
        <f t="shared" si="8"/>
        <v>11.111111111111111</v>
      </c>
      <c r="P50" s="98">
        <f t="shared" si="8"/>
        <v>11.111111111111109</v>
      </c>
      <c r="Q50" s="98">
        <f t="shared" si="8"/>
        <v>11.111111111111111</v>
      </c>
      <c r="R50" s="98">
        <f t="shared" si="8"/>
        <v>11.111111111111111</v>
      </c>
      <c r="S50" s="99">
        <f t="shared" si="8"/>
        <v>0</v>
      </c>
      <c r="T50" s="98">
        <f t="shared" si="8"/>
        <v>0</v>
      </c>
      <c r="U50" s="98">
        <f t="shared" si="8"/>
        <v>0</v>
      </c>
      <c r="V50" s="98">
        <f t="shared" si="8"/>
        <v>0</v>
      </c>
      <c r="W50" s="98">
        <f t="shared" si="8"/>
        <v>0</v>
      </c>
      <c r="X50" s="99">
        <f t="shared" si="8"/>
        <v>0</v>
      </c>
      <c r="Y50" s="98">
        <f t="shared" si="8"/>
        <v>0</v>
      </c>
      <c r="Z50" s="98">
        <f t="shared" si="8"/>
        <v>0</v>
      </c>
      <c r="AA50" s="98">
        <f t="shared" si="8"/>
        <v>0</v>
      </c>
      <c r="AB50" s="98">
        <f t="shared" si="8"/>
        <v>0</v>
      </c>
      <c r="AC50" s="99">
        <f t="shared" si="8"/>
        <v>0</v>
      </c>
      <c r="AD50" s="98">
        <f t="shared" si="8"/>
        <v>0</v>
      </c>
      <c r="AE50" s="98">
        <f t="shared" si="8"/>
        <v>0</v>
      </c>
      <c r="AF50" s="98">
        <f t="shared" si="8"/>
        <v>0</v>
      </c>
      <c r="AG50" s="98">
        <f t="shared" si="8"/>
        <v>0</v>
      </c>
      <c r="AH50" s="99">
        <f t="shared" si="8"/>
        <v>0</v>
      </c>
      <c r="AI50" s="98">
        <f t="shared" si="8"/>
        <v>0</v>
      </c>
      <c r="AJ50" s="98">
        <f t="shared" si="8"/>
        <v>0</v>
      </c>
      <c r="AK50" s="98">
        <f t="shared" si="8"/>
        <v>0</v>
      </c>
      <c r="AL50" s="98">
        <f t="shared" si="8"/>
        <v>0</v>
      </c>
      <c r="AM50" s="99">
        <f t="shared" si="8"/>
        <v>0</v>
      </c>
      <c r="AN50" s="98">
        <f t="shared" si="8"/>
        <v>0</v>
      </c>
      <c r="AO50" s="98">
        <f t="shared" si="8"/>
        <v>0</v>
      </c>
      <c r="AP50" s="98">
        <f t="shared" si="8"/>
        <v>0</v>
      </c>
      <c r="AQ50" s="98">
        <f t="shared" si="8"/>
        <v>0</v>
      </c>
      <c r="AR50" s="99">
        <f t="shared" si="8"/>
        <v>0</v>
      </c>
      <c r="AS50" s="98">
        <f t="shared" si="8"/>
        <v>0</v>
      </c>
      <c r="AT50" s="98">
        <f t="shared" si="8"/>
        <v>0</v>
      </c>
      <c r="AU50" s="98">
        <f t="shared" si="8"/>
        <v>0</v>
      </c>
      <c r="AV50" s="98">
        <f t="shared" si="8"/>
        <v>0</v>
      </c>
      <c r="AW50" s="99">
        <f t="shared" si="8"/>
        <v>0</v>
      </c>
      <c r="AX50" s="98">
        <f t="shared" si="8"/>
        <v>0</v>
      </c>
      <c r="AY50" s="98">
        <f t="shared" si="8"/>
        <v>0</v>
      </c>
      <c r="AZ50" s="98">
        <f t="shared" si="8"/>
        <v>0</v>
      </c>
      <c r="BA50" s="98">
        <f t="shared" si="8"/>
        <v>0</v>
      </c>
      <c r="BB50" s="99">
        <f t="shared" si="8"/>
        <v>0</v>
      </c>
      <c r="BC50" s="98">
        <f t="shared" si="8"/>
        <v>0</v>
      </c>
      <c r="BD50" s="98">
        <f t="shared" si="8"/>
        <v>0</v>
      </c>
      <c r="BE50" s="98">
        <f t="shared" si="8"/>
        <v>0</v>
      </c>
      <c r="BF50" s="98">
        <f t="shared" si="8"/>
        <v>0</v>
      </c>
      <c r="BG50" s="99">
        <f t="shared" si="8"/>
        <v>0</v>
      </c>
      <c r="BH50" s="98">
        <f t="shared" si="8"/>
        <v>0</v>
      </c>
      <c r="BI50" s="98">
        <f t="shared" si="8"/>
        <v>0</v>
      </c>
      <c r="BJ50" s="98">
        <f t="shared" si="8"/>
        <v>0</v>
      </c>
      <c r="BK50" s="98">
        <f t="shared" si="8"/>
        <v>0</v>
      </c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</row>
    <row r="51" spans="1:118" s="65" customFormat="1" ht="12.95" customHeight="1">
      <c r="A51" s="103"/>
      <c r="B51" s="38" t="s">
        <v>54</v>
      </c>
      <c r="C51" s="60"/>
      <c r="D51" s="60"/>
      <c r="E51" s="60"/>
      <c r="F51" s="60"/>
      <c r="G51" s="60"/>
      <c r="H51" s="60"/>
      <c r="I51" s="98">
        <f t="shared" ref="I51:BK51" si="9">I48+I49-I50</f>
        <v>100</v>
      </c>
      <c r="J51" s="98">
        <f t="shared" si="9"/>
        <v>88.888888888888886</v>
      </c>
      <c r="K51" s="98">
        <f t="shared" si="9"/>
        <v>77.777777777777771</v>
      </c>
      <c r="L51" s="98">
        <f t="shared" si="9"/>
        <v>66.666666666666657</v>
      </c>
      <c r="M51" s="98">
        <f t="shared" si="9"/>
        <v>55.55555555555555</v>
      </c>
      <c r="N51" s="99">
        <f t="shared" si="9"/>
        <v>44.444444444444443</v>
      </c>
      <c r="O51" s="98">
        <f t="shared" si="9"/>
        <v>33.333333333333329</v>
      </c>
      <c r="P51" s="98">
        <f t="shared" si="9"/>
        <v>22.222222222222221</v>
      </c>
      <c r="Q51" s="98">
        <f t="shared" si="9"/>
        <v>11.111111111111111</v>
      </c>
      <c r="R51" s="98">
        <f t="shared" si="9"/>
        <v>0</v>
      </c>
      <c r="S51" s="99">
        <f t="shared" si="9"/>
        <v>0</v>
      </c>
      <c r="T51" s="98">
        <f t="shared" si="9"/>
        <v>0</v>
      </c>
      <c r="U51" s="98">
        <f t="shared" si="9"/>
        <v>0</v>
      </c>
      <c r="V51" s="98">
        <f t="shared" si="9"/>
        <v>0</v>
      </c>
      <c r="W51" s="98">
        <f t="shared" si="9"/>
        <v>0</v>
      </c>
      <c r="X51" s="99">
        <f t="shared" si="9"/>
        <v>0</v>
      </c>
      <c r="Y51" s="98">
        <f t="shared" si="9"/>
        <v>0</v>
      </c>
      <c r="Z51" s="98">
        <f t="shared" si="9"/>
        <v>0</v>
      </c>
      <c r="AA51" s="98">
        <f t="shared" si="9"/>
        <v>0</v>
      </c>
      <c r="AB51" s="98">
        <f t="shared" si="9"/>
        <v>0</v>
      </c>
      <c r="AC51" s="99">
        <f t="shared" si="9"/>
        <v>0</v>
      </c>
      <c r="AD51" s="98">
        <f t="shared" si="9"/>
        <v>0</v>
      </c>
      <c r="AE51" s="98">
        <f t="shared" si="9"/>
        <v>0</v>
      </c>
      <c r="AF51" s="98">
        <f t="shared" si="9"/>
        <v>0</v>
      </c>
      <c r="AG51" s="98">
        <f t="shared" si="9"/>
        <v>0</v>
      </c>
      <c r="AH51" s="99">
        <f t="shared" si="9"/>
        <v>0</v>
      </c>
      <c r="AI51" s="98">
        <f t="shared" si="9"/>
        <v>0</v>
      </c>
      <c r="AJ51" s="98">
        <f t="shared" si="9"/>
        <v>0</v>
      </c>
      <c r="AK51" s="98">
        <f t="shared" si="9"/>
        <v>0</v>
      </c>
      <c r="AL51" s="98">
        <f t="shared" si="9"/>
        <v>0</v>
      </c>
      <c r="AM51" s="99">
        <f t="shared" si="9"/>
        <v>0</v>
      </c>
      <c r="AN51" s="98">
        <f t="shared" si="9"/>
        <v>0</v>
      </c>
      <c r="AO51" s="98">
        <f t="shared" si="9"/>
        <v>0</v>
      </c>
      <c r="AP51" s="98">
        <f t="shared" si="9"/>
        <v>0</v>
      </c>
      <c r="AQ51" s="98">
        <f t="shared" si="9"/>
        <v>0</v>
      </c>
      <c r="AR51" s="99">
        <f t="shared" si="9"/>
        <v>0</v>
      </c>
      <c r="AS51" s="98">
        <f t="shared" si="9"/>
        <v>0</v>
      </c>
      <c r="AT51" s="98">
        <f t="shared" si="9"/>
        <v>0</v>
      </c>
      <c r="AU51" s="98">
        <f t="shared" si="9"/>
        <v>0</v>
      </c>
      <c r="AV51" s="98">
        <f t="shared" si="9"/>
        <v>0</v>
      </c>
      <c r="AW51" s="99">
        <f t="shared" si="9"/>
        <v>0</v>
      </c>
      <c r="AX51" s="98">
        <f t="shared" si="9"/>
        <v>0</v>
      </c>
      <c r="AY51" s="98">
        <f t="shared" si="9"/>
        <v>0</v>
      </c>
      <c r="AZ51" s="98">
        <f t="shared" si="9"/>
        <v>0</v>
      </c>
      <c r="BA51" s="98">
        <f t="shared" si="9"/>
        <v>0</v>
      </c>
      <c r="BB51" s="99">
        <f t="shared" si="9"/>
        <v>0</v>
      </c>
      <c r="BC51" s="98">
        <f t="shared" si="9"/>
        <v>0</v>
      </c>
      <c r="BD51" s="98">
        <f t="shared" si="9"/>
        <v>0</v>
      </c>
      <c r="BE51" s="98">
        <f t="shared" si="9"/>
        <v>0</v>
      </c>
      <c r="BF51" s="98">
        <f t="shared" si="9"/>
        <v>0</v>
      </c>
      <c r="BG51" s="99">
        <f t="shared" si="9"/>
        <v>0</v>
      </c>
      <c r="BH51" s="98">
        <f t="shared" si="9"/>
        <v>0</v>
      </c>
      <c r="BI51" s="98">
        <f t="shared" si="9"/>
        <v>0</v>
      </c>
      <c r="BJ51" s="98">
        <f t="shared" si="9"/>
        <v>0</v>
      </c>
      <c r="BK51" s="98">
        <f t="shared" si="9"/>
        <v>0</v>
      </c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</row>
    <row r="52" spans="1:118" s="65" customFormat="1" ht="12.95" customHeight="1">
      <c r="A52" s="103"/>
      <c r="B52" s="46" t="s">
        <v>55</v>
      </c>
      <c r="C52" s="60"/>
      <c r="D52" s="60"/>
      <c r="E52" s="60"/>
      <c r="F52" s="60"/>
      <c r="G52" s="60"/>
      <c r="H52" s="60"/>
      <c r="I52" s="98">
        <f t="shared" ref="I52:BK52" si="10">I48*$I$27</f>
        <v>0</v>
      </c>
      <c r="J52" s="98">
        <f t="shared" si="10"/>
        <v>7.19</v>
      </c>
      <c r="K52" s="49">
        <f t="shared" si="10"/>
        <v>6.391111111111111</v>
      </c>
      <c r="L52" s="49">
        <f t="shared" si="10"/>
        <v>5.5922222222222224</v>
      </c>
      <c r="M52" s="98">
        <f t="shared" si="10"/>
        <v>4.793333333333333</v>
      </c>
      <c r="N52" s="99">
        <f t="shared" si="10"/>
        <v>3.9944444444444445</v>
      </c>
      <c r="O52" s="49">
        <f t="shared" si="10"/>
        <v>3.1955555555555555</v>
      </c>
      <c r="P52" s="49">
        <f t="shared" si="10"/>
        <v>2.3966666666666665</v>
      </c>
      <c r="Q52" s="49">
        <f t="shared" si="10"/>
        <v>1.5977777777777777</v>
      </c>
      <c r="R52" s="98">
        <f t="shared" si="10"/>
        <v>0.79888888888888887</v>
      </c>
      <c r="S52" s="99">
        <f t="shared" si="10"/>
        <v>0</v>
      </c>
      <c r="T52" s="49">
        <f t="shared" si="10"/>
        <v>0</v>
      </c>
      <c r="U52" s="49">
        <f t="shared" si="10"/>
        <v>0</v>
      </c>
      <c r="V52" s="49">
        <f t="shared" si="10"/>
        <v>0</v>
      </c>
      <c r="W52" s="98">
        <f t="shared" si="10"/>
        <v>0</v>
      </c>
      <c r="X52" s="99">
        <f t="shared" si="10"/>
        <v>0</v>
      </c>
      <c r="Y52" s="49">
        <f t="shared" si="10"/>
        <v>0</v>
      </c>
      <c r="Z52" s="49">
        <f t="shared" si="10"/>
        <v>0</v>
      </c>
      <c r="AA52" s="49">
        <f t="shared" si="10"/>
        <v>0</v>
      </c>
      <c r="AB52" s="98">
        <f t="shared" si="10"/>
        <v>0</v>
      </c>
      <c r="AC52" s="99">
        <f t="shared" si="10"/>
        <v>0</v>
      </c>
      <c r="AD52" s="49">
        <f t="shared" si="10"/>
        <v>0</v>
      </c>
      <c r="AE52" s="49">
        <f t="shared" si="10"/>
        <v>0</v>
      </c>
      <c r="AF52" s="49">
        <f t="shared" si="10"/>
        <v>0</v>
      </c>
      <c r="AG52" s="98">
        <f t="shared" si="10"/>
        <v>0</v>
      </c>
      <c r="AH52" s="99">
        <f t="shared" si="10"/>
        <v>0</v>
      </c>
      <c r="AI52" s="49">
        <f t="shared" si="10"/>
        <v>0</v>
      </c>
      <c r="AJ52" s="49">
        <f t="shared" si="10"/>
        <v>0</v>
      </c>
      <c r="AK52" s="49">
        <f t="shared" si="10"/>
        <v>0</v>
      </c>
      <c r="AL52" s="98">
        <f t="shared" si="10"/>
        <v>0</v>
      </c>
      <c r="AM52" s="99">
        <f t="shared" si="10"/>
        <v>0</v>
      </c>
      <c r="AN52" s="49">
        <f t="shared" si="10"/>
        <v>0</v>
      </c>
      <c r="AO52" s="49">
        <f t="shared" si="10"/>
        <v>0</v>
      </c>
      <c r="AP52" s="49">
        <f t="shared" si="10"/>
        <v>0</v>
      </c>
      <c r="AQ52" s="98">
        <f t="shared" si="10"/>
        <v>0</v>
      </c>
      <c r="AR52" s="99">
        <f t="shared" si="10"/>
        <v>0</v>
      </c>
      <c r="AS52" s="49">
        <f t="shared" si="10"/>
        <v>0</v>
      </c>
      <c r="AT52" s="49">
        <f t="shared" si="10"/>
        <v>0</v>
      </c>
      <c r="AU52" s="49">
        <f t="shared" si="10"/>
        <v>0</v>
      </c>
      <c r="AV52" s="98">
        <f t="shared" si="10"/>
        <v>0</v>
      </c>
      <c r="AW52" s="99">
        <f t="shared" si="10"/>
        <v>0</v>
      </c>
      <c r="AX52" s="49">
        <f t="shared" si="10"/>
        <v>0</v>
      </c>
      <c r="AY52" s="49">
        <f t="shared" si="10"/>
        <v>0</v>
      </c>
      <c r="AZ52" s="49">
        <f t="shared" si="10"/>
        <v>0</v>
      </c>
      <c r="BA52" s="98">
        <f t="shared" si="10"/>
        <v>0</v>
      </c>
      <c r="BB52" s="99">
        <f t="shared" si="10"/>
        <v>0</v>
      </c>
      <c r="BC52" s="49">
        <f t="shared" si="10"/>
        <v>0</v>
      </c>
      <c r="BD52" s="49">
        <f t="shared" si="10"/>
        <v>0</v>
      </c>
      <c r="BE52" s="49">
        <f t="shared" si="10"/>
        <v>0</v>
      </c>
      <c r="BF52" s="98">
        <f t="shared" si="10"/>
        <v>0</v>
      </c>
      <c r="BG52" s="99">
        <f t="shared" si="10"/>
        <v>0</v>
      </c>
      <c r="BH52" s="49">
        <f t="shared" si="10"/>
        <v>0</v>
      </c>
      <c r="BI52" s="49">
        <f t="shared" si="10"/>
        <v>0</v>
      </c>
      <c r="BJ52" s="49">
        <f t="shared" si="10"/>
        <v>0</v>
      </c>
      <c r="BK52" s="98">
        <f t="shared" si="10"/>
        <v>0</v>
      </c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</row>
    <row r="53" spans="1:118" s="65" customFormat="1" ht="12.95" customHeight="1">
      <c r="A53" s="103"/>
      <c r="B53" s="46" t="s">
        <v>56</v>
      </c>
      <c r="C53" s="60"/>
      <c r="D53" s="60"/>
      <c r="E53" s="60"/>
      <c r="F53" s="60"/>
      <c r="G53" s="60"/>
      <c r="H53" s="60"/>
      <c r="I53" s="98">
        <f t="shared" ref="I53:BK53" si="11">I52+I50</f>
        <v>0</v>
      </c>
      <c r="J53" s="98">
        <f t="shared" si="11"/>
        <v>18.301111111111112</v>
      </c>
      <c r="K53" s="49">
        <f t="shared" si="11"/>
        <v>17.502222222222223</v>
      </c>
      <c r="L53" s="49">
        <f t="shared" si="11"/>
        <v>16.703333333333333</v>
      </c>
      <c r="M53" s="98">
        <f t="shared" si="11"/>
        <v>15.904444444444442</v>
      </c>
      <c r="N53" s="99">
        <f t="shared" si="11"/>
        <v>15.105555555555554</v>
      </c>
      <c r="O53" s="49">
        <f t="shared" si="11"/>
        <v>14.306666666666667</v>
      </c>
      <c r="P53" s="49">
        <f t="shared" si="11"/>
        <v>13.507777777777775</v>
      </c>
      <c r="Q53" s="49">
        <f t="shared" si="11"/>
        <v>12.708888888888888</v>
      </c>
      <c r="R53" s="98">
        <f t="shared" si="11"/>
        <v>11.91</v>
      </c>
      <c r="S53" s="99">
        <f t="shared" si="11"/>
        <v>0</v>
      </c>
      <c r="T53" s="49">
        <f t="shared" si="11"/>
        <v>0</v>
      </c>
      <c r="U53" s="49">
        <f t="shared" si="11"/>
        <v>0</v>
      </c>
      <c r="V53" s="49">
        <f t="shared" si="11"/>
        <v>0</v>
      </c>
      <c r="W53" s="98">
        <f t="shared" si="11"/>
        <v>0</v>
      </c>
      <c r="X53" s="99">
        <f t="shared" si="11"/>
        <v>0</v>
      </c>
      <c r="Y53" s="49">
        <f t="shared" si="11"/>
        <v>0</v>
      </c>
      <c r="Z53" s="49">
        <f t="shared" si="11"/>
        <v>0</v>
      </c>
      <c r="AA53" s="49">
        <f t="shared" si="11"/>
        <v>0</v>
      </c>
      <c r="AB53" s="98">
        <f t="shared" si="11"/>
        <v>0</v>
      </c>
      <c r="AC53" s="99">
        <f t="shared" si="11"/>
        <v>0</v>
      </c>
      <c r="AD53" s="49">
        <f t="shared" si="11"/>
        <v>0</v>
      </c>
      <c r="AE53" s="49">
        <f t="shared" si="11"/>
        <v>0</v>
      </c>
      <c r="AF53" s="49">
        <f t="shared" si="11"/>
        <v>0</v>
      </c>
      <c r="AG53" s="98">
        <f t="shared" si="11"/>
        <v>0</v>
      </c>
      <c r="AH53" s="99">
        <f t="shared" si="11"/>
        <v>0</v>
      </c>
      <c r="AI53" s="49">
        <f t="shared" si="11"/>
        <v>0</v>
      </c>
      <c r="AJ53" s="49">
        <f t="shared" si="11"/>
        <v>0</v>
      </c>
      <c r="AK53" s="49">
        <f t="shared" si="11"/>
        <v>0</v>
      </c>
      <c r="AL53" s="98">
        <f t="shared" si="11"/>
        <v>0</v>
      </c>
      <c r="AM53" s="99">
        <f t="shared" si="11"/>
        <v>0</v>
      </c>
      <c r="AN53" s="49">
        <f t="shared" si="11"/>
        <v>0</v>
      </c>
      <c r="AO53" s="49">
        <f t="shared" si="11"/>
        <v>0</v>
      </c>
      <c r="AP53" s="49">
        <f t="shared" si="11"/>
        <v>0</v>
      </c>
      <c r="AQ53" s="98">
        <f t="shared" si="11"/>
        <v>0</v>
      </c>
      <c r="AR53" s="99">
        <f t="shared" si="11"/>
        <v>0</v>
      </c>
      <c r="AS53" s="49">
        <f t="shared" si="11"/>
        <v>0</v>
      </c>
      <c r="AT53" s="49">
        <f t="shared" si="11"/>
        <v>0</v>
      </c>
      <c r="AU53" s="49">
        <f t="shared" si="11"/>
        <v>0</v>
      </c>
      <c r="AV53" s="98">
        <f t="shared" si="11"/>
        <v>0</v>
      </c>
      <c r="AW53" s="99">
        <f t="shared" si="11"/>
        <v>0</v>
      </c>
      <c r="AX53" s="49">
        <f t="shared" si="11"/>
        <v>0</v>
      </c>
      <c r="AY53" s="49">
        <f t="shared" si="11"/>
        <v>0</v>
      </c>
      <c r="AZ53" s="49">
        <f t="shared" si="11"/>
        <v>0</v>
      </c>
      <c r="BA53" s="98">
        <f t="shared" si="11"/>
        <v>0</v>
      </c>
      <c r="BB53" s="99">
        <f t="shared" si="11"/>
        <v>0</v>
      </c>
      <c r="BC53" s="49">
        <f t="shared" si="11"/>
        <v>0</v>
      </c>
      <c r="BD53" s="49">
        <f t="shared" si="11"/>
        <v>0</v>
      </c>
      <c r="BE53" s="49">
        <f t="shared" si="11"/>
        <v>0</v>
      </c>
      <c r="BF53" s="98">
        <f t="shared" si="11"/>
        <v>0</v>
      </c>
      <c r="BG53" s="99">
        <f t="shared" si="11"/>
        <v>0</v>
      </c>
      <c r="BH53" s="49">
        <f t="shared" si="11"/>
        <v>0</v>
      </c>
      <c r="BI53" s="49">
        <f t="shared" si="11"/>
        <v>0</v>
      </c>
      <c r="BJ53" s="49">
        <f t="shared" si="11"/>
        <v>0</v>
      </c>
      <c r="BK53" s="98">
        <f t="shared" si="11"/>
        <v>0</v>
      </c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</row>
    <row r="54" spans="1:118" ht="12.95" customHeight="1">
      <c r="A54" s="37"/>
      <c r="B54" s="104" t="s">
        <v>46</v>
      </c>
      <c r="C54" s="105"/>
      <c r="D54" s="105"/>
      <c r="E54" s="105"/>
      <c r="F54" s="105"/>
      <c r="G54" s="105"/>
      <c r="H54" s="105"/>
      <c r="I54" s="106">
        <f>I$44</f>
        <v>0</v>
      </c>
      <c r="J54" s="106">
        <f>J$44</f>
        <v>18.301111111111112</v>
      </c>
      <c r="K54" s="106">
        <f>K$44</f>
        <v>17.502222222222223</v>
      </c>
      <c r="L54" s="106">
        <f>L$44</f>
        <v>16.703333333333333</v>
      </c>
      <c r="M54" s="107">
        <f>M$44</f>
        <v>15.904444444444442</v>
      </c>
      <c r="N54" s="108"/>
      <c r="O54" s="106"/>
      <c r="P54" s="106"/>
      <c r="Q54" s="106"/>
      <c r="R54" s="106"/>
      <c r="S54" s="108"/>
      <c r="T54" s="106"/>
      <c r="U54" s="106"/>
      <c r="V54" s="106"/>
      <c r="W54" s="106"/>
      <c r="X54" s="108"/>
      <c r="Y54" s="106"/>
      <c r="Z54" s="106"/>
      <c r="AA54" s="106"/>
      <c r="AB54" s="106"/>
      <c r="AC54" s="108"/>
      <c r="AD54" s="106"/>
      <c r="AE54" s="106"/>
      <c r="AF54" s="106"/>
      <c r="AG54" s="106"/>
      <c r="AH54" s="108"/>
      <c r="AI54" s="106"/>
      <c r="AJ54" s="106"/>
      <c r="AK54" s="106"/>
      <c r="AL54" s="106"/>
      <c r="AM54" s="108"/>
      <c r="AN54" s="106"/>
      <c r="AO54" s="106"/>
      <c r="AP54" s="106"/>
      <c r="AQ54" s="106"/>
      <c r="AR54" s="108"/>
      <c r="AS54" s="106"/>
      <c r="AT54" s="106"/>
      <c r="AU54" s="106"/>
      <c r="AV54" s="106"/>
      <c r="AW54" s="108"/>
      <c r="AX54" s="106"/>
      <c r="AY54" s="106"/>
      <c r="AZ54" s="106"/>
      <c r="BA54" s="106"/>
      <c r="BB54" s="108"/>
      <c r="BC54" s="106"/>
      <c r="BD54" s="106"/>
      <c r="BE54" s="106"/>
      <c r="BF54" s="106"/>
      <c r="BG54" s="108"/>
      <c r="BH54" s="106"/>
      <c r="BI54" s="106"/>
      <c r="BJ54" s="106"/>
      <c r="BK54" s="106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0"/>
      <c r="BY54" s="100"/>
      <c r="BZ54" s="100"/>
      <c r="CA54" s="100"/>
      <c r="CB54" s="100"/>
      <c r="CC54" s="100"/>
      <c r="CD54" s="100"/>
      <c r="CE54" s="100"/>
      <c r="CF54" s="100"/>
      <c r="CG54" s="100"/>
      <c r="CH54" s="100"/>
      <c r="CI54" s="100"/>
      <c r="CJ54" s="100"/>
      <c r="CK54" s="100"/>
      <c r="CL54" s="100"/>
      <c r="CM54" s="100"/>
      <c r="CN54" s="100"/>
      <c r="CO54" s="100"/>
      <c r="CP54" s="100"/>
      <c r="CQ54" s="100"/>
      <c r="CR54" s="100"/>
      <c r="CS54" s="100"/>
      <c r="CT54" s="100"/>
      <c r="CU54" s="100"/>
      <c r="CV54" s="100"/>
      <c r="CW54" s="100"/>
      <c r="CX54" s="100"/>
      <c r="CY54" s="100"/>
      <c r="CZ54" s="100"/>
      <c r="DA54" s="100"/>
      <c r="DB54" s="100"/>
      <c r="DC54" s="100"/>
      <c r="DD54" s="100"/>
      <c r="DE54" s="100"/>
      <c r="DF54" s="100"/>
      <c r="DG54" s="100"/>
      <c r="DH54" s="100"/>
      <c r="DI54" s="100"/>
      <c r="DJ54" s="100"/>
      <c r="DK54" s="100"/>
      <c r="DL54" s="100"/>
      <c r="DM54" s="100"/>
      <c r="DN54" s="100"/>
    </row>
    <row r="55" spans="1:118" ht="12.95" customHeight="1">
      <c r="A55" s="37"/>
      <c r="B55" s="104" t="s">
        <v>57</v>
      </c>
      <c r="C55" s="105"/>
      <c r="D55" s="105"/>
      <c r="E55" s="105"/>
      <c r="F55" s="105"/>
      <c r="G55" s="105"/>
      <c r="H55" s="105"/>
      <c r="I55" s="106"/>
      <c r="J55" s="106"/>
      <c r="K55" s="106"/>
      <c r="L55" s="106"/>
      <c r="M55" s="107"/>
      <c r="N55" s="108">
        <f t="shared" ref="N55:BK55" si="12">N53</f>
        <v>15.105555555555554</v>
      </c>
      <c r="O55" s="106">
        <f t="shared" si="12"/>
        <v>14.306666666666667</v>
      </c>
      <c r="P55" s="106">
        <f t="shared" si="12"/>
        <v>13.507777777777775</v>
      </c>
      <c r="Q55" s="106">
        <f t="shared" si="12"/>
        <v>12.708888888888888</v>
      </c>
      <c r="R55" s="106">
        <f t="shared" si="12"/>
        <v>11.91</v>
      </c>
      <c r="S55" s="108">
        <f t="shared" si="12"/>
        <v>0</v>
      </c>
      <c r="T55" s="106">
        <f t="shared" si="12"/>
        <v>0</v>
      </c>
      <c r="U55" s="106">
        <f t="shared" si="12"/>
        <v>0</v>
      </c>
      <c r="V55" s="106">
        <f t="shared" si="12"/>
        <v>0</v>
      </c>
      <c r="W55" s="106">
        <f t="shared" si="12"/>
        <v>0</v>
      </c>
      <c r="X55" s="108">
        <f t="shared" si="12"/>
        <v>0</v>
      </c>
      <c r="Y55" s="106">
        <f t="shared" si="12"/>
        <v>0</v>
      </c>
      <c r="Z55" s="106">
        <f t="shared" si="12"/>
        <v>0</v>
      </c>
      <c r="AA55" s="106">
        <f t="shared" si="12"/>
        <v>0</v>
      </c>
      <c r="AB55" s="106">
        <f t="shared" si="12"/>
        <v>0</v>
      </c>
      <c r="AC55" s="108">
        <f t="shared" si="12"/>
        <v>0</v>
      </c>
      <c r="AD55" s="106">
        <f t="shared" si="12"/>
        <v>0</v>
      </c>
      <c r="AE55" s="106">
        <f t="shared" si="12"/>
        <v>0</v>
      </c>
      <c r="AF55" s="106">
        <f t="shared" si="12"/>
        <v>0</v>
      </c>
      <c r="AG55" s="106">
        <f t="shared" si="12"/>
        <v>0</v>
      </c>
      <c r="AH55" s="108">
        <f t="shared" si="12"/>
        <v>0</v>
      </c>
      <c r="AI55" s="106">
        <f t="shared" si="12"/>
        <v>0</v>
      </c>
      <c r="AJ55" s="106">
        <f t="shared" si="12"/>
        <v>0</v>
      </c>
      <c r="AK55" s="106">
        <f t="shared" si="12"/>
        <v>0</v>
      </c>
      <c r="AL55" s="106">
        <f t="shared" si="12"/>
        <v>0</v>
      </c>
      <c r="AM55" s="108">
        <f t="shared" si="12"/>
        <v>0</v>
      </c>
      <c r="AN55" s="106">
        <f t="shared" si="12"/>
        <v>0</v>
      </c>
      <c r="AO55" s="106">
        <f t="shared" si="12"/>
        <v>0</v>
      </c>
      <c r="AP55" s="106">
        <f t="shared" si="12"/>
        <v>0</v>
      </c>
      <c r="AQ55" s="106">
        <f t="shared" si="12"/>
        <v>0</v>
      </c>
      <c r="AR55" s="108">
        <f t="shared" si="12"/>
        <v>0</v>
      </c>
      <c r="AS55" s="106">
        <f t="shared" si="12"/>
        <v>0</v>
      </c>
      <c r="AT55" s="106">
        <f t="shared" si="12"/>
        <v>0</v>
      </c>
      <c r="AU55" s="106">
        <f t="shared" si="12"/>
        <v>0</v>
      </c>
      <c r="AV55" s="106">
        <f t="shared" si="12"/>
        <v>0</v>
      </c>
      <c r="AW55" s="108">
        <f t="shared" si="12"/>
        <v>0</v>
      </c>
      <c r="AX55" s="106">
        <f t="shared" si="12"/>
        <v>0</v>
      </c>
      <c r="AY55" s="106">
        <f t="shared" si="12"/>
        <v>0</v>
      </c>
      <c r="AZ55" s="106">
        <f t="shared" si="12"/>
        <v>0</v>
      </c>
      <c r="BA55" s="106">
        <f t="shared" si="12"/>
        <v>0</v>
      </c>
      <c r="BB55" s="108">
        <f t="shared" si="12"/>
        <v>0</v>
      </c>
      <c r="BC55" s="106">
        <f t="shared" si="12"/>
        <v>0</v>
      </c>
      <c r="BD55" s="106">
        <f t="shared" si="12"/>
        <v>0</v>
      </c>
      <c r="BE55" s="106">
        <f t="shared" si="12"/>
        <v>0</v>
      </c>
      <c r="BF55" s="106">
        <f t="shared" si="12"/>
        <v>0</v>
      </c>
      <c r="BG55" s="108">
        <f t="shared" si="12"/>
        <v>0</v>
      </c>
      <c r="BH55" s="106">
        <f t="shared" si="12"/>
        <v>0</v>
      </c>
      <c r="BI55" s="106">
        <f t="shared" si="12"/>
        <v>0</v>
      </c>
      <c r="BJ55" s="106">
        <f t="shared" si="12"/>
        <v>0</v>
      </c>
      <c r="BK55" s="106">
        <f t="shared" si="12"/>
        <v>0</v>
      </c>
      <c r="BL55" s="100"/>
      <c r="BM55" s="100"/>
      <c r="BN55" s="100"/>
      <c r="BO55" s="100"/>
      <c r="BP55" s="100"/>
      <c r="BQ55" s="100"/>
      <c r="BR55" s="100"/>
      <c r="BS55" s="100"/>
      <c r="BT55" s="100"/>
      <c r="BU55" s="100"/>
      <c r="BV55" s="100"/>
      <c r="BW55" s="100"/>
      <c r="BX55" s="100"/>
      <c r="BY55" s="100"/>
      <c r="BZ55" s="100"/>
      <c r="CA55" s="100"/>
      <c r="CB55" s="100"/>
      <c r="CC55" s="100"/>
      <c r="CD55" s="100"/>
      <c r="CE55" s="100"/>
      <c r="CF55" s="100"/>
      <c r="CG55" s="100"/>
      <c r="CH55" s="100"/>
      <c r="CI55" s="100"/>
      <c r="CJ55" s="100"/>
      <c r="CK55" s="100"/>
      <c r="CL55" s="100"/>
      <c r="CM55" s="100"/>
      <c r="CN55" s="100"/>
      <c r="CO55" s="100"/>
      <c r="CP55" s="100"/>
      <c r="CQ55" s="100"/>
      <c r="CR55" s="100"/>
      <c r="CS55" s="100"/>
      <c r="CT55" s="100"/>
      <c r="CU55" s="100"/>
      <c r="CV55" s="100"/>
      <c r="CW55" s="100"/>
      <c r="CX55" s="100"/>
      <c r="CY55" s="100"/>
      <c r="CZ55" s="100"/>
      <c r="DA55" s="100"/>
      <c r="DB55" s="100"/>
      <c r="DC55" s="100"/>
      <c r="DD55" s="100"/>
      <c r="DE55" s="100"/>
      <c r="DF55" s="100"/>
      <c r="DG55" s="100"/>
      <c r="DH55" s="100"/>
      <c r="DI55" s="100"/>
      <c r="DJ55" s="100"/>
      <c r="DK55" s="100"/>
      <c r="DL55" s="100"/>
      <c r="DM55" s="100"/>
      <c r="DN55" s="100"/>
    </row>
    <row r="56" spans="1:118" ht="12.95" customHeight="1">
      <c r="A56" s="37"/>
      <c r="B56" s="104" t="s">
        <v>58</v>
      </c>
      <c r="C56" s="105"/>
      <c r="D56" s="105"/>
      <c r="E56" s="105"/>
      <c r="F56" s="105"/>
      <c r="G56" s="105"/>
      <c r="H56" s="105"/>
      <c r="I56" s="106">
        <f t="shared" ref="I56:BK56" si="13">SUM(I54:I55)</f>
        <v>0</v>
      </c>
      <c r="J56" s="106">
        <f t="shared" si="13"/>
        <v>18.301111111111112</v>
      </c>
      <c r="K56" s="106">
        <f t="shared" si="13"/>
        <v>17.502222222222223</v>
      </c>
      <c r="L56" s="106">
        <f t="shared" si="13"/>
        <v>16.703333333333333</v>
      </c>
      <c r="M56" s="107">
        <f t="shared" si="13"/>
        <v>15.904444444444442</v>
      </c>
      <c r="N56" s="108">
        <f t="shared" si="13"/>
        <v>15.105555555555554</v>
      </c>
      <c r="O56" s="106">
        <f t="shared" si="13"/>
        <v>14.306666666666667</v>
      </c>
      <c r="P56" s="106">
        <f t="shared" si="13"/>
        <v>13.507777777777775</v>
      </c>
      <c r="Q56" s="106">
        <f t="shared" si="13"/>
        <v>12.708888888888888</v>
      </c>
      <c r="R56" s="106">
        <f t="shared" si="13"/>
        <v>11.91</v>
      </c>
      <c r="S56" s="108">
        <f t="shared" si="13"/>
        <v>0</v>
      </c>
      <c r="T56" s="106">
        <f t="shared" si="13"/>
        <v>0</v>
      </c>
      <c r="U56" s="106">
        <f t="shared" si="13"/>
        <v>0</v>
      </c>
      <c r="V56" s="106">
        <f t="shared" si="13"/>
        <v>0</v>
      </c>
      <c r="W56" s="106">
        <f t="shared" si="13"/>
        <v>0</v>
      </c>
      <c r="X56" s="108">
        <f t="shared" si="13"/>
        <v>0</v>
      </c>
      <c r="Y56" s="106">
        <f t="shared" si="13"/>
        <v>0</v>
      </c>
      <c r="Z56" s="106">
        <f t="shared" si="13"/>
        <v>0</v>
      </c>
      <c r="AA56" s="106">
        <f t="shared" si="13"/>
        <v>0</v>
      </c>
      <c r="AB56" s="106">
        <f t="shared" si="13"/>
        <v>0</v>
      </c>
      <c r="AC56" s="108">
        <f t="shared" si="13"/>
        <v>0</v>
      </c>
      <c r="AD56" s="106">
        <f t="shared" si="13"/>
        <v>0</v>
      </c>
      <c r="AE56" s="106">
        <f t="shared" si="13"/>
        <v>0</v>
      </c>
      <c r="AF56" s="106">
        <f t="shared" si="13"/>
        <v>0</v>
      </c>
      <c r="AG56" s="106">
        <f t="shared" si="13"/>
        <v>0</v>
      </c>
      <c r="AH56" s="108">
        <f t="shared" si="13"/>
        <v>0</v>
      </c>
      <c r="AI56" s="106">
        <f t="shared" si="13"/>
        <v>0</v>
      </c>
      <c r="AJ56" s="106">
        <f t="shared" si="13"/>
        <v>0</v>
      </c>
      <c r="AK56" s="106">
        <f t="shared" si="13"/>
        <v>0</v>
      </c>
      <c r="AL56" s="106">
        <f t="shared" si="13"/>
        <v>0</v>
      </c>
      <c r="AM56" s="108">
        <f t="shared" si="13"/>
        <v>0</v>
      </c>
      <c r="AN56" s="106">
        <f t="shared" si="13"/>
        <v>0</v>
      </c>
      <c r="AO56" s="106">
        <f t="shared" si="13"/>
        <v>0</v>
      </c>
      <c r="AP56" s="106">
        <f t="shared" si="13"/>
        <v>0</v>
      </c>
      <c r="AQ56" s="106">
        <f t="shared" si="13"/>
        <v>0</v>
      </c>
      <c r="AR56" s="108">
        <f t="shared" si="13"/>
        <v>0</v>
      </c>
      <c r="AS56" s="106">
        <f t="shared" si="13"/>
        <v>0</v>
      </c>
      <c r="AT56" s="106">
        <f t="shared" si="13"/>
        <v>0</v>
      </c>
      <c r="AU56" s="106">
        <f t="shared" si="13"/>
        <v>0</v>
      </c>
      <c r="AV56" s="106">
        <f t="shared" si="13"/>
        <v>0</v>
      </c>
      <c r="AW56" s="108">
        <f t="shared" si="13"/>
        <v>0</v>
      </c>
      <c r="AX56" s="106">
        <f t="shared" si="13"/>
        <v>0</v>
      </c>
      <c r="AY56" s="106">
        <f t="shared" si="13"/>
        <v>0</v>
      </c>
      <c r="AZ56" s="106">
        <f t="shared" si="13"/>
        <v>0</v>
      </c>
      <c r="BA56" s="106">
        <f t="shared" si="13"/>
        <v>0</v>
      </c>
      <c r="BB56" s="108">
        <f t="shared" si="13"/>
        <v>0</v>
      </c>
      <c r="BC56" s="106">
        <f t="shared" si="13"/>
        <v>0</v>
      </c>
      <c r="BD56" s="106">
        <f t="shared" si="13"/>
        <v>0</v>
      </c>
      <c r="BE56" s="106">
        <f t="shared" si="13"/>
        <v>0</v>
      </c>
      <c r="BF56" s="106">
        <f t="shared" si="13"/>
        <v>0</v>
      </c>
      <c r="BG56" s="108">
        <f t="shared" si="13"/>
        <v>0</v>
      </c>
      <c r="BH56" s="106">
        <f t="shared" si="13"/>
        <v>0</v>
      </c>
      <c r="BI56" s="106">
        <f t="shared" si="13"/>
        <v>0</v>
      </c>
      <c r="BJ56" s="106">
        <f t="shared" si="13"/>
        <v>0</v>
      </c>
      <c r="BK56" s="106">
        <f t="shared" si="13"/>
        <v>0</v>
      </c>
      <c r="BL56" s="100"/>
      <c r="BM56" s="100"/>
      <c r="BN56" s="100"/>
      <c r="BO56" s="100"/>
      <c r="BP56" s="100"/>
      <c r="BQ56" s="100"/>
      <c r="BR56" s="100"/>
      <c r="BS56" s="100"/>
      <c r="BT56" s="100"/>
      <c r="BU56" s="100"/>
      <c r="BV56" s="100"/>
      <c r="BW56" s="100"/>
      <c r="BX56" s="100"/>
      <c r="BY56" s="100"/>
      <c r="BZ56" s="100"/>
      <c r="CA56" s="100"/>
      <c r="CB56" s="100"/>
      <c r="CC56" s="100"/>
      <c r="CD56" s="100"/>
      <c r="CE56" s="100"/>
      <c r="CF56" s="100"/>
      <c r="CG56" s="100"/>
      <c r="CH56" s="100"/>
      <c r="CI56" s="100"/>
      <c r="CJ56" s="100"/>
      <c r="CK56" s="100"/>
      <c r="CL56" s="100"/>
      <c r="CM56" s="100"/>
      <c r="CN56" s="100"/>
      <c r="CO56" s="100"/>
      <c r="CP56" s="100"/>
      <c r="CQ56" s="100"/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/>
      <c r="DH56" s="100"/>
      <c r="DI56" s="100"/>
      <c r="DJ56" s="100"/>
      <c r="DK56" s="100"/>
      <c r="DL56" s="100"/>
      <c r="DM56" s="100"/>
      <c r="DN56" s="100"/>
    </row>
    <row r="57" spans="1:118" ht="12.95" customHeight="1">
      <c r="A57" s="101"/>
      <c r="B57" s="37"/>
      <c r="C57" s="38"/>
      <c r="D57" s="38"/>
      <c r="E57" s="38"/>
      <c r="F57" s="38"/>
      <c r="G57" s="38"/>
      <c r="H57" s="38"/>
      <c r="I57" s="98"/>
      <c r="J57" s="98"/>
      <c r="K57" s="49"/>
      <c r="L57" s="49"/>
      <c r="M57" s="98"/>
      <c r="N57" s="99"/>
      <c r="O57" s="49"/>
      <c r="P57" s="49"/>
      <c r="Q57" s="49"/>
      <c r="R57" s="98"/>
      <c r="S57" s="99"/>
      <c r="T57" s="49"/>
      <c r="U57" s="49"/>
      <c r="V57" s="49"/>
      <c r="W57" s="98"/>
      <c r="X57" s="99"/>
      <c r="Y57" s="49"/>
      <c r="Z57" s="49"/>
      <c r="AA57" s="49"/>
      <c r="AB57" s="98"/>
      <c r="AC57" s="99"/>
      <c r="AD57" s="49"/>
      <c r="AE57" s="49"/>
      <c r="AF57" s="49"/>
      <c r="AG57" s="98"/>
      <c r="AH57" s="99"/>
      <c r="AI57" s="49"/>
      <c r="AJ57" s="49"/>
      <c r="AK57" s="49"/>
      <c r="AL57" s="98"/>
      <c r="AM57" s="99"/>
      <c r="AN57" s="49"/>
      <c r="AO57" s="49"/>
      <c r="AP57" s="49"/>
      <c r="AQ57" s="98"/>
      <c r="AR57" s="99"/>
      <c r="AS57" s="49"/>
      <c r="AT57" s="49"/>
      <c r="AU57" s="49"/>
      <c r="AV57" s="98"/>
      <c r="AW57" s="99"/>
      <c r="AX57" s="49"/>
      <c r="AY57" s="49"/>
      <c r="AZ57" s="49"/>
      <c r="BA57" s="98"/>
      <c r="BB57" s="99"/>
      <c r="BC57" s="49"/>
      <c r="BD57" s="49"/>
      <c r="BE57" s="49"/>
      <c r="BF57" s="98"/>
      <c r="BG57" s="99"/>
      <c r="BH57" s="49"/>
      <c r="BI57" s="49"/>
      <c r="BJ57" s="49"/>
      <c r="BK57" s="98"/>
    </row>
    <row r="58" spans="1:118" s="112" customFormat="1" ht="12.95" customHeight="1">
      <c r="A58" s="77" t="s">
        <v>47</v>
      </c>
      <c r="B58" s="78" t="s">
        <v>59</v>
      </c>
      <c r="C58" s="88"/>
      <c r="D58" s="88"/>
      <c r="E58" s="88"/>
      <c r="F58" s="88"/>
      <c r="G58" s="88"/>
      <c r="H58" s="88"/>
      <c r="I58" s="80">
        <f>IF(I$32=$I$23,I$38-$I$24,0)</f>
        <v>90</v>
      </c>
      <c r="J58" s="80">
        <f>IF(J$32=$I$23,J$38-$I$24,0)</f>
        <v>0</v>
      </c>
      <c r="K58" s="80">
        <f>IF(K$32=$I$23,K$38-$I$24,0)</f>
        <v>0</v>
      </c>
      <c r="L58" s="80">
        <f>IF(L$32=$I$23,L$38-$I$24,0)</f>
        <v>0</v>
      </c>
      <c r="M58" s="80">
        <f>IF(M$32=$I$23,M$38-$I$24,0)</f>
        <v>0</v>
      </c>
      <c r="N58" s="109"/>
      <c r="O58" s="110"/>
      <c r="P58" s="110"/>
      <c r="Q58" s="110"/>
      <c r="R58" s="110"/>
      <c r="S58" s="109"/>
      <c r="T58" s="110"/>
      <c r="U58" s="110"/>
      <c r="V58" s="110"/>
      <c r="W58" s="110"/>
      <c r="X58" s="109"/>
      <c r="Y58" s="110"/>
      <c r="Z58" s="110"/>
      <c r="AA58" s="110"/>
      <c r="AB58" s="110"/>
      <c r="AC58" s="109"/>
      <c r="AD58" s="110"/>
      <c r="AE58" s="110"/>
      <c r="AF58" s="110"/>
      <c r="AG58" s="110"/>
      <c r="AH58" s="109"/>
      <c r="AI58" s="110"/>
      <c r="AJ58" s="110"/>
      <c r="AK58" s="110"/>
      <c r="AL58" s="110"/>
      <c r="AM58" s="109"/>
      <c r="AN58" s="110"/>
      <c r="AO58" s="110"/>
      <c r="AP58" s="110"/>
      <c r="AQ58" s="110"/>
      <c r="AR58" s="109"/>
      <c r="AS58" s="110"/>
      <c r="AT58" s="110"/>
      <c r="AU58" s="110"/>
      <c r="AV58" s="110"/>
      <c r="AW58" s="109"/>
      <c r="AX58" s="110"/>
      <c r="AY58" s="110"/>
      <c r="AZ58" s="110"/>
      <c r="BA58" s="110"/>
      <c r="BB58" s="109"/>
      <c r="BC58" s="110"/>
      <c r="BD58" s="110"/>
      <c r="BE58" s="110"/>
      <c r="BF58" s="110"/>
      <c r="BG58" s="109"/>
      <c r="BH58" s="110"/>
      <c r="BI58" s="110"/>
      <c r="BJ58" s="110"/>
      <c r="BK58" s="110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</row>
    <row r="59" spans="1:118" s="112" customFormat="1" ht="12.95" customHeight="1">
      <c r="A59" s="77" t="s">
        <v>49</v>
      </c>
      <c r="B59" s="79" t="s">
        <v>60</v>
      </c>
      <c r="C59" s="88"/>
      <c r="D59" s="88"/>
      <c r="E59" s="88"/>
      <c r="F59" s="88"/>
      <c r="G59" s="88"/>
      <c r="H59" s="88"/>
      <c r="I59" s="80">
        <v>0</v>
      </c>
      <c r="J59" s="80">
        <f t="shared" ref="J59:BK59" si="14">I62</f>
        <v>90</v>
      </c>
      <c r="K59" s="89">
        <f t="shared" si="14"/>
        <v>80</v>
      </c>
      <c r="L59" s="89">
        <f t="shared" si="14"/>
        <v>70</v>
      </c>
      <c r="M59" s="80">
        <f t="shared" si="14"/>
        <v>60</v>
      </c>
      <c r="N59" s="92">
        <f t="shared" si="14"/>
        <v>50</v>
      </c>
      <c r="O59" s="89">
        <f t="shared" si="14"/>
        <v>40</v>
      </c>
      <c r="P59" s="89">
        <f t="shared" si="14"/>
        <v>30</v>
      </c>
      <c r="Q59" s="89">
        <f t="shared" si="14"/>
        <v>20</v>
      </c>
      <c r="R59" s="80">
        <f t="shared" si="14"/>
        <v>10</v>
      </c>
      <c r="S59" s="92">
        <f t="shared" si="14"/>
        <v>0</v>
      </c>
      <c r="T59" s="89">
        <f t="shared" si="14"/>
        <v>0</v>
      </c>
      <c r="U59" s="89">
        <f t="shared" si="14"/>
        <v>0</v>
      </c>
      <c r="V59" s="89">
        <f t="shared" si="14"/>
        <v>0</v>
      </c>
      <c r="W59" s="80">
        <f t="shared" si="14"/>
        <v>0</v>
      </c>
      <c r="X59" s="92">
        <f t="shared" si="14"/>
        <v>0</v>
      </c>
      <c r="Y59" s="89">
        <f t="shared" si="14"/>
        <v>0</v>
      </c>
      <c r="Z59" s="89">
        <f t="shared" si="14"/>
        <v>0</v>
      </c>
      <c r="AA59" s="89">
        <f t="shared" si="14"/>
        <v>0</v>
      </c>
      <c r="AB59" s="80">
        <f t="shared" si="14"/>
        <v>0</v>
      </c>
      <c r="AC59" s="92">
        <f t="shared" si="14"/>
        <v>0</v>
      </c>
      <c r="AD59" s="89">
        <f t="shared" si="14"/>
        <v>0</v>
      </c>
      <c r="AE59" s="89">
        <f t="shared" si="14"/>
        <v>0</v>
      </c>
      <c r="AF59" s="89">
        <f t="shared" si="14"/>
        <v>0</v>
      </c>
      <c r="AG59" s="80">
        <f t="shared" si="14"/>
        <v>0</v>
      </c>
      <c r="AH59" s="92">
        <f t="shared" si="14"/>
        <v>0</v>
      </c>
      <c r="AI59" s="89">
        <f t="shared" si="14"/>
        <v>0</v>
      </c>
      <c r="AJ59" s="89">
        <f t="shared" si="14"/>
        <v>0</v>
      </c>
      <c r="AK59" s="89">
        <f t="shared" si="14"/>
        <v>0</v>
      </c>
      <c r="AL59" s="80">
        <f t="shared" si="14"/>
        <v>0</v>
      </c>
      <c r="AM59" s="92">
        <f t="shared" si="14"/>
        <v>0</v>
      </c>
      <c r="AN59" s="89">
        <f t="shared" si="14"/>
        <v>0</v>
      </c>
      <c r="AO59" s="89">
        <f t="shared" si="14"/>
        <v>0</v>
      </c>
      <c r="AP59" s="89">
        <f t="shared" si="14"/>
        <v>0</v>
      </c>
      <c r="AQ59" s="80">
        <f t="shared" si="14"/>
        <v>0</v>
      </c>
      <c r="AR59" s="92">
        <f t="shared" si="14"/>
        <v>0</v>
      </c>
      <c r="AS59" s="89">
        <f t="shared" si="14"/>
        <v>0</v>
      </c>
      <c r="AT59" s="89">
        <f t="shared" si="14"/>
        <v>0</v>
      </c>
      <c r="AU59" s="89">
        <f t="shared" si="14"/>
        <v>0</v>
      </c>
      <c r="AV59" s="80">
        <f t="shared" si="14"/>
        <v>0</v>
      </c>
      <c r="AW59" s="92">
        <f t="shared" si="14"/>
        <v>0</v>
      </c>
      <c r="AX59" s="89">
        <f t="shared" si="14"/>
        <v>0</v>
      </c>
      <c r="AY59" s="89">
        <f t="shared" si="14"/>
        <v>0</v>
      </c>
      <c r="AZ59" s="89">
        <f t="shared" si="14"/>
        <v>0</v>
      </c>
      <c r="BA59" s="80">
        <f t="shared" si="14"/>
        <v>0</v>
      </c>
      <c r="BB59" s="92">
        <f t="shared" si="14"/>
        <v>0</v>
      </c>
      <c r="BC59" s="89">
        <f t="shared" si="14"/>
        <v>0</v>
      </c>
      <c r="BD59" s="89">
        <f t="shared" si="14"/>
        <v>0</v>
      </c>
      <c r="BE59" s="89">
        <f t="shared" si="14"/>
        <v>0</v>
      </c>
      <c r="BF59" s="80">
        <f t="shared" si="14"/>
        <v>0</v>
      </c>
      <c r="BG59" s="92">
        <f t="shared" si="14"/>
        <v>0</v>
      </c>
      <c r="BH59" s="89">
        <f t="shared" si="14"/>
        <v>0</v>
      </c>
      <c r="BI59" s="89">
        <f t="shared" si="14"/>
        <v>0</v>
      </c>
      <c r="BJ59" s="89">
        <f t="shared" si="14"/>
        <v>0</v>
      </c>
      <c r="BK59" s="80">
        <f t="shared" si="14"/>
        <v>0</v>
      </c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</row>
    <row r="60" spans="1:118" s="112" customFormat="1" ht="12.95" customHeight="1">
      <c r="A60" s="77" t="s">
        <v>61</v>
      </c>
      <c r="B60" s="87" t="s">
        <v>62</v>
      </c>
      <c r="C60" s="88"/>
      <c r="D60" s="88"/>
      <c r="E60" s="88"/>
      <c r="F60" s="88"/>
      <c r="G60" s="88"/>
      <c r="H60" s="88"/>
      <c r="I60" s="80">
        <f t="shared" ref="I60:BK60" si="15">I58</f>
        <v>90</v>
      </c>
      <c r="J60" s="80">
        <f t="shared" si="15"/>
        <v>0</v>
      </c>
      <c r="K60" s="89">
        <f t="shared" si="15"/>
        <v>0</v>
      </c>
      <c r="L60" s="89">
        <f t="shared" si="15"/>
        <v>0</v>
      </c>
      <c r="M60" s="80">
        <f t="shared" si="15"/>
        <v>0</v>
      </c>
      <c r="N60" s="92">
        <f t="shared" si="15"/>
        <v>0</v>
      </c>
      <c r="O60" s="89">
        <f t="shared" si="15"/>
        <v>0</v>
      </c>
      <c r="P60" s="89">
        <f t="shared" si="15"/>
        <v>0</v>
      </c>
      <c r="Q60" s="89">
        <f t="shared" si="15"/>
        <v>0</v>
      </c>
      <c r="R60" s="80">
        <f t="shared" si="15"/>
        <v>0</v>
      </c>
      <c r="S60" s="92">
        <f t="shared" si="15"/>
        <v>0</v>
      </c>
      <c r="T60" s="89">
        <f t="shared" si="15"/>
        <v>0</v>
      </c>
      <c r="U60" s="89">
        <f t="shared" si="15"/>
        <v>0</v>
      </c>
      <c r="V60" s="89">
        <f t="shared" si="15"/>
        <v>0</v>
      </c>
      <c r="W60" s="80">
        <f t="shared" si="15"/>
        <v>0</v>
      </c>
      <c r="X60" s="92">
        <f t="shared" si="15"/>
        <v>0</v>
      </c>
      <c r="Y60" s="89">
        <f t="shared" si="15"/>
        <v>0</v>
      </c>
      <c r="Z60" s="89">
        <f t="shared" si="15"/>
        <v>0</v>
      </c>
      <c r="AA60" s="89">
        <f t="shared" si="15"/>
        <v>0</v>
      </c>
      <c r="AB60" s="80">
        <f t="shared" si="15"/>
        <v>0</v>
      </c>
      <c r="AC60" s="92">
        <f t="shared" si="15"/>
        <v>0</v>
      </c>
      <c r="AD60" s="89">
        <f t="shared" si="15"/>
        <v>0</v>
      </c>
      <c r="AE60" s="89">
        <f t="shared" si="15"/>
        <v>0</v>
      </c>
      <c r="AF60" s="89">
        <f t="shared" si="15"/>
        <v>0</v>
      </c>
      <c r="AG60" s="80">
        <f t="shared" si="15"/>
        <v>0</v>
      </c>
      <c r="AH60" s="92">
        <f t="shared" si="15"/>
        <v>0</v>
      </c>
      <c r="AI60" s="89">
        <f t="shared" si="15"/>
        <v>0</v>
      </c>
      <c r="AJ60" s="89">
        <f t="shared" si="15"/>
        <v>0</v>
      </c>
      <c r="AK60" s="89">
        <f t="shared" si="15"/>
        <v>0</v>
      </c>
      <c r="AL60" s="80">
        <f t="shared" si="15"/>
        <v>0</v>
      </c>
      <c r="AM60" s="92">
        <f t="shared" si="15"/>
        <v>0</v>
      </c>
      <c r="AN60" s="89">
        <f t="shared" si="15"/>
        <v>0</v>
      </c>
      <c r="AO60" s="89">
        <f t="shared" si="15"/>
        <v>0</v>
      </c>
      <c r="AP60" s="89">
        <f t="shared" si="15"/>
        <v>0</v>
      </c>
      <c r="AQ60" s="80">
        <f t="shared" si="15"/>
        <v>0</v>
      </c>
      <c r="AR60" s="92">
        <f t="shared" si="15"/>
        <v>0</v>
      </c>
      <c r="AS60" s="89">
        <f t="shared" si="15"/>
        <v>0</v>
      </c>
      <c r="AT60" s="89">
        <f t="shared" si="15"/>
        <v>0</v>
      </c>
      <c r="AU60" s="89">
        <f t="shared" si="15"/>
        <v>0</v>
      </c>
      <c r="AV60" s="80">
        <f t="shared" si="15"/>
        <v>0</v>
      </c>
      <c r="AW60" s="92">
        <f t="shared" si="15"/>
        <v>0</v>
      </c>
      <c r="AX60" s="89">
        <f t="shared" si="15"/>
        <v>0</v>
      </c>
      <c r="AY60" s="89">
        <f t="shared" si="15"/>
        <v>0</v>
      </c>
      <c r="AZ60" s="89">
        <f t="shared" si="15"/>
        <v>0</v>
      </c>
      <c r="BA60" s="80">
        <f t="shared" si="15"/>
        <v>0</v>
      </c>
      <c r="BB60" s="92">
        <f t="shared" si="15"/>
        <v>0</v>
      </c>
      <c r="BC60" s="89">
        <f t="shared" si="15"/>
        <v>0</v>
      </c>
      <c r="BD60" s="89">
        <f t="shared" si="15"/>
        <v>0</v>
      </c>
      <c r="BE60" s="89">
        <f t="shared" si="15"/>
        <v>0</v>
      </c>
      <c r="BF60" s="80">
        <f t="shared" si="15"/>
        <v>0</v>
      </c>
      <c r="BG60" s="92">
        <f t="shared" si="15"/>
        <v>0</v>
      </c>
      <c r="BH60" s="89">
        <f t="shared" si="15"/>
        <v>0</v>
      </c>
      <c r="BI60" s="89">
        <f t="shared" si="15"/>
        <v>0</v>
      </c>
      <c r="BJ60" s="89">
        <f t="shared" si="15"/>
        <v>0</v>
      </c>
      <c r="BK60" s="80">
        <f t="shared" si="15"/>
        <v>0</v>
      </c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</row>
    <row r="61" spans="1:118" s="112" customFormat="1" ht="12.95" customHeight="1">
      <c r="A61" s="113"/>
      <c r="B61" s="90" t="s">
        <v>63</v>
      </c>
      <c r="C61" s="88"/>
      <c r="D61" s="88"/>
      <c r="E61" s="88"/>
      <c r="F61" s="88"/>
      <c r="G61" s="88"/>
      <c r="H61" s="88"/>
      <c r="I61" s="80">
        <f t="shared" ref="I61:BK61" si="16">IF(ROUND(I59,0)&lt;&gt;0,I59/I$36,0)</f>
        <v>0</v>
      </c>
      <c r="J61" s="80">
        <f t="shared" si="16"/>
        <v>10</v>
      </c>
      <c r="K61" s="80">
        <f t="shared" si="16"/>
        <v>10</v>
      </c>
      <c r="L61" s="80">
        <f t="shared" si="16"/>
        <v>10</v>
      </c>
      <c r="M61" s="80">
        <f t="shared" si="16"/>
        <v>10</v>
      </c>
      <c r="N61" s="92">
        <f t="shared" si="16"/>
        <v>10</v>
      </c>
      <c r="O61" s="80">
        <f t="shared" si="16"/>
        <v>10</v>
      </c>
      <c r="P61" s="80">
        <f t="shared" si="16"/>
        <v>10</v>
      </c>
      <c r="Q61" s="80">
        <f t="shared" si="16"/>
        <v>10</v>
      </c>
      <c r="R61" s="80">
        <f t="shared" si="16"/>
        <v>10</v>
      </c>
      <c r="S61" s="92">
        <f t="shared" si="16"/>
        <v>0</v>
      </c>
      <c r="T61" s="80">
        <f t="shared" si="16"/>
        <v>0</v>
      </c>
      <c r="U61" s="80">
        <f t="shared" si="16"/>
        <v>0</v>
      </c>
      <c r="V61" s="80">
        <f t="shared" si="16"/>
        <v>0</v>
      </c>
      <c r="W61" s="80">
        <f t="shared" si="16"/>
        <v>0</v>
      </c>
      <c r="X61" s="92">
        <f t="shared" si="16"/>
        <v>0</v>
      </c>
      <c r="Y61" s="80">
        <f t="shared" si="16"/>
        <v>0</v>
      </c>
      <c r="Z61" s="80">
        <f t="shared" si="16"/>
        <v>0</v>
      </c>
      <c r="AA61" s="80">
        <f t="shared" si="16"/>
        <v>0</v>
      </c>
      <c r="AB61" s="80">
        <f t="shared" si="16"/>
        <v>0</v>
      </c>
      <c r="AC61" s="92">
        <f t="shared" si="16"/>
        <v>0</v>
      </c>
      <c r="AD61" s="80">
        <f t="shared" si="16"/>
        <v>0</v>
      </c>
      <c r="AE61" s="80">
        <f t="shared" si="16"/>
        <v>0</v>
      </c>
      <c r="AF61" s="80">
        <f t="shared" si="16"/>
        <v>0</v>
      </c>
      <c r="AG61" s="80">
        <f t="shared" si="16"/>
        <v>0</v>
      </c>
      <c r="AH61" s="92">
        <f t="shared" si="16"/>
        <v>0</v>
      </c>
      <c r="AI61" s="80">
        <f t="shared" si="16"/>
        <v>0</v>
      </c>
      <c r="AJ61" s="80">
        <f t="shared" si="16"/>
        <v>0</v>
      </c>
      <c r="AK61" s="80">
        <f t="shared" si="16"/>
        <v>0</v>
      </c>
      <c r="AL61" s="80">
        <f t="shared" si="16"/>
        <v>0</v>
      </c>
      <c r="AM61" s="92">
        <f t="shared" si="16"/>
        <v>0</v>
      </c>
      <c r="AN61" s="80">
        <f t="shared" si="16"/>
        <v>0</v>
      </c>
      <c r="AO61" s="80">
        <f t="shared" si="16"/>
        <v>0</v>
      </c>
      <c r="AP61" s="80">
        <f t="shared" si="16"/>
        <v>0</v>
      </c>
      <c r="AQ61" s="80">
        <f t="shared" si="16"/>
        <v>0</v>
      </c>
      <c r="AR61" s="92">
        <f t="shared" si="16"/>
        <v>0</v>
      </c>
      <c r="AS61" s="80">
        <f t="shared" si="16"/>
        <v>0</v>
      </c>
      <c r="AT61" s="80">
        <f t="shared" si="16"/>
        <v>0</v>
      </c>
      <c r="AU61" s="80">
        <f t="shared" si="16"/>
        <v>0</v>
      </c>
      <c r="AV61" s="80">
        <f t="shared" si="16"/>
        <v>0</v>
      </c>
      <c r="AW61" s="92">
        <f t="shared" si="16"/>
        <v>0</v>
      </c>
      <c r="AX61" s="80">
        <f t="shared" si="16"/>
        <v>0</v>
      </c>
      <c r="AY61" s="80">
        <f t="shared" si="16"/>
        <v>0</v>
      </c>
      <c r="AZ61" s="80">
        <f t="shared" si="16"/>
        <v>0</v>
      </c>
      <c r="BA61" s="80">
        <f t="shared" si="16"/>
        <v>0</v>
      </c>
      <c r="BB61" s="92">
        <f t="shared" si="16"/>
        <v>0</v>
      </c>
      <c r="BC61" s="80">
        <f t="shared" si="16"/>
        <v>0</v>
      </c>
      <c r="BD61" s="80">
        <f t="shared" si="16"/>
        <v>0</v>
      </c>
      <c r="BE61" s="80">
        <f t="shared" si="16"/>
        <v>0</v>
      </c>
      <c r="BF61" s="80">
        <f t="shared" si="16"/>
        <v>0</v>
      </c>
      <c r="BG61" s="92">
        <f t="shared" si="16"/>
        <v>0</v>
      </c>
      <c r="BH61" s="80">
        <f t="shared" si="16"/>
        <v>0</v>
      </c>
      <c r="BI61" s="80">
        <f t="shared" si="16"/>
        <v>0</v>
      </c>
      <c r="BJ61" s="80">
        <f t="shared" si="16"/>
        <v>0</v>
      </c>
      <c r="BK61" s="80">
        <f t="shared" si="16"/>
        <v>0</v>
      </c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</row>
    <row r="62" spans="1:118" s="86" customFormat="1" ht="12.95" customHeight="1">
      <c r="A62" s="77"/>
      <c r="B62" s="79" t="s">
        <v>64</v>
      </c>
      <c r="C62" s="90"/>
      <c r="D62" s="90"/>
      <c r="E62" s="90"/>
      <c r="F62" s="90"/>
      <c r="G62" s="90"/>
      <c r="H62" s="83"/>
      <c r="I62" s="80">
        <f t="shared" ref="I62:BK62" si="17">I59+I60-I61</f>
        <v>90</v>
      </c>
      <c r="J62" s="80">
        <f t="shared" si="17"/>
        <v>80</v>
      </c>
      <c r="K62" s="80">
        <f t="shared" si="17"/>
        <v>70</v>
      </c>
      <c r="L62" s="80">
        <f t="shared" si="17"/>
        <v>60</v>
      </c>
      <c r="M62" s="80">
        <f t="shared" si="17"/>
        <v>50</v>
      </c>
      <c r="N62" s="92">
        <f t="shared" si="17"/>
        <v>40</v>
      </c>
      <c r="O62" s="80">
        <f t="shared" si="17"/>
        <v>30</v>
      </c>
      <c r="P62" s="80">
        <f t="shared" si="17"/>
        <v>20</v>
      </c>
      <c r="Q62" s="80">
        <f t="shared" si="17"/>
        <v>10</v>
      </c>
      <c r="R62" s="80">
        <f t="shared" si="17"/>
        <v>0</v>
      </c>
      <c r="S62" s="92">
        <f t="shared" si="17"/>
        <v>0</v>
      </c>
      <c r="T62" s="80">
        <f t="shared" si="17"/>
        <v>0</v>
      </c>
      <c r="U62" s="80">
        <f t="shared" si="17"/>
        <v>0</v>
      </c>
      <c r="V62" s="80">
        <f t="shared" si="17"/>
        <v>0</v>
      </c>
      <c r="W62" s="80">
        <f t="shared" si="17"/>
        <v>0</v>
      </c>
      <c r="X62" s="92">
        <f t="shared" si="17"/>
        <v>0</v>
      </c>
      <c r="Y62" s="80">
        <f t="shared" si="17"/>
        <v>0</v>
      </c>
      <c r="Z62" s="80">
        <f t="shared" si="17"/>
        <v>0</v>
      </c>
      <c r="AA62" s="80">
        <f t="shared" si="17"/>
        <v>0</v>
      </c>
      <c r="AB62" s="80">
        <f t="shared" si="17"/>
        <v>0</v>
      </c>
      <c r="AC62" s="92">
        <f t="shared" si="17"/>
        <v>0</v>
      </c>
      <c r="AD62" s="80">
        <f t="shared" si="17"/>
        <v>0</v>
      </c>
      <c r="AE62" s="80">
        <f t="shared" si="17"/>
        <v>0</v>
      </c>
      <c r="AF62" s="80">
        <f t="shared" si="17"/>
        <v>0</v>
      </c>
      <c r="AG62" s="80">
        <f t="shared" si="17"/>
        <v>0</v>
      </c>
      <c r="AH62" s="92">
        <f t="shared" si="17"/>
        <v>0</v>
      </c>
      <c r="AI62" s="80">
        <f t="shared" si="17"/>
        <v>0</v>
      </c>
      <c r="AJ62" s="80">
        <f t="shared" si="17"/>
        <v>0</v>
      </c>
      <c r="AK62" s="80">
        <f t="shared" si="17"/>
        <v>0</v>
      </c>
      <c r="AL62" s="80">
        <f t="shared" si="17"/>
        <v>0</v>
      </c>
      <c r="AM62" s="92">
        <f t="shared" si="17"/>
        <v>0</v>
      </c>
      <c r="AN62" s="80">
        <f t="shared" si="17"/>
        <v>0</v>
      </c>
      <c r="AO62" s="80">
        <f t="shared" si="17"/>
        <v>0</v>
      </c>
      <c r="AP62" s="80">
        <f t="shared" si="17"/>
        <v>0</v>
      </c>
      <c r="AQ62" s="80">
        <f t="shared" si="17"/>
        <v>0</v>
      </c>
      <c r="AR62" s="92">
        <f t="shared" si="17"/>
        <v>0</v>
      </c>
      <c r="AS62" s="80">
        <f t="shared" si="17"/>
        <v>0</v>
      </c>
      <c r="AT62" s="80">
        <f t="shared" si="17"/>
        <v>0</v>
      </c>
      <c r="AU62" s="80">
        <f t="shared" si="17"/>
        <v>0</v>
      </c>
      <c r="AV62" s="80">
        <f t="shared" si="17"/>
        <v>0</v>
      </c>
      <c r="AW62" s="92">
        <f t="shared" si="17"/>
        <v>0</v>
      </c>
      <c r="AX62" s="80">
        <f t="shared" si="17"/>
        <v>0</v>
      </c>
      <c r="AY62" s="80">
        <f t="shared" si="17"/>
        <v>0</v>
      </c>
      <c r="AZ62" s="80">
        <f t="shared" si="17"/>
        <v>0</v>
      </c>
      <c r="BA62" s="80">
        <f t="shared" si="17"/>
        <v>0</v>
      </c>
      <c r="BB62" s="92">
        <f t="shared" si="17"/>
        <v>0</v>
      </c>
      <c r="BC62" s="80">
        <f t="shared" si="17"/>
        <v>0</v>
      </c>
      <c r="BD62" s="80">
        <f t="shared" si="17"/>
        <v>0</v>
      </c>
      <c r="BE62" s="80">
        <f t="shared" si="17"/>
        <v>0</v>
      </c>
      <c r="BF62" s="80">
        <f t="shared" si="17"/>
        <v>0</v>
      </c>
      <c r="BG62" s="92">
        <f t="shared" si="17"/>
        <v>0</v>
      </c>
      <c r="BH62" s="80">
        <f t="shared" si="17"/>
        <v>0</v>
      </c>
      <c r="BI62" s="80">
        <f t="shared" si="17"/>
        <v>0</v>
      </c>
      <c r="BJ62" s="80">
        <f t="shared" si="17"/>
        <v>0</v>
      </c>
      <c r="BK62" s="80">
        <f t="shared" si="17"/>
        <v>0</v>
      </c>
    </row>
    <row r="63" spans="1:118" s="86" customFormat="1" ht="12.75" customHeight="1">
      <c r="A63" s="77"/>
      <c r="B63" s="91" t="s">
        <v>65</v>
      </c>
      <c r="C63" s="114"/>
      <c r="D63" s="114"/>
      <c r="E63" s="114"/>
      <c r="F63" s="114"/>
      <c r="G63" s="114"/>
      <c r="H63" s="83"/>
      <c r="I63" s="80">
        <f t="shared" ref="I63:BK63" si="18">I59*$I$27</f>
        <v>0</v>
      </c>
      <c r="J63" s="80">
        <f t="shared" si="18"/>
        <v>6.4710000000000001</v>
      </c>
      <c r="K63" s="80">
        <f t="shared" si="18"/>
        <v>5.7520000000000007</v>
      </c>
      <c r="L63" s="80">
        <f t="shared" si="18"/>
        <v>5.0330000000000004</v>
      </c>
      <c r="M63" s="80">
        <f t="shared" si="18"/>
        <v>4.3140000000000001</v>
      </c>
      <c r="N63" s="92">
        <f t="shared" si="18"/>
        <v>3.5950000000000002</v>
      </c>
      <c r="O63" s="80">
        <f t="shared" si="18"/>
        <v>2.8760000000000003</v>
      </c>
      <c r="P63" s="80">
        <f t="shared" si="18"/>
        <v>2.157</v>
      </c>
      <c r="Q63" s="80">
        <f t="shared" si="18"/>
        <v>1.4380000000000002</v>
      </c>
      <c r="R63" s="80">
        <f t="shared" si="18"/>
        <v>0.71900000000000008</v>
      </c>
      <c r="S63" s="92">
        <f t="shared" si="18"/>
        <v>0</v>
      </c>
      <c r="T63" s="80">
        <f t="shared" si="18"/>
        <v>0</v>
      </c>
      <c r="U63" s="80">
        <f t="shared" si="18"/>
        <v>0</v>
      </c>
      <c r="V63" s="80">
        <f t="shared" si="18"/>
        <v>0</v>
      </c>
      <c r="W63" s="80">
        <f t="shared" si="18"/>
        <v>0</v>
      </c>
      <c r="X63" s="92">
        <f t="shared" si="18"/>
        <v>0</v>
      </c>
      <c r="Y63" s="80">
        <f t="shared" si="18"/>
        <v>0</v>
      </c>
      <c r="Z63" s="80">
        <f t="shared" si="18"/>
        <v>0</v>
      </c>
      <c r="AA63" s="80">
        <f t="shared" si="18"/>
        <v>0</v>
      </c>
      <c r="AB63" s="80">
        <f t="shared" si="18"/>
        <v>0</v>
      </c>
      <c r="AC63" s="92">
        <f t="shared" si="18"/>
        <v>0</v>
      </c>
      <c r="AD63" s="80">
        <f t="shared" si="18"/>
        <v>0</v>
      </c>
      <c r="AE63" s="80">
        <f t="shared" si="18"/>
        <v>0</v>
      </c>
      <c r="AF63" s="80">
        <f t="shared" si="18"/>
        <v>0</v>
      </c>
      <c r="AG63" s="80">
        <f t="shared" si="18"/>
        <v>0</v>
      </c>
      <c r="AH63" s="92">
        <f t="shared" si="18"/>
        <v>0</v>
      </c>
      <c r="AI63" s="80">
        <f t="shared" si="18"/>
        <v>0</v>
      </c>
      <c r="AJ63" s="80">
        <f t="shared" si="18"/>
        <v>0</v>
      </c>
      <c r="AK63" s="80">
        <f t="shared" si="18"/>
        <v>0</v>
      </c>
      <c r="AL63" s="80">
        <f t="shared" si="18"/>
        <v>0</v>
      </c>
      <c r="AM63" s="92">
        <f t="shared" si="18"/>
        <v>0</v>
      </c>
      <c r="AN63" s="80">
        <f t="shared" si="18"/>
        <v>0</v>
      </c>
      <c r="AO63" s="80">
        <f t="shared" si="18"/>
        <v>0</v>
      </c>
      <c r="AP63" s="80">
        <f t="shared" si="18"/>
        <v>0</v>
      </c>
      <c r="AQ63" s="80">
        <f t="shared" si="18"/>
        <v>0</v>
      </c>
      <c r="AR63" s="92">
        <f t="shared" si="18"/>
        <v>0</v>
      </c>
      <c r="AS63" s="80">
        <f t="shared" si="18"/>
        <v>0</v>
      </c>
      <c r="AT63" s="80">
        <f t="shared" si="18"/>
        <v>0</v>
      </c>
      <c r="AU63" s="80">
        <f t="shared" si="18"/>
        <v>0</v>
      </c>
      <c r="AV63" s="80">
        <f t="shared" si="18"/>
        <v>0</v>
      </c>
      <c r="AW63" s="92">
        <f t="shared" si="18"/>
        <v>0</v>
      </c>
      <c r="AX63" s="80">
        <f t="shared" si="18"/>
        <v>0</v>
      </c>
      <c r="AY63" s="80">
        <f t="shared" si="18"/>
        <v>0</v>
      </c>
      <c r="AZ63" s="80">
        <f t="shared" si="18"/>
        <v>0</v>
      </c>
      <c r="BA63" s="80">
        <f t="shared" si="18"/>
        <v>0</v>
      </c>
      <c r="BB63" s="92">
        <f t="shared" si="18"/>
        <v>0</v>
      </c>
      <c r="BC63" s="80">
        <f t="shared" si="18"/>
        <v>0</v>
      </c>
      <c r="BD63" s="80">
        <f t="shared" si="18"/>
        <v>0</v>
      </c>
      <c r="BE63" s="80">
        <f t="shared" si="18"/>
        <v>0</v>
      </c>
      <c r="BF63" s="80">
        <f t="shared" si="18"/>
        <v>0</v>
      </c>
      <c r="BG63" s="92">
        <f t="shared" si="18"/>
        <v>0</v>
      </c>
      <c r="BH63" s="80">
        <f t="shared" si="18"/>
        <v>0</v>
      </c>
      <c r="BI63" s="80">
        <f t="shared" si="18"/>
        <v>0</v>
      </c>
      <c r="BJ63" s="80">
        <f t="shared" si="18"/>
        <v>0</v>
      </c>
      <c r="BK63" s="80">
        <f t="shared" si="18"/>
        <v>0</v>
      </c>
    </row>
    <row r="64" spans="1:118" s="112" customFormat="1" ht="12.95" customHeight="1">
      <c r="A64" s="113"/>
      <c r="B64" s="91" t="s">
        <v>66</v>
      </c>
      <c r="C64" s="88"/>
      <c r="D64" s="88"/>
      <c r="E64" s="88"/>
      <c r="F64" s="88"/>
      <c r="G64" s="88"/>
      <c r="H64" s="88"/>
      <c r="I64" s="80">
        <f t="shared" ref="I64:BK64" si="19">I63+I61</f>
        <v>0</v>
      </c>
      <c r="J64" s="80">
        <f t="shared" si="19"/>
        <v>16.471</v>
      </c>
      <c r="K64" s="89">
        <f t="shared" si="19"/>
        <v>15.752000000000001</v>
      </c>
      <c r="L64" s="89">
        <f t="shared" si="19"/>
        <v>15.033000000000001</v>
      </c>
      <c r="M64" s="80">
        <f t="shared" si="19"/>
        <v>14.314</v>
      </c>
      <c r="N64" s="92">
        <f t="shared" si="19"/>
        <v>13.595000000000001</v>
      </c>
      <c r="O64" s="89">
        <f t="shared" si="19"/>
        <v>12.876000000000001</v>
      </c>
      <c r="P64" s="89">
        <f t="shared" si="19"/>
        <v>12.157</v>
      </c>
      <c r="Q64" s="89">
        <f t="shared" si="19"/>
        <v>11.438000000000001</v>
      </c>
      <c r="R64" s="80">
        <f t="shared" si="19"/>
        <v>10.718999999999999</v>
      </c>
      <c r="S64" s="92">
        <f t="shared" si="19"/>
        <v>0</v>
      </c>
      <c r="T64" s="89">
        <f t="shared" si="19"/>
        <v>0</v>
      </c>
      <c r="U64" s="89">
        <f t="shared" si="19"/>
        <v>0</v>
      </c>
      <c r="V64" s="89">
        <f t="shared" si="19"/>
        <v>0</v>
      </c>
      <c r="W64" s="80">
        <f t="shared" si="19"/>
        <v>0</v>
      </c>
      <c r="X64" s="92">
        <f t="shared" si="19"/>
        <v>0</v>
      </c>
      <c r="Y64" s="89">
        <f t="shared" si="19"/>
        <v>0</v>
      </c>
      <c r="Z64" s="89">
        <f t="shared" si="19"/>
        <v>0</v>
      </c>
      <c r="AA64" s="89">
        <f t="shared" si="19"/>
        <v>0</v>
      </c>
      <c r="AB64" s="80">
        <f t="shared" si="19"/>
        <v>0</v>
      </c>
      <c r="AC64" s="92">
        <f t="shared" si="19"/>
        <v>0</v>
      </c>
      <c r="AD64" s="89">
        <f t="shared" si="19"/>
        <v>0</v>
      </c>
      <c r="AE64" s="89">
        <f t="shared" si="19"/>
        <v>0</v>
      </c>
      <c r="AF64" s="89">
        <f t="shared" si="19"/>
        <v>0</v>
      </c>
      <c r="AG64" s="80">
        <f t="shared" si="19"/>
        <v>0</v>
      </c>
      <c r="AH64" s="92">
        <f t="shared" si="19"/>
        <v>0</v>
      </c>
      <c r="AI64" s="89">
        <f t="shared" si="19"/>
        <v>0</v>
      </c>
      <c r="AJ64" s="89">
        <f t="shared" si="19"/>
        <v>0</v>
      </c>
      <c r="AK64" s="89">
        <f t="shared" si="19"/>
        <v>0</v>
      </c>
      <c r="AL64" s="80">
        <f t="shared" si="19"/>
        <v>0</v>
      </c>
      <c r="AM64" s="92">
        <f t="shared" si="19"/>
        <v>0</v>
      </c>
      <c r="AN64" s="89">
        <f t="shared" si="19"/>
        <v>0</v>
      </c>
      <c r="AO64" s="89">
        <f t="shared" si="19"/>
        <v>0</v>
      </c>
      <c r="AP64" s="89">
        <f t="shared" si="19"/>
        <v>0</v>
      </c>
      <c r="AQ64" s="80">
        <f t="shared" si="19"/>
        <v>0</v>
      </c>
      <c r="AR64" s="92">
        <f t="shared" si="19"/>
        <v>0</v>
      </c>
      <c r="AS64" s="89">
        <f t="shared" si="19"/>
        <v>0</v>
      </c>
      <c r="AT64" s="89">
        <f t="shared" si="19"/>
        <v>0</v>
      </c>
      <c r="AU64" s="89">
        <f t="shared" si="19"/>
        <v>0</v>
      </c>
      <c r="AV64" s="80">
        <f t="shared" si="19"/>
        <v>0</v>
      </c>
      <c r="AW64" s="92">
        <f t="shared" si="19"/>
        <v>0</v>
      </c>
      <c r="AX64" s="89">
        <f t="shared" si="19"/>
        <v>0</v>
      </c>
      <c r="AY64" s="89">
        <f t="shared" si="19"/>
        <v>0</v>
      </c>
      <c r="AZ64" s="89">
        <f t="shared" si="19"/>
        <v>0</v>
      </c>
      <c r="BA64" s="80">
        <f t="shared" si="19"/>
        <v>0</v>
      </c>
      <c r="BB64" s="92">
        <f t="shared" si="19"/>
        <v>0</v>
      </c>
      <c r="BC64" s="89">
        <f t="shared" si="19"/>
        <v>0</v>
      </c>
      <c r="BD64" s="89">
        <f t="shared" si="19"/>
        <v>0</v>
      </c>
      <c r="BE64" s="89">
        <f t="shared" si="19"/>
        <v>0</v>
      </c>
      <c r="BF64" s="80">
        <f t="shared" si="19"/>
        <v>0</v>
      </c>
      <c r="BG64" s="92">
        <f t="shared" si="19"/>
        <v>0</v>
      </c>
      <c r="BH64" s="89">
        <f t="shared" si="19"/>
        <v>0</v>
      </c>
      <c r="BI64" s="89">
        <f t="shared" si="19"/>
        <v>0</v>
      </c>
      <c r="BJ64" s="89">
        <f t="shared" si="19"/>
        <v>0</v>
      </c>
      <c r="BK64" s="80">
        <f t="shared" si="19"/>
        <v>0</v>
      </c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</row>
    <row r="65" spans="1:118" s="86" customFormat="1" ht="12.95" customHeight="1">
      <c r="A65" s="78"/>
      <c r="B65" s="93" t="s">
        <v>67</v>
      </c>
      <c r="C65" s="94"/>
      <c r="D65" s="94"/>
      <c r="E65" s="94"/>
      <c r="F65" s="94"/>
      <c r="G65" s="94"/>
      <c r="H65" s="94"/>
      <c r="I65" s="95">
        <f>I$45</f>
        <v>0</v>
      </c>
      <c r="J65" s="95">
        <f>J$45</f>
        <v>18.301111111111112</v>
      </c>
      <c r="K65" s="95">
        <f>K$45</f>
        <v>17.502222222222223</v>
      </c>
      <c r="L65" s="95">
        <f>L$45</f>
        <v>16.703333333333333</v>
      </c>
      <c r="M65" s="96">
        <f>M$45</f>
        <v>15.904444444444442</v>
      </c>
      <c r="N65" s="97"/>
      <c r="O65" s="95"/>
      <c r="P65" s="95"/>
      <c r="Q65" s="95"/>
      <c r="R65" s="95"/>
      <c r="S65" s="97"/>
      <c r="T65" s="95"/>
      <c r="U65" s="95"/>
      <c r="V65" s="95"/>
      <c r="W65" s="95"/>
      <c r="X65" s="97"/>
      <c r="Y65" s="95"/>
      <c r="Z65" s="95"/>
      <c r="AA65" s="95"/>
      <c r="AB65" s="95"/>
      <c r="AC65" s="97"/>
      <c r="AD65" s="95"/>
      <c r="AE65" s="95"/>
      <c r="AF65" s="95"/>
      <c r="AG65" s="95"/>
      <c r="AH65" s="97"/>
      <c r="AI65" s="95"/>
      <c r="AJ65" s="95"/>
      <c r="AK65" s="95"/>
      <c r="AL65" s="95"/>
      <c r="AM65" s="97"/>
      <c r="AN65" s="95"/>
      <c r="AO65" s="95"/>
      <c r="AP65" s="95"/>
      <c r="AQ65" s="95"/>
      <c r="AR65" s="97"/>
      <c r="AS65" s="95"/>
      <c r="AT65" s="95"/>
      <c r="AU65" s="95"/>
      <c r="AV65" s="95"/>
      <c r="AW65" s="97"/>
      <c r="AX65" s="95"/>
      <c r="AY65" s="95"/>
      <c r="AZ65" s="95"/>
      <c r="BA65" s="95"/>
      <c r="BB65" s="97"/>
      <c r="BC65" s="95"/>
      <c r="BD65" s="95"/>
      <c r="BE65" s="95"/>
      <c r="BF65" s="95"/>
      <c r="BG65" s="97"/>
      <c r="BH65" s="95"/>
      <c r="BI65" s="95"/>
      <c r="BJ65" s="95"/>
      <c r="BK65" s="95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</row>
    <row r="66" spans="1:118" s="86" customFormat="1" ht="12.95" customHeight="1">
      <c r="A66" s="78"/>
      <c r="B66" s="93" t="s">
        <v>68</v>
      </c>
      <c r="C66" s="94"/>
      <c r="D66" s="94"/>
      <c r="E66" s="94"/>
      <c r="F66" s="94"/>
      <c r="G66" s="94"/>
      <c r="H66" s="94"/>
      <c r="I66" s="95"/>
      <c r="J66" s="95"/>
      <c r="K66" s="95"/>
      <c r="L66" s="95"/>
      <c r="M66" s="96"/>
      <c r="N66" s="97">
        <f t="shared" ref="N66:BK66" si="20">N64</f>
        <v>13.595000000000001</v>
      </c>
      <c r="O66" s="95">
        <f t="shared" si="20"/>
        <v>12.876000000000001</v>
      </c>
      <c r="P66" s="95">
        <f t="shared" si="20"/>
        <v>12.157</v>
      </c>
      <c r="Q66" s="95">
        <f t="shared" si="20"/>
        <v>11.438000000000001</v>
      </c>
      <c r="R66" s="95">
        <f t="shared" si="20"/>
        <v>10.718999999999999</v>
      </c>
      <c r="S66" s="97">
        <f t="shared" si="20"/>
        <v>0</v>
      </c>
      <c r="T66" s="95">
        <f t="shared" si="20"/>
        <v>0</v>
      </c>
      <c r="U66" s="95">
        <f t="shared" si="20"/>
        <v>0</v>
      </c>
      <c r="V66" s="95">
        <f t="shared" si="20"/>
        <v>0</v>
      </c>
      <c r="W66" s="95">
        <f t="shared" si="20"/>
        <v>0</v>
      </c>
      <c r="X66" s="97">
        <f t="shared" si="20"/>
        <v>0</v>
      </c>
      <c r="Y66" s="95">
        <f t="shared" si="20"/>
        <v>0</v>
      </c>
      <c r="Z66" s="95">
        <f t="shared" si="20"/>
        <v>0</v>
      </c>
      <c r="AA66" s="95">
        <f t="shared" si="20"/>
        <v>0</v>
      </c>
      <c r="AB66" s="95">
        <f t="shared" si="20"/>
        <v>0</v>
      </c>
      <c r="AC66" s="97">
        <f t="shared" si="20"/>
        <v>0</v>
      </c>
      <c r="AD66" s="95">
        <f t="shared" si="20"/>
        <v>0</v>
      </c>
      <c r="AE66" s="95">
        <f t="shared" si="20"/>
        <v>0</v>
      </c>
      <c r="AF66" s="95">
        <f t="shared" si="20"/>
        <v>0</v>
      </c>
      <c r="AG66" s="95">
        <f t="shared" si="20"/>
        <v>0</v>
      </c>
      <c r="AH66" s="97">
        <f t="shared" si="20"/>
        <v>0</v>
      </c>
      <c r="AI66" s="95">
        <f t="shared" si="20"/>
        <v>0</v>
      </c>
      <c r="AJ66" s="95">
        <f t="shared" si="20"/>
        <v>0</v>
      </c>
      <c r="AK66" s="95">
        <f t="shared" si="20"/>
        <v>0</v>
      </c>
      <c r="AL66" s="95">
        <f t="shared" si="20"/>
        <v>0</v>
      </c>
      <c r="AM66" s="97">
        <f t="shared" si="20"/>
        <v>0</v>
      </c>
      <c r="AN66" s="95">
        <f t="shared" si="20"/>
        <v>0</v>
      </c>
      <c r="AO66" s="95">
        <f t="shared" si="20"/>
        <v>0</v>
      </c>
      <c r="AP66" s="95">
        <f t="shared" si="20"/>
        <v>0</v>
      </c>
      <c r="AQ66" s="95">
        <f t="shared" si="20"/>
        <v>0</v>
      </c>
      <c r="AR66" s="97">
        <f t="shared" si="20"/>
        <v>0</v>
      </c>
      <c r="AS66" s="95">
        <f t="shared" si="20"/>
        <v>0</v>
      </c>
      <c r="AT66" s="95">
        <f t="shared" si="20"/>
        <v>0</v>
      </c>
      <c r="AU66" s="95">
        <f t="shared" si="20"/>
        <v>0</v>
      </c>
      <c r="AV66" s="95">
        <f t="shared" si="20"/>
        <v>0</v>
      </c>
      <c r="AW66" s="97">
        <f t="shared" si="20"/>
        <v>0</v>
      </c>
      <c r="AX66" s="95">
        <f t="shared" si="20"/>
        <v>0</v>
      </c>
      <c r="AY66" s="95">
        <f t="shared" si="20"/>
        <v>0</v>
      </c>
      <c r="AZ66" s="95">
        <f t="shared" si="20"/>
        <v>0</v>
      </c>
      <c r="BA66" s="95">
        <f t="shared" si="20"/>
        <v>0</v>
      </c>
      <c r="BB66" s="97">
        <f t="shared" si="20"/>
        <v>0</v>
      </c>
      <c r="BC66" s="95">
        <f t="shared" si="20"/>
        <v>0</v>
      </c>
      <c r="BD66" s="95">
        <f t="shared" si="20"/>
        <v>0</v>
      </c>
      <c r="BE66" s="95">
        <f t="shared" si="20"/>
        <v>0</v>
      </c>
      <c r="BF66" s="95">
        <f t="shared" si="20"/>
        <v>0</v>
      </c>
      <c r="BG66" s="97">
        <f t="shared" si="20"/>
        <v>0</v>
      </c>
      <c r="BH66" s="95">
        <f t="shared" si="20"/>
        <v>0</v>
      </c>
      <c r="BI66" s="95">
        <f t="shared" si="20"/>
        <v>0</v>
      </c>
      <c r="BJ66" s="95">
        <f t="shared" si="20"/>
        <v>0</v>
      </c>
      <c r="BK66" s="95">
        <f t="shared" si="20"/>
        <v>0</v>
      </c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</row>
    <row r="67" spans="1:118" s="86" customFormat="1" ht="12.95" customHeight="1">
      <c r="A67" s="78"/>
      <c r="B67" s="93" t="s">
        <v>69</v>
      </c>
      <c r="C67" s="94"/>
      <c r="D67" s="94"/>
      <c r="E67" s="94"/>
      <c r="F67" s="94"/>
      <c r="G67" s="94"/>
      <c r="H67" s="94"/>
      <c r="I67" s="95">
        <f t="shared" ref="I67:BK67" si="21">SUM(I65:I66)</f>
        <v>0</v>
      </c>
      <c r="J67" s="95">
        <f t="shared" si="21"/>
        <v>18.301111111111112</v>
      </c>
      <c r="K67" s="95">
        <f t="shared" si="21"/>
        <v>17.502222222222223</v>
      </c>
      <c r="L67" s="95">
        <f t="shared" si="21"/>
        <v>16.703333333333333</v>
      </c>
      <c r="M67" s="95">
        <f t="shared" si="21"/>
        <v>15.904444444444442</v>
      </c>
      <c r="N67" s="97">
        <f t="shared" si="21"/>
        <v>13.595000000000001</v>
      </c>
      <c r="O67" s="95">
        <f t="shared" si="21"/>
        <v>12.876000000000001</v>
      </c>
      <c r="P67" s="95">
        <f t="shared" si="21"/>
        <v>12.157</v>
      </c>
      <c r="Q67" s="95">
        <f t="shared" si="21"/>
        <v>11.438000000000001</v>
      </c>
      <c r="R67" s="95">
        <f t="shared" si="21"/>
        <v>10.718999999999999</v>
      </c>
      <c r="S67" s="97">
        <f t="shared" si="21"/>
        <v>0</v>
      </c>
      <c r="T67" s="95">
        <f t="shared" si="21"/>
        <v>0</v>
      </c>
      <c r="U67" s="95">
        <f t="shared" si="21"/>
        <v>0</v>
      </c>
      <c r="V67" s="95">
        <f t="shared" si="21"/>
        <v>0</v>
      </c>
      <c r="W67" s="95">
        <f t="shared" si="21"/>
        <v>0</v>
      </c>
      <c r="X67" s="97">
        <f t="shared" si="21"/>
        <v>0</v>
      </c>
      <c r="Y67" s="95">
        <f t="shared" si="21"/>
        <v>0</v>
      </c>
      <c r="Z67" s="95">
        <f t="shared" si="21"/>
        <v>0</v>
      </c>
      <c r="AA67" s="95">
        <f t="shared" si="21"/>
        <v>0</v>
      </c>
      <c r="AB67" s="95">
        <f t="shared" si="21"/>
        <v>0</v>
      </c>
      <c r="AC67" s="97">
        <f t="shared" si="21"/>
        <v>0</v>
      </c>
      <c r="AD67" s="95">
        <f t="shared" si="21"/>
        <v>0</v>
      </c>
      <c r="AE67" s="95">
        <f t="shared" si="21"/>
        <v>0</v>
      </c>
      <c r="AF67" s="95">
        <f t="shared" si="21"/>
        <v>0</v>
      </c>
      <c r="AG67" s="95">
        <f t="shared" si="21"/>
        <v>0</v>
      </c>
      <c r="AH67" s="97">
        <f t="shared" si="21"/>
        <v>0</v>
      </c>
      <c r="AI67" s="95">
        <f t="shared" si="21"/>
        <v>0</v>
      </c>
      <c r="AJ67" s="95">
        <f t="shared" si="21"/>
        <v>0</v>
      </c>
      <c r="AK67" s="95">
        <f t="shared" si="21"/>
        <v>0</v>
      </c>
      <c r="AL67" s="95">
        <f t="shared" si="21"/>
        <v>0</v>
      </c>
      <c r="AM67" s="97">
        <f t="shared" si="21"/>
        <v>0</v>
      </c>
      <c r="AN67" s="95">
        <f t="shared" si="21"/>
        <v>0</v>
      </c>
      <c r="AO67" s="95">
        <f t="shared" si="21"/>
        <v>0</v>
      </c>
      <c r="AP67" s="95">
        <f t="shared" si="21"/>
        <v>0</v>
      </c>
      <c r="AQ67" s="95">
        <f t="shared" si="21"/>
        <v>0</v>
      </c>
      <c r="AR67" s="97">
        <f t="shared" si="21"/>
        <v>0</v>
      </c>
      <c r="AS67" s="95">
        <f t="shared" si="21"/>
        <v>0</v>
      </c>
      <c r="AT67" s="95">
        <f t="shared" si="21"/>
        <v>0</v>
      </c>
      <c r="AU67" s="95">
        <f t="shared" si="21"/>
        <v>0</v>
      </c>
      <c r="AV67" s="95">
        <f t="shared" si="21"/>
        <v>0</v>
      </c>
      <c r="AW67" s="97">
        <f t="shared" si="21"/>
        <v>0</v>
      </c>
      <c r="AX67" s="95">
        <f t="shared" si="21"/>
        <v>0</v>
      </c>
      <c r="AY67" s="95">
        <f t="shared" si="21"/>
        <v>0</v>
      </c>
      <c r="AZ67" s="95">
        <f t="shared" si="21"/>
        <v>0</v>
      </c>
      <c r="BA67" s="95">
        <f t="shared" si="21"/>
        <v>0</v>
      </c>
      <c r="BB67" s="97">
        <f t="shared" si="21"/>
        <v>0</v>
      </c>
      <c r="BC67" s="95">
        <f t="shared" si="21"/>
        <v>0</v>
      </c>
      <c r="BD67" s="95">
        <f t="shared" si="21"/>
        <v>0</v>
      </c>
      <c r="BE67" s="95">
        <f t="shared" si="21"/>
        <v>0</v>
      </c>
      <c r="BF67" s="95">
        <f t="shared" si="21"/>
        <v>0</v>
      </c>
      <c r="BG67" s="97">
        <f t="shared" si="21"/>
        <v>0</v>
      </c>
      <c r="BH67" s="95">
        <f t="shared" si="21"/>
        <v>0</v>
      </c>
      <c r="BI67" s="95">
        <f t="shared" si="21"/>
        <v>0</v>
      </c>
      <c r="BJ67" s="95">
        <f t="shared" si="21"/>
        <v>0</v>
      </c>
      <c r="BK67" s="95">
        <f t="shared" si="21"/>
        <v>0</v>
      </c>
    </row>
    <row r="68" spans="1:118" ht="12.95" customHeight="1">
      <c r="A68" s="101"/>
      <c r="B68" s="37"/>
      <c r="C68" s="115"/>
      <c r="D68" s="115"/>
      <c r="E68" s="115"/>
      <c r="F68" s="115"/>
      <c r="G68" s="115"/>
      <c r="I68" s="49"/>
      <c r="J68" s="49"/>
      <c r="K68" s="49"/>
      <c r="L68" s="49"/>
      <c r="M68" s="49"/>
      <c r="N68" s="99"/>
      <c r="O68" s="49"/>
      <c r="P68" s="49"/>
      <c r="Q68" s="49"/>
      <c r="R68" s="49"/>
      <c r="S68" s="99"/>
      <c r="T68" s="49"/>
      <c r="U68" s="49"/>
      <c r="V68" s="49"/>
      <c r="W68" s="49"/>
      <c r="X68" s="99"/>
      <c r="Y68" s="49"/>
      <c r="Z68" s="49"/>
      <c r="AA68" s="49"/>
      <c r="AB68" s="49"/>
      <c r="AC68" s="99"/>
      <c r="AD68" s="49"/>
      <c r="AE68" s="49"/>
      <c r="AF68" s="49"/>
      <c r="AG68" s="49"/>
      <c r="AH68" s="99"/>
      <c r="AI68" s="49"/>
      <c r="AJ68" s="49"/>
      <c r="AK68" s="49"/>
      <c r="AL68" s="49"/>
      <c r="AM68" s="99"/>
      <c r="AN68" s="49"/>
      <c r="AO68" s="49"/>
      <c r="AP68" s="49"/>
      <c r="AQ68" s="49"/>
      <c r="AR68" s="99"/>
      <c r="AS68" s="49"/>
      <c r="AT68" s="49"/>
      <c r="AU68" s="49"/>
      <c r="AV68" s="49"/>
      <c r="AW68" s="99"/>
      <c r="AX68" s="49"/>
      <c r="AY68" s="49"/>
      <c r="AZ68" s="49"/>
      <c r="BA68" s="49"/>
      <c r="BB68" s="99"/>
      <c r="BC68" s="49"/>
      <c r="BD68" s="49"/>
      <c r="BE68" s="49"/>
      <c r="BF68" s="49"/>
      <c r="BG68" s="99"/>
      <c r="BH68" s="49"/>
      <c r="BI68" s="49"/>
      <c r="BJ68" s="49"/>
      <c r="BK68" s="49"/>
    </row>
    <row r="69" spans="1:118" ht="12.95" customHeight="1">
      <c r="A69" s="53" t="s">
        <v>70</v>
      </c>
      <c r="B69" s="54"/>
      <c r="C69" s="54"/>
      <c r="D69" s="54"/>
      <c r="E69" s="54"/>
      <c r="F69" s="54"/>
      <c r="G69" s="54"/>
      <c r="H69" s="54"/>
      <c r="I69" s="54"/>
      <c r="J69" s="54"/>
      <c r="K69" s="55"/>
      <c r="L69" s="44"/>
      <c r="M69" s="44"/>
      <c r="N69" s="44"/>
      <c r="O69" s="44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</row>
    <row r="70" spans="1:118" ht="12.95" customHeight="1">
      <c r="A70" s="101"/>
      <c r="B70" s="37"/>
      <c r="C70" s="115"/>
      <c r="D70" s="115"/>
      <c r="E70" s="115"/>
      <c r="F70" s="115"/>
      <c r="G70" s="115"/>
      <c r="I70" s="49"/>
      <c r="J70" s="49"/>
      <c r="K70" s="49"/>
      <c r="L70" s="49"/>
      <c r="M70" s="49"/>
      <c r="N70" s="99"/>
      <c r="O70" s="49"/>
      <c r="P70" s="49"/>
      <c r="Q70" s="49"/>
      <c r="R70" s="49"/>
      <c r="S70" s="99"/>
      <c r="T70" s="49"/>
      <c r="U70" s="49"/>
      <c r="V70" s="49"/>
      <c r="W70" s="49"/>
      <c r="X70" s="99"/>
      <c r="Y70" s="49"/>
      <c r="Z70" s="49"/>
      <c r="AA70" s="49"/>
      <c r="AB70" s="49"/>
      <c r="AC70" s="99"/>
      <c r="AD70" s="49"/>
      <c r="AE70" s="49"/>
      <c r="AF70" s="49"/>
      <c r="AG70" s="49"/>
      <c r="AH70" s="99"/>
      <c r="AI70" s="49"/>
      <c r="AJ70" s="49"/>
      <c r="AK70" s="49"/>
      <c r="AL70" s="49"/>
      <c r="AM70" s="99"/>
      <c r="AN70" s="49"/>
      <c r="AO70" s="49"/>
      <c r="AP70" s="49"/>
      <c r="AQ70" s="49"/>
      <c r="AR70" s="99"/>
      <c r="AS70" s="49"/>
      <c r="AT70" s="49"/>
      <c r="AU70" s="49"/>
      <c r="AV70" s="49"/>
      <c r="AW70" s="99"/>
      <c r="AX70" s="49"/>
      <c r="AY70" s="49"/>
      <c r="AZ70" s="49"/>
      <c r="BA70" s="49"/>
      <c r="BB70" s="99"/>
      <c r="BC70" s="49"/>
      <c r="BD70" s="49"/>
      <c r="BE70" s="49"/>
      <c r="BF70" s="49"/>
      <c r="BG70" s="99"/>
      <c r="BH70" s="49"/>
      <c r="BI70" s="49"/>
      <c r="BJ70" s="49"/>
      <c r="BK70" s="49"/>
    </row>
    <row r="71" spans="1:118" ht="12.95" customHeight="1">
      <c r="A71" s="36"/>
      <c r="B71" s="36"/>
      <c r="C71" s="36"/>
      <c r="D71" s="36"/>
      <c r="E71" s="36"/>
      <c r="F71" s="36"/>
      <c r="G71" s="36"/>
      <c r="H71" s="36"/>
      <c r="I71" s="36"/>
      <c r="K71" s="40" t="str">
        <f>"Regulatory Period "&amp;M72/5</f>
        <v>Regulatory Period 1</v>
      </c>
      <c r="M71" s="36"/>
      <c r="P71" s="40" t="str">
        <f>"Regulatory Period "&amp;R72/5</f>
        <v>Regulatory Period 2</v>
      </c>
      <c r="R71" s="36"/>
      <c r="U71" s="40" t="str">
        <f>"Regulatory Period "&amp;W72/5</f>
        <v>Regulatory Period 3</v>
      </c>
      <c r="W71" s="36"/>
      <c r="Z71" s="40" t="str">
        <f>"Regulatory Period "&amp;AB72/5</f>
        <v>Regulatory Period 4</v>
      </c>
      <c r="AB71" s="36"/>
      <c r="AE71" s="40" t="str">
        <f>"Regulatory Period "&amp;AG72/5</f>
        <v>Regulatory Period 5</v>
      </c>
      <c r="AG71" s="36"/>
      <c r="AJ71" s="40" t="str">
        <f>"Regulatory Period "&amp;AL72/5</f>
        <v>Regulatory Period 6</v>
      </c>
      <c r="AL71" s="36"/>
      <c r="AO71" s="40" t="str">
        <f>"Regulatory Period "&amp;AQ72/5</f>
        <v>Regulatory Period 7</v>
      </c>
      <c r="AQ71" s="36"/>
      <c r="AT71" s="35" t="str">
        <f>"Regulatory Period "&amp;AV72/5</f>
        <v>Regulatory Period 8</v>
      </c>
      <c r="AY71" s="35" t="str">
        <f>"Regulatory Period "&amp;BA72/5</f>
        <v>Regulatory Period 9</v>
      </c>
      <c r="BD71" s="35" t="str">
        <f>"Regulatory Period "&amp;BF72/5</f>
        <v>Regulatory Period 10</v>
      </c>
      <c r="BI71" s="35" t="str">
        <f>"Regulatory Period "&amp;BK72/5</f>
        <v>Regulatory Period 11</v>
      </c>
    </row>
    <row r="72" spans="1:118" ht="12.95" customHeight="1">
      <c r="A72" s="36"/>
      <c r="B72" s="36"/>
      <c r="C72" s="36"/>
      <c r="D72" s="36"/>
      <c r="E72" s="36"/>
      <c r="F72" s="36"/>
      <c r="G72" s="36"/>
      <c r="H72" s="36"/>
      <c r="I72" s="57">
        <v>1</v>
      </c>
      <c r="J72" s="58">
        <f t="shared" ref="J72:BK72" si="22">I72+1</f>
        <v>2</v>
      </c>
      <c r="K72" s="58">
        <f t="shared" si="22"/>
        <v>3</v>
      </c>
      <c r="L72" s="58">
        <f t="shared" si="22"/>
        <v>4</v>
      </c>
      <c r="M72" s="58">
        <f t="shared" si="22"/>
        <v>5</v>
      </c>
      <c r="N72" s="57">
        <f t="shared" si="22"/>
        <v>6</v>
      </c>
      <c r="O72" s="58">
        <f t="shared" si="22"/>
        <v>7</v>
      </c>
      <c r="P72" s="58">
        <f t="shared" si="22"/>
        <v>8</v>
      </c>
      <c r="Q72" s="58">
        <f t="shared" si="22"/>
        <v>9</v>
      </c>
      <c r="R72" s="59">
        <f t="shared" si="22"/>
        <v>10</v>
      </c>
      <c r="S72" s="57">
        <f t="shared" si="22"/>
        <v>11</v>
      </c>
      <c r="T72" s="58">
        <f t="shared" si="22"/>
        <v>12</v>
      </c>
      <c r="U72" s="58">
        <f t="shared" si="22"/>
        <v>13</v>
      </c>
      <c r="V72" s="58">
        <f t="shared" si="22"/>
        <v>14</v>
      </c>
      <c r="W72" s="59">
        <f t="shared" si="22"/>
        <v>15</v>
      </c>
      <c r="X72" s="57">
        <f t="shared" si="22"/>
        <v>16</v>
      </c>
      <c r="Y72" s="58">
        <f t="shared" si="22"/>
        <v>17</v>
      </c>
      <c r="Z72" s="58">
        <f t="shared" si="22"/>
        <v>18</v>
      </c>
      <c r="AA72" s="58">
        <f t="shared" si="22"/>
        <v>19</v>
      </c>
      <c r="AB72" s="59">
        <f t="shared" si="22"/>
        <v>20</v>
      </c>
      <c r="AC72" s="57">
        <f t="shared" si="22"/>
        <v>21</v>
      </c>
      <c r="AD72" s="58">
        <f t="shared" si="22"/>
        <v>22</v>
      </c>
      <c r="AE72" s="58">
        <f t="shared" si="22"/>
        <v>23</v>
      </c>
      <c r="AF72" s="58">
        <f t="shared" si="22"/>
        <v>24</v>
      </c>
      <c r="AG72" s="59">
        <f t="shared" si="22"/>
        <v>25</v>
      </c>
      <c r="AH72" s="57">
        <f t="shared" si="22"/>
        <v>26</v>
      </c>
      <c r="AI72" s="58">
        <f t="shared" si="22"/>
        <v>27</v>
      </c>
      <c r="AJ72" s="58">
        <f t="shared" si="22"/>
        <v>28</v>
      </c>
      <c r="AK72" s="58">
        <f t="shared" si="22"/>
        <v>29</v>
      </c>
      <c r="AL72" s="59">
        <f t="shared" si="22"/>
        <v>30</v>
      </c>
      <c r="AM72" s="57">
        <f t="shared" si="22"/>
        <v>31</v>
      </c>
      <c r="AN72" s="58">
        <f t="shared" si="22"/>
        <v>32</v>
      </c>
      <c r="AO72" s="58">
        <f t="shared" si="22"/>
        <v>33</v>
      </c>
      <c r="AP72" s="58">
        <f t="shared" si="22"/>
        <v>34</v>
      </c>
      <c r="AQ72" s="59">
        <f t="shared" si="22"/>
        <v>35</v>
      </c>
      <c r="AR72" s="57">
        <f t="shared" si="22"/>
        <v>36</v>
      </c>
      <c r="AS72" s="58">
        <f t="shared" si="22"/>
        <v>37</v>
      </c>
      <c r="AT72" s="58">
        <f t="shared" si="22"/>
        <v>38</v>
      </c>
      <c r="AU72" s="58">
        <f t="shared" si="22"/>
        <v>39</v>
      </c>
      <c r="AV72" s="59">
        <f t="shared" si="22"/>
        <v>40</v>
      </c>
      <c r="AW72" s="57">
        <f t="shared" si="22"/>
        <v>41</v>
      </c>
      <c r="AX72" s="58">
        <f t="shared" si="22"/>
        <v>42</v>
      </c>
      <c r="AY72" s="58">
        <f t="shared" si="22"/>
        <v>43</v>
      </c>
      <c r="AZ72" s="58">
        <f t="shared" si="22"/>
        <v>44</v>
      </c>
      <c r="BA72" s="59">
        <f t="shared" si="22"/>
        <v>45</v>
      </c>
      <c r="BB72" s="57">
        <f t="shared" si="22"/>
        <v>46</v>
      </c>
      <c r="BC72" s="58">
        <f t="shared" si="22"/>
        <v>47</v>
      </c>
      <c r="BD72" s="58">
        <f t="shared" si="22"/>
        <v>48</v>
      </c>
      <c r="BE72" s="58">
        <f t="shared" si="22"/>
        <v>49</v>
      </c>
      <c r="BF72" s="59">
        <f t="shared" si="22"/>
        <v>50</v>
      </c>
      <c r="BG72" s="57">
        <f t="shared" si="22"/>
        <v>51</v>
      </c>
      <c r="BH72" s="58">
        <f t="shared" si="22"/>
        <v>52</v>
      </c>
      <c r="BI72" s="58">
        <f t="shared" si="22"/>
        <v>53</v>
      </c>
      <c r="BJ72" s="58">
        <f t="shared" si="22"/>
        <v>54</v>
      </c>
      <c r="BK72" s="59">
        <f t="shared" si="22"/>
        <v>55</v>
      </c>
    </row>
    <row r="73" spans="1:118" ht="12.95" customHeight="1">
      <c r="A73" s="101" t="s">
        <v>71</v>
      </c>
      <c r="B73" s="37" t="s">
        <v>72</v>
      </c>
      <c r="C73" s="60"/>
      <c r="D73" s="60"/>
      <c r="E73" s="60"/>
      <c r="F73" s="60"/>
      <c r="G73" s="60"/>
      <c r="H73" s="60"/>
      <c r="I73" s="98">
        <f t="shared" ref="I73:BK73" si="23">I$47-I$58</f>
        <v>10</v>
      </c>
      <c r="J73" s="98">
        <f t="shared" si="23"/>
        <v>0</v>
      </c>
      <c r="K73" s="98">
        <f t="shared" si="23"/>
        <v>0</v>
      </c>
      <c r="L73" s="98">
        <f t="shared" si="23"/>
        <v>0</v>
      </c>
      <c r="M73" s="98">
        <f t="shared" si="23"/>
        <v>0</v>
      </c>
      <c r="N73" s="99">
        <f t="shared" si="23"/>
        <v>0</v>
      </c>
      <c r="O73" s="98">
        <f t="shared" si="23"/>
        <v>0</v>
      </c>
      <c r="P73" s="98">
        <f t="shared" si="23"/>
        <v>0</v>
      </c>
      <c r="Q73" s="98">
        <f t="shared" si="23"/>
        <v>0</v>
      </c>
      <c r="R73" s="98">
        <f t="shared" si="23"/>
        <v>0</v>
      </c>
      <c r="S73" s="99">
        <f t="shared" si="23"/>
        <v>0</v>
      </c>
      <c r="T73" s="98">
        <f t="shared" si="23"/>
        <v>0</v>
      </c>
      <c r="U73" s="98">
        <f t="shared" si="23"/>
        <v>0</v>
      </c>
      <c r="V73" s="98">
        <f t="shared" si="23"/>
        <v>0</v>
      </c>
      <c r="W73" s="98">
        <f t="shared" si="23"/>
        <v>0</v>
      </c>
      <c r="X73" s="99">
        <f t="shared" si="23"/>
        <v>0</v>
      </c>
      <c r="Y73" s="98">
        <f t="shared" si="23"/>
        <v>0</v>
      </c>
      <c r="Z73" s="98">
        <f t="shared" si="23"/>
        <v>0</v>
      </c>
      <c r="AA73" s="98">
        <f t="shared" si="23"/>
        <v>0</v>
      </c>
      <c r="AB73" s="98">
        <f t="shared" si="23"/>
        <v>0</v>
      </c>
      <c r="AC73" s="99">
        <f t="shared" si="23"/>
        <v>0</v>
      </c>
      <c r="AD73" s="98">
        <f t="shared" si="23"/>
        <v>0</v>
      </c>
      <c r="AE73" s="98">
        <f t="shared" si="23"/>
        <v>0</v>
      </c>
      <c r="AF73" s="98">
        <f t="shared" si="23"/>
        <v>0</v>
      </c>
      <c r="AG73" s="98">
        <f t="shared" si="23"/>
        <v>0</v>
      </c>
      <c r="AH73" s="99">
        <f t="shared" si="23"/>
        <v>0</v>
      </c>
      <c r="AI73" s="98">
        <f t="shared" si="23"/>
        <v>0</v>
      </c>
      <c r="AJ73" s="98">
        <f t="shared" si="23"/>
        <v>0</v>
      </c>
      <c r="AK73" s="98">
        <f t="shared" si="23"/>
        <v>0</v>
      </c>
      <c r="AL73" s="98">
        <f t="shared" si="23"/>
        <v>0</v>
      </c>
      <c r="AM73" s="99">
        <f t="shared" si="23"/>
        <v>0</v>
      </c>
      <c r="AN73" s="98">
        <f t="shared" si="23"/>
        <v>0</v>
      </c>
      <c r="AO73" s="98">
        <f t="shared" si="23"/>
        <v>0</v>
      </c>
      <c r="AP73" s="98">
        <f t="shared" si="23"/>
        <v>0</v>
      </c>
      <c r="AQ73" s="98">
        <f t="shared" si="23"/>
        <v>0</v>
      </c>
      <c r="AR73" s="99">
        <f t="shared" si="23"/>
        <v>0</v>
      </c>
      <c r="AS73" s="98">
        <f t="shared" si="23"/>
        <v>0</v>
      </c>
      <c r="AT73" s="98">
        <f t="shared" si="23"/>
        <v>0</v>
      </c>
      <c r="AU73" s="98">
        <f t="shared" si="23"/>
        <v>0</v>
      </c>
      <c r="AV73" s="98">
        <f t="shared" si="23"/>
        <v>0</v>
      </c>
      <c r="AW73" s="99">
        <f t="shared" si="23"/>
        <v>0</v>
      </c>
      <c r="AX73" s="98">
        <f t="shared" si="23"/>
        <v>0</v>
      </c>
      <c r="AY73" s="98">
        <f t="shared" si="23"/>
        <v>0</v>
      </c>
      <c r="AZ73" s="98">
        <f t="shared" si="23"/>
        <v>0</v>
      </c>
      <c r="BA73" s="98">
        <f t="shared" si="23"/>
        <v>0</v>
      </c>
      <c r="BB73" s="99">
        <f t="shared" si="23"/>
        <v>0</v>
      </c>
      <c r="BC73" s="98">
        <f t="shared" si="23"/>
        <v>0</v>
      </c>
      <c r="BD73" s="98">
        <f t="shared" si="23"/>
        <v>0</v>
      </c>
      <c r="BE73" s="98">
        <f t="shared" si="23"/>
        <v>0</v>
      </c>
      <c r="BF73" s="98">
        <f t="shared" si="23"/>
        <v>0</v>
      </c>
      <c r="BG73" s="99">
        <f t="shared" si="23"/>
        <v>0</v>
      </c>
      <c r="BH73" s="98">
        <f t="shared" si="23"/>
        <v>0</v>
      </c>
      <c r="BI73" s="98">
        <f t="shared" si="23"/>
        <v>0</v>
      </c>
      <c r="BJ73" s="98">
        <f t="shared" si="23"/>
        <v>0</v>
      </c>
      <c r="BK73" s="98">
        <f t="shared" si="23"/>
        <v>0</v>
      </c>
    </row>
    <row r="74" spans="1:118" ht="12.95" customHeight="1">
      <c r="A74" s="101"/>
      <c r="B74" s="37" t="s">
        <v>73</v>
      </c>
      <c r="C74" s="60"/>
      <c r="D74" s="60"/>
      <c r="E74" s="60"/>
      <c r="F74" s="60"/>
      <c r="G74" s="60"/>
      <c r="H74" s="60"/>
      <c r="I74" s="98">
        <f t="shared" ref="I74:BK74" si="24">I$56-I$67</f>
        <v>0</v>
      </c>
      <c r="J74" s="98">
        <f t="shared" si="24"/>
        <v>0</v>
      </c>
      <c r="K74" s="98">
        <f t="shared" si="24"/>
        <v>0</v>
      </c>
      <c r="L74" s="98">
        <f t="shared" si="24"/>
        <v>0</v>
      </c>
      <c r="M74" s="98">
        <f t="shared" si="24"/>
        <v>0</v>
      </c>
      <c r="N74" s="99">
        <f t="shared" si="24"/>
        <v>1.5105555555555537</v>
      </c>
      <c r="O74" s="98">
        <f t="shared" si="24"/>
        <v>1.4306666666666654</v>
      </c>
      <c r="P74" s="98">
        <f t="shared" si="24"/>
        <v>1.3507777777777754</v>
      </c>
      <c r="Q74" s="98">
        <f t="shared" si="24"/>
        <v>1.2708888888888872</v>
      </c>
      <c r="R74" s="98">
        <f t="shared" si="24"/>
        <v>1.1910000000000007</v>
      </c>
      <c r="S74" s="99">
        <f t="shared" si="24"/>
        <v>0</v>
      </c>
      <c r="T74" s="98">
        <f t="shared" si="24"/>
        <v>0</v>
      </c>
      <c r="U74" s="98">
        <f t="shared" si="24"/>
        <v>0</v>
      </c>
      <c r="V74" s="98">
        <f t="shared" si="24"/>
        <v>0</v>
      </c>
      <c r="W74" s="98">
        <f t="shared" si="24"/>
        <v>0</v>
      </c>
      <c r="X74" s="99">
        <f t="shared" si="24"/>
        <v>0</v>
      </c>
      <c r="Y74" s="98">
        <f t="shared" si="24"/>
        <v>0</v>
      </c>
      <c r="Z74" s="98">
        <f t="shared" si="24"/>
        <v>0</v>
      </c>
      <c r="AA74" s="98">
        <f t="shared" si="24"/>
        <v>0</v>
      </c>
      <c r="AB74" s="98">
        <f t="shared" si="24"/>
        <v>0</v>
      </c>
      <c r="AC74" s="99">
        <f t="shared" si="24"/>
        <v>0</v>
      </c>
      <c r="AD74" s="98">
        <f t="shared" si="24"/>
        <v>0</v>
      </c>
      <c r="AE74" s="98">
        <f t="shared" si="24"/>
        <v>0</v>
      </c>
      <c r="AF74" s="98">
        <f t="shared" si="24"/>
        <v>0</v>
      </c>
      <c r="AG74" s="98">
        <f t="shared" si="24"/>
        <v>0</v>
      </c>
      <c r="AH74" s="99">
        <f t="shared" si="24"/>
        <v>0</v>
      </c>
      <c r="AI74" s="98">
        <f t="shared" si="24"/>
        <v>0</v>
      </c>
      <c r="AJ74" s="98">
        <f t="shared" si="24"/>
        <v>0</v>
      </c>
      <c r="AK74" s="98">
        <f t="shared" si="24"/>
        <v>0</v>
      </c>
      <c r="AL74" s="98">
        <f t="shared" si="24"/>
        <v>0</v>
      </c>
      <c r="AM74" s="99">
        <f t="shared" si="24"/>
        <v>0</v>
      </c>
      <c r="AN74" s="98">
        <f t="shared" si="24"/>
        <v>0</v>
      </c>
      <c r="AO74" s="98">
        <f t="shared" si="24"/>
        <v>0</v>
      </c>
      <c r="AP74" s="98">
        <f t="shared" si="24"/>
        <v>0</v>
      </c>
      <c r="AQ74" s="98">
        <f t="shared" si="24"/>
        <v>0</v>
      </c>
      <c r="AR74" s="99">
        <f t="shared" si="24"/>
        <v>0</v>
      </c>
      <c r="AS74" s="98">
        <f t="shared" si="24"/>
        <v>0</v>
      </c>
      <c r="AT74" s="98">
        <f t="shared" si="24"/>
        <v>0</v>
      </c>
      <c r="AU74" s="98">
        <f t="shared" si="24"/>
        <v>0</v>
      </c>
      <c r="AV74" s="98">
        <f t="shared" si="24"/>
        <v>0</v>
      </c>
      <c r="AW74" s="99">
        <f t="shared" si="24"/>
        <v>0</v>
      </c>
      <c r="AX74" s="98">
        <f t="shared" si="24"/>
        <v>0</v>
      </c>
      <c r="AY74" s="98">
        <f t="shared" si="24"/>
        <v>0</v>
      </c>
      <c r="AZ74" s="98">
        <f t="shared" si="24"/>
        <v>0</v>
      </c>
      <c r="BA74" s="98">
        <f t="shared" si="24"/>
        <v>0</v>
      </c>
      <c r="BB74" s="99">
        <f t="shared" si="24"/>
        <v>0</v>
      </c>
      <c r="BC74" s="98">
        <f t="shared" si="24"/>
        <v>0</v>
      </c>
      <c r="BD74" s="98">
        <f t="shared" si="24"/>
        <v>0</v>
      </c>
      <c r="BE74" s="98">
        <f t="shared" si="24"/>
        <v>0</v>
      </c>
      <c r="BF74" s="98">
        <f t="shared" si="24"/>
        <v>0</v>
      </c>
      <c r="BG74" s="99">
        <f t="shared" si="24"/>
        <v>0</v>
      </c>
      <c r="BH74" s="98">
        <f t="shared" si="24"/>
        <v>0</v>
      </c>
      <c r="BI74" s="98">
        <f t="shared" si="24"/>
        <v>0</v>
      </c>
      <c r="BJ74" s="98">
        <f t="shared" si="24"/>
        <v>0</v>
      </c>
      <c r="BK74" s="98">
        <f t="shared" si="24"/>
        <v>0</v>
      </c>
    </row>
    <row r="75" spans="1:118" ht="12.95" customHeight="1">
      <c r="A75" s="101"/>
      <c r="B75" s="37"/>
      <c r="C75" s="60"/>
      <c r="D75" s="60"/>
      <c r="E75" s="60"/>
      <c r="F75" s="60"/>
      <c r="G75" s="60"/>
      <c r="H75" s="60"/>
      <c r="I75" s="98"/>
      <c r="J75" s="98"/>
      <c r="K75" s="98"/>
      <c r="L75" s="98"/>
      <c r="M75" s="98"/>
      <c r="N75" s="99"/>
      <c r="O75" s="98"/>
      <c r="P75" s="98"/>
      <c r="Q75" s="98"/>
      <c r="R75" s="98"/>
      <c r="S75" s="99"/>
      <c r="T75" s="98"/>
      <c r="U75" s="98"/>
      <c r="V75" s="98"/>
      <c r="W75" s="98"/>
      <c r="X75" s="99"/>
      <c r="Y75" s="98"/>
      <c r="Z75" s="98"/>
      <c r="AA75" s="98"/>
      <c r="AB75" s="98"/>
      <c r="AC75" s="99"/>
      <c r="AD75" s="98"/>
      <c r="AE75" s="98"/>
      <c r="AF75" s="98"/>
      <c r="AG75" s="98"/>
      <c r="AH75" s="99"/>
      <c r="AI75" s="98"/>
      <c r="AJ75" s="98"/>
      <c r="AK75" s="98"/>
      <c r="AL75" s="98"/>
      <c r="AM75" s="99"/>
      <c r="AN75" s="98"/>
      <c r="AO75" s="98"/>
      <c r="AP75" s="98"/>
      <c r="AQ75" s="98"/>
      <c r="AR75" s="99"/>
      <c r="AS75" s="98"/>
      <c r="AT75" s="98"/>
      <c r="AU75" s="98"/>
      <c r="AV75" s="98"/>
      <c r="AW75" s="99"/>
      <c r="AX75" s="98"/>
      <c r="AY75" s="98"/>
      <c r="AZ75" s="98"/>
      <c r="BA75" s="98"/>
      <c r="BB75" s="99"/>
      <c r="BC75" s="98"/>
      <c r="BD75" s="98"/>
      <c r="BE75" s="98"/>
      <c r="BF75" s="98"/>
      <c r="BG75" s="99"/>
      <c r="BH75" s="98"/>
      <c r="BI75" s="98"/>
      <c r="BJ75" s="98"/>
      <c r="BK75" s="98"/>
    </row>
    <row r="76" spans="1:118" s="86" customFormat="1" ht="12.95" customHeight="1">
      <c r="A76" s="83" t="s">
        <v>74</v>
      </c>
      <c r="B76" s="78" t="s">
        <v>75</v>
      </c>
      <c r="C76" s="79"/>
      <c r="D76" s="79"/>
      <c r="E76" s="79"/>
      <c r="F76" s="79"/>
      <c r="G76" s="79"/>
      <c r="H76" s="79"/>
      <c r="I76" s="80">
        <f t="shared" ref="I76:BK76" si="25">I$73-I$74</f>
        <v>10</v>
      </c>
      <c r="J76" s="80">
        <f t="shared" si="25"/>
        <v>0</v>
      </c>
      <c r="K76" s="80">
        <f t="shared" si="25"/>
        <v>0</v>
      </c>
      <c r="L76" s="80">
        <f t="shared" si="25"/>
        <v>0</v>
      </c>
      <c r="M76" s="80">
        <f t="shared" si="25"/>
        <v>0</v>
      </c>
      <c r="N76" s="116">
        <f t="shared" si="25"/>
        <v>-1.5105555555555537</v>
      </c>
      <c r="O76" s="117">
        <f t="shared" si="25"/>
        <v>-1.4306666666666654</v>
      </c>
      <c r="P76" s="117">
        <f t="shared" si="25"/>
        <v>-1.3507777777777754</v>
      </c>
      <c r="Q76" s="117">
        <f t="shared" si="25"/>
        <v>-1.2708888888888872</v>
      </c>
      <c r="R76" s="117">
        <f t="shared" si="25"/>
        <v>-1.1910000000000007</v>
      </c>
      <c r="S76" s="116">
        <f t="shared" si="25"/>
        <v>0</v>
      </c>
      <c r="T76" s="117">
        <f t="shared" si="25"/>
        <v>0</v>
      </c>
      <c r="U76" s="117">
        <f t="shared" si="25"/>
        <v>0</v>
      </c>
      <c r="V76" s="117">
        <f t="shared" si="25"/>
        <v>0</v>
      </c>
      <c r="W76" s="117">
        <f t="shared" si="25"/>
        <v>0</v>
      </c>
      <c r="X76" s="116">
        <f t="shared" si="25"/>
        <v>0</v>
      </c>
      <c r="Y76" s="117">
        <f t="shared" si="25"/>
        <v>0</v>
      </c>
      <c r="Z76" s="117">
        <f t="shared" si="25"/>
        <v>0</v>
      </c>
      <c r="AA76" s="117">
        <f t="shared" si="25"/>
        <v>0</v>
      </c>
      <c r="AB76" s="117">
        <f t="shared" si="25"/>
        <v>0</v>
      </c>
      <c r="AC76" s="116">
        <f t="shared" si="25"/>
        <v>0</v>
      </c>
      <c r="AD76" s="117">
        <f t="shared" si="25"/>
        <v>0</v>
      </c>
      <c r="AE76" s="117">
        <f t="shared" si="25"/>
        <v>0</v>
      </c>
      <c r="AF76" s="117">
        <f t="shared" si="25"/>
        <v>0</v>
      </c>
      <c r="AG76" s="117">
        <f t="shared" si="25"/>
        <v>0</v>
      </c>
      <c r="AH76" s="116">
        <f t="shared" si="25"/>
        <v>0</v>
      </c>
      <c r="AI76" s="117">
        <f t="shared" si="25"/>
        <v>0</v>
      </c>
      <c r="AJ76" s="117">
        <f t="shared" si="25"/>
        <v>0</v>
      </c>
      <c r="AK76" s="117">
        <f t="shared" si="25"/>
        <v>0</v>
      </c>
      <c r="AL76" s="117">
        <f t="shared" si="25"/>
        <v>0</v>
      </c>
      <c r="AM76" s="116">
        <f t="shared" si="25"/>
        <v>0</v>
      </c>
      <c r="AN76" s="117">
        <f t="shared" si="25"/>
        <v>0</v>
      </c>
      <c r="AO76" s="117">
        <f t="shared" si="25"/>
        <v>0</v>
      </c>
      <c r="AP76" s="117">
        <f t="shared" si="25"/>
        <v>0</v>
      </c>
      <c r="AQ76" s="117">
        <f t="shared" si="25"/>
        <v>0</v>
      </c>
      <c r="AR76" s="116">
        <f t="shared" si="25"/>
        <v>0</v>
      </c>
      <c r="AS76" s="117">
        <f t="shared" si="25"/>
        <v>0</v>
      </c>
      <c r="AT76" s="117">
        <f t="shared" si="25"/>
        <v>0</v>
      </c>
      <c r="AU76" s="117">
        <f t="shared" si="25"/>
        <v>0</v>
      </c>
      <c r="AV76" s="117">
        <f t="shared" si="25"/>
        <v>0</v>
      </c>
      <c r="AW76" s="116">
        <f t="shared" si="25"/>
        <v>0</v>
      </c>
      <c r="AX76" s="117">
        <f t="shared" si="25"/>
        <v>0</v>
      </c>
      <c r="AY76" s="117">
        <f t="shared" si="25"/>
        <v>0</v>
      </c>
      <c r="AZ76" s="117">
        <f t="shared" si="25"/>
        <v>0</v>
      </c>
      <c r="BA76" s="117">
        <f t="shared" si="25"/>
        <v>0</v>
      </c>
      <c r="BB76" s="116">
        <f t="shared" si="25"/>
        <v>0</v>
      </c>
      <c r="BC76" s="117">
        <f t="shared" si="25"/>
        <v>0</v>
      </c>
      <c r="BD76" s="117">
        <f t="shared" si="25"/>
        <v>0</v>
      </c>
      <c r="BE76" s="117">
        <f t="shared" si="25"/>
        <v>0</v>
      </c>
      <c r="BF76" s="117">
        <f t="shared" si="25"/>
        <v>0</v>
      </c>
      <c r="BG76" s="116">
        <f t="shared" si="25"/>
        <v>0</v>
      </c>
      <c r="BH76" s="117">
        <f t="shared" si="25"/>
        <v>0</v>
      </c>
      <c r="BI76" s="117">
        <f t="shared" si="25"/>
        <v>0</v>
      </c>
      <c r="BJ76" s="117">
        <f t="shared" si="25"/>
        <v>0</v>
      </c>
      <c r="BK76" s="117">
        <f t="shared" si="25"/>
        <v>0</v>
      </c>
    </row>
    <row r="77" spans="1:118" s="86" customFormat="1" ht="12.95" customHeight="1">
      <c r="A77" s="77" t="s">
        <v>76</v>
      </c>
      <c r="B77" s="77" t="s">
        <v>77</v>
      </c>
      <c r="C77" s="91"/>
      <c r="D77" s="91"/>
      <c r="E77" s="91"/>
      <c r="F77" s="91"/>
      <c r="G77" s="91"/>
      <c r="H77" s="118"/>
      <c r="I77" s="80">
        <f>I74</f>
        <v>0</v>
      </c>
      <c r="J77" s="80">
        <f t="shared" ref="J77:BK77" si="26">J74</f>
        <v>0</v>
      </c>
      <c r="K77" s="80">
        <f t="shared" si="26"/>
        <v>0</v>
      </c>
      <c r="L77" s="80">
        <f t="shared" si="26"/>
        <v>0</v>
      </c>
      <c r="M77" s="80">
        <f t="shared" si="26"/>
        <v>0</v>
      </c>
      <c r="N77" s="92">
        <f t="shared" si="26"/>
        <v>1.5105555555555537</v>
      </c>
      <c r="O77" s="80">
        <f t="shared" si="26"/>
        <v>1.4306666666666654</v>
      </c>
      <c r="P77" s="80">
        <f t="shared" si="26"/>
        <v>1.3507777777777754</v>
      </c>
      <c r="Q77" s="80">
        <f t="shared" si="26"/>
        <v>1.2708888888888872</v>
      </c>
      <c r="R77" s="80">
        <f t="shared" si="26"/>
        <v>1.1910000000000007</v>
      </c>
      <c r="S77" s="92">
        <f t="shared" si="26"/>
        <v>0</v>
      </c>
      <c r="T77" s="80">
        <f t="shared" si="26"/>
        <v>0</v>
      </c>
      <c r="U77" s="80">
        <f t="shared" si="26"/>
        <v>0</v>
      </c>
      <c r="V77" s="80">
        <f t="shared" si="26"/>
        <v>0</v>
      </c>
      <c r="W77" s="80">
        <f t="shared" si="26"/>
        <v>0</v>
      </c>
      <c r="X77" s="92">
        <f t="shared" si="26"/>
        <v>0</v>
      </c>
      <c r="Y77" s="80">
        <f t="shared" si="26"/>
        <v>0</v>
      </c>
      <c r="Z77" s="80">
        <f t="shared" si="26"/>
        <v>0</v>
      </c>
      <c r="AA77" s="80">
        <f t="shared" si="26"/>
        <v>0</v>
      </c>
      <c r="AB77" s="80">
        <f t="shared" si="26"/>
        <v>0</v>
      </c>
      <c r="AC77" s="92">
        <f t="shared" si="26"/>
        <v>0</v>
      </c>
      <c r="AD77" s="80">
        <f t="shared" si="26"/>
        <v>0</v>
      </c>
      <c r="AE77" s="80">
        <f t="shared" si="26"/>
        <v>0</v>
      </c>
      <c r="AF77" s="80">
        <f t="shared" si="26"/>
        <v>0</v>
      </c>
      <c r="AG77" s="80">
        <f t="shared" si="26"/>
        <v>0</v>
      </c>
      <c r="AH77" s="92">
        <f t="shared" si="26"/>
        <v>0</v>
      </c>
      <c r="AI77" s="80">
        <f t="shared" si="26"/>
        <v>0</v>
      </c>
      <c r="AJ77" s="80">
        <f t="shared" si="26"/>
        <v>0</v>
      </c>
      <c r="AK77" s="80">
        <f t="shared" si="26"/>
        <v>0</v>
      </c>
      <c r="AL77" s="80">
        <f t="shared" si="26"/>
        <v>0</v>
      </c>
      <c r="AM77" s="92">
        <f t="shared" si="26"/>
        <v>0</v>
      </c>
      <c r="AN77" s="80">
        <f t="shared" si="26"/>
        <v>0</v>
      </c>
      <c r="AO77" s="80">
        <f t="shared" si="26"/>
        <v>0</v>
      </c>
      <c r="AP77" s="80">
        <f t="shared" si="26"/>
        <v>0</v>
      </c>
      <c r="AQ77" s="80">
        <f t="shared" si="26"/>
        <v>0</v>
      </c>
      <c r="AR77" s="92">
        <f t="shared" si="26"/>
        <v>0</v>
      </c>
      <c r="AS77" s="80">
        <f t="shared" si="26"/>
        <v>0</v>
      </c>
      <c r="AT77" s="80">
        <f t="shared" si="26"/>
        <v>0</v>
      </c>
      <c r="AU77" s="80">
        <f t="shared" si="26"/>
        <v>0</v>
      </c>
      <c r="AV77" s="80">
        <f t="shared" si="26"/>
        <v>0</v>
      </c>
      <c r="AW77" s="92">
        <f t="shared" si="26"/>
        <v>0</v>
      </c>
      <c r="AX77" s="80">
        <f t="shared" si="26"/>
        <v>0</v>
      </c>
      <c r="AY77" s="80">
        <f t="shared" si="26"/>
        <v>0</v>
      </c>
      <c r="AZ77" s="80">
        <f t="shared" si="26"/>
        <v>0</v>
      </c>
      <c r="BA77" s="80">
        <f t="shared" si="26"/>
        <v>0</v>
      </c>
      <c r="BB77" s="92">
        <f t="shared" si="26"/>
        <v>0</v>
      </c>
      <c r="BC77" s="80">
        <f t="shared" si="26"/>
        <v>0</v>
      </c>
      <c r="BD77" s="80">
        <f t="shared" si="26"/>
        <v>0</v>
      </c>
      <c r="BE77" s="80">
        <f t="shared" si="26"/>
        <v>0</v>
      </c>
      <c r="BF77" s="80">
        <f t="shared" si="26"/>
        <v>0</v>
      </c>
      <c r="BG77" s="92">
        <f t="shared" si="26"/>
        <v>0</v>
      </c>
      <c r="BH77" s="80">
        <f t="shared" si="26"/>
        <v>0</v>
      </c>
      <c r="BI77" s="80">
        <f t="shared" si="26"/>
        <v>0</v>
      </c>
      <c r="BJ77" s="80">
        <f t="shared" si="26"/>
        <v>0</v>
      </c>
      <c r="BK77" s="80">
        <f t="shared" si="26"/>
        <v>0</v>
      </c>
    </row>
    <row r="78" spans="1:118" ht="12.95" customHeight="1">
      <c r="A78" s="101"/>
      <c r="B78" s="37"/>
      <c r="C78" s="115"/>
      <c r="D78" s="115"/>
      <c r="E78" s="115"/>
      <c r="F78" s="115"/>
      <c r="G78" s="115"/>
      <c r="I78" s="49"/>
      <c r="J78" s="49"/>
      <c r="K78" s="49"/>
      <c r="L78" s="49"/>
      <c r="M78" s="49"/>
      <c r="N78" s="99"/>
      <c r="O78" s="49"/>
      <c r="P78" s="49"/>
      <c r="Q78" s="49"/>
      <c r="R78" s="49"/>
      <c r="S78" s="99"/>
      <c r="T78" s="49"/>
      <c r="U78" s="49"/>
      <c r="V78" s="49"/>
      <c r="W78" s="49"/>
      <c r="X78" s="99"/>
      <c r="Y78" s="49"/>
      <c r="Z78" s="49"/>
      <c r="AA78" s="49"/>
      <c r="AB78" s="49"/>
      <c r="AC78" s="99"/>
      <c r="AD78" s="49"/>
      <c r="AE78" s="49"/>
      <c r="AF78" s="49"/>
      <c r="AG78" s="49"/>
      <c r="AH78" s="99"/>
      <c r="AI78" s="49"/>
      <c r="AJ78" s="49"/>
      <c r="AK78" s="49"/>
      <c r="AL78" s="49"/>
      <c r="AM78" s="99"/>
      <c r="AN78" s="49"/>
      <c r="AO78" s="49"/>
      <c r="AP78" s="49"/>
      <c r="AQ78" s="49"/>
      <c r="AR78" s="99"/>
      <c r="AS78" s="49"/>
      <c r="AT78" s="49"/>
      <c r="AU78" s="49"/>
      <c r="AV78" s="49"/>
      <c r="AW78" s="99"/>
      <c r="AX78" s="49"/>
      <c r="AY78" s="49"/>
      <c r="AZ78" s="49"/>
      <c r="BA78" s="49"/>
      <c r="BB78" s="99"/>
      <c r="BC78" s="49"/>
      <c r="BD78" s="49"/>
      <c r="BE78" s="49"/>
      <c r="BF78" s="49"/>
      <c r="BG78" s="99"/>
      <c r="BH78" s="49"/>
      <c r="BI78" s="49"/>
      <c r="BJ78" s="49"/>
      <c r="BK78" s="49"/>
    </row>
    <row r="79" spans="1:118" ht="12.95" customHeight="1">
      <c r="A79" s="101" t="s">
        <v>78</v>
      </c>
      <c r="B79" s="37" t="s">
        <v>79</v>
      </c>
      <c r="C79" s="115"/>
      <c r="D79" s="115"/>
      <c r="E79" s="115"/>
      <c r="F79" s="115"/>
      <c r="G79" s="115"/>
      <c r="I79" s="49">
        <f t="shared" ref="I79:BK79" si="27">I56-I47</f>
        <v>-100</v>
      </c>
      <c r="J79" s="49">
        <f t="shared" si="27"/>
        <v>18.301111111111112</v>
      </c>
      <c r="K79" s="49">
        <f t="shared" si="27"/>
        <v>17.502222222222223</v>
      </c>
      <c r="L79" s="49">
        <f t="shared" si="27"/>
        <v>16.703333333333333</v>
      </c>
      <c r="M79" s="49">
        <f t="shared" si="27"/>
        <v>15.904444444444442</v>
      </c>
      <c r="N79" s="99">
        <f t="shared" si="27"/>
        <v>15.105555555555554</v>
      </c>
      <c r="O79" s="49">
        <f t="shared" si="27"/>
        <v>14.306666666666667</v>
      </c>
      <c r="P79" s="49">
        <f t="shared" si="27"/>
        <v>13.507777777777775</v>
      </c>
      <c r="Q79" s="49">
        <f t="shared" si="27"/>
        <v>12.708888888888888</v>
      </c>
      <c r="R79" s="49">
        <f t="shared" si="27"/>
        <v>11.91</v>
      </c>
      <c r="S79" s="99">
        <f t="shared" si="27"/>
        <v>0</v>
      </c>
      <c r="T79" s="49">
        <f t="shared" si="27"/>
        <v>0</v>
      </c>
      <c r="U79" s="49">
        <f t="shared" si="27"/>
        <v>0</v>
      </c>
      <c r="V79" s="49">
        <f t="shared" si="27"/>
        <v>0</v>
      </c>
      <c r="W79" s="49">
        <f t="shared" si="27"/>
        <v>0</v>
      </c>
      <c r="X79" s="99">
        <f t="shared" si="27"/>
        <v>0</v>
      </c>
      <c r="Y79" s="49">
        <f t="shared" si="27"/>
        <v>0</v>
      </c>
      <c r="Z79" s="49">
        <f t="shared" si="27"/>
        <v>0</v>
      </c>
      <c r="AA79" s="49">
        <f t="shared" si="27"/>
        <v>0</v>
      </c>
      <c r="AB79" s="49">
        <f t="shared" si="27"/>
        <v>0</v>
      </c>
      <c r="AC79" s="99">
        <f t="shared" si="27"/>
        <v>0</v>
      </c>
      <c r="AD79" s="49">
        <f t="shared" si="27"/>
        <v>0</v>
      </c>
      <c r="AE79" s="49">
        <f t="shared" si="27"/>
        <v>0</v>
      </c>
      <c r="AF79" s="49">
        <f t="shared" si="27"/>
        <v>0</v>
      </c>
      <c r="AG79" s="49">
        <f t="shared" si="27"/>
        <v>0</v>
      </c>
      <c r="AH79" s="99">
        <f t="shared" si="27"/>
        <v>0</v>
      </c>
      <c r="AI79" s="49">
        <f t="shared" si="27"/>
        <v>0</v>
      </c>
      <c r="AJ79" s="49">
        <f t="shared" si="27"/>
        <v>0</v>
      </c>
      <c r="AK79" s="49">
        <f t="shared" si="27"/>
        <v>0</v>
      </c>
      <c r="AL79" s="49">
        <f t="shared" si="27"/>
        <v>0</v>
      </c>
      <c r="AM79" s="99">
        <f t="shared" si="27"/>
        <v>0</v>
      </c>
      <c r="AN79" s="49">
        <f t="shared" si="27"/>
        <v>0</v>
      </c>
      <c r="AO79" s="49">
        <f t="shared" si="27"/>
        <v>0</v>
      </c>
      <c r="AP79" s="49">
        <f t="shared" si="27"/>
        <v>0</v>
      </c>
      <c r="AQ79" s="49">
        <f t="shared" si="27"/>
        <v>0</v>
      </c>
      <c r="AR79" s="99">
        <f t="shared" si="27"/>
        <v>0</v>
      </c>
      <c r="AS79" s="49">
        <f t="shared" si="27"/>
        <v>0</v>
      </c>
      <c r="AT79" s="49">
        <f t="shared" si="27"/>
        <v>0</v>
      </c>
      <c r="AU79" s="49">
        <f t="shared" si="27"/>
        <v>0</v>
      </c>
      <c r="AV79" s="49">
        <f t="shared" si="27"/>
        <v>0</v>
      </c>
      <c r="AW79" s="99">
        <f t="shared" si="27"/>
        <v>0</v>
      </c>
      <c r="AX79" s="49">
        <f t="shared" si="27"/>
        <v>0</v>
      </c>
      <c r="AY79" s="49">
        <f t="shared" si="27"/>
        <v>0</v>
      </c>
      <c r="AZ79" s="49">
        <f t="shared" si="27"/>
        <v>0</v>
      </c>
      <c r="BA79" s="49">
        <f t="shared" si="27"/>
        <v>0</v>
      </c>
      <c r="BB79" s="99">
        <f t="shared" si="27"/>
        <v>0</v>
      </c>
      <c r="BC79" s="49">
        <f t="shared" si="27"/>
        <v>0</v>
      </c>
      <c r="BD79" s="49">
        <f t="shared" si="27"/>
        <v>0</v>
      </c>
      <c r="BE79" s="49">
        <f t="shared" si="27"/>
        <v>0</v>
      </c>
      <c r="BF79" s="49">
        <f t="shared" si="27"/>
        <v>0</v>
      </c>
      <c r="BG79" s="99">
        <f t="shared" si="27"/>
        <v>0</v>
      </c>
      <c r="BH79" s="49">
        <f t="shared" si="27"/>
        <v>0</v>
      </c>
      <c r="BI79" s="49">
        <f t="shared" si="27"/>
        <v>0</v>
      </c>
      <c r="BJ79" s="49">
        <f t="shared" si="27"/>
        <v>0</v>
      </c>
      <c r="BK79" s="49">
        <f t="shared" si="27"/>
        <v>0</v>
      </c>
    </row>
    <row r="80" spans="1:118" ht="12.95" customHeight="1">
      <c r="A80" s="101" t="s">
        <v>80</v>
      </c>
      <c r="B80" s="37" t="s">
        <v>81</v>
      </c>
      <c r="C80" s="115"/>
      <c r="D80" s="115"/>
      <c r="E80" s="115"/>
      <c r="F80" s="115"/>
      <c r="G80" s="115"/>
      <c r="I80" s="119">
        <f>SUMPRODUCT(I79:BK79,I$34:BK$34)</f>
        <v>-3.3750779948604759E-14</v>
      </c>
      <c r="J80" s="49"/>
      <c r="K80" s="49"/>
      <c r="L80" s="49"/>
      <c r="M80" s="49"/>
      <c r="N80" s="99"/>
      <c r="O80" s="49"/>
      <c r="P80" s="49"/>
      <c r="Q80" s="49"/>
      <c r="R80" s="49"/>
      <c r="S80" s="99"/>
      <c r="T80" s="49"/>
      <c r="U80" s="49"/>
      <c r="V80" s="49"/>
      <c r="W80" s="49"/>
      <c r="X80" s="99"/>
      <c r="Y80" s="49"/>
      <c r="Z80" s="49"/>
      <c r="AA80" s="49"/>
      <c r="AB80" s="49"/>
      <c r="AC80" s="99"/>
      <c r="AD80" s="49"/>
      <c r="AE80" s="49"/>
      <c r="AF80" s="49"/>
      <c r="AG80" s="49"/>
      <c r="AH80" s="99"/>
      <c r="AI80" s="49"/>
      <c r="AJ80" s="49"/>
      <c r="AK80" s="49"/>
      <c r="AL80" s="49"/>
      <c r="AM80" s="99"/>
      <c r="AN80" s="49"/>
      <c r="AO80" s="49"/>
      <c r="AP80" s="49"/>
      <c r="AQ80" s="49"/>
      <c r="AR80" s="99"/>
      <c r="AS80" s="49"/>
      <c r="AT80" s="49"/>
      <c r="AU80" s="49"/>
      <c r="AV80" s="49"/>
      <c r="AW80" s="99"/>
      <c r="AX80" s="49"/>
      <c r="AY80" s="49"/>
      <c r="AZ80" s="49"/>
      <c r="BA80" s="49"/>
      <c r="BB80" s="99"/>
      <c r="BC80" s="49"/>
      <c r="BD80" s="49"/>
      <c r="BE80" s="49"/>
      <c r="BF80" s="49"/>
      <c r="BG80" s="99"/>
      <c r="BH80" s="49"/>
      <c r="BI80" s="49"/>
      <c r="BJ80" s="49"/>
      <c r="BK80" s="49"/>
    </row>
    <row r="81" spans="1:63" ht="12.75" customHeight="1">
      <c r="A81" s="101"/>
      <c r="B81" s="120" t="s">
        <v>82</v>
      </c>
      <c r="C81" s="121"/>
      <c r="D81" s="121"/>
      <c r="E81" s="121"/>
      <c r="F81" s="121"/>
      <c r="G81" s="121"/>
      <c r="H81" s="122"/>
      <c r="I81" s="123">
        <f>N48-NPV($I$27,N79:BK79)</f>
        <v>0</v>
      </c>
      <c r="J81" s="49"/>
      <c r="K81" s="49"/>
      <c r="L81" s="49"/>
      <c r="M81" s="49"/>
      <c r="N81" s="99"/>
      <c r="O81" s="49"/>
      <c r="P81" s="49"/>
      <c r="Q81" s="49"/>
      <c r="R81" s="49"/>
      <c r="S81" s="99"/>
      <c r="T81" s="49"/>
      <c r="U81" s="49"/>
      <c r="V81" s="49"/>
      <c r="W81" s="49"/>
      <c r="X81" s="99"/>
      <c r="Y81" s="49"/>
      <c r="Z81" s="49"/>
      <c r="AA81" s="49"/>
      <c r="AB81" s="49"/>
      <c r="AC81" s="99"/>
      <c r="AD81" s="49"/>
      <c r="AE81" s="49"/>
      <c r="AF81" s="49"/>
      <c r="AG81" s="49"/>
      <c r="AH81" s="99"/>
      <c r="AI81" s="49"/>
      <c r="AJ81" s="49"/>
      <c r="AK81" s="49"/>
      <c r="AL81" s="49"/>
      <c r="AM81" s="99"/>
      <c r="AN81" s="49"/>
      <c r="AO81" s="49"/>
      <c r="AP81" s="49"/>
      <c r="AQ81" s="49"/>
      <c r="AR81" s="99"/>
      <c r="AS81" s="49"/>
      <c r="AT81" s="49"/>
      <c r="AU81" s="49"/>
      <c r="AV81" s="49"/>
      <c r="AW81" s="99"/>
      <c r="AX81" s="49"/>
      <c r="AY81" s="49"/>
      <c r="AZ81" s="49"/>
      <c r="BA81" s="49"/>
      <c r="BB81" s="99"/>
      <c r="BC81" s="49"/>
      <c r="BD81" s="49"/>
      <c r="BE81" s="49"/>
      <c r="BF81" s="49"/>
      <c r="BG81" s="99"/>
      <c r="BH81" s="49"/>
      <c r="BI81" s="49"/>
      <c r="BJ81" s="49"/>
      <c r="BK81" s="49"/>
    </row>
    <row r="82" spans="1:63" ht="12.75" customHeight="1">
      <c r="A82" s="101"/>
      <c r="B82" s="37"/>
      <c r="C82" s="115"/>
      <c r="D82" s="115"/>
      <c r="E82" s="115"/>
      <c r="F82" s="115"/>
      <c r="G82" s="115"/>
      <c r="I82" s="49"/>
      <c r="J82" s="49"/>
      <c r="K82" s="49"/>
      <c r="L82" s="49"/>
      <c r="M82" s="49"/>
      <c r="N82" s="99"/>
      <c r="O82" s="49"/>
      <c r="P82" s="49"/>
      <c r="Q82" s="49"/>
      <c r="R82" s="49"/>
      <c r="S82" s="99"/>
      <c r="T82" s="49"/>
      <c r="U82" s="49"/>
      <c r="V82" s="49"/>
      <c r="W82" s="49"/>
      <c r="X82" s="99"/>
      <c r="Y82" s="49"/>
      <c r="Z82" s="49"/>
      <c r="AA82" s="49"/>
      <c r="AB82" s="49"/>
      <c r="AC82" s="99"/>
      <c r="AD82" s="49"/>
      <c r="AE82" s="49"/>
      <c r="AF82" s="49"/>
      <c r="AG82" s="49"/>
      <c r="AH82" s="99"/>
      <c r="AI82" s="49"/>
      <c r="AJ82" s="49"/>
      <c r="AK82" s="49"/>
      <c r="AL82" s="49"/>
      <c r="AM82" s="99"/>
      <c r="AN82" s="49"/>
      <c r="AO82" s="49"/>
      <c r="AP82" s="49"/>
      <c r="AQ82" s="49"/>
      <c r="AR82" s="99"/>
      <c r="AS82" s="49"/>
      <c r="AT82" s="49"/>
      <c r="AU82" s="49"/>
      <c r="AV82" s="49"/>
      <c r="AW82" s="99"/>
      <c r="AX82" s="49"/>
      <c r="AY82" s="49"/>
      <c r="AZ82" s="49"/>
      <c r="BA82" s="49"/>
      <c r="BB82" s="99"/>
      <c r="BC82" s="49"/>
      <c r="BD82" s="49"/>
      <c r="BE82" s="49"/>
      <c r="BF82" s="49"/>
      <c r="BG82" s="99"/>
      <c r="BH82" s="49"/>
      <c r="BI82" s="49"/>
      <c r="BJ82" s="49"/>
      <c r="BK82" s="49"/>
    </row>
    <row r="83" spans="1:63" s="86" customFormat="1" ht="12.75" customHeight="1">
      <c r="A83" s="77" t="s">
        <v>78</v>
      </c>
      <c r="B83" s="78" t="s">
        <v>83</v>
      </c>
      <c r="C83" s="114"/>
      <c r="D83" s="114"/>
      <c r="E83" s="114"/>
      <c r="F83" s="114"/>
      <c r="G83" s="114"/>
      <c r="H83" s="83"/>
      <c r="I83" s="89">
        <f t="shared" ref="I83:BK83" si="28">I67-I58</f>
        <v>-90</v>
      </c>
      <c r="J83" s="89">
        <f t="shared" si="28"/>
        <v>18.301111111111112</v>
      </c>
      <c r="K83" s="89">
        <f t="shared" si="28"/>
        <v>17.502222222222223</v>
      </c>
      <c r="L83" s="89">
        <f t="shared" si="28"/>
        <v>16.703333333333333</v>
      </c>
      <c r="M83" s="89">
        <f t="shared" si="28"/>
        <v>15.904444444444442</v>
      </c>
      <c r="N83" s="92">
        <f t="shared" si="28"/>
        <v>13.595000000000001</v>
      </c>
      <c r="O83" s="89">
        <f t="shared" si="28"/>
        <v>12.876000000000001</v>
      </c>
      <c r="P83" s="89">
        <f t="shared" si="28"/>
        <v>12.157</v>
      </c>
      <c r="Q83" s="89">
        <f t="shared" si="28"/>
        <v>11.438000000000001</v>
      </c>
      <c r="R83" s="89">
        <f t="shared" si="28"/>
        <v>10.718999999999999</v>
      </c>
      <c r="S83" s="92">
        <f t="shared" si="28"/>
        <v>0</v>
      </c>
      <c r="T83" s="89">
        <f t="shared" si="28"/>
        <v>0</v>
      </c>
      <c r="U83" s="89">
        <f t="shared" si="28"/>
        <v>0</v>
      </c>
      <c r="V83" s="89">
        <f t="shared" si="28"/>
        <v>0</v>
      </c>
      <c r="W83" s="89">
        <f t="shared" si="28"/>
        <v>0</v>
      </c>
      <c r="X83" s="92">
        <f t="shared" si="28"/>
        <v>0</v>
      </c>
      <c r="Y83" s="89">
        <f t="shared" si="28"/>
        <v>0</v>
      </c>
      <c r="Z83" s="89">
        <f t="shared" si="28"/>
        <v>0</v>
      </c>
      <c r="AA83" s="89">
        <f t="shared" si="28"/>
        <v>0</v>
      </c>
      <c r="AB83" s="89">
        <f t="shared" si="28"/>
        <v>0</v>
      </c>
      <c r="AC83" s="92">
        <f t="shared" si="28"/>
        <v>0</v>
      </c>
      <c r="AD83" s="89">
        <f t="shared" si="28"/>
        <v>0</v>
      </c>
      <c r="AE83" s="89">
        <f t="shared" si="28"/>
        <v>0</v>
      </c>
      <c r="AF83" s="89">
        <f t="shared" si="28"/>
        <v>0</v>
      </c>
      <c r="AG83" s="89">
        <f t="shared" si="28"/>
        <v>0</v>
      </c>
      <c r="AH83" s="92">
        <f t="shared" si="28"/>
        <v>0</v>
      </c>
      <c r="AI83" s="89">
        <f t="shared" si="28"/>
        <v>0</v>
      </c>
      <c r="AJ83" s="89">
        <f t="shared" si="28"/>
        <v>0</v>
      </c>
      <c r="AK83" s="89">
        <f t="shared" si="28"/>
        <v>0</v>
      </c>
      <c r="AL83" s="89">
        <f t="shared" si="28"/>
        <v>0</v>
      </c>
      <c r="AM83" s="92">
        <f t="shared" si="28"/>
        <v>0</v>
      </c>
      <c r="AN83" s="89">
        <f t="shared" si="28"/>
        <v>0</v>
      </c>
      <c r="AO83" s="89">
        <f t="shared" si="28"/>
        <v>0</v>
      </c>
      <c r="AP83" s="89">
        <f t="shared" si="28"/>
        <v>0</v>
      </c>
      <c r="AQ83" s="89">
        <f t="shared" si="28"/>
        <v>0</v>
      </c>
      <c r="AR83" s="92">
        <f t="shared" si="28"/>
        <v>0</v>
      </c>
      <c r="AS83" s="89">
        <f t="shared" si="28"/>
        <v>0</v>
      </c>
      <c r="AT83" s="89">
        <f t="shared" si="28"/>
        <v>0</v>
      </c>
      <c r="AU83" s="89">
        <f t="shared" si="28"/>
        <v>0</v>
      </c>
      <c r="AV83" s="89">
        <f t="shared" si="28"/>
        <v>0</v>
      </c>
      <c r="AW83" s="92">
        <f t="shared" si="28"/>
        <v>0</v>
      </c>
      <c r="AX83" s="89">
        <f t="shared" si="28"/>
        <v>0</v>
      </c>
      <c r="AY83" s="89">
        <f t="shared" si="28"/>
        <v>0</v>
      </c>
      <c r="AZ83" s="89">
        <f t="shared" si="28"/>
        <v>0</v>
      </c>
      <c r="BA83" s="89">
        <f t="shared" si="28"/>
        <v>0</v>
      </c>
      <c r="BB83" s="92">
        <f t="shared" si="28"/>
        <v>0</v>
      </c>
      <c r="BC83" s="89">
        <f t="shared" si="28"/>
        <v>0</v>
      </c>
      <c r="BD83" s="89">
        <f t="shared" si="28"/>
        <v>0</v>
      </c>
      <c r="BE83" s="89">
        <f t="shared" si="28"/>
        <v>0</v>
      </c>
      <c r="BF83" s="89">
        <f t="shared" si="28"/>
        <v>0</v>
      </c>
      <c r="BG83" s="92">
        <f t="shared" si="28"/>
        <v>0</v>
      </c>
      <c r="BH83" s="89">
        <f t="shared" si="28"/>
        <v>0</v>
      </c>
      <c r="BI83" s="89">
        <f t="shared" si="28"/>
        <v>0</v>
      </c>
      <c r="BJ83" s="89">
        <f t="shared" si="28"/>
        <v>0</v>
      </c>
      <c r="BK83" s="89">
        <f t="shared" si="28"/>
        <v>0</v>
      </c>
    </row>
    <row r="84" spans="1:63" s="86" customFormat="1" ht="12.95" customHeight="1">
      <c r="A84" s="77" t="s">
        <v>84</v>
      </c>
      <c r="B84" s="78" t="s">
        <v>85</v>
      </c>
      <c r="C84" s="114"/>
      <c r="D84" s="114"/>
      <c r="E84" s="114"/>
      <c r="F84" s="114"/>
      <c r="G84" s="114"/>
      <c r="H84" s="83"/>
      <c r="I84" s="89">
        <f>SUMPRODUCT(I83:BK83,I$34:BK$34)</f>
        <v>5.7916639618131036</v>
      </c>
      <c r="J84" s="89"/>
      <c r="K84" s="89"/>
      <c r="L84" s="89"/>
      <c r="M84" s="89"/>
      <c r="N84" s="92"/>
      <c r="O84" s="89"/>
      <c r="P84" s="89"/>
      <c r="Q84" s="89"/>
      <c r="R84" s="89"/>
      <c r="S84" s="92"/>
      <c r="T84" s="89"/>
      <c r="U84" s="89"/>
      <c r="V84" s="89"/>
      <c r="W84" s="89"/>
      <c r="X84" s="92"/>
      <c r="Y84" s="89"/>
      <c r="Z84" s="89"/>
      <c r="AA84" s="89"/>
      <c r="AB84" s="89"/>
      <c r="AC84" s="92"/>
      <c r="AD84" s="89"/>
      <c r="AE84" s="89"/>
      <c r="AF84" s="89"/>
      <c r="AG84" s="89"/>
      <c r="AH84" s="92"/>
      <c r="AI84" s="89"/>
      <c r="AJ84" s="89"/>
      <c r="AK84" s="89"/>
      <c r="AL84" s="89"/>
      <c r="AM84" s="92"/>
      <c r="AN84" s="89"/>
      <c r="AO84" s="89"/>
      <c r="AP84" s="89"/>
      <c r="AQ84" s="89"/>
      <c r="AR84" s="92"/>
      <c r="AS84" s="89"/>
      <c r="AT84" s="89"/>
      <c r="AU84" s="89"/>
      <c r="AV84" s="89"/>
      <c r="AW84" s="92"/>
      <c r="AX84" s="89"/>
      <c r="AY84" s="89"/>
      <c r="AZ84" s="89"/>
      <c r="BA84" s="89"/>
      <c r="BB84" s="92"/>
      <c r="BC84" s="89"/>
      <c r="BD84" s="89"/>
      <c r="BE84" s="89"/>
      <c r="BF84" s="89"/>
      <c r="BG84" s="92"/>
      <c r="BH84" s="89"/>
      <c r="BI84" s="89"/>
      <c r="BJ84" s="89"/>
      <c r="BK84" s="89"/>
    </row>
    <row r="85" spans="1:63" ht="12.95" customHeight="1">
      <c r="A85" s="101"/>
      <c r="B85" s="37"/>
      <c r="C85" s="115"/>
      <c r="D85" s="115"/>
      <c r="E85" s="115"/>
      <c r="F85" s="115"/>
      <c r="G85" s="115"/>
      <c r="I85" s="49"/>
      <c r="J85" s="49"/>
      <c r="K85" s="49"/>
      <c r="L85" s="49"/>
      <c r="M85" s="49"/>
      <c r="N85" s="99"/>
      <c r="O85" s="49"/>
      <c r="P85" s="49"/>
      <c r="Q85" s="49"/>
      <c r="R85" s="49"/>
      <c r="S85" s="99"/>
      <c r="T85" s="49"/>
      <c r="U85" s="49"/>
      <c r="V85" s="49"/>
      <c r="W85" s="49"/>
      <c r="X85" s="99"/>
      <c r="Y85" s="49"/>
      <c r="Z85" s="49"/>
      <c r="AA85" s="49"/>
      <c r="AB85" s="49"/>
      <c r="AC85" s="99"/>
      <c r="AD85" s="49"/>
      <c r="AE85" s="49"/>
      <c r="AF85" s="49"/>
      <c r="AG85" s="49"/>
      <c r="AH85" s="99"/>
      <c r="AI85" s="49"/>
      <c r="AJ85" s="49"/>
      <c r="AK85" s="49"/>
      <c r="AL85" s="49"/>
      <c r="AM85" s="99"/>
      <c r="AN85" s="49"/>
      <c r="AO85" s="49"/>
      <c r="AP85" s="49"/>
      <c r="AQ85" s="49"/>
      <c r="AR85" s="99"/>
      <c r="AS85" s="49"/>
      <c r="AT85" s="49"/>
      <c r="AU85" s="49"/>
      <c r="AV85" s="49"/>
      <c r="AW85" s="99"/>
      <c r="AX85" s="49"/>
      <c r="AY85" s="49"/>
      <c r="AZ85" s="49"/>
      <c r="BA85" s="49"/>
      <c r="BB85" s="99"/>
      <c r="BC85" s="49"/>
      <c r="BD85" s="49"/>
      <c r="BE85" s="49"/>
      <c r="BF85" s="49"/>
      <c r="BG85" s="99"/>
      <c r="BH85" s="49"/>
      <c r="BI85" s="49"/>
      <c r="BJ85" s="49"/>
      <c r="BK85" s="49"/>
    </row>
    <row r="86" spans="1:63" ht="12.95" customHeight="1">
      <c r="A86" s="101" t="s">
        <v>86</v>
      </c>
      <c r="B86" s="37" t="s">
        <v>87</v>
      </c>
      <c r="C86" s="115"/>
      <c r="D86" s="115"/>
      <c r="E86" s="115"/>
      <c r="F86" s="115"/>
      <c r="G86" s="115"/>
      <c r="I86" s="49">
        <f>I84-I80</f>
        <v>5.7916639618131374</v>
      </c>
      <c r="J86" s="49"/>
      <c r="K86" s="49"/>
      <c r="L86" s="49"/>
      <c r="M86" s="49"/>
      <c r="N86" s="99"/>
      <c r="O86" s="49"/>
      <c r="P86" s="49"/>
      <c r="Q86" s="49"/>
      <c r="R86" s="49"/>
      <c r="S86" s="99"/>
      <c r="T86" s="49"/>
      <c r="U86" s="49"/>
      <c r="V86" s="49"/>
      <c r="W86" s="49"/>
      <c r="X86" s="99"/>
      <c r="Y86" s="49"/>
      <c r="Z86" s="49"/>
      <c r="AA86" s="49"/>
      <c r="AB86" s="49"/>
      <c r="AC86" s="99"/>
      <c r="AD86" s="49"/>
      <c r="AE86" s="49"/>
      <c r="AF86" s="49"/>
      <c r="AG86" s="49"/>
      <c r="AH86" s="99"/>
      <c r="AI86" s="49"/>
      <c r="AJ86" s="49"/>
      <c r="AK86" s="49"/>
      <c r="AL86" s="49"/>
      <c r="AM86" s="99"/>
      <c r="AN86" s="49"/>
      <c r="AO86" s="49"/>
      <c r="AP86" s="49"/>
      <c r="AQ86" s="49"/>
      <c r="AR86" s="99"/>
      <c r="AS86" s="49"/>
      <c r="AT86" s="49"/>
      <c r="AU86" s="49"/>
      <c r="AV86" s="49"/>
      <c r="AW86" s="99"/>
      <c r="AX86" s="49"/>
      <c r="AY86" s="49"/>
      <c r="AZ86" s="49"/>
      <c r="BA86" s="49"/>
      <c r="BB86" s="99"/>
      <c r="BC86" s="49"/>
      <c r="BD86" s="49"/>
      <c r="BE86" s="49"/>
      <c r="BF86" s="49"/>
      <c r="BG86" s="99"/>
      <c r="BH86" s="49"/>
      <c r="BI86" s="49"/>
      <c r="BJ86" s="49"/>
      <c r="BK86" s="49"/>
    </row>
    <row r="87" spans="1:63" ht="12.95" customHeight="1">
      <c r="A87" s="101"/>
      <c r="B87" s="37"/>
      <c r="C87" s="115"/>
      <c r="D87" s="115"/>
      <c r="E87" s="115"/>
      <c r="F87" s="115"/>
      <c r="G87" s="115"/>
      <c r="I87" s="49"/>
      <c r="J87" s="49"/>
      <c r="K87" s="49"/>
      <c r="L87" s="49"/>
      <c r="M87" s="49"/>
      <c r="N87" s="99"/>
      <c r="O87" s="49"/>
      <c r="P87" s="49"/>
      <c r="Q87" s="49"/>
      <c r="R87" s="49"/>
      <c r="S87" s="99"/>
      <c r="T87" s="49"/>
      <c r="U87" s="49"/>
      <c r="V87" s="49"/>
      <c r="W87" s="49"/>
      <c r="X87" s="99"/>
      <c r="Y87" s="49"/>
      <c r="Z87" s="49"/>
      <c r="AA87" s="49"/>
      <c r="AB87" s="49"/>
      <c r="AC87" s="99"/>
      <c r="AD87" s="49"/>
      <c r="AE87" s="49"/>
      <c r="AF87" s="49"/>
      <c r="AG87" s="49"/>
      <c r="AH87" s="99"/>
      <c r="AI87" s="49"/>
      <c r="AJ87" s="49"/>
      <c r="AK87" s="49"/>
      <c r="AL87" s="49"/>
      <c r="AM87" s="99"/>
      <c r="AN87" s="49"/>
      <c r="AO87" s="49"/>
      <c r="AP87" s="49"/>
      <c r="AQ87" s="49"/>
      <c r="AR87" s="99"/>
      <c r="AS87" s="49"/>
      <c r="AT87" s="49"/>
      <c r="AU87" s="49"/>
      <c r="AV87" s="49"/>
      <c r="AW87" s="99"/>
      <c r="AX87" s="49"/>
      <c r="AY87" s="49"/>
      <c r="AZ87" s="49"/>
      <c r="BA87" s="49"/>
      <c r="BB87" s="99"/>
      <c r="BC87" s="49"/>
      <c r="BD87" s="49"/>
      <c r="BE87" s="49"/>
      <c r="BF87" s="49"/>
      <c r="BG87" s="99"/>
      <c r="BH87" s="49"/>
      <c r="BI87" s="49"/>
      <c r="BJ87" s="49"/>
      <c r="BK87" s="49"/>
    </row>
    <row r="88" spans="1:63" ht="12.95" customHeight="1">
      <c r="A88" s="53" t="s">
        <v>88</v>
      </c>
      <c r="B88" s="54"/>
      <c r="C88" s="54"/>
      <c r="D88" s="54"/>
      <c r="E88" s="54"/>
      <c r="F88" s="54"/>
      <c r="G88" s="54"/>
      <c r="H88" s="54"/>
      <c r="I88" s="54"/>
      <c r="J88" s="54"/>
      <c r="K88" s="55"/>
      <c r="L88" s="44"/>
      <c r="M88" s="44"/>
      <c r="N88" s="44"/>
      <c r="O88" s="44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</row>
    <row r="89" spans="1:63" ht="12.95" customHeight="1">
      <c r="A89" s="46"/>
      <c r="B89" s="46"/>
      <c r="C89" s="46"/>
      <c r="D89" s="46"/>
      <c r="E89" s="46"/>
      <c r="F89" s="46"/>
      <c r="G89" s="46"/>
      <c r="H89" s="124"/>
      <c r="I89" s="98"/>
      <c r="J89" s="46"/>
      <c r="K89" s="46"/>
      <c r="L89" s="46"/>
      <c r="M89" s="46"/>
      <c r="N89" s="99"/>
      <c r="O89" s="49"/>
      <c r="P89" s="49"/>
      <c r="Q89" s="49"/>
      <c r="R89" s="49"/>
      <c r="S89" s="99"/>
      <c r="T89" s="49"/>
      <c r="U89" s="49"/>
      <c r="V89" s="49"/>
      <c r="W89" s="49"/>
      <c r="X89" s="99"/>
      <c r="Y89" s="49"/>
      <c r="Z89" s="49"/>
      <c r="AA89" s="49"/>
      <c r="AB89" s="49"/>
      <c r="AC89" s="99"/>
      <c r="AD89" s="49"/>
      <c r="AE89" s="49"/>
      <c r="AF89" s="49"/>
      <c r="AG89" s="49"/>
      <c r="AH89" s="99"/>
      <c r="AI89" s="49"/>
      <c r="AJ89" s="49"/>
      <c r="AK89" s="49"/>
      <c r="AL89" s="49"/>
      <c r="AM89" s="99"/>
      <c r="AN89" s="49"/>
      <c r="AO89" s="49"/>
      <c r="AP89" s="49"/>
      <c r="AQ89" s="49"/>
      <c r="AR89" s="99"/>
      <c r="AS89" s="49"/>
      <c r="AT89" s="49"/>
      <c r="AU89" s="49"/>
      <c r="AV89" s="49"/>
      <c r="AW89" s="99"/>
      <c r="AX89" s="49"/>
      <c r="AY89" s="49"/>
      <c r="AZ89" s="49"/>
      <c r="BA89" s="49"/>
      <c r="BB89" s="99"/>
      <c r="BC89" s="49"/>
      <c r="BD89" s="49"/>
      <c r="BE89" s="49"/>
      <c r="BF89" s="49"/>
      <c r="BG89" s="99"/>
      <c r="BH89" s="49"/>
      <c r="BI89" s="49"/>
      <c r="BJ89" s="49"/>
      <c r="BK89" s="49"/>
    </row>
    <row r="90" spans="1:63" ht="12.95" customHeight="1">
      <c r="A90" s="101" t="s">
        <v>89</v>
      </c>
      <c r="B90" s="101" t="s">
        <v>90</v>
      </c>
      <c r="C90" s="46"/>
      <c r="D90" s="46"/>
      <c r="E90" s="46"/>
      <c r="F90" s="46"/>
      <c r="G90" s="46"/>
      <c r="H90" s="124"/>
      <c r="I90" s="125">
        <f>IRR(I79:BK79)</f>
        <v>7.1900000000000075E-2</v>
      </c>
      <c r="J90" s="46"/>
      <c r="K90" s="46"/>
      <c r="L90" s="46"/>
      <c r="M90" s="46"/>
      <c r="N90" s="99"/>
      <c r="O90" s="49"/>
      <c r="P90" s="49"/>
      <c r="Q90" s="49"/>
      <c r="R90" s="49"/>
      <c r="S90" s="99"/>
      <c r="T90" s="49"/>
      <c r="U90" s="49"/>
      <c r="V90" s="49"/>
      <c r="W90" s="49"/>
      <c r="X90" s="99"/>
      <c r="Y90" s="49"/>
      <c r="Z90" s="49"/>
      <c r="AA90" s="49"/>
      <c r="AB90" s="49"/>
      <c r="AC90" s="99"/>
      <c r="AD90" s="49"/>
      <c r="AE90" s="49"/>
      <c r="AF90" s="49"/>
      <c r="AG90" s="49"/>
      <c r="AH90" s="99"/>
      <c r="AI90" s="49"/>
      <c r="AJ90" s="49"/>
      <c r="AK90" s="49"/>
      <c r="AL90" s="49"/>
      <c r="AM90" s="99"/>
      <c r="AN90" s="49"/>
      <c r="AO90" s="49"/>
      <c r="AP90" s="49"/>
      <c r="AQ90" s="49"/>
      <c r="AR90" s="99"/>
      <c r="AS90" s="49"/>
      <c r="AT90" s="49"/>
      <c r="AU90" s="49"/>
      <c r="AV90" s="49"/>
      <c r="AW90" s="99"/>
      <c r="AX90" s="49"/>
      <c r="AY90" s="49"/>
      <c r="AZ90" s="49"/>
      <c r="BA90" s="49"/>
      <c r="BB90" s="99"/>
      <c r="BC90" s="49"/>
      <c r="BD90" s="49"/>
      <c r="BE90" s="49"/>
      <c r="BF90" s="49"/>
      <c r="BG90" s="99"/>
      <c r="BH90" s="49"/>
      <c r="BI90" s="49"/>
      <c r="BJ90" s="49"/>
      <c r="BK90" s="49"/>
    </row>
    <row r="91" spans="1:63" s="86" customFormat="1" ht="12.95" customHeight="1">
      <c r="A91" s="77" t="s">
        <v>91</v>
      </c>
      <c r="B91" s="77" t="s">
        <v>92</v>
      </c>
      <c r="C91" s="91"/>
      <c r="D91" s="91"/>
      <c r="E91" s="91"/>
      <c r="F91" s="91"/>
      <c r="G91" s="91"/>
      <c r="H91" s="118"/>
      <c r="I91" s="126">
        <f>IRR(I83:BK83)</f>
        <v>8.8558838476892499E-2</v>
      </c>
      <c r="J91" s="91"/>
      <c r="K91" s="91"/>
      <c r="L91" s="91"/>
      <c r="M91" s="91"/>
      <c r="N91" s="92"/>
      <c r="O91" s="89"/>
      <c r="P91" s="89"/>
      <c r="Q91" s="89"/>
      <c r="R91" s="89"/>
      <c r="S91" s="92"/>
      <c r="T91" s="89"/>
      <c r="U91" s="89"/>
      <c r="V91" s="89"/>
      <c r="W91" s="89"/>
      <c r="X91" s="92"/>
      <c r="Y91" s="89"/>
      <c r="Z91" s="89"/>
      <c r="AA91" s="89"/>
      <c r="AB91" s="89"/>
      <c r="AC91" s="92"/>
      <c r="AD91" s="89"/>
      <c r="AE91" s="89"/>
      <c r="AF91" s="89"/>
      <c r="AG91" s="89"/>
      <c r="AH91" s="92"/>
      <c r="AI91" s="89"/>
      <c r="AJ91" s="89"/>
      <c r="AK91" s="89"/>
      <c r="AL91" s="89"/>
      <c r="AM91" s="92"/>
      <c r="AN91" s="89"/>
      <c r="AO91" s="89"/>
      <c r="AP91" s="89"/>
      <c r="AQ91" s="89"/>
      <c r="AR91" s="92"/>
      <c r="AS91" s="89"/>
      <c r="AT91" s="89"/>
      <c r="AU91" s="89"/>
      <c r="AV91" s="89"/>
      <c r="AW91" s="92"/>
      <c r="AX91" s="89"/>
      <c r="AY91" s="89"/>
      <c r="AZ91" s="89"/>
      <c r="BA91" s="89"/>
      <c r="BB91" s="92"/>
      <c r="BC91" s="89"/>
      <c r="BD91" s="89"/>
      <c r="BE91" s="89"/>
      <c r="BF91" s="89"/>
      <c r="BG91" s="92"/>
      <c r="BH91" s="89"/>
      <c r="BI91" s="89"/>
      <c r="BJ91" s="89"/>
      <c r="BK91" s="89"/>
    </row>
    <row r="92" spans="1:63" ht="12.95" customHeight="1">
      <c r="A92" s="46"/>
      <c r="B92" s="46"/>
      <c r="C92" s="46"/>
      <c r="D92" s="46"/>
      <c r="E92" s="46"/>
      <c r="F92" s="46"/>
      <c r="G92" s="46"/>
      <c r="H92" s="124"/>
      <c r="I92" s="98"/>
      <c r="J92" s="46"/>
      <c r="K92" s="46"/>
      <c r="L92" s="46"/>
      <c r="M92" s="46"/>
      <c r="N92" s="99"/>
      <c r="O92" s="49"/>
      <c r="P92" s="49"/>
      <c r="Q92" s="49"/>
      <c r="R92" s="49"/>
      <c r="S92" s="99"/>
      <c r="T92" s="49"/>
      <c r="U92" s="49"/>
      <c r="V92" s="49"/>
      <c r="W92" s="49"/>
      <c r="X92" s="99"/>
      <c r="Y92" s="49"/>
      <c r="Z92" s="49"/>
      <c r="AA92" s="49"/>
      <c r="AB92" s="49"/>
      <c r="AC92" s="99"/>
      <c r="AD92" s="49"/>
      <c r="AE92" s="49"/>
      <c r="AF92" s="49"/>
      <c r="AG92" s="49"/>
      <c r="AH92" s="99"/>
      <c r="AI92" s="49"/>
      <c r="AJ92" s="49"/>
      <c r="AK92" s="49"/>
      <c r="AL92" s="49"/>
      <c r="AM92" s="99"/>
      <c r="AN92" s="49"/>
      <c r="AO92" s="49"/>
      <c r="AP92" s="49"/>
      <c r="AQ92" s="49"/>
      <c r="AR92" s="99"/>
      <c r="AS92" s="49"/>
      <c r="AT92" s="49"/>
      <c r="AU92" s="49"/>
      <c r="AV92" s="49"/>
      <c r="AW92" s="99"/>
      <c r="AX92" s="49"/>
      <c r="AY92" s="49"/>
      <c r="AZ92" s="49"/>
      <c r="BA92" s="49"/>
      <c r="BB92" s="99"/>
      <c r="BC92" s="49"/>
      <c r="BD92" s="49"/>
      <c r="BE92" s="49"/>
      <c r="BF92" s="49"/>
      <c r="BG92" s="99"/>
      <c r="BH92" s="49"/>
      <c r="BI92" s="49"/>
      <c r="BJ92" s="49"/>
      <c r="BK92" s="49"/>
    </row>
    <row r="93" spans="1:63" ht="12.95" customHeight="1">
      <c r="A93" s="53" t="s">
        <v>93</v>
      </c>
      <c r="B93" s="54"/>
      <c r="C93" s="54"/>
      <c r="D93" s="54"/>
      <c r="E93" s="54"/>
      <c r="F93" s="54"/>
      <c r="G93" s="54"/>
      <c r="H93" s="54"/>
      <c r="I93" s="54"/>
      <c r="J93" s="54"/>
      <c r="K93" s="55"/>
      <c r="L93" s="44"/>
      <c r="M93" s="44"/>
      <c r="N93" s="44"/>
      <c r="O93" s="44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</row>
    <row r="94" spans="1:63" ht="12.95" customHeight="1">
      <c r="A94" s="101"/>
      <c r="B94" s="37"/>
      <c r="C94" s="115"/>
      <c r="D94" s="115"/>
      <c r="E94" s="115"/>
      <c r="F94" s="115"/>
      <c r="G94" s="115"/>
      <c r="I94" s="49"/>
      <c r="J94" s="49"/>
      <c r="K94" s="49"/>
      <c r="L94" s="49"/>
      <c r="M94" s="49"/>
      <c r="N94" s="99"/>
      <c r="O94" s="49"/>
      <c r="P94" s="49"/>
      <c r="Q94" s="49"/>
      <c r="R94" s="49"/>
      <c r="S94" s="99"/>
      <c r="T94" s="49"/>
      <c r="U94" s="49"/>
      <c r="V94" s="49"/>
      <c r="W94" s="49"/>
      <c r="X94" s="99"/>
      <c r="Y94" s="49"/>
      <c r="Z94" s="49"/>
      <c r="AA94" s="49"/>
      <c r="AB94" s="49"/>
      <c r="AC94" s="99"/>
      <c r="AD94" s="49"/>
      <c r="AE94" s="49"/>
      <c r="AF94" s="49"/>
      <c r="AG94" s="49"/>
      <c r="AH94" s="99"/>
      <c r="AI94" s="49"/>
      <c r="AJ94" s="49"/>
      <c r="AK94" s="49"/>
      <c r="AL94" s="49"/>
      <c r="AM94" s="99"/>
      <c r="AN94" s="49"/>
      <c r="AO94" s="49"/>
      <c r="AP94" s="49"/>
      <c r="AQ94" s="49"/>
      <c r="AR94" s="99"/>
      <c r="AS94" s="49"/>
      <c r="AT94" s="49"/>
      <c r="AU94" s="49"/>
      <c r="AV94" s="49"/>
      <c r="AW94" s="99"/>
      <c r="AX94" s="49"/>
      <c r="AY94" s="49"/>
      <c r="AZ94" s="49"/>
      <c r="BA94" s="49"/>
      <c r="BB94" s="99"/>
      <c r="BC94" s="49"/>
      <c r="BD94" s="49"/>
      <c r="BE94" s="49"/>
      <c r="BF94" s="49"/>
      <c r="BG94" s="99"/>
      <c r="BH94" s="49"/>
      <c r="BI94" s="49"/>
      <c r="BJ94" s="49"/>
      <c r="BK94" s="49"/>
    </row>
    <row r="95" spans="1:63" ht="12.95" customHeight="1">
      <c r="A95" s="101" t="s">
        <v>80</v>
      </c>
      <c r="B95" s="37" t="s">
        <v>94</v>
      </c>
      <c r="C95" s="115"/>
      <c r="D95" s="115"/>
      <c r="E95" s="115"/>
      <c r="F95" s="115"/>
      <c r="G95" s="115"/>
      <c r="I95" s="49">
        <f t="shared" ref="I95:BK95" si="29">I56-I50</f>
        <v>0</v>
      </c>
      <c r="J95" s="49">
        <f t="shared" si="29"/>
        <v>7.1900000000000013</v>
      </c>
      <c r="K95" s="49">
        <f t="shared" si="29"/>
        <v>6.3911111111111119</v>
      </c>
      <c r="L95" s="49">
        <f t="shared" si="29"/>
        <v>5.5922222222222224</v>
      </c>
      <c r="M95" s="49">
        <f t="shared" si="29"/>
        <v>4.793333333333333</v>
      </c>
      <c r="N95" s="99">
        <f t="shared" si="29"/>
        <v>3.9944444444444436</v>
      </c>
      <c r="O95" s="49">
        <f t="shared" si="29"/>
        <v>3.1955555555555559</v>
      </c>
      <c r="P95" s="49">
        <f t="shared" si="29"/>
        <v>2.3966666666666665</v>
      </c>
      <c r="Q95" s="49">
        <f t="shared" si="29"/>
        <v>1.5977777777777771</v>
      </c>
      <c r="R95" s="49">
        <f t="shared" si="29"/>
        <v>0.79888888888888943</v>
      </c>
      <c r="S95" s="99">
        <f t="shared" si="29"/>
        <v>0</v>
      </c>
      <c r="T95" s="49">
        <f t="shared" si="29"/>
        <v>0</v>
      </c>
      <c r="U95" s="49">
        <f t="shared" si="29"/>
        <v>0</v>
      </c>
      <c r="V95" s="49">
        <f t="shared" si="29"/>
        <v>0</v>
      </c>
      <c r="W95" s="49">
        <f t="shared" si="29"/>
        <v>0</v>
      </c>
      <c r="X95" s="99">
        <f t="shared" si="29"/>
        <v>0</v>
      </c>
      <c r="Y95" s="49">
        <f t="shared" si="29"/>
        <v>0</v>
      </c>
      <c r="Z95" s="49">
        <f t="shared" si="29"/>
        <v>0</v>
      </c>
      <c r="AA95" s="49">
        <f t="shared" si="29"/>
        <v>0</v>
      </c>
      <c r="AB95" s="49">
        <f t="shared" si="29"/>
        <v>0</v>
      </c>
      <c r="AC95" s="99">
        <f t="shared" si="29"/>
        <v>0</v>
      </c>
      <c r="AD95" s="49">
        <f t="shared" si="29"/>
        <v>0</v>
      </c>
      <c r="AE95" s="49">
        <f t="shared" si="29"/>
        <v>0</v>
      </c>
      <c r="AF95" s="49">
        <f t="shared" si="29"/>
        <v>0</v>
      </c>
      <c r="AG95" s="49">
        <f t="shared" si="29"/>
        <v>0</v>
      </c>
      <c r="AH95" s="99">
        <f t="shared" si="29"/>
        <v>0</v>
      </c>
      <c r="AI95" s="49">
        <f t="shared" si="29"/>
        <v>0</v>
      </c>
      <c r="AJ95" s="49">
        <f t="shared" si="29"/>
        <v>0</v>
      </c>
      <c r="AK95" s="49">
        <f t="shared" si="29"/>
        <v>0</v>
      </c>
      <c r="AL95" s="49">
        <f t="shared" si="29"/>
        <v>0</v>
      </c>
      <c r="AM95" s="99">
        <f t="shared" si="29"/>
        <v>0</v>
      </c>
      <c r="AN95" s="49">
        <f t="shared" si="29"/>
        <v>0</v>
      </c>
      <c r="AO95" s="49">
        <f t="shared" si="29"/>
        <v>0</v>
      </c>
      <c r="AP95" s="49">
        <f t="shared" si="29"/>
        <v>0</v>
      </c>
      <c r="AQ95" s="49">
        <f t="shared" si="29"/>
        <v>0</v>
      </c>
      <c r="AR95" s="99">
        <f t="shared" si="29"/>
        <v>0</v>
      </c>
      <c r="AS95" s="49">
        <f t="shared" si="29"/>
        <v>0</v>
      </c>
      <c r="AT95" s="49">
        <f t="shared" si="29"/>
        <v>0</v>
      </c>
      <c r="AU95" s="49">
        <f t="shared" si="29"/>
        <v>0</v>
      </c>
      <c r="AV95" s="49">
        <f t="shared" si="29"/>
        <v>0</v>
      </c>
      <c r="AW95" s="99">
        <f t="shared" si="29"/>
        <v>0</v>
      </c>
      <c r="AX95" s="49">
        <f t="shared" si="29"/>
        <v>0</v>
      </c>
      <c r="AY95" s="49">
        <f t="shared" si="29"/>
        <v>0</v>
      </c>
      <c r="AZ95" s="49">
        <f t="shared" si="29"/>
        <v>0</v>
      </c>
      <c r="BA95" s="49">
        <f t="shared" si="29"/>
        <v>0</v>
      </c>
      <c r="BB95" s="99">
        <f t="shared" si="29"/>
        <v>0</v>
      </c>
      <c r="BC95" s="49">
        <f t="shared" si="29"/>
        <v>0</v>
      </c>
      <c r="BD95" s="49">
        <f t="shared" si="29"/>
        <v>0</v>
      </c>
      <c r="BE95" s="49">
        <f t="shared" si="29"/>
        <v>0</v>
      </c>
      <c r="BF95" s="49">
        <f t="shared" si="29"/>
        <v>0</v>
      </c>
      <c r="BG95" s="99">
        <f t="shared" si="29"/>
        <v>0</v>
      </c>
      <c r="BH95" s="49">
        <f t="shared" si="29"/>
        <v>0</v>
      </c>
      <c r="BI95" s="49">
        <f t="shared" si="29"/>
        <v>0</v>
      </c>
      <c r="BJ95" s="49">
        <f t="shared" si="29"/>
        <v>0</v>
      </c>
      <c r="BK95" s="49">
        <f t="shared" si="29"/>
        <v>0</v>
      </c>
    </row>
    <row r="96" spans="1:63" ht="12.95" customHeight="1">
      <c r="B96" s="37" t="s">
        <v>95</v>
      </c>
      <c r="C96" s="115"/>
      <c r="D96" s="115"/>
      <c r="E96" s="115"/>
      <c r="F96" s="115"/>
      <c r="G96" s="115"/>
      <c r="I96" s="127">
        <f t="shared" ref="I96:BK96" si="30">IF(I48=0,0,I95/I48)</f>
        <v>0</v>
      </c>
      <c r="J96" s="127">
        <f t="shared" si="30"/>
        <v>7.1900000000000019E-2</v>
      </c>
      <c r="K96" s="127">
        <f t="shared" si="30"/>
        <v>7.1900000000000006E-2</v>
      </c>
      <c r="L96" s="128">
        <f t="shared" si="30"/>
        <v>7.1900000000000006E-2</v>
      </c>
      <c r="M96" s="128">
        <f t="shared" si="30"/>
        <v>7.1900000000000006E-2</v>
      </c>
      <c r="N96" s="129">
        <f t="shared" si="30"/>
        <v>7.1899999999999992E-2</v>
      </c>
      <c r="O96" s="128">
        <f t="shared" si="30"/>
        <v>7.1900000000000006E-2</v>
      </c>
      <c r="P96" s="128">
        <f t="shared" si="30"/>
        <v>7.1900000000000006E-2</v>
      </c>
      <c r="Q96" s="128">
        <f t="shared" si="30"/>
        <v>7.1899999999999978E-2</v>
      </c>
      <c r="R96" s="128">
        <f t="shared" si="30"/>
        <v>7.1900000000000047E-2</v>
      </c>
      <c r="S96" s="129">
        <f t="shared" si="30"/>
        <v>0</v>
      </c>
      <c r="T96" s="128">
        <f t="shared" si="30"/>
        <v>0</v>
      </c>
      <c r="U96" s="128">
        <f t="shared" si="30"/>
        <v>0</v>
      </c>
      <c r="V96" s="128">
        <f t="shared" si="30"/>
        <v>0</v>
      </c>
      <c r="W96" s="128">
        <f t="shared" si="30"/>
        <v>0</v>
      </c>
      <c r="X96" s="129">
        <f t="shared" si="30"/>
        <v>0</v>
      </c>
      <c r="Y96" s="128">
        <f t="shared" si="30"/>
        <v>0</v>
      </c>
      <c r="Z96" s="128">
        <f t="shared" si="30"/>
        <v>0</v>
      </c>
      <c r="AA96" s="128">
        <f t="shared" si="30"/>
        <v>0</v>
      </c>
      <c r="AB96" s="128">
        <f t="shared" si="30"/>
        <v>0</v>
      </c>
      <c r="AC96" s="129">
        <f t="shared" si="30"/>
        <v>0</v>
      </c>
      <c r="AD96" s="128">
        <f t="shared" si="30"/>
        <v>0</v>
      </c>
      <c r="AE96" s="128">
        <f t="shared" si="30"/>
        <v>0</v>
      </c>
      <c r="AF96" s="128">
        <f t="shared" si="30"/>
        <v>0</v>
      </c>
      <c r="AG96" s="128">
        <f t="shared" si="30"/>
        <v>0</v>
      </c>
      <c r="AH96" s="129">
        <f t="shared" si="30"/>
        <v>0</v>
      </c>
      <c r="AI96" s="128">
        <f t="shared" si="30"/>
        <v>0</v>
      </c>
      <c r="AJ96" s="128">
        <f t="shared" si="30"/>
        <v>0</v>
      </c>
      <c r="AK96" s="128">
        <f t="shared" si="30"/>
        <v>0</v>
      </c>
      <c r="AL96" s="128">
        <f t="shared" si="30"/>
        <v>0</v>
      </c>
      <c r="AM96" s="129">
        <f t="shared" si="30"/>
        <v>0</v>
      </c>
      <c r="AN96" s="128">
        <f t="shared" si="30"/>
        <v>0</v>
      </c>
      <c r="AO96" s="128">
        <f t="shared" si="30"/>
        <v>0</v>
      </c>
      <c r="AP96" s="128">
        <f t="shared" si="30"/>
        <v>0</v>
      </c>
      <c r="AQ96" s="128">
        <f t="shared" si="30"/>
        <v>0</v>
      </c>
      <c r="AR96" s="129">
        <f t="shared" si="30"/>
        <v>0</v>
      </c>
      <c r="AS96" s="128">
        <f t="shared" si="30"/>
        <v>0</v>
      </c>
      <c r="AT96" s="128">
        <f t="shared" si="30"/>
        <v>0</v>
      </c>
      <c r="AU96" s="128">
        <f t="shared" si="30"/>
        <v>0</v>
      </c>
      <c r="AV96" s="128">
        <f t="shared" si="30"/>
        <v>0</v>
      </c>
      <c r="AW96" s="129">
        <f t="shared" si="30"/>
        <v>0</v>
      </c>
      <c r="AX96" s="128">
        <f t="shared" si="30"/>
        <v>0</v>
      </c>
      <c r="AY96" s="128">
        <f t="shared" si="30"/>
        <v>0</v>
      </c>
      <c r="AZ96" s="128">
        <f t="shared" si="30"/>
        <v>0</v>
      </c>
      <c r="BA96" s="128">
        <f t="shared" si="30"/>
        <v>0</v>
      </c>
      <c r="BB96" s="129">
        <f t="shared" si="30"/>
        <v>0</v>
      </c>
      <c r="BC96" s="128">
        <f t="shared" si="30"/>
        <v>0</v>
      </c>
      <c r="BD96" s="128">
        <f t="shared" si="30"/>
        <v>0</v>
      </c>
      <c r="BE96" s="128">
        <f t="shared" si="30"/>
        <v>0</v>
      </c>
      <c r="BF96" s="128">
        <f t="shared" si="30"/>
        <v>0</v>
      </c>
      <c r="BG96" s="129">
        <f t="shared" si="30"/>
        <v>0</v>
      </c>
      <c r="BH96" s="128">
        <f t="shared" si="30"/>
        <v>0</v>
      </c>
      <c r="BI96" s="128">
        <f t="shared" si="30"/>
        <v>0</v>
      </c>
      <c r="BJ96" s="128">
        <f t="shared" si="30"/>
        <v>0</v>
      </c>
      <c r="BK96" s="128">
        <f t="shared" si="30"/>
        <v>0</v>
      </c>
    </row>
    <row r="97" spans="1:63" ht="12.95" customHeight="1">
      <c r="A97" s="101"/>
      <c r="B97" s="37"/>
      <c r="C97" s="115"/>
      <c r="D97" s="115"/>
      <c r="E97" s="115"/>
      <c r="F97" s="115"/>
      <c r="G97" s="115"/>
      <c r="I97" s="49"/>
      <c r="J97" s="49"/>
      <c r="K97" s="49"/>
      <c r="L97" s="49"/>
      <c r="M97" s="49"/>
      <c r="N97" s="99"/>
      <c r="O97" s="49"/>
      <c r="P97" s="49"/>
      <c r="Q97" s="49"/>
      <c r="R97" s="49"/>
      <c r="S97" s="99"/>
      <c r="T97" s="49"/>
      <c r="U97" s="49"/>
      <c r="V97" s="49"/>
      <c r="W97" s="49"/>
      <c r="X97" s="99"/>
      <c r="Y97" s="49"/>
      <c r="Z97" s="49"/>
      <c r="AA97" s="49"/>
      <c r="AB97" s="49"/>
      <c r="AC97" s="99"/>
      <c r="AD97" s="49"/>
      <c r="AE97" s="49"/>
      <c r="AF97" s="49"/>
      <c r="AG97" s="49"/>
      <c r="AH97" s="99"/>
      <c r="AI97" s="49"/>
      <c r="AJ97" s="49"/>
      <c r="AK97" s="49"/>
      <c r="AL97" s="49"/>
      <c r="AM97" s="99"/>
      <c r="AN97" s="49"/>
      <c r="AO97" s="49"/>
      <c r="AP97" s="49"/>
      <c r="AQ97" s="49"/>
      <c r="AR97" s="99"/>
      <c r="AS97" s="49"/>
      <c r="AT97" s="49"/>
      <c r="AU97" s="49"/>
      <c r="AV97" s="49"/>
      <c r="AW97" s="99"/>
      <c r="AX97" s="49"/>
      <c r="AY97" s="49"/>
      <c r="AZ97" s="49"/>
      <c r="BA97" s="49"/>
      <c r="BB97" s="99"/>
      <c r="BC97" s="49"/>
      <c r="BD97" s="49"/>
      <c r="BE97" s="49"/>
      <c r="BF97" s="49"/>
      <c r="BG97" s="99"/>
      <c r="BH97" s="49"/>
      <c r="BI97" s="49"/>
      <c r="BJ97" s="49"/>
      <c r="BK97" s="49"/>
    </row>
    <row r="98" spans="1:63" s="86" customFormat="1" ht="12.95" customHeight="1">
      <c r="A98" s="77" t="s">
        <v>84</v>
      </c>
      <c r="B98" s="78" t="s">
        <v>96</v>
      </c>
      <c r="C98" s="114"/>
      <c r="D98" s="114"/>
      <c r="E98" s="114"/>
      <c r="F98" s="114"/>
      <c r="G98" s="114"/>
      <c r="H98" s="83"/>
      <c r="I98" s="89">
        <f t="shared" ref="I98:BK98" si="31">I67-I61</f>
        <v>0</v>
      </c>
      <c r="J98" s="89">
        <f t="shared" si="31"/>
        <v>8.301111111111112</v>
      </c>
      <c r="K98" s="89">
        <f t="shared" si="31"/>
        <v>7.5022222222222226</v>
      </c>
      <c r="L98" s="89">
        <f t="shared" si="31"/>
        <v>6.7033333333333331</v>
      </c>
      <c r="M98" s="89">
        <f t="shared" si="31"/>
        <v>5.9044444444444419</v>
      </c>
      <c r="N98" s="92">
        <f t="shared" si="31"/>
        <v>3.5950000000000006</v>
      </c>
      <c r="O98" s="89">
        <f t="shared" si="31"/>
        <v>2.8760000000000012</v>
      </c>
      <c r="P98" s="89">
        <f t="shared" si="31"/>
        <v>2.157</v>
      </c>
      <c r="Q98" s="89">
        <f t="shared" si="31"/>
        <v>1.4380000000000006</v>
      </c>
      <c r="R98" s="89">
        <f t="shared" si="31"/>
        <v>0.71899999999999942</v>
      </c>
      <c r="S98" s="92">
        <f t="shared" si="31"/>
        <v>0</v>
      </c>
      <c r="T98" s="89">
        <f t="shared" si="31"/>
        <v>0</v>
      </c>
      <c r="U98" s="89">
        <f t="shared" si="31"/>
        <v>0</v>
      </c>
      <c r="V98" s="89">
        <f t="shared" si="31"/>
        <v>0</v>
      </c>
      <c r="W98" s="89">
        <f t="shared" si="31"/>
        <v>0</v>
      </c>
      <c r="X98" s="92">
        <f t="shared" si="31"/>
        <v>0</v>
      </c>
      <c r="Y98" s="89">
        <f t="shared" si="31"/>
        <v>0</v>
      </c>
      <c r="Z98" s="89">
        <f t="shared" si="31"/>
        <v>0</v>
      </c>
      <c r="AA98" s="89">
        <f t="shared" si="31"/>
        <v>0</v>
      </c>
      <c r="AB98" s="89">
        <f t="shared" si="31"/>
        <v>0</v>
      </c>
      <c r="AC98" s="92">
        <f t="shared" si="31"/>
        <v>0</v>
      </c>
      <c r="AD98" s="89">
        <f t="shared" si="31"/>
        <v>0</v>
      </c>
      <c r="AE98" s="89">
        <f t="shared" si="31"/>
        <v>0</v>
      </c>
      <c r="AF98" s="89">
        <f t="shared" si="31"/>
        <v>0</v>
      </c>
      <c r="AG98" s="89">
        <f t="shared" si="31"/>
        <v>0</v>
      </c>
      <c r="AH98" s="92">
        <f t="shared" si="31"/>
        <v>0</v>
      </c>
      <c r="AI98" s="89">
        <f t="shared" si="31"/>
        <v>0</v>
      </c>
      <c r="AJ98" s="89">
        <f t="shared" si="31"/>
        <v>0</v>
      </c>
      <c r="AK98" s="89">
        <f t="shared" si="31"/>
        <v>0</v>
      </c>
      <c r="AL98" s="89">
        <f t="shared" si="31"/>
        <v>0</v>
      </c>
      <c r="AM98" s="92">
        <f t="shared" si="31"/>
        <v>0</v>
      </c>
      <c r="AN98" s="89">
        <f t="shared" si="31"/>
        <v>0</v>
      </c>
      <c r="AO98" s="89">
        <f t="shared" si="31"/>
        <v>0</v>
      </c>
      <c r="AP98" s="89">
        <f t="shared" si="31"/>
        <v>0</v>
      </c>
      <c r="AQ98" s="89">
        <f t="shared" si="31"/>
        <v>0</v>
      </c>
      <c r="AR98" s="92">
        <f t="shared" si="31"/>
        <v>0</v>
      </c>
      <c r="AS98" s="89">
        <f t="shared" si="31"/>
        <v>0</v>
      </c>
      <c r="AT98" s="89">
        <f t="shared" si="31"/>
        <v>0</v>
      </c>
      <c r="AU98" s="89">
        <f t="shared" si="31"/>
        <v>0</v>
      </c>
      <c r="AV98" s="89">
        <f t="shared" si="31"/>
        <v>0</v>
      </c>
      <c r="AW98" s="92">
        <f t="shared" si="31"/>
        <v>0</v>
      </c>
      <c r="AX98" s="89">
        <f t="shared" si="31"/>
        <v>0</v>
      </c>
      <c r="AY98" s="89">
        <f t="shared" si="31"/>
        <v>0</v>
      </c>
      <c r="AZ98" s="89">
        <f t="shared" si="31"/>
        <v>0</v>
      </c>
      <c r="BA98" s="89">
        <f t="shared" si="31"/>
        <v>0</v>
      </c>
      <c r="BB98" s="92">
        <f t="shared" si="31"/>
        <v>0</v>
      </c>
      <c r="BC98" s="89">
        <f t="shared" si="31"/>
        <v>0</v>
      </c>
      <c r="BD98" s="89">
        <f t="shared" si="31"/>
        <v>0</v>
      </c>
      <c r="BE98" s="89">
        <f t="shared" si="31"/>
        <v>0</v>
      </c>
      <c r="BF98" s="89">
        <f t="shared" si="31"/>
        <v>0</v>
      </c>
      <c r="BG98" s="92">
        <f t="shared" si="31"/>
        <v>0</v>
      </c>
      <c r="BH98" s="89">
        <f t="shared" si="31"/>
        <v>0</v>
      </c>
      <c r="BI98" s="89">
        <f t="shared" si="31"/>
        <v>0</v>
      </c>
      <c r="BJ98" s="89">
        <f t="shared" si="31"/>
        <v>0</v>
      </c>
      <c r="BK98" s="89">
        <f t="shared" si="31"/>
        <v>0</v>
      </c>
    </row>
    <row r="99" spans="1:63" s="86" customFormat="1" ht="12.95" customHeight="1">
      <c r="A99" s="83"/>
      <c r="B99" s="78" t="s">
        <v>97</v>
      </c>
      <c r="C99" s="114"/>
      <c r="D99" s="114"/>
      <c r="E99" s="114"/>
      <c r="F99" s="114"/>
      <c r="G99" s="114"/>
      <c r="H99" s="83"/>
      <c r="I99" s="130">
        <f t="shared" ref="I99:BK99" si="32">IF(I59=0,0,I98/I59)</f>
        <v>0</v>
      </c>
      <c r="J99" s="130">
        <f t="shared" si="32"/>
        <v>9.2234567901234576E-2</v>
      </c>
      <c r="K99" s="130">
        <f t="shared" si="32"/>
        <v>9.3777777777777779E-2</v>
      </c>
      <c r="L99" s="131">
        <f t="shared" si="32"/>
        <v>9.5761904761904756E-2</v>
      </c>
      <c r="M99" s="131">
        <f t="shared" si="32"/>
        <v>9.840740740740736E-2</v>
      </c>
      <c r="N99" s="132">
        <f t="shared" si="32"/>
        <v>7.1900000000000019E-2</v>
      </c>
      <c r="O99" s="131">
        <f t="shared" si="32"/>
        <v>7.1900000000000033E-2</v>
      </c>
      <c r="P99" s="131">
        <f t="shared" si="32"/>
        <v>7.1900000000000006E-2</v>
      </c>
      <c r="Q99" s="131">
        <f t="shared" si="32"/>
        <v>7.1900000000000033E-2</v>
      </c>
      <c r="R99" s="131">
        <f t="shared" si="32"/>
        <v>7.1899999999999936E-2</v>
      </c>
      <c r="S99" s="132">
        <f t="shared" si="32"/>
        <v>0</v>
      </c>
      <c r="T99" s="131">
        <f t="shared" si="32"/>
        <v>0</v>
      </c>
      <c r="U99" s="131">
        <f t="shared" si="32"/>
        <v>0</v>
      </c>
      <c r="V99" s="131">
        <f t="shared" si="32"/>
        <v>0</v>
      </c>
      <c r="W99" s="131">
        <f t="shared" si="32"/>
        <v>0</v>
      </c>
      <c r="X99" s="132">
        <f t="shared" si="32"/>
        <v>0</v>
      </c>
      <c r="Y99" s="131">
        <f t="shared" si="32"/>
        <v>0</v>
      </c>
      <c r="Z99" s="131">
        <f t="shared" si="32"/>
        <v>0</v>
      </c>
      <c r="AA99" s="131">
        <f t="shared" si="32"/>
        <v>0</v>
      </c>
      <c r="AB99" s="131">
        <f t="shared" si="32"/>
        <v>0</v>
      </c>
      <c r="AC99" s="132">
        <f t="shared" si="32"/>
        <v>0</v>
      </c>
      <c r="AD99" s="131">
        <f t="shared" si="32"/>
        <v>0</v>
      </c>
      <c r="AE99" s="131">
        <f t="shared" si="32"/>
        <v>0</v>
      </c>
      <c r="AF99" s="131">
        <f t="shared" si="32"/>
        <v>0</v>
      </c>
      <c r="AG99" s="131">
        <f t="shared" si="32"/>
        <v>0</v>
      </c>
      <c r="AH99" s="132">
        <f t="shared" si="32"/>
        <v>0</v>
      </c>
      <c r="AI99" s="131">
        <f t="shared" si="32"/>
        <v>0</v>
      </c>
      <c r="AJ99" s="131">
        <f t="shared" si="32"/>
        <v>0</v>
      </c>
      <c r="AK99" s="131">
        <f t="shared" si="32"/>
        <v>0</v>
      </c>
      <c r="AL99" s="131">
        <f t="shared" si="32"/>
        <v>0</v>
      </c>
      <c r="AM99" s="132">
        <f t="shared" si="32"/>
        <v>0</v>
      </c>
      <c r="AN99" s="131">
        <f t="shared" si="32"/>
        <v>0</v>
      </c>
      <c r="AO99" s="131">
        <f t="shared" si="32"/>
        <v>0</v>
      </c>
      <c r="AP99" s="131">
        <f t="shared" si="32"/>
        <v>0</v>
      </c>
      <c r="AQ99" s="131">
        <f t="shared" si="32"/>
        <v>0</v>
      </c>
      <c r="AR99" s="132">
        <f t="shared" si="32"/>
        <v>0</v>
      </c>
      <c r="AS99" s="131">
        <f t="shared" si="32"/>
        <v>0</v>
      </c>
      <c r="AT99" s="131">
        <f t="shared" si="32"/>
        <v>0</v>
      </c>
      <c r="AU99" s="131">
        <f t="shared" si="32"/>
        <v>0</v>
      </c>
      <c r="AV99" s="131">
        <f t="shared" si="32"/>
        <v>0</v>
      </c>
      <c r="AW99" s="132">
        <f t="shared" si="32"/>
        <v>0</v>
      </c>
      <c r="AX99" s="131">
        <f t="shared" si="32"/>
        <v>0</v>
      </c>
      <c r="AY99" s="131">
        <f t="shared" si="32"/>
        <v>0</v>
      </c>
      <c r="AZ99" s="131">
        <f t="shared" si="32"/>
        <v>0</v>
      </c>
      <c r="BA99" s="131">
        <f t="shared" si="32"/>
        <v>0</v>
      </c>
      <c r="BB99" s="132">
        <f t="shared" si="32"/>
        <v>0</v>
      </c>
      <c r="BC99" s="131">
        <f t="shared" si="32"/>
        <v>0</v>
      </c>
      <c r="BD99" s="131">
        <f t="shared" si="32"/>
        <v>0</v>
      </c>
      <c r="BE99" s="131">
        <f t="shared" si="32"/>
        <v>0</v>
      </c>
      <c r="BF99" s="131">
        <f t="shared" si="32"/>
        <v>0</v>
      </c>
      <c r="BG99" s="132">
        <f t="shared" si="32"/>
        <v>0</v>
      </c>
      <c r="BH99" s="131">
        <f t="shared" si="32"/>
        <v>0</v>
      </c>
      <c r="BI99" s="131">
        <f t="shared" si="32"/>
        <v>0</v>
      </c>
      <c r="BJ99" s="131">
        <f t="shared" si="32"/>
        <v>0</v>
      </c>
      <c r="BK99" s="131">
        <f t="shared" si="32"/>
        <v>0</v>
      </c>
    </row>
    <row r="100" spans="1:63" s="86" customFormat="1" ht="12.95" customHeight="1">
      <c r="A100" s="77"/>
      <c r="B100" s="78" t="s">
        <v>98</v>
      </c>
      <c r="C100" s="114"/>
      <c r="D100" s="114"/>
      <c r="E100" s="114"/>
      <c r="F100" s="114"/>
      <c r="G100" s="114"/>
      <c r="H100" s="83"/>
      <c r="I100" s="89">
        <f t="shared" ref="I100:BK100" si="33">I98-I63</f>
        <v>0</v>
      </c>
      <c r="J100" s="89">
        <f t="shared" si="33"/>
        <v>1.8301111111111119</v>
      </c>
      <c r="K100" s="89">
        <f t="shared" si="33"/>
        <v>1.7502222222222219</v>
      </c>
      <c r="L100" s="89">
        <f t="shared" si="33"/>
        <v>1.6703333333333328</v>
      </c>
      <c r="M100" s="89">
        <f t="shared" si="33"/>
        <v>1.5904444444444419</v>
      </c>
      <c r="N100" s="92">
        <f t="shared" si="33"/>
        <v>0</v>
      </c>
      <c r="O100" s="89">
        <f t="shared" si="33"/>
        <v>0</v>
      </c>
      <c r="P100" s="89">
        <f t="shared" si="33"/>
        <v>0</v>
      </c>
      <c r="Q100" s="89">
        <f t="shared" si="33"/>
        <v>0</v>
      </c>
      <c r="R100" s="89">
        <f t="shared" si="33"/>
        <v>0</v>
      </c>
      <c r="S100" s="92">
        <f t="shared" si="33"/>
        <v>0</v>
      </c>
      <c r="T100" s="89">
        <f t="shared" si="33"/>
        <v>0</v>
      </c>
      <c r="U100" s="89">
        <f t="shared" si="33"/>
        <v>0</v>
      </c>
      <c r="V100" s="89">
        <f t="shared" si="33"/>
        <v>0</v>
      </c>
      <c r="W100" s="89">
        <f t="shared" si="33"/>
        <v>0</v>
      </c>
      <c r="X100" s="92">
        <f t="shared" si="33"/>
        <v>0</v>
      </c>
      <c r="Y100" s="89">
        <f t="shared" si="33"/>
        <v>0</v>
      </c>
      <c r="Z100" s="89">
        <f t="shared" si="33"/>
        <v>0</v>
      </c>
      <c r="AA100" s="89">
        <f t="shared" si="33"/>
        <v>0</v>
      </c>
      <c r="AB100" s="89">
        <f t="shared" si="33"/>
        <v>0</v>
      </c>
      <c r="AC100" s="92">
        <f t="shared" si="33"/>
        <v>0</v>
      </c>
      <c r="AD100" s="89">
        <f t="shared" si="33"/>
        <v>0</v>
      </c>
      <c r="AE100" s="89">
        <f t="shared" si="33"/>
        <v>0</v>
      </c>
      <c r="AF100" s="89">
        <f t="shared" si="33"/>
        <v>0</v>
      </c>
      <c r="AG100" s="89">
        <f t="shared" si="33"/>
        <v>0</v>
      </c>
      <c r="AH100" s="92">
        <f t="shared" si="33"/>
        <v>0</v>
      </c>
      <c r="AI100" s="89">
        <f t="shared" si="33"/>
        <v>0</v>
      </c>
      <c r="AJ100" s="89">
        <f t="shared" si="33"/>
        <v>0</v>
      </c>
      <c r="AK100" s="89">
        <f t="shared" si="33"/>
        <v>0</v>
      </c>
      <c r="AL100" s="89">
        <f t="shared" si="33"/>
        <v>0</v>
      </c>
      <c r="AM100" s="92">
        <f t="shared" si="33"/>
        <v>0</v>
      </c>
      <c r="AN100" s="89">
        <f t="shared" si="33"/>
        <v>0</v>
      </c>
      <c r="AO100" s="89">
        <f t="shared" si="33"/>
        <v>0</v>
      </c>
      <c r="AP100" s="89">
        <f t="shared" si="33"/>
        <v>0</v>
      </c>
      <c r="AQ100" s="89">
        <f t="shared" si="33"/>
        <v>0</v>
      </c>
      <c r="AR100" s="92">
        <f t="shared" si="33"/>
        <v>0</v>
      </c>
      <c r="AS100" s="89">
        <f t="shared" si="33"/>
        <v>0</v>
      </c>
      <c r="AT100" s="89">
        <f t="shared" si="33"/>
        <v>0</v>
      </c>
      <c r="AU100" s="89">
        <f t="shared" si="33"/>
        <v>0</v>
      </c>
      <c r="AV100" s="89">
        <f t="shared" si="33"/>
        <v>0</v>
      </c>
      <c r="AW100" s="92">
        <f t="shared" si="33"/>
        <v>0</v>
      </c>
      <c r="AX100" s="89">
        <f t="shared" si="33"/>
        <v>0</v>
      </c>
      <c r="AY100" s="89">
        <f t="shared" si="33"/>
        <v>0</v>
      </c>
      <c r="AZ100" s="89">
        <f t="shared" si="33"/>
        <v>0</v>
      </c>
      <c r="BA100" s="89">
        <f t="shared" si="33"/>
        <v>0</v>
      </c>
      <c r="BB100" s="92">
        <f t="shared" si="33"/>
        <v>0</v>
      </c>
      <c r="BC100" s="89">
        <f t="shared" si="33"/>
        <v>0</v>
      </c>
      <c r="BD100" s="89">
        <f t="shared" si="33"/>
        <v>0</v>
      </c>
      <c r="BE100" s="89">
        <f t="shared" si="33"/>
        <v>0</v>
      </c>
      <c r="BF100" s="89">
        <f t="shared" si="33"/>
        <v>0</v>
      </c>
      <c r="BG100" s="92">
        <f t="shared" si="33"/>
        <v>0</v>
      </c>
      <c r="BH100" s="89">
        <f t="shared" si="33"/>
        <v>0</v>
      </c>
      <c r="BI100" s="89">
        <f t="shared" si="33"/>
        <v>0</v>
      </c>
      <c r="BJ100" s="89">
        <f t="shared" si="33"/>
        <v>0</v>
      </c>
      <c r="BK100" s="89">
        <f t="shared" si="33"/>
        <v>0</v>
      </c>
    </row>
    <row r="101" spans="1:63" s="86" customFormat="1" ht="12.95" customHeight="1">
      <c r="A101" s="77"/>
      <c r="B101" s="37"/>
      <c r="C101" s="114"/>
      <c r="D101" s="114"/>
      <c r="E101" s="114"/>
      <c r="F101" s="114"/>
      <c r="G101" s="114"/>
      <c r="H101" s="83"/>
      <c r="I101" s="89"/>
      <c r="J101" s="89"/>
      <c r="K101" s="89"/>
      <c r="L101" s="133"/>
      <c r="M101" s="133"/>
      <c r="N101" s="134"/>
      <c r="O101" s="133"/>
      <c r="P101" s="133"/>
      <c r="Q101" s="133"/>
      <c r="R101" s="133"/>
      <c r="S101" s="134"/>
      <c r="T101" s="133"/>
      <c r="U101" s="133"/>
      <c r="V101" s="133"/>
      <c r="W101" s="133"/>
      <c r="X101" s="134"/>
      <c r="Y101" s="133"/>
      <c r="Z101" s="133"/>
      <c r="AA101" s="133"/>
      <c r="AB101" s="133"/>
      <c r="AC101" s="134"/>
      <c r="AD101" s="133"/>
      <c r="AE101" s="133"/>
      <c r="AF101" s="133"/>
      <c r="AG101" s="133"/>
      <c r="AH101" s="134"/>
      <c r="AI101" s="133"/>
      <c r="AJ101" s="133"/>
      <c r="AK101" s="133"/>
      <c r="AL101" s="133"/>
      <c r="AM101" s="134"/>
      <c r="AN101" s="133"/>
      <c r="AO101" s="133"/>
      <c r="AP101" s="133"/>
      <c r="AQ101" s="133"/>
      <c r="AR101" s="134"/>
      <c r="AS101" s="133"/>
      <c r="AT101" s="133"/>
      <c r="AU101" s="133"/>
      <c r="AV101" s="133"/>
      <c r="AW101" s="134"/>
      <c r="AX101" s="133"/>
      <c r="AY101" s="133"/>
      <c r="AZ101" s="133"/>
      <c r="BA101" s="133"/>
      <c r="BB101" s="134"/>
      <c r="BC101" s="133"/>
      <c r="BD101" s="133"/>
      <c r="BE101" s="133"/>
      <c r="BF101" s="133"/>
      <c r="BG101" s="134"/>
      <c r="BH101" s="133"/>
      <c r="BI101" s="133"/>
      <c r="BJ101" s="133"/>
      <c r="BK101" s="133"/>
    </row>
    <row r="102" spans="1:63" ht="12.95" customHeight="1">
      <c r="A102" s="101" t="s">
        <v>86</v>
      </c>
      <c r="B102" s="37" t="s">
        <v>20</v>
      </c>
      <c r="C102" s="115"/>
      <c r="D102" s="115"/>
      <c r="E102" s="115"/>
      <c r="F102" s="115"/>
      <c r="G102" s="115"/>
      <c r="I102" s="49">
        <f>SUMPRODUCT(I100:BK100,I$34:BK$34)</f>
        <v>5.7916639618131347</v>
      </c>
      <c r="J102" s="49"/>
      <c r="K102" s="49"/>
      <c r="L102" s="49"/>
      <c r="M102" s="49"/>
      <c r="N102" s="99"/>
      <c r="O102" s="49"/>
      <c r="P102" s="49"/>
      <c r="Q102" s="49"/>
      <c r="R102" s="49"/>
      <c r="S102" s="99"/>
      <c r="T102" s="49"/>
      <c r="U102" s="49"/>
      <c r="V102" s="49"/>
      <c r="W102" s="49"/>
      <c r="X102" s="99"/>
      <c r="Y102" s="49"/>
      <c r="Z102" s="49"/>
      <c r="AA102" s="49"/>
      <c r="AB102" s="49"/>
      <c r="AC102" s="99"/>
      <c r="AD102" s="49"/>
      <c r="AE102" s="49"/>
      <c r="AF102" s="49"/>
      <c r="AG102" s="49"/>
      <c r="AH102" s="99"/>
      <c r="AI102" s="49"/>
      <c r="AJ102" s="49"/>
      <c r="AK102" s="49"/>
      <c r="AL102" s="49"/>
      <c r="AM102" s="99"/>
      <c r="AN102" s="49"/>
      <c r="AO102" s="49"/>
      <c r="AP102" s="49"/>
      <c r="AQ102" s="49"/>
      <c r="AR102" s="99"/>
      <c r="AS102" s="49"/>
      <c r="AT102" s="49"/>
      <c r="AU102" s="49"/>
      <c r="AV102" s="49"/>
      <c r="AW102" s="99"/>
      <c r="AX102" s="49"/>
      <c r="AY102" s="49"/>
      <c r="AZ102" s="49"/>
      <c r="BA102" s="49"/>
      <c r="BB102" s="99"/>
      <c r="BC102" s="49"/>
      <c r="BD102" s="49"/>
      <c r="BE102" s="49"/>
      <c r="BF102" s="49"/>
      <c r="BG102" s="99"/>
      <c r="BH102" s="49"/>
      <c r="BI102" s="49"/>
      <c r="BJ102" s="49"/>
      <c r="BK102" s="49"/>
    </row>
    <row r="103" spans="1:63" ht="12.95" customHeight="1">
      <c r="A103" s="38"/>
      <c r="B103" s="38"/>
      <c r="C103" s="38"/>
      <c r="D103" s="38"/>
      <c r="E103" s="38"/>
      <c r="F103" s="38"/>
      <c r="G103" s="38"/>
      <c r="H103" s="38"/>
      <c r="I103" s="135"/>
      <c r="J103" s="135"/>
      <c r="K103" s="135"/>
      <c r="L103" s="135"/>
      <c r="M103" s="135"/>
      <c r="N103" s="136"/>
      <c r="O103" s="136"/>
      <c r="P103" s="136"/>
      <c r="Q103" s="136"/>
      <c r="R103" s="136"/>
    </row>
    <row r="104" spans="1:63" ht="12.95" customHeight="1">
      <c r="B104" s="36"/>
      <c r="C104" s="36"/>
      <c r="D104" s="36"/>
      <c r="E104" s="36"/>
      <c r="F104" s="36"/>
      <c r="G104" s="36"/>
      <c r="H104" s="36"/>
      <c r="I104" s="36"/>
      <c r="J104" s="135"/>
      <c r="K104" s="135"/>
      <c r="L104" s="135"/>
      <c r="M104" s="135"/>
      <c r="N104" s="136"/>
      <c r="O104" s="136"/>
      <c r="P104" s="136"/>
      <c r="Q104" s="136"/>
      <c r="R104" s="136"/>
    </row>
    <row r="105" spans="1:63" ht="12.95" customHeight="1">
      <c r="B105" s="36"/>
      <c r="C105" s="36"/>
      <c r="D105" s="36"/>
      <c r="E105" s="36"/>
      <c r="F105" s="36"/>
      <c r="G105" s="36"/>
      <c r="H105" s="36"/>
      <c r="I105" s="36"/>
      <c r="J105" s="52"/>
      <c r="K105" s="52"/>
      <c r="L105" s="52"/>
      <c r="M105" s="135"/>
      <c r="N105" s="135"/>
      <c r="O105" s="135"/>
    </row>
    <row r="106" spans="1:63" ht="12.95" customHeight="1">
      <c r="B106" s="36"/>
      <c r="C106" s="36"/>
      <c r="D106" s="36"/>
      <c r="E106" s="36"/>
      <c r="F106" s="36"/>
      <c r="G106" s="36"/>
      <c r="H106" s="36"/>
      <c r="I106" s="36"/>
      <c r="J106" s="135"/>
      <c r="K106" s="135"/>
      <c r="L106" s="135"/>
      <c r="M106" s="135"/>
      <c r="N106" s="136"/>
      <c r="O106" s="136"/>
      <c r="P106" s="136"/>
      <c r="Q106" s="136"/>
      <c r="R106" s="136"/>
    </row>
    <row r="107" spans="1:63" ht="12.95" customHeight="1"/>
    <row r="108" spans="1:63" ht="12.95" customHeight="1"/>
    <row r="109" spans="1:63" ht="12.95" customHeight="1"/>
    <row r="110" spans="1:63" ht="12.95" customHeight="1"/>
    <row r="111" spans="1:63" ht="12.95" customHeight="1"/>
    <row r="112" spans="1:63" ht="12.95" customHeight="1"/>
    <row r="113" ht="12.95" customHeight="1"/>
  </sheetData>
  <scenarios current="0" show="0" sqref="I7 H8 I8 I9">
    <scenario name="1" locked="1" count="7" user="Jason McCarty" comment="Created by Jason McCarty on 14/08/2013">
      <inputCells r="I27" val="0.07" numFmtId="9"/>
      <inputCells r="I22" val="100" numFmtId="166"/>
      <inputCells r="I23" val="1" numFmtId="166"/>
      <inputCells r="I25" val="6" numFmtId="166"/>
      <inputCells r="I28" undone="1" val="6" numFmtId="166"/>
      <inputCells r="I26" undone="1" val="1" numFmtId="166"/>
      <inputCells r="I25" undone="1" val="90" numFmtId="166"/>
    </scenario>
  </scenarios>
  <dataValidations disablePrompts="1" count="2">
    <dataValidation type="whole" allowBlank="1" showInputMessage="1" showErrorMessage="1" prompt="Must be between 1 and 5" sqref="I23">
      <formula1>1</formula1>
      <formula2>5</formula2>
    </dataValidation>
    <dataValidation type="whole" allowBlank="1" showInputMessage="1" showErrorMessage="1" prompt="# must be between 1 and 50" sqref="I25:I26">
      <formula1>1</formula1>
      <formula2>50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5" fitToWidth="0" orientation="landscape" r:id="rId1"/>
  <headerFooter>
    <oddFooter>&amp;C&amp;8Page &amp;P of &amp;N&amp;R&amp;8&amp;A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DN133"/>
  <sheetViews>
    <sheetView zoomScaleNormal="100" workbookViewId="0"/>
  </sheetViews>
  <sheetFormatPr defaultRowHeight="12.75"/>
  <cols>
    <col min="1" max="1" width="15.140625" style="35" customWidth="1"/>
    <col min="2" max="63" width="9.7109375" style="35" customWidth="1"/>
    <col min="64" max="93" width="9.7109375" style="36" customWidth="1"/>
    <col min="94" max="16384" width="9.140625" style="36"/>
  </cols>
  <sheetData>
    <row r="1" spans="1:63" s="29" customFormat="1" ht="23.25">
      <c r="A1" s="26" t="s">
        <v>180</v>
      </c>
      <c r="B1" s="27"/>
      <c r="C1" s="27"/>
      <c r="D1" s="27"/>
      <c r="E1" s="27"/>
      <c r="F1" s="27"/>
      <c r="G1" s="27"/>
      <c r="H1" s="27"/>
      <c r="I1" s="27"/>
      <c r="J1" s="27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</row>
    <row r="2" spans="1:63" s="34" customFormat="1" ht="12.95" customHeight="1">
      <c r="A2" s="30" t="s">
        <v>17</v>
      </c>
      <c r="B2" s="30"/>
      <c r="C2" s="30"/>
      <c r="D2" s="30"/>
      <c r="E2" s="30"/>
      <c r="F2" s="30"/>
      <c r="G2" s="30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  <c r="S2" s="32"/>
      <c r="T2" s="32"/>
      <c r="U2" s="32"/>
      <c r="V2" s="32"/>
      <c r="W2" s="33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</row>
    <row r="3" spans="1:63" ht="12.95" customHeight="1">
      <c r="A3" s="35" t="s">
        <v>18</v>
      </c>
    </row>
    <row r="4" spans="1:63" ht="12.95" customHeight="1"/>
    <row r="5" spans="1:63" s="34" customFormat="1" ht="12.95" customHeight="1">
      <c r="A5" s="30" t="s">
        <v>19</v>
      </c>
      <c r="B5" s="30"/>
      <c r="C5" s="30"/>
      <c r="D5" s="30"/>
      <c r="E5" s="30"/>
      <c r="F5" s="30"/>
      <c r="G5" s="30"/>
      <c r="H5" s="31"/>
      <c r="I5" s="31"/>
      <c r="J5" s="31"/>
      <c r="K5" s="31"/>
      <c r="L5" s="31"/>
      <c r="M5" s="31"/>
      <c r="N5" s="31"/>
      <c r="O5" s="31"/>
      <c r="P5" s="31"/>
      <c r="Q5" s="31"/>
      <c r="R5" s="32"/>
      <c r="S5" s="32"/>
      <c r="T5" s="32"/>
      <c r="U5" s="32"/>
      <c r="V5" s="32"/>
      <c r="W5" s="33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</row>
    <row r="6" spans="1:63" ht="12.95" customHeight="1"/>
    <row r="7" spans="1:63" ht="12.95" customHeight="1">
      <c r="A7" s="37" t="s">
        <v>20</v>
      </c>
      <c r="B7" s="38"/>
      <c r="C7" s="38"/>
      <c r="D7" s="38"/>
      <c r="E7" s="39">
        <f>I$24</f>
        <v>10</v>
      </c>
      <c r="F7" s="36"/>
      <c r="G7" s="38"/>
      <c r="H7" s="36"/>
      <c r="I7" s="36"/>
      <c r="J7" s="36"/>
      <c r="K7" s="36"/>
      <c r="L7" s="36"/>
      <c r="M7" s="35" t="s">
        <v>21</v>
      </c>
    </row>
    <row r="8" spans="1:63" ht="12.95" customHeight="1">
      <c r="A8" s="37" t="s">
        <v>22</v>
      </c>
      <c r="B8" s="38"/>
      <c r="C8" s="38"/>
      <c r="D8" s="38"/>
      <c r="E8" s="39">
        <f>SUMPRODUCT(I$95:BK$95,I$90:BK$90)</f>
        <v>3.628643758042529</v>
      </c>
      <c r="F8" s="36"/>
      <c r="G8" s="38"/>
      <c r="H8" s="36"/>
      <c r="I8" s="36"/>
      <c r="J8" s="36"/>
      <c r="K8" s="36"/>
      <c r="L8" s="36"/>
      <c r="M8" s="40" t="s">
        <v>23</v>
      </c>
      <c r="N8" s="41">
        <f>E9*100</f>
        <v>36.286437580425293</v>
      </c>
    </row>
    <row r="9" spans="1:63" ht="12.95" customHeight="1">
      <c r="A9" s="37" t="s">
        <v>24</v>
      </c>
      <c r="B9" s="38"/>
      <c r="C9" s="38"/>
      <c r="D9" s="38"/>
      <c r="E9" s="42">
        <f>E$8/E$7</f>
        <v>0.3628643758042529</v>
      </c>
      <c r="F9" s="36"/>
      <c r="G9" s="38"/>
      <c r="H9" s="36"/>
      <c r="I9" s="36"/>
      <c r="J9" s="36"/>
      <c r="K9" s="36"/>
      <c r="L9" s="36"/>
      <c r="M9" s="40">
        <v>1</v>
      </c>
      <c r="N9" s="41">
        <f t="dataTable" ref="N9:N13" dt2D="0" dtr="0" r1="I23"/>
        <v>36.045299974354727</v>
      </c>
    </row>
    <row r="10" spans="1:63" ht="12.95" customHeight="1">
      <c r="H10" s="36"/>
      <c r="I10" s="36"/>
      <c r="M10" s="40">
        <v>2</v>
      </c>
      <c r="N10" s="41">
        <v>36.160117186216482</v>
      </c>
    </row>
    <row r="11" spans="1:63" ht="12.95" customHeight="1">
      <c r="H11" s="36"/>
      <c r="I11" s="36"/>
      <c r="M11" s="40">
        <v>3</v>
      </c>
      <c r="N11" s="41">
        <v>36.286437580425293</v>
      </c>
    </row>
    <row r="12" spans="1:63" ht="12.95" customHeight="1">
      <c r="A12" s="36"/>
      <c r="B12" s="36"/>
      <c r="H12" s="36"/>
      <c r="I12" s="36"/>
      <c r="M12" s="40">
        <v>4</v>
      </c>
      <c r="N12" s="41">
        <v>36.425366836001118</v>
      </c>
    </row>
    <row r="13" spans="1:63" ht="12.95" customHeight="1">
      <c r="A13" s="36"/>
      <c r="B13" s="36"/>
      <c r="H13" s="36"/>
      <c r="I13" s="36"/>
      <c r="M13" s="40">
        <v>5</v>
      </c>
      <c r="N13" s="41">
        <v>36.578113920239588</v>
      </c>
    </row>
    <row r="14" spans="1:63" ht="12.95" customHeight="1">
      <c r="A14" s="36"/>
      <c r="B14" s="36"/>
      <c r="H14" s="36"/>
      <c r="I14" s="36"/>
    </row>
    <row r="15" spans="1:63" ht="12.95" customHeight="1">
      <c r="A15" s="36"/>
      <c r="B15" s="36"/>
      <c r="H15" s="36"/>
      <c r="I15" s="36"/>
    </row>
    <row r="16" spans="1:63" ht="12.95" customHeight="1">
      <c r="A16" s="36"/>
      <c r="B16" s="36"/>
      <c r="H16" s="36"/>
      <c r="I16" s="36"/>
    </row>
    <row r="17" spans="1:63" ht="12.95" customHeight="1">
      <c r="A17" s="36"/>
      <c r="B17" s="36"/>
      <c r="H17" s="36"/>
      <c r="I17" s="36"/>
    </row>
    <row r="18" spans="1:63" ht="12.95" customHeight="1">
      <c r="A18" s="36"/>
      <c r="B18" s="36"/>
      <c r="H18" s="36"/>
      <c r="I18" s="36"/>
    </row>
    <row r="19" spans="1:63" ht="12.95" customHeight="1"/>
    <row r="20" spans="1:63" ht="12.95" customHeight="1">
      <c r="A20" s="30" t="s">
        <v>25</v>
      </c>
      <c r="B20" s="43"/>
      <c r="C20" s="43"/>
      <c r="D20" s="43"/>
      <c r="E20" s="43"/>
      <c r="F20" s="43"/>
      <c r="G20" s="43"/>
      <c r="H20" s="43"/>
      <c r="I20" s="43"/>
      <c r="J20" s="43"/>
      <c r="K20" s="44"/>
      <c r="L20" s="44"/>
      <c r="M20" s="44"/>
      <c r="N20" s="44"/>
      <c r="O20" s="44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</row>
    <row r="21" spans="1:63" ht="12.95" customHeight="1"/>
    <row r="22" spans="1:63" ht="12.95" customHeight="1">
      <c r="A22" s="46" t="s">
        <v>26</v>
      </c>
      <c r="B22" s="47"/>
      <c r="C22" s="47"/>
      <c r="D22" s="47"/>
      <c r="E22" s="47"/>
      <c r="F22" s="47"/>
      <c r="G22" s="47"/>
      <c r="I22" s="48">
        <v>100</v>
      </c>
      <c r="J22" s="46"/>
      <c r="K22" s="49"/>
      <c r="L22" s="46"/>
      <c r="M22" s="46"/>
      <c r="N22" s="46"/>
      <c r="O22" s="46"/>
      <c r="P22" s="46"/>
      <c r="Q22" s="46"/>
    </row>
    <row r="23" spans="1:63" ht="12.95" customHeight="1">
      <c r="A23" s="46" t="s">
        <v>27</v>
      </c>
      <c r="B23" s="47"/>
      <c r="C23" s="47"/>
      <c r="D23" s="47"/>
      <c r="E23" s="47"/>
      <c r="F23" s="47"/>
      <c r="G23" s="47"/>
      <c r="I23" s="48">
        <v>3</v>
      </c>
      <c r="J23" s="46"/>
      <c r="K23" s="46"/>
      <c r="L23" s="46"/>
      <c r="M23" s="46"/>
      <c r="N23" s="46"/>
      <c r="O23" s="46"/>
      <c r="P23" s="46"/>
      <c r="Q23" s="46"/>
    </row>
    <row r="24" spans="1:63" ht="12.95" customHeight="1">
      <c r="A24" s="46" t="s">
        <v>28</v>
      </c>
      <c r="B24" s="47"/>
      <c r="C24" s="47"/>
      <c r="D24" s="47"/>
      <c r="E24" s="47"/>
      <c r="F24" s="47"/>
      <c r="G24" s="47"/>
      <c r="I24" s="48">
        <v>10</v>
      </c>
      <c r="J24" s="46"/>
      <c r="K24" s="49"/>
      <c r="L24" s="46"/>
      <c r="M24" s="46"/>
      <c r="N24" s="46"/>
      <c r="O24" s="46"/>
      <c r="P24" s="46"/>
      <c r="Q24" s="46"/>
    </row>
    <row r="25" spans="1:63" ht="12.95" customHeight="1">
      <c r="A25" s="46" t="s">
        <v>29</v>
      </c>
      <c r="B25" s="47"/>
      <c r="C25" s="47"/>
      <c r="D25" s="47"/>
      <c r="E25" s="47"/>
      <c r="F25" s="47"/>
      <c r="G25" s="47"/>
      <c r="I25" s="48">
        <v>44</v>
      </c>
      <c r="J25" s="46"/>
      <c r="K25" s="46"/>
      <c r="L25" s="46"/>
      <c r="M25" s="46"/>
      <c r="N25" s="46"/>
      <c r="O25" s="46"/>
      <c r="P25" s="46"/>
      <c r="Q25" s="46"/>
    </row>
    <row r="26" spans="1:63" ht="12.95" customHeight="1">
      <c r="A26" s="46" t="s">
        <v>30</v>
      </c>
      <c r="B26" s="47"/>
      <c r="C26" s="47"/>
      <c r="D26" s="47"/>
      <c r="E26" s="47"/>
      <c r="F26" s="47"/>
      <c r="G26" s="47"/>
      <c r="I26" s="48">
        <v>44</v>
      </c>
      <c r="J26" s="46"/>
      <c r="K26" s="46"/>
      <c r="L26" s="46"/>
      <c r="M26" s="46"/>
      <c r="N26" s="46"/>
      <c r="O26" s="46"/>
      <c r="P26" s="46"/>
      <c r="Q26" s="46"/>
    </row>
    <row r="27" spans="1:63" ht="12.95" customHeight="1">
      <c r="A27" s="46" t="s">
        <v>31</v>
      </c>
      <c r="B27" s="46"/>
      <c r="C27" s="46"/>
      <c r="D27" s="46"/>
      <c r="E27" s="46"/>
      <c r="F27" s="46"/>
      <c r="G27" s="46"/>
      <c r="I27" s="50">
        <v>0.08</v>
      </c>
      <c r="J27" s="51"/>
      <c r="K27" s="52"/>
      <c r="L27" s="46"/>
      <c r="M27" s="46"/>
      <c r="N27" s="46"/>
      <c r="O27" s="46"/>
      <c r="P27" s="46"/>
      <c r="Q27" s="46"/>
    </row>
    <row r="28" spans="1:63" ht="12.95" customHeight="1">
      <c r="A28" s="46" t="s">
        <v>99</v>
      </c>
      <c r="B28" s="46"/>
      <c r="C28" s="46"/>
      <c r="D28" s="46"/>
      <c r="E28" s="46"/>
      <c r="F28" s="46"/>
      <c r="G28" s="46"/>
      <c r="I28" s="50">
        <v>0.36</v>
      </c>
      <c r="J28" s="51"/>
      <c r="K28" s="52"/>
      <c r="L28" s="46"/>
      <c r="M28" s="46"/>
      <c r="N28" s="46"/>
      <c r="O28" s="46"/>
      <c r="P28" s="46"/>
      <c r="Q28" s="46"/>
    </row>
    <row r="29" spans="1:63" ht="12.95" customHeight="1">
      <c r="A29" s="46" t="s">
        <v>100</v>
      </c>
      <c r="B29" s="46"/>
      <c r="C29" s="46"/>
      <c r="D29" s="46"/>
      <c r="E29" s="46"/>
      <c r="F29" s="46"/>
      <c r="G29" s="46"/>
      <c r="I29" s="50">
        <v>7.1900000000000006E-2</v>
      </c>
      <c r="J29" s="51"/>
      <c r="K29" s="52"/>
      <c r="L29" s="46"/>
      <c r="M29" s="46"/>
      <c r="N29" s="46"/>
      <c r="O29" s="46"/>
      <c r="P29" s="46"/>
      <c r="Q29" s="46"/>
    </row>
    <row r="30" spans="1:63" ht="12.9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63" ht="12.95" customHeight="1">
      <c r="A31" s="53" t="s">
        <v>32</v>
      </c>
      <c r="B31" s="54"/>
      <c r="C31" s="54"/>
      <c r="D31" s="54"/>
      <c r="E31" s="54"/>
      <c r="F31" s="54"/>
      <c r="G31" s="54"/>
      <c r="H31" s="54"/>
      <c r="I31" s="54"/>
      <c r="J31" s="54"/>
      <c r="K31" s="55"/>
      <c r="L31" s="44"/>
      <c r="M31" s="44"/>
      <c r="N31" s="44"/>
      <c r="O31" s="44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</row>
    <row r="32" spans="1:63" ht="12.95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S32" s="40"/>
      <c r="U32" s="56"/>
      <c r="V32" s="40"/>
      <c r="W32" s="40"/>
      <c r="X32" s="40"/>
      <c r="Y32" s="40"/>
      <c r="Z32" s="40"/>
      <c r="AA32" s="40"/>
    </row>
    <row r="33" spans="1:118" ht="12.95" customHeight="1">
      <c r="A33" s="36"/>
      <c r="B33" s="36"/>
      <c r="C33" s="36"/>
      <c r="D33" s="36"/>
      <c r="E33" s="36"/>
      <c r="F33" s="36"/>
      <c r="G33" s="36"/>
      <c r="H33" s="36"/>
      <c r="I33" s="36"/>
      <c r="K33" s="40" t="str">
        <f>"Regulatory Period "&amp;M34/5</f>
        <v>Regulatory Period 1</v>
      </c>
      <c r="M33" s="36"/>
      <c r="P33" s="40" t="str">
        <f>"Regulatory Period "&amp;R34/5</f>
        <v>Regulatory Period 2</v>
      </c>
      <c r="R33" s="36"/>
      <c r="U33" s="40" t="str">
        <f>"Regulatory Period "&amp;W34/5</f>
        <v>Regulatory Period 3</v>
      </c>
      <c r="W33" s="36"/>
      <c r="Z33" s="40" t="str">
        <f>"Regulatory Period "&amp;AB34/5</f>
        <v>Regulatory Period 4</v>
      </c>
      <c r="AB33" s="36"/>
      <c r="AE33" s="40" t="str">
        <f>"Regulatory Period "&amp;AG34/5</f>
        <v>Regulatory Period 5</v>
      </c>
      <c r="AG33" s="36"/>
      <c r="AJ33" s="40" t="str">
        <f>"Regulatory Period "&amp;AL34/5</f>
        <v>Regulatory Period 6</v>
      </c>
      <c r="AL33" s="36"/>
      <c r="AO33" s="40" t="str">
        <f>"Regulatory Period "&amp;AQ34/5</f>
        <v>Regulatory Period 7</v>
      </c>
      <c r="AQ33" s="36"/>
      <c r="AT33" s="35" t="str">
        <f>"Regulatory Period "&amp;AV34/5</f>
        <v>Regulatory Period 8</v>
      </c>
      <c r="AY33" s="35" t="str">
        <f>"Regulatory Period "&amp;BA34/5</f>
        <v>Regulatory Period 9</v>
      </c>
      <c r="BD33" s="35" t="str">
        <f>"Regulatory Period "&amp;BF34/5</f>
        <v>Regulatory Period 10</v>
      </c>
      <c r="BI33" s="35" t="str">
        <f>"Regulatory Period "&amp;BK34/5</f>
        <v>Regulatory Period 11</v>
      </c>
    </row>
    <row r="34" spans="1:118" ht="12.95" customHeight="1">
      <c r="A34" s="36"/>
      <c r="B34" s="36"/>
      <c r="C34" s="36"/>
      <c r="D34" s="36"/>
      <c r="E34" s="36"/>
      <c r="F34" s="36"/>
      <c r="G34" s="36"/>
      <c r="H34" s="36"/>
      <c r="I34" s="57">
        <v>1</v>
      </c>
      <c r="J34" s="58">
        <f t="shared" ref="J34:Y35" si="0">I34+1</f>
        <v>2</v>
      </c>
      <c r="K34" s="58">
        <f t="shared" si="0"/>
        <v>3</v>
      </c>
      <c r="L34" s="58">
        <f t="shared" si="0"/>
        <v>4</v>
      </c>
      <c r="M34" s="58">
        <f t="shared" si="0"/>
        <v>5</v>
      </c>
      <c r="N34" s="57">
        <f t="shared" si="0"/>
        <v>6</v>
      </c>
      <c r="O34" s="58">
        <f t="shared" si="0"/>
        <v>7</v>
      </c>
      <c r="P34" s="58">
        <f t="shared" si="0"/>
        <v>8</v>
      </c>
      <c r="Q34" s="58">
        <f t="shared" si="0"/>
        <v>9</v>
      </c>
      <c r="R34" s="59">
        <f t="shared" si="0"/>
        <v>10</v>
      </c>
      <c r="S34" s="57">
        <f t="shared" si="0"/>
        <v>11</v>
      </c>
      <c r="T34" s="58">
        <f t="shared" si="0"/>
        <v>12</v>
      </c>
      <c r="U34" s="58">
        <f t="shared" si="0"/>
        <v>13</v>
      </c>
      <c r="V34" s="58">
        <f t="shared" si="0"/>
        <v>14</v>
      </c>
      <c r="W34" s="59">
        <f t="shared" si="0"/>
        <v>15</v>
      </c>
      <c r="X34" s="57">
        <f t="shared" si="0"/>
        <v>16</v>
      </c>
      <c r="Y34" s="58">
        <f t="shared" si="0"/>
        <v>17</v>
      </c>
      <c r="Z34" s="58">
        <f t="shared" ref="Z34:AO35" si="1">Y34+1</f>
        <v>18</v>
      </c>
      <c r="AA34" s="58">
        <f t="shared" si="1"/>
        <v>19</v>
      </c>
      <c r="AB34" s="59">
        <f t="shared" si="1"/>
        <v>20</v>
      </c>
      <c r="AC34" s="57">
        <f t="shared" si="1"/>
        <v>21</v>
      </c>
      <c r="AD34" s="58">
        <f t="shared" si="1"/>
        <v>22</v>
      </c>
      <c r="AE34" s="58">
        <f t="shared" si="1"/>
        <v>23</v>
      </c>
      <c r="AF34" s="58">
        <f t="shared" si="1"/>
        <v>24</v>
      </c>
      <c r="AG34" s="59">
        <f t="shared" si="1"/>
        <v>25</v>
      </c>
      <c r="AH34" s="57">
        <f t="shared" si="1"/>
        <v>26</v>
      </c>
      <c r="AI34" s="58">
        <f t="shared" si="1"/>
        <v>27</v>
      </c>
      <c r="AJ34" s="58">
        <f t="shared" si="1"/>
        <v>28</v>
      </c>
      <c r="AK34" s="58">
        <f t="shared" si="1"/>
        <v>29</v>
      </c>
      <c r="AL34" s="59">
        <f t="shared" si="1"/>
        <v>30</v>
      </c>
      <c r="AM34" s="57">
        <f t="shared" si="1"/>
        <v>31</v>
      </c>
      <c r="AN34" s="58">
        <f t="shared" si="1"/>
        <v>32</v>
      </c>
      <c r="AO34" s="58">
        <f t="shared" si="1"/>
        <v>33</v>
      </c>
      <c r="AP34" s="58">
        <f t="shared" ref="AP34:BE35" si="2">AO34+1</f>
        <v>34</v>
      </c>
      <c r="AQ34" s="59">
        <f t="shared" si="2"/>
        <v>35</v>
      </c>
      <c r="AR34" s="57">
        <f t="shared" si="2"/>
        <v>36</v>
      </c>
      <c r="AS34" s="58">
        <f t="shared" si="2"/>
        <v>37</v>
      </c>
      <c r="AT34" s="58">
        <f t="shared" si="2"/>
        <v>38</v>
      </c>
      <c r="AU34" s="58">
        <f t="shared" si="2"/>
        <v>39</v>
      </c>
      <c r="AV34" s="59">
        <f t="shared" si="2"/>
        <v>40</v>
      </c>
      <c r="AW34" s="57">
        <f t="shared" si="2"/>
        <v>41</v>
      </c>
      <c r="AX34" s="58">
        <f t="shared" si="2"/>
        <v>42</v>
      </c>
      <c r="AY34" s="58">
        <f t="shared" si="2"/>
        <v>43</v>
      </c>
      <c r="AZ34" s="58">
        <f t="shared" si="2"/>
        <v>44</v>
      </c>
      <c r="BA34" s="59">
        <f t="shared" si="2"/>
        <v>45</v>
      </c>
      <c r="BB34" s="57">
        <f t="shared" si="2"/>
        <v>46</v>
      </c>
      <c r="BC34" s="58">
        <f t="shared" si="2"/>
        <v>47</v>
      </c>
      <c r="BD34" s="58">
        <f t="shared" si="2"/>
        <v>48</v>
      </c>
      <c r="BE34" s="58">
        <f t="shared" si="2"/>
        <v>49</v>
      </c>
      <c r="BF34" s="59">
        <f t="shared" ref="BF34:BK35" si="3">BE34+1</f>
        <v>50</v>
      </c>
      <c r="BG34" s="57">
        <f t="shared" si="3"/>
        <v>51</v>
      </c>
      <c r="BH34" s="58">
        <f t="shared" si="3"/>
        <v>52</v>
      </c>
      <c r="BI34" s="58">
        <f t="shared" si="3"/>
        <v>53</v>
      </c>
      <c r="BJ34" s="58">
        <f t="shared" si="3"/>
        <v>54</v>
      </c>
      <c r="BK34" s="59">
        <f t="shared" si="3"/>
        <v>55</v>
      </c>
    </row>
    <row r="35" spans="1:118" s="65" customFormat="1" ht="12.95" customHeight="1">
      <c r="A35" s="60" t="s">
        <v>181</v>
      </c>
      <c r="B35" s="60"/>
      <c r="C35" s="60"/>
      <c r="D35" s="60"/>
      <c r="E35" s="60"/>
      <c r="F35" s="60"/>
      <c r="G35" s="60"/>
      <c r="H35" s="60"/>
      <c r="I35" s="61">
        <f t="shared" ref="I35:L35" si="4">J35-1</f>
        <v>-5</v>
      </c>
      <c r="J35" s="61">
        <f t="shared" si="4"/>
        <v>-4</v>
      </c>
      <c r="K35" s="61">
        <f t="shared" si="4"/>
        <v>-3</v>
      </c>
      <c r="L35" s="61">
        <f t="shared" si="4"/>
        <v>-2</v>
      </c>
      <c r="M35" s="61">
        <f>N35-1</f>
        <v>-1</v>
      </c>
      <c r="N35" s="62">
        <v>0</v>
      </c>
      <c r="O35" s="61">
        <f t="shared" si="0"/>
        <v>1</v>
      </c>
      <c r="P35" s="63">
        <f t="shared" si="0"/>
        <v>2</v>
      </c>
      <c r="Q35" s="63">
        <f t="shared" si="0"/>
        <v>3</v>
      </c>
      <c r="R35" s="63">
        <f t="shared" si="0"/>
        <v>4</v>
      </c>
      <c r="S35" s="62">
        <f t="shared" si="0"/>
        <v>5</v>
      </c>
      <c r="T35" s="61">
        <f t="shared" si="0"/>
        <v>6</v>
      </c>
      <c r="U35" s="63">
        <f t="shared" si="0"/>
        <v>7</v>
      </c>
      <c r="V35" s="63">
        <f t="shared" si="0"/>
        <v>8</v>
      </c>
      <c r="W35" s="63">
        <f t="shared" si="0"/>
        <v>9</v>
      </c>
      <c r="X35" s="62">
        <f t="shared" si="0"/>
        <v>10</v>
      </c>
      <c r="Y35" s="61">
        <f t="shared" si="0"/>
        <v>11</v>
      </c>
      <c r="Z35" s="63">
        <f t="shared" si="1"/>
        <v>12</v>
      </c>
      <c r="AA35" s="63">
        <f t="shared" si="1"/>
        <v>13</v>
      </c>
      <c r="AB35" s="63">
        <f t="shared" si="1"/>
        <v>14</v>
      </c>
      <c r="AC35" s="62">
        <f t="shared" si="1"/>
        <v>15</v>
      </c>
      <c r="AD35" s="61">
        <f t="shared" si="1"/>
        <v>16</v>
      </c>
      <c r="AE35" s="63">
        <f t="shared" si="1"/>
        <v>17</v>
      </c>
      <c r="AF35" s="63">
        <f t="shared" si="1"/>
        <v>18</v>
      </c>
      <c r="AG35" s="63">
        <f t="shared" si="1"/>
        <v>19</v>
      </c>
      <c r="AH35" s="62">
        <f t="shared" si="1"/>
        <v>20</v>
      </c>
      <c r="AI35" s="61">
        <f t="shared" si="1"/>
        <v>21</v>
      </c>
      <c r="AJ35" s="63">
        <f t="shared" si="1"/>
        <v>22</v>
      </c>
      <c r="AK35" s="63">
        <f t="shared" si="1"/>
        <v>23</v>
      </c>
      <c r="AL35" s="63">
        <f t="shared" si="1"/>
        <v>24</v>
      </c>
      <c r="AM35" s="62">
        <f t="shared" si="1"/>
        <v>25</v>
      </c>
      <c r="AN35" s="61">
        <f t="shared" si="1"/>
        <v>26</v>
      </c>
      <c r="AO35" s="63">
        <f t="shared" si="1"/>
        <v>27</v>
      </c>
      <c r="AP35" s="63">
        <f t="shared" si="2"/>
        <v>28</v>
      </c>
      <c r="AQ35" s="63">
        <f t="shared" si="2"/>
        <v>29</v>
      </c>
      <c r="AR35" s="62">
        <f t="shared" si="2"/>
        <v>30</v>
      </c>
      <c r="AS35" s="61">
        <f t="shared" si="2"/>
        <v>31</v>
      </c>
      <c r="AT35" s="63">
        <f t="shared" si="2"/>
        <v>32</v>
      </c>
      <c r="AU35" s="63">
        <f t="shared" si="2"/>
        <v>33</v>
      </c>
      <c r="AV35" s="63">
        <f t="shared" si="2"/>
        <v>34</v>
      </c>
      <c r="AW35" s="62">
        <f t="shared" si="2"/>
        <v>35</v>
      </c>
      <c r="AX35" s="61">
        <f t="shared" si="2"/>
        <v>36</v>
      </c>
      <c r="AY35" s="63">
        <f t="shared" si="2"/>
        <v>37</v>
      </c>
      <c r="AZ35" s="63">
        <f t="shared" si="2"/>
        <v>38</v>
      </c>
      <c r="BA35" s="63">
        <f t="shared" si="2"/>
        <v>39</v>
      </c>
      <c r="BB35" s="62">
        <f t="shared" si="2"/>
        <v>40</v>
      </c>
      <c r="BC35" s="61">
        <f t="shared" si="2"/>
        <v>41</v>
      </c>
      <c r="BD35" s="63">
        <f t="shared" si="2"/>
        <v>42</v>
      </c>
      <c r="BE35" s="63">
        <f t="shared" si="2"/>
        <v>43</v>
      </c>
      <c r="BF35" s="63">
        <f t="shared" si="3"/>
        <v>44</v>
      </c>
      <c r="BG35" s="62">
        <f t="shared" si="3"/>
        <v>45</v>
      </c>
      <c r="BH35" s="61">
        <f t="shared" si="3"/>
        <v>46</v>
      </c>
      <c r="BI35" s="63">
        <f t="shared" si="3"/>
        <v>47</v>
      </c>
      <c r="BJ35" s="63">
        <f t="shared" si="3"/>
        <v>48</v>
      </c>
      <c r="BK35" s="63">
        <f t="shared" si="3"/>
        <v>49</v>
      </c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</row>
    <row r="36" spans="1:118" s="65" customFormat="1" ht="12.95" customHeight="1">
      <c r="A36" s="60" t="s">
        <v>182</v>
      </c>
      <c r="B36" s="60"/>
      <c r="C36" s="60"/>
      <c r="D36" s="60"/>
      <c r="E36" s="60"/>
      <c r="F36" s="60"/>
      <c r="G36" s="60"/>
      <c r="H36" s="60"/>
      <c r="I36" s="66">
        <f t="shared" ref="I36:BK36" si="5">1/(1+$I$27)^I35</f>
        <v>1.4693280768000003</v>
      </c>
      <c r="J36" s="67">
        <f t="shared" si="5"/>
        <v>1.3604889600000003</v>
      </c>
      <c r="K36" s="67">
        <f t="shared" si="5"/>
        <v>1.2597120000000002</v>
      </c>
      <c r="L36" s="67">
        <f t="shared" si="5"/>
        <v>1.1664000000000001</v>
      </c>
      <c r="M36" s="66">
        <f t="shared" si="5"/>
        <v>1.08</v>
      </c>
      <c r="N36" s="68">
        <f t="shared" si="5"/>
        <v>1</v>
      </c>
      <c r="O36" s="66">
        <f t="shared" si="5"/>
        <v>0.92592592592592582</v>
      </c>
      <c r="P36" s="67">
        <f t="shared" si="5"/>
        <v>0.85733882030178321</v>
      </c>
      <c r="Q36" s="67">
        <f t="shared" si="5"/>
        <v>0.79383224102016958</v>
      </c>
      <c r="R36" s="67">
        <f t="shared" si="5"/>
        <v>0.73502985279645328</v>
      </c>
      <c r="S36" s="68">
        <f t="shared" si="5"/>
        <v>0.68058319703375303</v>
      </c>
      <c r="T36" s="66">
        <f t="shared" si="5"/>
        <v>0.63016962688310452</v>
      </c>
      <c r="U36" s="67">
        <f t="shared" si="5"/>
        <v>0.58349039526213387</v>
      </c>
      <c r="V36" s="67">
        <f t="shared" si="5"/>
        <v>0.54026888450197574</v>
      </c>
      <c r="W36" s="67">
        <f t="shared" si="5"/>
        <v>0.50024896713145905</v>
      </c>
      <c r="X36" s="68">
        <f t="shared" si="5"/>
        <v>0.46319348808468425</v>
      </c>
      <c r="Y36" s="66">
        <f t="shared" si="5"/>
        <v>0.42888285933767062</v>
      </c>
      <c r="Z36" s="67">
        <f t="shared" si="5"/>
        <v>0.39711375864599124</v>
      </c>
      <c r="AA36" s="67">
        <f t="shared" si="5"/>
        <v>0.36769792467221413</v>
      </c>
      <c r="AB36" s="67">
        <f t="shared" si="5"/>
        <v>0.34046104136316119</v>
      </c>
      <c r="AC36" s="68">
        <f t="shared" si="5"/>
        <v>0.31524170496588994</v>
      </c>
      <c r="AD36" s="66">
        <f t="shared" si="5"/>
        <v>0.29189046756100923</v>
      </c>
      <c r="AE36" s="67">
        <f t="shared" si="5"/>
        <v>0.27026895144537894</v>
      </c>
      <c r="AF36" s="67">
        <f t="shared" si="5"/>
        <v>0.25024902911609154</v>
      </c>
      <c r="AG36" s="67">
        <f t="shared" si="5"/>
        <v>0.23171206399638106</v>
      </c>
      <c r="AH36" s="68">
        <f t="shared" si="5"/>
        <v>0.21454820740405653</v>
      </c>
      <c r="AI36" s="66">
        <f t="shared" si="5"/>
        <v>0.19865574759634863</v>
      </c>
      <c r="AJ36" s="67">
        <f t="shared" si="5"/>
        <v>0.18394050703365611</v>
      </c>
      <c r="AK36" s="67">
        <f t="shared" si="5"/>
        <v>0.17031528429042234</v>
      </c>
      <c r="AL36" s="67">
        <f t="shared" si="5"/>
        <v>0.1576993373059466</v>
      </c>
      <c r="AM36" s="68">
        <f t="shared" si="5"/>
        <v>0.1460179049129135</v>
      </c>
      <c r="AN36" s="66">
        <f t="shared" si="5"/>
        <v>0.13520176380825324</v>
      </c>
      <c r="AO36" s="67">
        <f t="shared" si="5"/>
        <v>0.12518681834097523</v>
      </c>
      <c r="AP36" s="67">
        <f t="shared" si="5"/>
        <v>0.11591372068608817</v>
      </c>
      <c r="AQ36" s="67">
        <f t="shared" si="5"/>
        <v>0.10732751915378534</v>
      </c>
      <c r="AR36" s="68">
        <f t="shared" si="5"/>
        <v>9.9377332549801231E-2</v>
      </c>
      <c r="AS36" s="66">
        <f t="shared" si="5"/>
        <v>9.2016048657223348E-2</v>
      </c>
      <c r="AT36" s="67">
        <f t="shared" si="5"/>
        <v>8.5200045052984577E-2</v>
      </c>
      <c r="AU36" s="67">
        <f t="shared" si="5"/>
        <v>7.8888930604615354E-2</v>
      </c>
      <c r="AV36" s="67">
        <f t="shared" si="5"/>
        <v>7.3045306115384581E-2</v>
      </c>
      <c r="AW36" s="68">
        <f t="shared" si="5"/>
        <v>6.7634542699430159E-2</v>
      </c>
      <c r="AX36" s="66">
        <f t="shared" si="5"/>
        <v>6.2624576573546434E-2</v>
      </c>
      <c r="AY36" s="67">
        <f t="shared" si="5"/>
        <v>5.7985719049580033E-2</v>
      </c>
      <c r="AZ36" s="67">
        <f t="shared" si="5"/>
        <v>5.3690480601462989E-2</v>
      </c>
      <c r="BA36" s="67">
        <f t="shared" si="5"/>
        <v>4.9713407964317585E-2</v>
      </c>
      <c r="BB36" s="68">
        <f t="shared" si="5"/>
        <v>4.6030933300294057E-2</v>
      </c>
      <c r="BC36" s="66">
        <f t="shared" si="5"/>
        <v>4.2621234537309309E-2</v>
      </c>
      <c r="BD36" s="67">
        <f t="shared" si="5"/>
        <v>3.9464106053064177E-2</v>
      </c>
      <c r="BE36" s="67">
        <f t="shared" si="5"/>
        <v>3.6540838938022388E-2</v>
      </c>
      <c r="BF36" s="67">
        <f t="shared" si="5"/>
        <v>3.3834110127798502E-2</v>
      </c>
      <c r="BG36" s="68">
        <f t="shared" si="5"/>
        <v>3.1327879747961578E-2</v>
      </c>
      <c r="BH36" s="66">
        <f t="shared" si="5"/>
        <v>2.900729606292738E-2</v>
      </c>
      <c r="BI36" s="67">
        <f t="shared" si="5"/>
        <v>2.6858607465673496E-2</v>
      </c>
      <c r="BJ36" s="67">
        <f t="shared" si="5"/>
        <v>2.4869080986734723E-2</v>
      </c>
      <c r="BK36" s="67">
        <f t="shared" si="5"/>
        <v>2.3026926839569185E-2</v>
      </c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</row>
    <row r="37" spans="1:118" s="65" customFormat="1" ht="12.95" customHeight="1">
      <c r="A37" s="60" t="s">
        <v>35</v>
      </c>
      <c r="B37" s="60"/>
      <c r="C37" s="60"/>
      <c r="D37" s="60"/>
      <c r="E37" s="60"/>
      <c r="F37" s="60"/>
      <c r="G37" s="60"/>
      <c r="H37" s="60"/>
      <c r="I37" s="61">
        <f t="shared" ref="I37:BK37" si="6">IF(OR($I$25-I$34+$I$23&gt;=$I$25,$I$25-I$34+$I$23+1&lt;=0),0,$I$25-I$34+$I$23+1)</f>
        <v>0</v>
      </c>
      <c r="J37" s="63">
        <f t="shared" si="6"/>
        <v>0</v>
      </c>
      <c r="K37" s="63">
        <f t="shared" si="6"/>
        <v>0</v>
      </c>
      <c r="L37" s="63">
        <f t="shared" si="6"/>
        <v>44</v>
      </c>
      <c r="M37" s="61">
        <f t="shared" si="6"/>
        <v>43</v>
      </c>
      <c r="N37" s="70">
        <f t="shared" si="6"/>
        <v>42</v>
      </c>
      <c r="O37" s="61">
        <f t="shared" si="6"/>
        <v>41</v>
      </c>
      <c r="P37" s="63">
        <f t="shared" si="6"/>
        <v>40</v>
      </c>
      <c r="Q37" s="63">
        <f t="shared" si="6"/>
        <v>39</v>
      </c>
      <c r="R37" s="63">
        <f t="shared" si="6"/>
        <v>38</v>
      </c>
      <c r="S37" s="70">
        <f t="shared" si="6"/>
        <v>37</v>
      </c>
      <c r="T37" s="61">
        <f t="shared" si="6"/>
        <v>36</v>
      </c>
      <c r="U37" s="63">
        <f t="shared" si="6"/>
        <v>35</v>
      </c>
      <c r="V37" s="63">
        <f t="shared" si="6"/>
        <v>34</v>
      </c>
      <c r="W37" s="63">
        <f t="shared" si="6"/>
        <v>33</v>
      </c>
      <c r="X37" s="70">
        <f t="shared" si="6"/>
        <v>32</v>
      </c>
      <c r="Y37" s="61">
        <f t="shared" si="6"/>
        <v>31</v>
      </c>
      <c r="Z37" s="63">
        <f t="shared" si="6"/>
        <v>30</v>
      </c>
      <c r="AA37" s="63">
        <f t="shared" si="6"/>
        <v>29</v>
      </c>
      <c r="AB37" s="63">
        <f t="shared" si="6"/>
        <v>28</v>
      </c>
      <c r="AC37" s="70">
        <f t="shared" si="6"/>
        <v>27</v>
      </c>
      <c r="AD37" s="61">
        <f t="shared" si="6"/>
        <v>26</v>
      </c>
      <c r="AE37" s="63">
        <f t="shared" si="6"/>
        <v>25</v>
      </c>
      <c r="AF37" s="63">
        <f t="shared" si="6"/>
        <v>24</v>
      </c>
      <c r="AG37" s="63">
        <f t="shared" si="6"/>
        <v>23</v>
      </c>
      <c r="AH37" s="70">
        <f t="shared" si="6"/>
        <v>22</v>
      </c>
      <c r="AI37" s="61">
        <f t="shared" si="6"/>
        <v>21</v>
      </c>
      <c r="AJ37" s="63">
        <f t="shared" si="6"/>
        <v>20</v>
      </c>
      <c r="AK37" s="63">
        <f t="shared" si="6"/>
        <v>19</v>
      </c>
      <c r="AL37" s="63">
        <f t="shared" si="6"/>
        <v>18</v>
      </c>
      <c r="AM37" s="70">
        <f t="shared" si="6"/>
        <v>17</v>
      </c>
      <c r="AN37" s="61">
        <f t="shared" si="6"/>
        <v>16</v>
      </c>
      <c r="AO37" s="63">
        <f t="shared" si="6"/>
        <v>15</v>
      </c>
      <c r="AP37" s="63">
        <f t="shared" si="6"/>
        <v>14</v>
      </c>
      <c r="AQ37" s="63">
        <f t="shared" si="6"/>
        <v>13</v>
      </c>
      <c r="AR37" s="70">
        <f t="shared" si="6"/>
        <v>12</v>
      </c>
      <c r="AS37" s="61">
        <f t="shared" si="6"/>
        <v>11</v>
      </c>
      <c r="AT37" s="63">
        <f t="shared" si="6"/>
        <v>10</v>
      </c>
      <c r="AU37" s="63">
        <f t="shared" si="6"/>
        <v>9</v>
      </c>
      <c r="AV37" s="63">
        <f t="shared" si="6"/>
        <v>8</v>
      </c>
      <c r="AW37" s="70">
        <f t="shared" si="6"/>
        <v>7</v>
      </c>
      <c r="AX37" s="61">
        <f t="shared" si="6"/>
        <v>6</v>
      </c>
      <c r="AY37" s="63">
        <f t="shared" si="6"/>
        <v>5</v>
      </c>
      <c r="AZ37" s="63">
        <f t="shared" si="6"/>
        <v>4</v>
      </c>
      <c r="BA37" s="63">
        <f t="shared" si="6"/>
        <v>3</v>
      </c>
      <c r="BB37" s="70">
        <f t="shared" si="6"/>
        <v>2</v>
      </c>
      <c r="BC37" s="61">
        <f t="shared" si="6"/>
        <v>1</v>
      </c>
      <c r="BD37" s="63">
        <f t="shared" si="6"/>
        <v>0</v>
      </c>
      <c r="BE37" s="63">
        <f t="shared" si="6"/>
        <v>0</v>
      </c>
      <c r="BF37" s="63">
        <f t="shared" si="6"/>
        <v>0</v>
      </c>
      <c r="BG37" s="70">
        <f t="shared" si="6"/>
        <v>0</v>
      </c>
      <c r="BH37" s="61">
        <f t="shared" si="6"/>
        <v>0</v>
      </c>
      <c r="BI37" s="63">
        <f t="shared" si="6"/>
        <v>0</v>
      </c>
      <c r="BJ37" s="63">
        <f t="shared" si="6"/>
        <v>0</v>
      </c>
      <c r="BK37" s="63">
        <f t="shared" si="6"/>
        <v>0</v>
      </c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</row>
    <row r="38" spans="1:118" s="65" customFormat="1" ht="12.95" customHeight="1">
      <c r="A38" s="60" t="s">
        <v>36</v>
      </c>
      <c r="B38" s="60"/>
      <c r="C38" s="60"/>
      <c r="D38" s="60"/>
      <c r="E38" s="60"/>
      <c r="F38" s="60"/>
      <c r="G38" s="60"/>
      <c r="H38" s="60"/>
      <c r="I38" s="61">
        <f t="shared" ref="I38:BK38" si="7">IF(OR($I$26-I$34+$I$23&gt;=$I$26,$I$26-I$34+$I$23+1&lt;=0),0,$I$26-I$34+$I$23+1)</f>
        <v>0</v>
      </c>
      <c r="J38" s="61">
        <f t="shared" si="7"/>
        <v>0</v>
      </c>
      <c r="K38" s="61">
        <f t="shared" si="7"/>
        <v>0</v>
      </c>
      <c r="L38" s="63">
        <f t="shared" si="7"/>
        <v>44</v>
      </c>
      <c r="M38" s="61">
        <f t="shared" si="7"/>
        <v>43</v>
      </c>
      <c r="N38" s="70">
        <f t="shared" si="7"/>
        <v>42</v>
      </c>
      <c r="O38" s="61">
        <f t="shared" si="7"/>
        <v>41</v>
      </c>
      <c r="P38" s="63">
        <f t="shared" si="7"/>
        <v>40</v>
      </c>
      <c r="Q38" s="63">
        <f t="shared" si="7"/>
        <v>39</v>
      </c>
      <c r="R38" s="63">
        <f t="shared" si="7"/>
        <v>38</v>
      </c>
      <c r="S38" s="70">
        <f t="shared" si="7"/>
        <v>37</v>
      </c>
      <c r="T38" s="61">
        <f t="shared" si="7"/>
        <v>36</v>
      </c>
      <c r="U38" s="63">
        <f t="shared" si="7"/>
        <v>35</v>
      </c>
      <c r="V38" s="63">
        <f t="shared" si="7"/>
        <v>34</v>
      </c>
      <c r="W38" s="63">
        <f t="shared" si="7"/>
        <v>33</v>
      </c>
      <c r="X38" s="70">
        <f t="shared" si="7"/>
        <v>32</v>
      </c>
      <c r="Y38" s="61">
        <f t="shared" si="7"/>
        <v>31</v>
      </c>
      <c r="Z38" s="63">
        <f t="shared" si="7"/>
        <v>30</v>
      </c>
      <c r="AA38" s="63">
        <f t="shared" si="7"/>
        <v>29</v>
      </c>
      <c r="AB38" s="63">
        <f t="shared" si="7"/>
        <v>28</v>
      </c>
      <c r="AC38" s="70">
        <f t="shared" si="7"/>
        <v>27</v>
      </c>
      <c r="AD38" s="61">
        <f t="shared" si="7"/>
        <v>26</v>
      </c>
      <c r="AE38" s="63">
        <f t="shared" si="7"/>
        <v>25</v>
      </c>
      <c r="AF38" s="63">
        <f t="shared" si="7"/>
        <v>24</v>
      </c>
      <c r="AG38" s="63">
        <f t="shared" si="7"/>
        <v>23</v>
      </c>
      <c r="AH38" s="70">
        <f t="shared" si="7"/>
        <v>22</v>
      </c>
      <c r="AI38" s="61">
        <f t="shared" si="7"/>
        <v>21</v>
      </c>
      <c r="AJ38" s="63">
        <f t="shared" si="7"/>
        <v>20</v>
      </c>
      <c r="AK38" s="63">
        <f t="shared" si="7"/>
        <v>19</v>
      </c>
      <c r="AL38" s="63">
        <f t="shared" si="7"/>
        <v>18</v>
      </c>
      <c r="AM38" s="70">
        <f t="shared" si="7"/>
        <v>17</v>
      </c>
      <c r="AN38" s="61">
        <f t="shared" si="7"/>
        <v>16</v>
      </c>
      <c r="AO38" s="63">
        <f t="shared" si="7"/>
        <v>15</v>
      </c>
      <c r="AP38" s="63">
        <f t="shared" si="7"/>
        <v>14</v>
      </c>
      <c r="AQ38" s="63">
        <f t="shared" si="7"/>
        <v>13</v>
      </c>
      <c r="AR38" s="70">
        <f t="shared" si="7"/>
        <v>12</v>
      </c>
      <c r="AS38" s="61">
        <f t="shared" si="7"/>
        <v>11</v>
      </c>
      <c r="AT38" s="63">
        <f t="shared" si="7"/>
        <v>10</v>
      </c>
      <c r="AU38" s="63">
        <f t="shared" si="7"/>
        <v>9</v>
      </c>
      <c r="AV38" s="63">
        <f t="shared" si="7"/>
        <v>8</v>
      </c>
      <c r="AW38" s="70">
        <f t="shared" si="7"/>
        <v>7</v>
      </c>
      <c r="AX38" s="61">
        <f t="shared" si="7"/>
        <v>6</v>
      </c>
      <c r="AY38" s="63">
        <f t="shared" si="7"/>
        <v>5</v>
      </c>
      <c r="AZ38" s="63">
        <f t="shared" si="7"/>
        <v>4</v>
      </c>
      <c r="BA38" s="63">
        <f t="shared" si="7"/>
        <v>3</v>
      </c>
      <c r="BB38" s="70">
        <f t="shared" si="7"/>
        <v>2</v>
      </c>
      <c r="BC38" s="61">
        <f t="shared" si="7"/>
        <v>1</v>
      </c>
      <c r="BD38" s="63">
        <f t="shared" si="7"/>
        <v>0</v>
      </c>
      <c r="BE38" s="63">
        <f t="shared" si="7"/>
        <v>0</v>
      </c>
      <c r="BF38" s="63">
        <f t="shared" si="7"/>
        <v>0</v>
      </c>
      <c r="BG38" s="70">
        <f t="shared" si="7"/>
        <v>0</v>
      </c>
      <c r="BH38" s="61">
        <f t="shared" si="7"/>
        <v>0</v>
      </c>
      <c r="BI38" s="63">
        <f t="shared" si="7"/>
        <v>0</v>
      </c>
      <c r="BJ38" s="63">
        <f t="shared" si="7"/>
        <v>0</v>
      </c>
      <c r="BK38" s="63">
        <f t="shared" si="7"/>
        <v>0</v>
      </c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</row>
    <row r="39" spans="1:118" s="65" customFormat="1" ht="12.95" customHeight="1">
      <c r="A39" s="60"/>
      <c r="B39" s="60"/>
      <c r="C39" s="60"/>
      <c r="D39" s="60"/>
      <c r="E39" s="60"/>
      <c r="F39" s="60"/>
      <c r="G39" s="60"/>
      <c r="H39" s="60"/>
      <c r="I39" s="71"/>
      <c r="J39" s="72"/>
      <c r="K39" s="72"/>
      <c r="L39" s="72"/>
      <c r="M39" s="71"/>
      <c r="N39" s="73"/>
      <c r="O39" s="69"/>
      <c r="P39" s="74"/>
      <c r="Q39" s="75"/>
      <c r="R39" s="76"/>
      <c r="S39" s="73"/>
      <c r="T39" s="69"/>
      <c r="U39" s="74"/>
      <c r="V39" s="75"/>
      <c r="W39" s="76"/>
      <c r="X39" s="73"/>
      <c r="Y39" s="69"/>
      <c r="Z39" s="74"/>
      <c r="AA39" s="75"/>
      <c r="AB39" s="76"/>
      <c r="AC39" s="73"/>
      <c r="AD39" s="69"/>
      <c r="AE39" s="74"/>
      <c r="AF39" s="75"/>
      <c r="AG39" s="76"/>
      <c r="AH39" s="73"/>
      <c r="AI39" s="69"/>
      <c r="AJ39" s="74"/>
      <c r="AK39" s="75"/>
      <c r="AL39" s="76"/>
      <c r="AM39" s="73"/>
      <c r="AN39" s="69"/>
      <c r="AO39" s="74"/>
      <c r="AP39" s="75"/>
      <c r="AQ39" s="76"/>
      <c r="AR39" s="73"/>
      <c r="AS39" s="69"/>
      <c r="AT39" s="74"/>
      <c r="AU39" s="75"/>
      <c r="AV39" s="76"/>
      <c r="AW39" s="73"/>
      <c r="AX39" s="69"/>
      <c r="AY39" s="74"/>
      <c r="AZ39" s="75"/>
      <c r="BA39" s="76"/>
      <c r="BB39" s="73"/>
      <c r="BC39" s="69"/>
      <c r="BD39" s="74"/>
      <c r="BE39" s="75"/>
      <c r="BF39" s="76"/>
      <c r="BG39" s="73"/>
      <c r="BH39" s="69"/>
      <c r="BI39" s="74"/>
      <c r="BJ39" s="75"/>
      <c r="BK39" s="76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</row>
    <row r="40" spans="1:118" s="86" customFormat="1" ht="12.95" customHeight="1">
      <c r="A40" s="77" t="s">
        <v>37</v>
      </c>
      <c r="B40" s="78" t="s">
        <v>38</v>
      </c>
      <c r="C40" s="79"/>
      <c r="D40" s="79"/>
      <c r="E40" s="79"/>
      <c r="F40" s="79"/>
      <c r="G40" s="79"/>
      <c r="H40" s="79"/>
      <c r="I40" s="80">
        <f>IF(I$34=$I$23,$I$22,0)</f>
        <v>0</v>
      </c>
      <c r="J40" s="80">
        <f>IF(J$34=$I$23,$I$22,0)</f>
        <v>0</v>
      </c>
      <c r="K40" s="80">
        <f>IF(K$34=$I$23,$I$22,0)</f>
        <v>100</v>
      </c>
      <c r="L40" s="80">
        <f>IF(L$34=$I$23,$I$22,0)</f>
        <v>0</v>
      </c>
      <c r="M40" s="80">
        <f>IF(M$34=$I$23,$I$22,0)</f>
        <v>0</v>
      </c>
      <c r="N40" s="81"/>
      <c r="O40" s="82"/>
      <c r="P40" s="83"/>
      <c r="Q40" s="84"/>
      <c r="R40" s="85"/>
      <c r="S40" s="81"/>
      <c r="T40" s="82"/>
      <c r="U40" s="83"/>
      <c r="V40" s="84"/>
      <c r="W40" s="85"/>
      <c r="X40" s="81"/>
      <c r="Y40" s="82"/>
      <c r="Z40" s="83"/>
      <c r="AA40" s="84"/>
      <c r="AB40" s="85"/>
      <c r="AC40" s="81"/>
      <c r="AD40" s="82"/>
      <c r="AE40" s="83"/>
      <c r="AF40" s="84"/>
      <c r="AG40" s="85"/>
      <c r="AH40" s="81"/>
      <c r="AI40" s="82"/>
      <c r="AJ40" s="83"/>
      <c r="AK40" s="84"/>
      <c r="AL40" s="85"/>
      <c r="AM40" s="81"/>
      <c r="AN40" s="82"/>
      <c r="AO40" s="83"/>
      <c r="AP40" s="84"/>
      <c r="AQ40" s="85"/>
      <c r="AR40" s="81"/>
      <c r="AS40" s="82"/>
      <c r="AT40" s="83"/>
      <c r="AU40" s="84"/>
      <c r="AV40" s="85"/>
      <c r="AW40" s="81"/>
      <c r="AX40" s="82"/>
      <c r="AY40" s="83"/>
      <c r="AZ40" s="84"/>
      <c r="BA40" s="85"/>
      <c r="BB40" s="81"/>
      <c r="BC40" s="82"/>
      <c r="BD40" s="83"/>
      <c r="BE40" s="84"/>
      <c r="BF40" s="85"/>
      <c r="BG40" s="81"/>
      <c r="BH40" s="82"/>
      <c r="BI40" s="83"/>
      <c r="BJ40" s="84"/>
      <c r="BK40" s="85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</row>
    <row r="41" spans="1:118" s="86" customFormat="1" ht="12.95" customHeight="1">
      <c r="A41" s="77" t="s">
        <v>39</v>
      </c>
      <c r="B41" s="79" t="s">
        <v>40</v>
      </c>
      <c r="C41" s="79"/>
      <c r="D41" s="79"/>
      <c r="E41" s="79"/>
      <c r="F41" s="79"/>
      <c r="G41" s="79"/>
      <c r="H41" s="79"/>
      <c r="I41" s="80">
        <v>0</v>
      </c>
      <c r="J41" s="80">
        <f>I44</f>
        <v>0</v>
      </c>
      <c r="K41" s="80">
        <f>J44</f>
        <v>0</v>
      </c>
      <c r="L41" s="80">
        <f>K44</f>
        <v>100</v>
      </c>
      <c r="M41" s="80">
        <f>L44</f>
        <v>97.727272727272734</v>
      </c>
      <c r="N41" s="81"/>
      <c r="O41" s="82"/>
      <c r="P41" s="83"/>
      <c r="Q41" s="84"/>
      <c r="R41" s="85"/>
      <c r="S41" s="81"/>
      <c r="T41" s="82"/>
      <c r="U41" s="83"/>
      <c r="V41" s="84"/>
      <c r="W41" s="85"/>
      <c r="X41" s="81"/>
      <c r="Y41" s="82"/>
      <c r="Z41" s="83"/>
      <c r="AA41" s="84"/>
      <c r="AB41" s="85"/>
      <c r="AC41" s="81"/>
      <c r="AD41" s="82"/>
      <c r="AE41" s="83"/>
      <c r="AF41" s="84"/>
      <c r="AG41" s="85"/>
      <c r="AH41" s="81"/>
      <c r="AI41" s="82"/>
      <c r="AJ41" s="83"/>
      <c r="AK41" s="84"/>
      <c r="AL41" s="85"/>
      <c r="AM41" s="81"/>
      <c r="AN41" s="82"/>
      <c r="AO41" s="83"/>
      <c r="AP41" s="84"/>
      <c r="AQ41" s="85"/>
      <c r="AR41" s="81"/>
      <c r="AS41" s="82"/>
      <c r="AT41" s="83"/>
      <c r="AU41" s="84"/>
      <c r="AV41" s="85"/>
      <c r="AW41" s="81"/>
      <c r="AX41" s="82"/>
      <c r="AY41" s="83"/>
      <c r="AZ41" s="84"/>
      <c r="BA41" s="85"/>
      <c r="BB41" s="81"/>
      <c r="BC41" s="82"/>
      <c r="BD41" s="83"/>
      <c r="BE41" s="84"/>
      <c r="BF41" s="85"/>
      <c r="BG41" s="81"/>
      <c r="BH41" s="82"/>
      <c r="BI41" s="83"/>
      <c r="BJ41" s="84"/>
      <c r="BK41" s="85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</row>
    <row r="42" spans="1:118" s="86" customFormat="1" ht="12.95" customHeight="1">
      <c r="A42" s="78"/>
      <c r="B42" s="87" t="s">
        <v>41</v>
      </c>
      <c r="C42" s="88"/>
      <c r="D42" s="88"/>
      <c r="E42" s="88"/>
      <c r="F42" s="88"/>
      <c r="G42" s="88"/>
      <c r="H42" s="88"/>
      <c r="I42" s="80">
        <f>I$40</f>
        <v>0</v>
      </c>
      <c r="J42" s="80">
        <f>J$40</f>
        <v>0</v>
      </c>
      <c r="K42" s="89">
        <f>K$40</f>
        <v>100</v>
      </c>
      <c r="L42" s="89">
        <f>L$40</f>
        <v>0</v>
      </c>
      <c r="M42" s="80">
        <f>M$40</f>
        <v>0</v>
      </c>
      <c r="N42" s="81"/>
      <c r="O42" s="82"/>
      <c r="P42" s="83"/>
      <c r="Q42" s="84"/>
      <c r="R42" s="85"/>
      <c r="S42" s="81"/>
      <c r="T42" s="82"/>
      <c r="U42" s="83"/>
      <c r="V42" s="84"/>
      <c r="W42" s="85"/>
      <c r="X42" s="81"/>
      <c r="Y42" s="82"/>
      <c r="Z42" s="83"/>
      <c r="AA42" s="84"/>
      <c r="AB42" s="85"/>
      <c r="AC42" s="81"/>
      <c r="AD42" s="82"/>
      <c r="AE42" s="83"/>
      <c r="AF42" s="84"/>
      <c r="AG42" s="85"/>
      <c r="AH42" s="81"/>
      <c r="AI42" s="82"/>
      <c r="AJ42" s="83"/>
      <c r="AK42" s="84"/>
      <c r="AL42" s="85"/>
      <c r="AM42" s="81"/>
      <c r="AN42" s="82"/>
      <c r="AO42" s="83"/>
      <c r="AP42" s="84"/>
      <c r="AQ42" s="85"/>
      <c r="AR42" s="81"/>
      <c r="AS42" s="82"/>
      <c r="AT42" s="83"/>
      <c r="AU42" s="84"/>
      <c r="AV42" s="85"/>
      <c r="AW42" s="81"/>
      <c r="AX42" s="82"/>
      <c r="AY42" s="83"/>
      <c r="AZ42" s="84"/>
      <c r="BA42" s="85"/>
      <c r="BB42" s="81"/>
      <c r="BC42" s="82"/>
      <c r="BD42" s="83"/>
      <c r="BE42" s="84"/>
      <c r="BF42" s="85"/>
      <c r="BG42" s="81"/>
      <c r="BH42" s="82"/>
      <c r="BI42" s="83"/>
      <c r="BJ42" s="84"/>
      <c r="BK42" s="85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</row>
    <row r="43" spans="1:118" s="86" customFormat="1" ht="12.95" customHeight="1">
      <c r="A43" s="78"/>
      <c r="B43" s="90" t="s">
        <v>42</v>
      </c>
      <c r="C43" s="88"/>
      <c r="D43" s="88"/>
      <c r="E43" s="88"/>
      <c r="F43" s="88"/>
      <c r="G43" s="88"/>
      <c r="H43" s="88"/>
      <c r="I43" s="80">
        <f>IF(I41&lt;&gt;0,I41/I$37,0)</f>
        <v>0</v>
      </c>
      <c r="J43" s="80">
        <f>IF(J41&lt;&gt;0,J41/J$37,0)</f>
        <v>0</v>
      </c>
      <c r="K43" s="80">
        <f>IF(K41&lt;&gt;0,K41/K$37,0)</f>
        <v>0</v>
      </c>
      <c r="L43" s="80">
        <f>IF(L41&lt;&gt;0,L41/L$37,0)</f>
        <v>2.2727272727272729</v>
      </c>
      <c r="M43" s="80">
        <f>IF(M41&lt;&gt;0,M41/M$37,0)</f>
        <v>2.2727272727272729</v>
      </c>
      <c r="N43" s="81"/>
      <c r="O43" s="82"/>
      <c r="P43" s="83"/>
      <c r="Q43" s="84"/>
      <c r="R43" s="85"/>
      <c r="S43" s="81"/>
      <c r="T43" s="82"/>
      <c r="U43" s="83"/>
      <c r="V43" s="84"/>
      <c r="W43" s="85"/>
      <c r="X43" s="81"/>
      <c r="Y43" s="82"/>
      <c r="Z43" s="83"/>
      <c r="AA43" s="84"/>
      <c r="AB43" s="85"/>
      <c r="AC43" s="81"/>
      <c r="AD43" s="82"/>
      <c r="AE43" s="83"/>
      <c r="AF43" s="84"/>
      <c r="AG43" s="85"/>
      <c r="AH43" s="81"/>
      <c r="AI43" s="82"/>
      <c r="AJ43" s="83"/>
      <c r="AK43" s="84"/>
      <c r="AL43" s="85"/>
      <c r="AM43" s="81"/>
      <c r="AN43" s="82"/>
      <c r="AO43" s="83"/>
      <c r="AP43" s="84"/>
      <c r="AQ43" s="85"/>
      <c r="AR43" s="81"/>
      <c r="AS43" s="82"/>
      <c r="AT43" s="83"/>
      <c r="AU43" s="84"/>
      <c r="AV43" s="85"/>
      <c r="AW43" s="81"/>
      <c r="AX43" s="82"/>
      <c r="AY43" s="83"/>
      <c r="AZ43" s="84"/>
      <c r="BA43" s="85"/>
      <c r="BB43" s="81"/>
      <c r="BC43" s="82"/>
      <c r="BD43" s="83"/>
      <c r="BE43" s="84"/>
      <c r="BF43" s="85"/>
      <c r="BG43" s="81"/>
      <c r="BH43" s="82"/>
      <c r="BI43" s="83"/>
      <c r="BJ43" s="84"/>
      <c r="BK43" s="85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</row>
    <row r="44" spans="1:118" s="86" customFormat="1" ht="12.95" customHeight="1">
      <c r="A44" s="78"/>
      <c r="B44" s="79" t="s">
        <v>43</v>
      </c>
      <c r="C44" s="88"/>
      <c r="D44" s="88"/>
      <c r="E44" s="88"/>
      <c r="F44" s="88"/>
      <c r="G44" s="88"/>
      <c r="H44" s="88"/>
      <c r="I44" s="80">
        <f>I41+I42-I43</f>
        <v>0</v>
      </c>
      <c r="J44" s="80">
        <f>J41+J42-J43</f>
        <v>0</v>
      </c>
      <c r="K44" s="80">
        <f>K41+K42-K43</f>
        <v>100</v>
      </c>
      <c r="L44" s="80">
        <f>L41+L42-L43</f>
        <v>97.727272727272734</v>
      </c>
      <c r="M44" s="80">
        <f>M41+M42-M43</f>
        <v>95.454545454545467</v>
      </c>
      <c r="N44" s="81"/>
      <c r="O44" s="82"/>
      <c r="P44" s="83"/>
      <c r="Q44" s="84"/>
      <c r="R44" s="85"/>
      <c r="S44" s="81"/>
      <c r="T44" s="82"/>
      <c r="U44" s="83"/>
      <c r="V44" s="84"/>
      <c r="W44" s="85"/>
      <c r="X44" s="81"/>
      <c r="Y44" s="82"/>
      <c r="Z44" s="83"/>
      <c r="AA44" s="84"/>
      <c r="AB44" s="85"/>
      <c r="AC44" s="81"/>
      <c r="AD44" s="82"/>
      <c r="AE44" s="83"/>
      <c r="AF44" s="84"/>
      <c r="AG44" s="85"/>
      <c r="AH44" s="81"/>
      <c r="AI44" s="82"/>
      <c r="AJ44" s="83"/>
      <c r="AK44" s="84"/>
      <c r="AL44" s="85"/>
      <c r="AM44" s="81"/>
      <c r="AN44" s="82"/>
      <c r="AO44" s="83"/>
      <c r="AP44" s="84"/>
      <c r="AQ44" s="85"/>
      <c r="AR44" s="81"/>
      <c r="AS44" s="82"/>
      <c r="AT44" s="83"/>
      <c r="AU44" s="84"/>
      <c r="AV44" s="85"/>
      <c r="AW44" s="81"/>
      <c r="AX44" s="82"/>
      <c r="AY44" s="83"/>
      <c r="AZ44" s="84"/>
      <c r="BA44" s="85"/>
      <c r="BB44" s="81"/>
      <c r="BC44" s="82"/>
      <c r="BD44" s="83"/>
      <c r="BE44" s="84"/>
      <c r="BF44" s="85"/>
      <c r="BG44" s="81"/>
      <c r="BH44" s="82"/>
      <c r="BI44" s="83"/>
      <c r="BJ44" s="84"/>
      <c r="BK44" s="85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</row>
    <row r="45" spans="1:118" s="86" customFormat="1" ht="12.95" customHeight="1">
      <c r="A45" s="78"/>
      <c r="B45" s="91" t="s">
        <v>44</v>
      </c>
      <c r="C45" s="88"/>
      <c r="D45" s="88"/>
      <c r="E45" s="88"/>
      <c r="F45" s="88"/>
      <c r="G45" s="88"/>
      <c r="H45" s="88"/>
      <c r="I45" s="80">
        <f>I41*$I$27</f>
        <v>0</v>
      </c>
      <c r="J45" s="80">
        <f>J41*$I$27</f>
        <v>0</v>
      </c>
      <c r="K45" s="89">
        <f>K41*$I$27</f>
        <v>0</v>
      </c>
      <c r="L45" s="89">
        <f>L41*$I$27</f>
        <v>8</v>
      </c>
      <c r="M45" s="80">
        <f>M41*$I$27</f>
        <v>7.8181818181818192</v>
      </c>
      <c r="N45" s="81"/>
      <c r="O45" s="82"/>
      <c r="P45" s="83"/>
      <c r="Q45" s="84"/>
      <c r="R45" s="85"/>
      <c r="S45" s="81"/>
      <c r="T45" s="82"/>
      <c r="U45" s="83"/>
      <c r="V45" s="84"/>
      <c r="W45" s="85"/>
      <c r="X45" s="81"/>
      <c r="Y45" s="82"/>
      <c r="Z45" s="83"/>
      <c r="AA45" s="84"/>
      <c r="AB45" s="85"/>
      <c r="AC45" s="81"/>
      <c r="AD45" s="82"/>
      <c r="AE45" s="83"/>
      <c r="AF45" s="84"/>
      <c r="AG45" s="85"/>
      <c r="AH45" s="81"/>
      <c r="AI45" s="82"/>
      <c r="AJ45" s="83"/>
      <c r="AK45" s="84"/>
      <c r="AL45" s="85"/>
      <c r="AM45" s="81"/>
      <c r="AN45" s="82"/>
      <c r="AO45" s="83"/>
      <c r="AP45" s="84"/>
      <c r="AQ45" s="85"/>
      <c r="AR45" s="81"/>
      <c r="AS45" s="82"/>
      <c r="AT45" s="83"/>
      <c r="AU45" s="84"/>
      <c r="AV45" s="85"/>
      <c r="AW45" s="81"/>
      <c r="AX45" s="82"/>
      <c r="AY45" s="83"/>
      <c r="AZ45" s="84"/>
      <c r="BA45" s="85"/>
      <c r="BB45" s="81"/>
      <c r="BC45" s="82"/>
      <c r="BD45" s="83"/>
      <c r="BE45" s="84"/>
      <c r="BF45" s="85"/>
      <c r="BG45" s="81"/>
      <c r="BH45" s="82"/>
      <c r="BI45" s="83"/>
      <c r="BJ45" s="84"/>
      <c r="BK45" s="85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</row>
    <row r="46" spans="1:118" s="86" customFormat="1" ht="12.95" customHeight="1">
      <c r="A46" s="78"/>
      <c r="B46" s="91" t="s">
        <v>45</v>
      </c>
      <c r="C46" s="88"/>
      <c r="D46" s="88"/>
      <c r="E46" s="88"/>
      <c r="F46" s="88"/>
      <c r="G46" s="88"/>
      <c r="H46" s="88"/>
      <c r="I46" s="80">
        <f>I45+I43</f>
        <v>0</v>
      </c>
      <c r="J46" s="80">
        <f>J45+J43</f>
        <v>0</v>
      </c>
      <c r="K46" s="80">
        <f>K45+K43</f>
        <v>0</v>
      </c>
      <c r="L46" s="80">
        <f>L45+L43</f>
        <v>10.272727272727273</v>
      </c>
      <c r="M46" s="80">
        <f>M45+M43</f>
        <v>10.090909090909092</v>
      </c>
      <c r="N46" s="92"/>
      <c r="O46" s="80"/>
      <c r="P46" s="80"/>
      <c r="Q46" s="80"/>
      <c r="R46" s="80"/>
      <c r="S46" s="92"/>
      <c r="T46" s="80"/>
      <c r="U46" s="80"/>
      <c r="V46" s="80"/>
      <c r="W46" s="80"/>
      <c r="X46" s="92"/>
      <c r="Y46" s="80"/>
      <c r="Z46" s="80"/>
      <c r="AA46" s="80"/>
      <c r="AB46" s="80"/>
      <c r="AC46" s="92"/>
      <c r="AD46" s="80"/>
      <c r="AE46" s="80"/>
      <c r="AF46" s="80"/>
      <c r="AG46" s="80"/>
      <c r="AH46" s="92"/>
      <c r="AI46" s="80"/>
      <c r="AJ46" s="80"/>
      <c r="AK46" s="80"/>
      <c r="AL46" s="80"/>
      <c r="AM46" s="92"/>
      <c r="AN46" s="80"/>
      <c r="AO46" s="80"/>
      <c r="AP46" s="80"/>
      <c r="AQ46" s="80"/>
      <c r="AR46" s="92"/>
      <c r="AS46" s="80"/>
      <c r="AT46" s="80"/>
      <c r="AU46" s="80"/>
      <c r="AV46" s="80"/>
      <c r="AW46" s="92"/>
      <c r="AX46" s="80"/>
      <c r="AY46" s="80"/>
      <c r="AZ46" s="80"/>
      <c r="BA46" s="80"/>
      <c r="BB46" s="92"/>
      <c r="BC46" s="80"/>
      <c r="BD46" s="80"/>
      <c r="BE46" s="80"/>
      <c r="BF46" s="80"/>
      <c r="BG46" s="92"/>
      <c r="BH46" s="80"/>
      <c r="BI46" s="80"/>
      <c r="BJ46" s="80"/>
      <c r="BK46" s="80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</row>
    <row r="47" spans="1:118" s="86" customFormat="1" ht="12.95" customHeight="1">
      <c r="A47" s="78"/>
      <c r="B47" s="93" t="s">
        <v>46</v>
      </c>
      <c r="C47" s="94"/>
      <c r="D47" s="94"/>
      <c r="E47" s="94"/>
      <c r="F47" s="94"/>
      <c r="G47" s="94"/>
      <c r="H47" s="94"/>
      <c r="I47" s="95">
        <f>I46</f>
        <v>0</v>
      </c>
      <c r="J47" s="95">
        <f>J46</f>
        <v>0</v>
      </c>
      <c r="K47" s="95">
        <f>K46</f>
        <v>0</v>
      </c>
      <c r="L47" s="95">
        <f>L46</f>
        <v>10.272727272727273</v>
      </c>
      <c r="M47" s="96">
        <f>M46</f>
        <v>10.090909090909092</v>
      </c>
      <c r="N47" s="97"/>
      <c r="O47" s="95"/>
      <c r="P47" s="95"/>
      <c r="Q47" s="95"/>
      <c r="R47" s="95"/>
      <c r="S47" s="97"/>
      <c r="T47" s="95"/>
      <c r="U47" s="95"/>
      <c r="V47" s="95"/>
      <c r="W47" s="95"/>
      <c r="X47" s="97"/>
      <c r="Y47" s="95"/>
      <c r="Z47" s="95"/>
      <c r="AA47" s="95"/>
      <c r="AB47" s="95"/>
      <c r="AC47" s="97"/>
      <c r="AD47" s="95"/>
      <c r="AE47" s="95"/>
      <c r="AF47" s="95"/>
      <c r="AG47" s="95"/>
      <c r="AH47" s="97"/>
      <c r="AI47" s="95"/>
      <c r="AJ47" s="95"/>
      <c r="AK47" s="95"/>
      <c r="AL47" s="95"/>
      <c r="AM47" s="97"/>
      <c r="AN47" s="95"/>
      <c r="AO47" s="95"/>
      <c r="AP47" s="95"/>
      <c r="AQ47" s="95"/>
      <c r="AR47" s="97"/>
      <c r="AS47" s="95"/>
      <c r="AT47" s="95"/>
      <c r="AU47" s="95"/>
      <c r="AV47" s="95"/>
      <c r="AW47" s="97"/>
      <c r="AX47" s="95"/>
      <c r="AY47" s="95"/>
      <c r="AZ47" s="95"/>
      <c r="BA47" s="95"/>
      <c r="BB47" s="97"/>
      <c r="BC47" s="95"/>
      <c r="BD47" s="95"/>
      <c r="BE47" s="95"/>
      <c r="BF47" s="95"/>
      <c r="BG47" s="97"/>
      <c r="BH47" s="95"/>
      <c r="BI47" s="95"/>
      <c r="BJ47" s="95"/>
      <c r="BK47" s="95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</row>
    <row r="48" spans="1:118" ht="12.95" customHeight="1">
      <c r="A48" s="38"/>
      <c r="B48" s="37"/>
      <c r="C48" s="38"/>
      <c r="D48" s="38"/>
      <c r="E48" s="38"/>
      <c r="F48" s="38"/>
      <c r="G48" s="38"/>
      <c r="H48" s="38"/>
      <c r="I48" s="98"/>
      <c r="J48" s="98"/>
      <c r="K48" s="98"/>
      <c r="L48" s="98"/>
      <c r="M48" s="98"/>
      <c r="N48" s="99"/>
      <c r="O48" s="98"/>
      <c r="P48" s="98"/>
      <c r="Q48" s="98"/>
      <c r="R48" s="98"/>
      <c r="S48" s="99"/>
      <c r="T48" s="98"/>
      <c r="U48" s="98"/>
      <c r="V48" s="98"/>
      <c r="W48" s="98"/>
      <c r="X48" s="99"/>
      <c r="Y48" s="98"/>
      <c r="Z48" s="98"/>
      <c r="AA48" s="98"/>
      <c r="AB48" s="98"/>
      <c r="AC48" s="99"/>
      <c r="AD48" s="98"/>
      <c r="AE48" s="98"/>
      <c r="AF48" s="98"/>
      <c r="AG48" s="98"/>
      <c r="AH48" s="99"/>
      <c r="AI48" s="98"/>
      <c r="AJ48" s="98"/>
      <c r="AK48" s="98"/>
      <c r="AL48" s="98"/>
      <c r="AM48" s="99"/>
      <c r="AN48" s="98"/>
      <c r="AO48" s="98"/>
      <c r="AP48" s="98"/>
      <c r="AQ48" s="98"/>
      <c r="AR48" s="99"/>
      <c r="AS48" s="98"/>
      <c r="AT48" s="98"/>
      <c r="AU48" s="98"/>
      <c r="AV48" s="98"/>
      <c r="AW48" s="99"/>
      <c r="AX48" s="98"/>
      <c r="AY48" s="98"/>
      <c r="AZ48" s="98"/>
      <c r="BA48" s="98"/>
      <c r="BB48" s="99"/>
      <c r="BC48" s="98"/>
      <c r="BD48" s="98"/>
      <c r="BE48" s="98"/>
      <c r="BF48" s="98"/>
      <c r="BG48" s="99"/>
      <c r="BH48" s="98"/>
      <c r="BI48" s="98"/>
      <c r="BJ48" s="98"/>
      <c r="BK48" s="98"/>
      <c r="BL48" s="100"/>
      <c r="BM48" s="100"/>
      <c r="BN48" s="100"/>
      <c r="BO48" s="100"/>
      <c r="BP48" s="100"/>
      <c r="BQ48" s="100"/>
      <c r="BR48" s="100"/>
      <c r="BS48" s="100"/>
      <c r="BT48" s="100"/>
      <c r="BU48" s="100"/>
      <c r="BV48" s="100"/>
      <c r="BW48" s="100"/>
      <c r="BX48" s="100"/>
      <c r="BY48" s="100"/>
      <c r="BZ48" s="100"/>
      <c r="CA48" s="100"/>
      <c r="CB48" s="100"/>
      <c r="CC48" s="100"/>
      <c r="CD48" s="100"/>
      <c r="CE48" s="100"/>
      <c r="CF48" s="100"/>
      <c r="CG48" s="100"/>
      <c r="CH48" s="100"/>
      <c r="CI48" s="100"/>
      <c r="CJ48" s="100"/>
      <c r="CK48" s="100"/>
      <c r="CL48" s="100"/>
      <c r="CM48" s="100"/>
      <c r="CN48" s="100"/>
      <c r="CO48" s="100"/>
      <c r="CP48" s="100"/>
      <c r="CQ48" s="100"/>
      <c r="CR48" s="100"/>
      <c r="CS48" s="100"/>
      <c r="CT48" s="100"/>
      <c r="CU48" s="100"/>
      <c r="CV48" s="100"/>
      <c r="CW48" s="100"/>
      <c r="CX48" s="100"/>
      <c r="CY48" s="100"/>
      <c r="CZ48" s="100"/>
      <c r="DA48" s="100"/>
      <c r="DB48" s="100"/>
      <c r="DC48" s="100"/>
      <c r="DD48" s="100"/>
      <c r="DE48" s="100"/>
      <c r="DF48" s="100"/>
      <c r="DG48" s="100"/>
      <c r="DH48" s="100"/>
      <c r="DI48" s="100"/>
      <c r="DJ48" s="100"/>
      <c r="DK48" s="100"/>
      <c r="DL48" s="100"/>
      <c r="DM48" s="100"/>
      <c r="DN48" s="100"/>
    </row>
    <row r="49" spans="1:118" ht="12.95" customHeight="1">
      <c r="A49" s="35" t="s">
        <v>47</v>
      </c>
      <c r="B49" s="37" t="s">
        <v>48</v>
      </c>
      <c r="C49" s="38"/>
      <c r="D49" s="38"/>
      <c r="E49" s="38"/>
      <c r="F49" s="38"/>
      <c r="G49" s="38"/>
      <c r="H49" s="38"/>
      <c r="I49" s="98">
        <f t="shared" ref="I49:BK49" si="8">I$40</f>
        <v>0</v>
      </c>
      <c r="J49" s="98">
        <f t="shared" si="8"/>
        <v>0</v>
      </c>
      <c r="K49" s="98">
        <f t="shared" si="8"/>
        <v>100</v>
      </c>
      <c r="L49" s="98">
        <f t="shared" si="8"/>
        <v>0</v>
      </c>
      <c r="M49" s="98">
        <f t="shared" si="8"/>
        <v>0</v>
      </c>
      <c r="N49" s="99">
        <f t="shared" si="8"/>
        <v>0</v>
      </c>
      <c r="O49" s="98">
        <f t="shared" si="8"/>
        <v>0</v>
      </c>
      <c r="P49" s="98">
        <f t="shared" si="8"/>
        <v>0</v>
      </c>
      <c r="Q49" s="98">
        <f t="shared" si="8"/>
        <v>0</v>
      </c>
      <c r="R49" s="98">
        <f t="shared" si="8"/>
        <v>0</v>
      </c>
      <c r="S49" s="99">
        <f t="shared" si="8"/>
        <v>0</v>
      </c>
      <c r="T49" s="98">
        <f t="shared" si="8"/>
        <v>0</v>
      </c>
      <c r="U49" s="98">
        <f t="shared" si="8"/>
        <v>0</v>
      </c>
      <c r="V49" s="98">
        <f t="shared" si="8"/>
        <v>0</v>
      </c>
      <c r="W49" s="98">
        <f t="shared" si="8"/>
        <v>0</v>
      </c>
      <c r="X49" s="99">
        <f t="shared" si="8"/>
        <v>0</v>
      </c>
      <c r="Y49" s="98">
        <f t="shared" si="8"/>
        <v>0</v>
      </c>
      <c r="Z49" s="98">
        <f t="shared" si="8"/>
        <v>0</v>
      </c>
      <c r="AA49" s="98">
        <f t="shared" si="8"/>
        <v>0</v>
      </c>
      <c r="AB49" s="98">
        <f t="shared" si="8"/>
        <v>0</v>
      </c>
      <c r="AC49" s="99">
        <f t="shared" si="8"/>
        <v>0</v>
      </c>
      <c r="AD49" s="98">
        <f t="shared" si="8"/>
        <v>0</v>
      </c>
      <c r="AE49" s="98">
        <f t="shared" si="8"/>
        <v>0</v>
      </c>
      <c r="AF49" s="98">
        <f t="shared" si="8"/>
        <v>0</v>
      </c>
      <c r="AG49" s="98">
        <f t="shared" si="8"/>
        <v>0</v>
      </c>
      <c r="AH49" s="99">
        <f t="shared" si="8"/>
        <v>0</v>
      </c>
      <c r="AI49" s="98">
        <f t="shared" si="8"/>
        <v>0</v>
      </c>
      <c r="AJ49" s="98">
        <f t="shared" si="8"/>
        <v>0</v>
      </c>
      <c r="AK49" s="98">
        <f t="shared" si="8"/>
        <v>0</v>
      </c>
      <c r="AL49" s="98">
        <f t="shared" si="8"/>
        <v>0</v>
      </c>
      <c r="AM49" s="99">
        <f t="shared" si="8"/>
        <v>0</v>
      </c>
      <c r="AN49" s="98">
        <f t="shared" si="8"/>
        <v>0</v>
      </c>
      <c r="AO49" s="98">
        <f t="shared" si="8"/>
        <v>0</v>
      </c>
      <c r="AP49" s="98">
        <f t="shared" si="8"/>
        <v>0</v>
      </c>
      <c r="AQ49" s="98">
        <f t="shared" si="8"/>
        <v>0</v>
      </c>
      <c r="AR49" s="99">
        <f t="shared" si="8"/>
        <v>0</v>
      </c>
      <c r="AS49" s="98">
        <f t="shared" si="8"/>
        <v>0</v>
      </c>
      <c r="AT49" s="98">
        <f t="shared" si="8"/>
        <v>0</v>
      </c>
      <c r="AU49" s="98">
        <f t="shared" si="8"/>
        <v>0</v>
      </c>
      <c r="AV49" s="98">
        <f t="shared" si="8"/>
        <v>0</v>
      </c>
      <c r="AW49" s="99">
        <f t="shared" si="8"/>
        <v>0</v>
      </c>
      <c r="AX49" s="98">
        <f t="shared" si="8"/>
        <v>0</v>
      </c>
      <c r="AY49" s="98">
        <f t="shared" si="8"/>
        <v>0</v>
      </c>
      <c r="AZ49" s="98">
        <f t="shared" si="8"/>
        <v>0</v>
      </c>
      <c r="BA49" s="98">
        <f t="shared" si="8"/>
        <v>0</v>
      </c>
      <c r="BB49" s="99">
        <f t="shared" si="8"/>
        <v>0</v>
      </c>
      <c r="BC49" s="98">
        <f t="shared" si="8"/>
        <v>0</v>
      </c>
      <c r="BD49" s="98">
        <f t="shared" si="8"/>
        <v>0</v>
      </c>
      <c r="BE49" s="98">
        <f t="shared" si="8"/>
        <v>0</v>
      </c>
      <c r="BF49" s="98">
        <f t="shared" si="8"/>
        <v>0</v>
      </c>
      <c r="BG49" s="99">
        <f t="shared" si="8"/>
        <v>0</v>
      </c>
      <c r="BH49" s="98">
        <f t="shared" si="8"/>
        <v>0</v>
      </c>
      <c r="BI49" s="98">
        <f t="shared" si="8"/>
        <v>0</v>
      </c>
      <c r="BJ49" s="98">
        <f t="shared" si="8"/>
        <v>0</v>
      </c>
      <c r="BK49" s="98">
        <f t="shared" si="8"/>
        <v>0</v>
      </c>
    </row>
    <row r="50" spans="1:118" ht="12.95" customHeight="1">
      <c r="A50" s="35" t="s">
        <v>49</v>
      </c>
      <c r="B50" s="38" t="s">
        <v>50</v>
      </c>
      <c r="C50" s="38"/>
      <c r="D50" s="38"/>
      <c r="E50" s="38"/>
      <c r="F50" s="38"/>
      <c r="G50" s="38"/>
      <c r="H50" s="38"/>
      <c r="I50" s="98">
        <v>0</v>
      </c>
      <c r="J50" s="98">
        <f t="shared" ref="J50:BK50" si="9">I53</f>
        <v>0</v>
      </c>
      <c r="K50" s="98">
        <f t="shared" si="9"/>
        <v>0</v>
      </c>
      <c r="L50" s="98">
        <f t="shared" si="9"/>
        <v>100</v>
      </c>
      <c r="M50" s="98">
        <f t="shared" si="9"/>
        <v>97.727272727272734</v>
      </c>
      <c r="N50" s="99">
        <f t="shared" si="9"/>
        <v>95.454545454545467</v>
      </c>
      <c r="O50" s="98">
        <f t="shared" si="9"/>
        <v>93.181818181818201</v>
      </c>
      <c r="P50" s="98">
        <f t="shared" si="9"/>
        <v>90.909090909090935</v>
      </c>
      <c r="Q50" s="98">
        <f t="shared" si="9"/>
        <v>88.636363636363654</v>
      </c>
      <c r="R50" s="98">
        <f t="shared" si="9"/>
        <v>86.363636363636374</v>
      </c>
      <c r="S50" s="99">
        <f t="shared" si="9"/>
        <v>84.090909090909108</v>
      </c>
      <c r="T50" s="98">
        <f t="shared" si="9"/>
        <v>81.818181818181841</v>
      </c>
      <c r="U50" s="98">
        <f t="shared" si="9"/>
        <v>79.545454545454561</v>
      </c>
      <c r="V50" s="98">
        <f t="shared" si="9"/>
        <v>77.27272727272728</v>
      </c>
      <c r="W50" s="98">
        <f t="shared" si="9"/>
        <v>75.000000000000014</v>
      </c>
      <c r="X50" s="99">
        <f t="shared" si="9"/>
        <v>72.727272727272748</v>
      </c>
      <c r="Y50" s="98">
        <f t="shared" si="9"/>
        <v>70.454545454545467</v>
      </c>
      <c r="Z50" s="98">
        <f t="shared" si="9"/>
        <v>68.181818181818201</v>
      </c>
      <c r="AA50" s="98">
        <f t="shared" si="9"/>
        <v>65.909090909090935</v>
      </c>
      <c r="AB50" s="98">
        <f t="shared" si="9"/>
        <v>63.636363636363662</v>
      </c>
      <c r="AC50" s="99">
        <f t="shared" si="9"/>
        <v>61.363636363636388</v>
      </c>
      <c r="AD50" s="98">
        <f t="shared" si="9"/>
        <v>59.090909090909115</v>
      </c>
      <c r="AE50" s="98">
        <f t="shared" si="9"/>
        <v>56.818181818181841</v>
      </c>
      <c r="AF50" s="98">
        <f t="shared" si="9"/>
        <v>54.545454545454568</v>
      </c>
      <c r="AG50" s="98">
        <f t="shared" si="9"/>
        <v>52.272727272727295</v>
      </c>
      <c r="AH50" s="99">
        <f t="shared" si="9"/>
        <v>50.000000000000021</v>
      </c>
      <c r="AI50" s="98">
        <f t="shared" si="9"/>
        <v>47.727272727272748</v>
      </c>
      <c r="AJ50" s="98">
        <f t="shared" si="9"/>
        <v>45.454545454545475</v>
      </c>
      <c r="AK50" s="98">
        <f t="shared" si="9"/>
        <v>43.181818181818201</v>
      </c>
      <c r="AL50" s="98">
        <f t="shared" si="9"/>
        <v>40.909090909090928</v>
      </c>
      <c r="AM50" s="99">
        <f t="shared" si="9"/>
        <v>38.636363636363654</v>
      </c>
      <c r="AN50" s="98">
        <f t="shared" si="9"/>
        <v>36.363636363636381</v>
      </c>
      <c r="AO50" s="98">
        <f t="shared" si="9"/>
        <v>34.090909090909108</v>
      </c>
      <c r="AP50" s="98">
        <f t="shared" si="9"/>
        <v>31.818181818181834</v>
      </c>
      <c r="AQ50" s="98">
        <f t="shared" si="9"/>
        <v>29.545454545454561</v>
      </c>
      <c r="AR50" s="99">
        <f t="shared" si="9"/>
        <v>27.272727272727288</v>
      </c>
      <c r="AS50" s="98">
        <f t="shared" si="9"/>
        <v>25.000000000000014</v>
      </c>
      <c r="AT50" s="98">
        <f t="shared" si="9"/>
        <v>22.727272727272741</v>
      </c>
      <c r="AU50" s="98">
        <f t="shared" si="9"/>
        <v>20.454545454545467</v>
      </c>
      <c r="AV50" s="98">
        <f t="shared" si="9"/>
        <v>18.181818181818194</v>
      </c>
      <c r="AW50" s="99">
        <f t="shared" si="9"/>
        <v>15.909090909090921</v>
      </c>
      <c r="AX50" s="98">
        <f t="shared" si="9"/>
        <v>13.636363636363647</v>
      </c>
      <c r="AY50" s="98">
        <f t="shared" si="9"/>
        <v>11.363636363636372</v>
      </c>
      <c r="AZ50" s="98">
        <f t="shared" si="9"/>
        <v>9.090909090909097</v>
      </c>
      <c r="BA50" s="98">
        <f t="shared" si="9"/>
        <v>6.8181818181818228</v>
      </c>
      <c r="BB50" s="99">
        <f t="shared" si="9"/>
        <v>4.5454545454545485</v>
      </c>
      <c r="BC50" s="98">
        <f t="shared" si="9"/>
        <v>2.2727272727272743</v>
      </c>
      <c r="BD50" s="98">
        <f t="shared" si="9"/>
        <v>0</v>
      </c>
      <c r="BE50" s="98">
        <f t="shared" si="9"/>
        <v>0</v>
      </c>
      <c r="BF50" s="98">
        <f t="shared" si="9"/>
        <v>0</v>
      </c>
      <c r="BG50" s="99">
        <f t="shared" si="9"/>
        <v>0</v>
      </c>
      <c r="BH50" s="98">
        <f t="shared" si="9"/>
        <v>0</v>
      </c>
      <c r="BI50" s="98">
        <f t="shared" si="9"/>
        <v>0</v>
      </c>
      <c r="BJ50" s="98">
        <f t="shared" si="9"/>
        <v>0</v>
      </c>
      <c r="BK50" s="98">
        <f t="shared" si="9"/>
        <v>0</v>
      </c>
    </row>
    <row r="51" spans="1:118" s="65" customFormat="1" ht="12.95" customHeight="1">
      <c r="A51" s="101" t="s">
        <v>51</v>
      </c>
      <c r="B51" s="102" t="s">
        <v>52</v>
      </c>
      <c r="C51" s="60"/>
      <c r="D51" s="60"/>
      <c r="E51" s="60"/>
      <c r="F51" s="60"/>
      <c r="G51" s="60"/>
      <c r="H51" s="60"/>
      <c r="I51" s="98">
        <f t="shared" ref="I51:BK51" si="10">I40</f>
        <v>0</v>
      </c>
      <c r="J51" s="98">
        <f t="shared" si="10"/>
        <v>0</v>
      </c>
      <c r="K51" s="49">
        <f t="shared" si="10"/>
        <v>100</v>
      </c>
      <c r="L51" s="49">
        <f t="shared" si="10"/>
        <v>0</v>
      </c>
      <c r="M51" s="98">
        <f t="shared" si="10"/>
        <v>0</v>
      </c>
      <c r="N51" s="99">
        <f t="shared" si="10"/>
        <v>0</v>
      </c>
      <c r="O51" s="49">
        <f t="shared" si="10"/>
        <v>0</v>
      </c>
      <c r="P51" s="49">
        <f t="shared" si="10"/>
        <v>0</v>
      </c>
      <c r="Q51" s="49">
        <f t="shared" si="10"/>
        <v>0</v>
      </c>
      <c r="R51" s="98">
        <f t="shared" si="10"/>
        <v>0</v>
      </c>
      <c r="S51" s="99">
        <f t="shared" si="10"/>
        <v>0</v>
      </c>
      <c r="T51" s="49">
        <f t="shared" si="10"/>
        <v>0</v>
      </c>
      <c r="U51" s="49">
        <f t="shared" si="10"/>
        <v>0</v>
      </c>
      <c r="V51" s="49">
        <f t="shared" si="10"/>
        <v>0</v>
      </c>
      <c r="W51" s="98">
        <f t="shared" si="10"/>
        <v>0</v>
      </c>
      <c r="X51" s="99">
        <f t="shared" si="10"/>
        <v>0</v>
      </c>
      <c r="Y51" s="49">
        <f t="shared" si="10"/>
        <v>0</v>
      </c>
      <c r="Z51" s="49">
        <f t="shared" si="10"/>
        <v>0</v>
      </c>
      <c r="AA51" s="49">
        <f t="shared" si="10"/>
        <v>0</v>
      </c>
      <c r="AB51" s="98">
        <f t="shared" si="10"/>
        <v>0</v>
      </c>
      <c r="AC51" s="99">
        <f t="shared" si="10"/>
        <v>0</v>
      </c>
      <c r="AD51" s="49">
        <f t="shared" si="10"/>
        <v>0</v>
      </c>
      <c r="AE51" s="49">
        <f t="shared" si="10"/>
        <v>0</v>
      </c>
      <c r="AF51" s="49">
        <f t="shared" si="10"/>
        <v>0</v>
      </c>
      <c r="AG51" s="98">
        <f t="shared" si="10"/>
        <v>0</v>
      </c>
      <c r="AH51" s="99">
        <f t="shared" si="10"/>
        <v>0</v>
      </c>
      <c r="AI51" s="49">
        <f t="shared" si="10"/>
        <v>0</v>
      </c>
      <c r="AJ51" s="49">
        <f t="shared" si="10"/>
        <v>0</v>
      </c>
      <c r="AK51" s="49">
        <f t="shared" si="10"/>
        <v>0</v>
      </c>
      <c r="AL51" s="98">
        <f t="shared" si="10"/>
        <v>0</v>
      </c>
      <c r="AM51" s="99">
        <f t="shared" si="10"/>
        <v>0</v>
      </c>
      <c r="AN51" s="49">
        <f t="shared" si="10"/>
        <v>0</v>
      </c>
      <c r="AO51" s="49">
        <f t="shared" si="10"/>
        <v>0</v>
      </c>
      <c r="AP51" s="49">
        <f t="shared" si="10"/>
        <v>0</v>
      </c>
      <c r="AQ51" s="98">
        <f t="shared" si="10"/>
        <v>0</v>
      </c>
      <c r="AR51" s="99">
        <f t="shared" si="10"/>
        <v>0</v>
      </c>
      <c r="AS51" s="49">
        <f t="shared" si="10"/>
        <v>0</v>
      </c>
      <c r="AT51" s="49">
        <f t="shared" si="10"/>
        <v>0</v>
      </c>
      <c r="AU51" s="49">
        <f t="shared" si="10"/>
        <v>0</v>
      </c>
      <c r="AV51" s="98">
        <f t="shared" si="10"/>
        <v>0</v>
      </c>
      <c r="AW51" s="99">
        <f t="shared" si="10"/>
        <v>0</v>
      </c>
      <c r="AX51" s="49">
        <f t="shared" si="10"/>
        <v>0</v>
      </c>
      <c r="AY51" s="49">
        <f t="shared" si="10"/>
        <v>0</v>
      </c>
      <c r="AZ51" s="49">
        <f t="shared" si="10"/>
        <v>0</v>
      </c>
      <c r="BA51" s="98">
        <f t="shared" si="10"/>
        <v>0</v>
      </c>
      <c r="BB51" s="99">
        <f t="shared" si="10"/>
        <v>0</v>
      </c>
      <c r="BC51" s="49">
        <f t="shared" si="10"/>
        <v>0</v>
      </c>
      <c r="BD51" s="49">
        <f t="shared" si="10"/>
        <v>0</v>
      </c>
      <c r="BE51" s="49">
        <f t="shared" si="10"/>
        <v>0</v>
      </c>
      <c r="BF51" s="98">
        <f t="shared" si="10"/>
        <v>0</v>
      </c>
      <c r="BG51" s="99">
        <f t="shared" si="10"/>
        <v>0</v>
      </c>
      <c r="BH51" s="49">
        <f t="shared" si="10"/>
        <v>0</v>
      </c>
      <c r="BI51" s="49">
        <f t="shared" si="10"/>
        <v>0</v>
      </c>
      <c r="BJ51" s="49">
        <f t="shared" si="10"/>
        <v>0</v>
      </c>
      <c r="BK51" s="98">
        <f t="shared" si="10"/>
        <v>0</v>
      </c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</row>
    <row r="52" spans="1:118" s="65" customFormat="1" ht="12.95" customHeight="1">
      <c r="A52" s="74"/>
      <c r="B52" s="47" t="s">
        <v>53</v>
      </c>
      <c r="C52" s="60"/>
      <c r="D52" s="60"/>
      <c r="E52" s="60"/>
      <c r="F52" s="60"/>
      <c r="G52" s="60"/>
      <c r="H52" s="60"/>
      <c r="I52" s="98">
        <f t="shared" ref="I52:BK52" si="11">IF(I50&lt;&gt;0,I50/I$37,0)</f>
        <v>0</v>
      </c>
      <c r="J52" s="98">
        <f t="shared" si="11"/>
        <v>0</v>
      </c>
      <c r="K52" s="98">
        <f t="shared" si="11"/>
        <v>0</v>
      </c>
      <c r="L52" s="98">
        <f t="shared" si="11"/>
        <v>2.2727272727272729</v>
      </c>
      <c r="M52" s="98">
        <f t="shared" si="11"/>
        <v>2.2727272727272729</v>
      </c>
      <c r="N52" s="99">
        <f t="shared" si="11"/>
        <v>2.2727272727272729</v>
      </c>
      <c r="O52" s="98">
        <f t="shared" si="11"/>
        <v>2.2727272727272734</v>
      </c>
      <c r="P52" s="98">
        <f t="shared" si="11"/>
        <v>2.2727272727272734</v>
      </c>
      <c r="Q52" s="98">
        <f t="shared" si="11"/>
        <v>2.2727272727272734</v>
      </c>
      <c r="R52" s="98">
        <f t="shared" si="11"/>
        <v>2.2727272727272729</v>
      </c>
      <c r="S52" s="99">
        <f t="shared" si="11"/>
        <v>2.2727272727272734</v>
      </c>
      <c r="T52" s="98">
        <f t="shared" si="11"/>
        <v>2.2727272727272734</v>
      </c>
      <c r="U52" s="98">
        <f t="shared" si="11"/>
        <v>2.2727272727272734</v>
      </c>
      <c r="V52" s="98">
        <f t="shared" si="11"/>
        <v>2.2727272727272729</v>
      </c>
      <c r="W52" s="98">
        <f t="shared" si="11"/>
        <v>2.2727272727272734</v>
      </c>
      <c r="X52" s="99">
        <f t="shared" si="11"/>
        <v>2.2727272727272734</v>
      </c>
      <c r="Y52" s="98">
        <f t="shared" si="11"/>
        <v>2.2727272727272729</v>
      </c>
      <c r="Z52" s="98">
        <f t="shared" si="11"/>
        <v>2.2727272727272734</v>
      </c>
      <c r="AA52" s="98">
        <f t="shared" si="11"/>
        <v>2.2727272727272738</v>
      </c>
      <c r="AB52" s="98">
        <f t="shared" si="11"/>
        <v>2.2727272727272738</v>
      </c>
      <c r="AC52" s="99">
        <f t="shared" si="11"/>
        <v>2.2727272727272738</v>
      </c>
      <c r="AD52" s="98">
        <f t="shared" si="11"/>
        <v>2.2727272727272738</v>
      </c>
      <c r="AE52" s="98">
        <f t="shared" si="11"/>
        <v>2.2727272727272738</v>
      </c>
      <c r="AF52" s="98">
        <f t="shared" si="11"/>
        <v>2.2727272727272738</v>
      </c>
      <c r="AG52" s="98">
        <f t="shared" si="11"/>
        <v>2.2727272727272738</v>
      </c>
      <c r="AH52" s="99">
        <f t="shared" si="11"/>
        <v>2.2727272727272738</v>
      </c>
      <c r="AI52" s="98">
        <f t="shared" si="11"/>
        <v>2.2727272727272738</v>
      </c>
      <c r="AJ52" s="98">
        <f t="shared" si="11"/>
        <v>2.2727272727272738</v>
      </c>
      <c r="AK52" s="98">
        <f t="shared" si="11"/>
        <v>2.2727272727272738</v>
      </c>
      <c r="AL52" s="98">
        <f t="shared" si="11"/>
        <v>2.2727272727272738</v>
      </c>
      <c r="AM52" s="99">
        <f t="shared" si="11"/>
        <v>2.2727272727272738</v>
      </c>
      <c r="AN52" s="98">
        <f t="shared" si="11"/>
        <v>2.2727272727272738</v>
      </c>
      <c r="AO52" s="98">
        <f t="shared" si="11"/>
        <v>2.2727272727272738</v>
      </c>
      <c r="AP52" s="98">
        <f t="shared" si="11"/>
        <v>2.2727272727272738</v>
      </c>
      <c r="AQ52" s="98">
        <f t="shared" si="11"/>
        <v>2.2727272727272738</v>
      </c>
      <c r="AR52" s="99">
        <f t="shared" si="11"/>
        <v>2.2727272727272738</v>
      </c>
      <c r="AS52" s="98">
        <f t="shared" si="11"/>
        <v>2.2727272727272738</v>
      </c>
      <c r="AT52" s="98">
        <f t="shared" si="11"/>
        <v>2.2727272727272743</v>
      </c>
      <c r="AU52" s="98">
        <f t="shared" si="11"/>
        <v>2.2727272727272743</v>
      </c>
      <c r="AV52" s="98">
        <f t="shared" si="11"/>
        <v>2.2727272727272743</v>
      </c>
      <c r="AW52" s="99">
        <f t="shared" si="11"/>
        <v>2.2727272727272743</v>
      </c>
      <c r="AX52" s="98">
        <f t="shared" si="11"/>
        <v>2.2727272727272747</v>
      </c>
      <c r="AY52" s="98">
        <f t="shared" si="11"/>
        <v>2.2727272727272743</v>
      </c>
      <c r="AZ52" s="98">
        <f t="shared" si="11"/>
        <v>2.2727272727272743</v>
      </c>
      <c r="BA52" s="98">
        <f t="shared" si="11"/>
        <v>2.2727272727272743</v>
      </c>
      <c r="BB52" s="99">
        <f t="shared" si="11"/>
        <v>2.2727272727272743</v>
      </c>
      <c r="BC52" s="98">
        <f t="shared" si="11"/>
        <v>2.2727272727272743</v>
      </c>
      <c r="BD52" s="98">
        <f t="shared" si="11"/>
        <v>0</v>
      </c>
      <c r="BE52" s="98">
        <f t="shared" si="11"/>
        <v>0</v>
      </c>
      <c r="BF52" s="98">
        <f t="shared" si="11"/>
        <v>0</v>
      </c>
      <c r="BG52" s="99">
        <f t="shared" si="11"/>
        <v>0</v>
      </c>
      <c r="BH52" s="98">
        <f t="shared" si="11"/>
        <v>0</v>
      </c>
      <c r="BI52" s="98">
        <f t="shared" si="11"/>
        <v>0</v>
      </c>
      <c r="BJ52" s="98">
        <f t="shared" si="11"/>
        <v>0</v>
      </c>
      <c r="BK52" s="98">
        <f t="shared" si="11"/>
        <v>0</v>
      </c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</row>
    <row r="53" spans="1:118" s="65" customFormat="1" ht="12.95" customHeight="1">
      <c r="A53" s="103"/>
      <c r="B53" s="38" t="s">
        <v>54</v>
      </c>
      <c r="C53" s="60"/>
      <c r="D53" s="60"/>
      <c r="E53" s="60"/>
      <c r="F53" s="60"/>
      <c r="G53" s="60"/>
      <c r="H53" s="60"/>
      <c r="I53" s="98">
        <f t="shared" ref="I53:BK53" si="12">I50+I51-I52</f>
        <v>0</v>
      </c>
      <c r="J53" s="98">
        <f t="shared" si="12"/>
        <v>0</v>
      </c>
      <c r="K53" s="98">
        <f t="shared" si="12"/>
        <v>100</v>
      </c>
      <c r="L53" s="98">
        <f t="shared" si="12"/>
        <v>97.727272727272734</v>
      </c>
      <c r="M53" s="98">
        <f t="shared" si="12"/>
        <v>95.454545454545467</v>
      </c>
      <c r="N53" s="99">
        <f t="shared" si="12"/>
        <v>93.181818181818201</v>
      </c>
      <c r="O53" s="98">
        <f t="shared" si="12"/>
        <v>90.909090909090935</v>
      </c>
      <c r="P53" s="98">
        <f t="shared" si="12"/>
        <v>88.636363636363654</v>
      </c>
      <c r="Q53" s="98">
        <f t="shared" si="12"/>
        <v>86.363636363636374</v>
      </c>
      <c r="R53" s="98">
        <f t="shared" si="12"/>
        <v>84.090909090909108</v>
      </c>
      <c r="S53" s="99">
        <f t="shared" si="12"/>
        <v>81.818181818181841</v>
      </c>
      <c r="T53" s="98">
        <f t="shared" si="12"/>
        <v>79.545454545454561</v>
      </c>
      <c r="U53" s="98">
        <f t="shared" si="12"/>
        <v>77.27272727272728</v>
      </c>
      <c r="V53" s="98">
        <f t="shared" si="12"/>
        <v>75.000000000000014</v>
      </c>
      <c r="W53" s="98">
        <f t="shared" si="12"/>
        <v>72.727272727272748</v>
      </c>
      <c r="X53" s="99">
        <f t="shared" si="12"/>
        <v>70.454545454545467</v>
      </c>
      <c r="Y53" s="98">
        <f t="shared" si="12"/>
        <v>68.181818181818201</v>
      </c>
      <c r="Z53" s="98">
        <f t="shared" si="12"/>
        <v>65.909090909090935</v>
      </c>
      <c r="AA53" s="98">
        <f t="shared" si="12"/>
        <v>63.636363636363662</v>
      </c>
      <c r="AB53" s="98">
        <f t="shared" si="12"/>
        <v>61.363636363636388</v>
      </c>
      <c r="AC53" s="99">
        <f t="shared" si="12"/>
        <v>59.090909090909115</v>
      </c>
      <c r="AD53" s="98">
        <f t="shared" si="12"/>
        <v>56.818181818181841</v>
      </c>
      <c r="AE53" s="98">
        <f t="shared" si="12"/>
        <v>54.545454545454568</v>
      </c>
      <c r="AF53" s="98">
        <f t="shared" si="12"/>
        <v>52.272727272727295</v>
      </c>
      <c r="AG53" s="98">
        <f t="shared" si="12"/>
        <v>50.000000000000021</v>
      </c>
      <c r="AH53" s="99">
        <f t="shared" si="12"/>
        <v>47.727272727272748</v>
      </c>
      <c r="AI53" s="98">
        <f t="shared" si="12"/>
        <v>45.454545454545475</v>
      </c>
      <c r="AJ53" s="98">
        <f t="shared" si="12"/>
        <v>43.181818181818201</v>
      </c>
      <c r="AK53" s="98">
        <f t="shared" si="12"/>
        <v>40.909090909090928</v>
      </c>
      <c r="AL53" s="98">
        <f t="shared" si="12"/>
        <v>38.636363636363654</v>
      </c>
      <c r="AM53" s="99">
        <f t="shared" si="12"/>
        <v>36.363636363636381</v>
      </c>
      <c r="AN53" s="98">
        <f t="shared" si="12"/>
        <v>34.090909090909108</v>
      </c>
      <c r="AO53" s="98">
        <f t="shared" si="12"/>
        <v>31.818181818181834</v>
      </c>
      <c r="AP53" s="98">
        <f t="shared" si="12"/>
        <v>29.545454545454561</v>
      </c>
      <c r="AQ53" s="98">
        <f t="shared" si="12"/>
        <v>27.272727272727288</v>
      </c>
      <c r="AR53" s="99">
        <f t="shared" si="12"/>
        <v>25.000000000000014</v>
      </c>
      <c r="AS53" s="98">
        <f t="shared" si="12"/>
        <v>22.727272727272741</v>
      </c>
      <c r="AT53" s="98">
        <f t="shared" si="12"/>
        <v>20.454545454545467</v>
      </c>
      <c r="AU53" s="98">
        <f t="shared" si="12"/>
        <v>18.181818181818194</v>
      </c>
      <c r="AV53" s="98">
        <f t="shared" si="12"/>
        <v>15.909090909090921</v>
      </c>
      <c r="AW53" s="99">
        <f t="shared" si="12"/>
        <v>13.636363636363647</v>
      </c>
      <c r="AX53" s="98">
        <f t="shared" si="12"/>
        <v>11.363636363636372</v>
      </c>
      <c r="AY53" s="98">
        <f t="shared" si="12"/>
        <v>9.090909090909097</v>
      </c>
      <c r="AZ53" s="98">
        <f t="shared" si="12"/>
        <v>6.8181818181818228</v>
      </c>
      <c r="BA53" s="98">
        <f t="shared" si="12"/>
        <v>4.5454545454545485</v>
      </c>
      <c r="BB53" s="99">
        <f t="shared" si="12"/>
        <v>2.2727272727272743</v>
      </c>
      <c r="BC53" s="98">
        <f t="shared" si="12"/>
        <v>0</v>
      </c>
      <c r="BD53" s="98">
        <f t="shared" si="12"/>
        <v>0</v>
      </c>
      <c r="BE53" s="98">
        <f t="shared" si="12"/>
        <v>0</v>
      </c>
      <c r="BF53" s="98">
        <f t="shared" si="12"/>
        <v>0</v>
      </c>
      <c r="BG53" s="99">
        <f t="shared" si="12"/>
        <v>0</v>
      </c>
      <c r="BH53" s="98">
        <f t="shared" si="12"/>
        <v>0</v>
      </c>
      <c r="BI53" s="98">
        <f t="shared" si="12"/>
        <v>0</v>
      </c>
      <c r="BJ53" s="98">
        <f t="shared" si="12"/>
        <v>0</v>
      </c>
      <c r="BK53" s="98">
        <f t="shared" si="12"/>
        <v>0</v>
      </c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</row>
    <row r="54" spans="1:118" s="65" customFormat="1" ht="12.95" customHeight="1">
      <c r="A54" s="103"/>
      <c r="B54" s="46" t="s">
        <v>55</v>
      </c>
      <c r="C54" s="60"/>
      <c r="D54" s="60"/>
      <c r="E54" s="60"/>
      <c r="F54" s="60"/>
      <c r="G54" s="60"/>
      <c r="H54" s="60"/>
      <c r="I54" s="98">
        <f t="shared" ref="I54:BK54" si="13">I50*$I$27</f>
        <v>0</v>
      </c>
      <c r="J54" s="98">
        <f t="shared" si="13"/>
        <v>0</v>
      </c>
      <c r="K54" s="49">
        <f t="shared" si="13"/>
        <v>0</v>
      </c>
      <c r="L54" s="49">
        <f t="shared" si="13"/>
        <v>8</v>
      </c>
      <c r="M54" s="98">
        <f t="shared" si="13"/>
        <v>7.8181818181818192</v>
      </c>
      <c r="N54" s="99">
        <f t="shared" si="13"/>
        <v>7.6363636363636376</v>
      </c>
      <c r="O54" s="49">
        <f t="shared" si="13"/>
        <v>7.4545454545454559</v>
      </c>
      <c r="P54" s="49">
        <f t="shared" si="13"/>
        <v>7.2727272727272751</v>
      </c>
      <c r="Q54" s="49">
        <f t="shared" si="13"/>
        <v>7.0909090909090926</v>
      </c>
      <c r="R54" s="98">
        <f t="shared" si="13"/>
        <v>6.9090909090909101</v>
      </c>
      <c r="S54" s="99">
        <f t="shared" si="13"/>
        <v>6.7272727272727284</v>
      </c>
      <c r="T54" s="49">
        <f t="shared" si="13"/>
        <v>6.5454545454545476</v>
      </c>
      <c r="U54" s="49">
        <f t="shared" si="13"/>
        <v>6.3636363636363651</v>
      </c>
      <c r="V54" s="49">
        <f t="shared" si="13"/>
        <v>6.1818181818181825</v>
      </c>
      <c r="W54" s="98">
        <f t="shared" si="13"/>
        <v>6.0000000000000009</v>
      </c>
      <c r="X54" s="99">
        <f t="shared" si="13"/>
        <v>5.8181818181818201</v>
      </c>
      <c r="Y54" s="49">
        <f t="shared" si="13"/>
        <v>5.6363636363636376</v>
      </c>
      <c r="Z54" s="49">
        <f t="shared" si="13"/>
        <v>5.4545454545454559</v>
      </c>
      <c r="AA54" s="49">
        <f t="shared" si="13"/>
        <v>5.2727272727272751</v>
      </c>
      <c r="AB54" s="98">
        <f t="shared" si="13"/>
        <v>5.0909090909090926</v>
      </c>
      <c r="AC54" s="99">
        <f t="shared" si="13"/>
        <v>4.9090909090909109</v>
      </c>
      <c r="AD54" s="49">
        <f t="shared" si="13"/>
        <v>4.7272727272727293</v>
      </c>
      <c r="AE54" s="49">
        <f t="shared" si="13"/>
        <v>4.5454545454545476</v>
      </c>
      <c r="AF54" s="49">
        <f t="shared" si="13"/>
        <v>4.363636363636366</v>
      </c>
      <c r="AG54" s="98">
        <f t="shared" si="13"/>
        <v>4.1818181818181834</v>
      </c>
      <c r="AH54" s="99">
        <f t="shared" si="13"/>
        <v>4.0000000000000018</v>
      </c>
      <c r="AI54" s="49">
        <f t="shared" si="13"/>
        <v>3.8181818181818201</v>
      </c>
      <c r="AJ54" s="49">
        <f t="shared" si="13"/>
        <v>3.636363636363638</v>
      </c>
      <c r="AK54" s="49">
        <f t="shared" si="13"/>
        <v>3.4545454545454564</v>
      </c>
      <c r="AL54" s="98">
        <f t="shared" si="13"/>
        <v>3.2727272727272743</v>
      </c>
      <c r="AM54" s="99">
        <f t="shared" si="13"/>
        <v>3.0909090909090926</v>
      </c>
      <c r="AN54" s="49">
        <f t="shared" si="13"/>
        <v>2.9090909090909105</v>
      </c>
      <c r="AO54" s="49">
        <f t="shared" si="13"/>
        <v>2.7272727272727288</v>
      </c>
      <c r="AP54" s="49">
        <f t="shared" si="13"/>
        <v>2.5454545454545467</v>
      </c>
      <c r="AQ54" s="98">
        <f t="shared" si="13"/>
        <v>2.3636363636363651</v>
      </c>
      <c r="AR54" s="99">
        <f t="shared" si="13"/>
        <v>2.181818181818183</v>
      </c>
      <c r="AS54" s="49">
        <f t="shared" si="13"/>
        <v>2.0000000000000013</v>
      </c>
      <c r="AT54" s="49">
        <f t="shared" si="13"/>
        <v>1.8181818181818192</v>
      </c>
      <c r="AU54" s="49">
        <f t="shared" si="13"/>
        <v>1.6363636363636374</v>
      </c>
      <c r="AV54" s="98">
        <f t="shared" si="13"/>
        <v>1.4545454545454555</v>
      </c>
      <c r="AW54" s="99">
        <f t="shared" si="13"/>
        <v>1.2727272727272736</v>
      </c>
      <c r="AX54" s="49">
        <f t="shared" si="13"/>
        <v>1.0909090909090917</v>
      </c>
      <c r="AY54" s="49">
        <f t="shared" si="13"/>
        <v>0.90909090909090984</v>
      </c>
      <c r="AZ54" s="49">
        <f t="shared" si="13"/>
        <v>0.72727272727272774</v>
      </c>
      <c r="BA54" s="98">
        <f t="shared" si="13"/>
        <v>0.54545454545454586</v>
      </c>
      <c r="BB54" s="99">
        <f t="shared" si="13"/>
        <v>0.36363636363636387</v>
      </c>
      <c r="BC54" s="49">
        <f t="shared" si="13"/>
        <v>0.18181818181818193</v>
      </c>
      <c r="BD54" s="49">
        <f t="shared" si="13"/>
        <v>0</v>
      </c>
      <c r="BE54" s="49">
        <f t="shared" si="13"/>
        <v>0</v>
      </c>
      <c r="BF54" s="98">
        <f t="shared" si="13"/>
        <v>0</v>
      </c>
      <c r="BG54" s="99">
        <f t="shared" si="13"/>
        <v>0</v>
      </c>
      <c r="BH54" s="49">
        <f t="shared" si="13"/>
        <v>0</v>
      </c>
      <c r="BI54" s="49">
        <f t="shared" si="13"/>
        <v>0</v>
      </c>
      <c r="BJ54" s="49">
        <f t="shared" si="13"/>
        <v>0</v>
      </c>
      <c r="BK54" s="98">
        <f t="shared" si="13"/>
        <v>0</v>
      </c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</row>
    <row r="55" spans="1:118" s="65" customFormat="1" ht="12.95" customHeight="1">
      <c r="A55" s="103"/>
      <c r="B55" s="46" t="s">
        <v>56</v>
      </c>
      <c r="C55" s="60"/>
      <c r="D55" s="60"/>
      <c r="E55" s="60"/>
      <c r="F55" s="60"/>
      <c r="G55" s="60"/>
      <c r="H55" s="60"/>
      <c r="I55" s="98">
        <f t="shared" ref="I55:BK55" si="14">I54+I52</f>
        <v>0</v>
      </c>
      <c r="J55" s="98">
        <f t="shared" si="14"/>
        <v>0</v>
      </c>
      <c r="K55" s="49">
        <f t="shared" si="14"/>
        <v>0</v>
      </c>
      <c r="L55" s="49">
        <f t="shared" si="14"/>
        <v>10.272727272727273</v>
      </c>
      <c r="M55" s="98">
        <f t="shared" si="14"/>
        <v>10.090909090909092</v>
      </c>
      <c r="N55" s="99">
        <f t="shared" si="14"/>
        <v>9.9090909090909101</v>
      </c>
      <c r="O55" s="49">
        <f t="shared" si="14"/>
        <v>9.7272727272727302</v>
      </c>
      <c r="P55" s="49">
        <f t="shared" si="14"/>
        <v>9.5454545454545485</v>
      </c>
      <c r="Q55" s="49">
        <f t="shared" si="14"/>
        <v>9.3636363636363669</v>
      </c>
      <c r="R55" s="98">
        <f t="shared" si="14"/>
        <v>9.1818181818181834</v>
      </c>
      <c r="S55" s="99">
        <f t="shared" si="14"/>
        <v>9.0000000000000018</v>
      </c>
      <c r="T55" s="49">
        <f t="shared" si="14"/>
        <v>8.8181818181818201</v>
      </c>
      <c r="U55" s="49">
        <f t="shared" si="14"/>
        <v>8.6363636363636385</v>
      </c>
      <c r="V55" s="49">
        <f t="shared" si="14"/>
        <v>8.454545454545455</v>
      </c>
      <c r="W55" s="98">
        <f t="shared" si="14"/>
        <v>8.2727272727272734</v>
      </c>
      <c r="X55" s="99">
        <f t="shared" si="14"/>
        <v>8.0909090909090935</v>
      </c>
      <c r="Y55" s="49">
        <f t="shared" si="14"/>
        <v>7.9090909090909101</v>
      </c>
      <c r="Z55" s="49">
        <f t="shared" si="14"/>
        <v>7.7272727272727293</v>
      </c>
      <c r="AA55" s="49">
        <f t="shared" si="14"/>
        <v>7.5454545454545485</v>
      </c>
      <c r="AB55" s="98">
        <f t="shared" si="14"/>
        <v>7.3636363636363669</v>
      </c>
      <c r="AC55" s="99">
        <f t="shared" si="14"/>
        <v>7.1818181818181852</v>
      </c>
      <c r="AD55" s="49">
        <f t="shared" si="14"/>
        <v>7.0000000000000036</v>
      </c>
      <c r="AE55" s="49">
        <f t="shared" si="14"/>
        <v>6.8181818181818219</v>
      </c>
      <c r="AF55" s="49">
        <f t="shared" si="14"/>
        <v>6.6363636363636402</v>
      </c>
      <c r="AG55" s="98">
        <f t="shared" si="14"/>
        <v>6.4545454545454568</v>
      </c>
      <c r="AH55" s="99">
        <f t="shared" si="14"/>
        <v>6.2727272727272751</v>
      </c>
      <c r="AI55" s="49">
        <f t="shared" si="14"/>
        <v>6.0909090909090935</v>
      </c>
      <c r="AJ55" s="49">
        <f t="shared" si="14"/>
        <v>5.9090909090909118</v>
      </c>
      <c r="AK55" s="49">
        <f t="shared" si="14"/>
        <v>5.7272727272727302</v>
      </c>
      <c r="AL55" s="98">
        <f t="shared" si="14"/>
        <v>5.5454545454545485</v>
      </c>
      <c r="AM55" s="99">
        <f t="shared" si="14"/>
        <v>5.3636363636363669</v>
      </c>
      <c r="AN55" s="49">
        <f t="shared" si="14"/>
        <v>5.1818181818181843</v>
      </c>
      <c r="AO55" s="49">
        <f t="shared" si="14"/>
        <v>5.0000000000000027</v>
      </c>
      <c r="AP55" s="49">
        <f t="shared" si="14"/>
        <v>4.8181818181818201</v>
      </c>
      <c r="AQ55" s="98">
        <f t="shared" si="14"/>
        <v>4.6363636363636385</v>
      </c>
      <c r="AR55" s="99">
        <f t="shared" si="14"/>
        <v>4.4545454545454568</v>
      </c>
      <c r="AS55" s="49">
        <f t="shared" si="14"/>
        <v>4.2727272727272751</v>
      </c>
      <c r="AT55" s="49">
        <f t="shared" si="14"/>
        <v>4.0909090909090935</v>
      </c>
      <c r="AU55" s="49">
        <f t="shared" si="14"/>
        <v>3.9090909090909118</v>
      </c>
      <c r="AV55" s="98">
        <f t="shared" si="14"/>
        <v>3.7272727272727297</v>
      </c>
      <c r="AW55" s="99">
        <f t="shared" si="14"/>
        <v>3.5454545454545476</v>
      </c>
      <c r="AX55" s="49">
        <f t="shared" si="14"/>
        <v>3.3636363636363664</v>
      </c>
      <c r="AY55" s="49">
        <f t="shared" si="14"/>
        <v>3.1818181818181843</v>
      </c>
      <c r="AZ55" s="49">
        <f t="shared" si="14"/>
        <v>3.0000000000000018</v>
      </c>
      <c r="BA55" s="98">
        <f t="shared" si="14"/>
        <v>2.8181818181818201</v>
      </c>
      <c r="BB55" s="99">
        <f t="shared" si="14"/>
        <v>2.636363636363638</v>
      </c>
      <c r="BC55" s="49">
        <f t="shared" si="14"/>
        <v>2.4545454545454564</v>
      </c>
      <c r="BD55" s="49">
        <f t="shared" si="14"/>
        <v>0</v>
      </c>
      <c r="BE55" s="49">
        <f t="shared" si="14"/>
        <v>0</v>
      </c>
      <c r="BF55" s="98">
        <f t="shared" si="14"/>
        <v>0</v>
      </c>
      <c r="BG55" s="99">
        <f t="shared" si="14"/>
        <v>0</v>
      </c>
      <c r="BH55" s="49">
        <f t="shared" si="14"/>
        <v>0</v>
      </c>
      <c r="BI55" s="49">
        <f t="shared" si="14"/>
        <v>0</v>
      </c>
      <c r="BJ55" s="49">
        <f t="shared" si="14"/>
        <v>0</v>
      </c>
      <c r="BK55" s="98">
        <f t="shared" si="14"/>
        <v>0</v>
      </c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</row>
    <row r="56" spans="1:118" ht="12.95" customHeight="1">
      <c r="A56" s="37"/>
      <c r="B56" s="104" t="s">
        <v>46</v>
      </c>
      <c r="C56" s="105"/>
      <c r="D56" s="105"/>
      <c r="E56" s="105"/>
      <c r="F56" s="105"/>
      <c r="G56" s="105"/>
      <c r="H56" s="105"/>
      <c r="I56" s="106">
        <f>I$46</f>
        <v>0</v>
      </c>
      <c r="J56" s="106">
        <f>J$46</f>
        <v>0</v>
      </c>
      <c r="K56" s="106">
        <f>K$46</f>
        <v>0</v>
      </c>
      <c r="L56" s="106">
        <f>L$46</f>
        <v>10.272727272727273</v>
      </c>
      <c r="M56" s="107">
        <f>M$46</f>
        <v>10.090909090909092</v>
      </c>
      <c r="N56" s="108"/>
      <c r="O56" s="106"/>
      <c r="P56" s="106"/>
      <c r="Q56" s="106"/>
      <c r="R56" s="106"/>
      <c r="S56" s="108"/>
      <c r="T56" s="106"/>
      <c r="U56" s="106"/>
      <c r="V56" s="106"/>
      <c r="W56" s="106"/>
      <c r="X56" s="108"/>
      <c r="Y56" s="106"/>
      <c r="Z56" s="106"/>
      <c r="AA56" s="106"/>
      <c r="AB56" s="106"/>
      <c r="AC56" s="108"/>
      <c r="AD56" s="106"/>
      <c r="AE56" s="106"/>
      <c r="AF56" s="106"/>
      <c r="AG56" s="106"/>
      <c r="AH56" s="108"/>
      <c r="AI56" s="106"/>
      <c r="AJ56" s="106"/>
      <c r="AK56" s="106"/>
      <c r="AL56" s="106"/>
      <c r="AM56" s="108"/>
      <c r="AN56" s="106"/>
      <c r="AO56" s="106"/>
      <c r="AP56" s="106"/>
      <c r="AQ56" s="106"/>
      <c r="AR56" s="108"/>
      <c r="AS56" s="106"/>
      <c r="AT56" s="106"/>
      <c r="AU56" s="106"/>
      <c r="AV56" s="106"/>
      <c r="AW56" s="108"/>
      <c r="AX56" s="106"/>
      <c r="AY56" s="106"/>
      <c r="AZ56" s="106"/>
      <c r="BA56" s="106"/>
      <c r="BB56" s="108"/>
      <c r="BC56" s="106"/>
      <c r="BD56" s="106"/>
      <c r="BE56" s="106"/>
      <c r="BF56" s="106"/>
      <c r="BG56" s="108"/>
      <c r="BH56" s="106"/>
      <c r="BI56" s="106"/>
      <c r="BJ56" s="106"/>
      <c r="BK56" s="106"/>
      <c r="BL56" s="100"/>
      <c r="BM56" s="100"/>
      <c r="BN56" s="100"/>
      <c r="BO56" s="100"/>
      <c r="BP56" s="100"/>
      <c r="BQ56" s="100"/>
      <c r="BR56" s="100"/>
      <c r="BS56" s="100"/>
      <c r="BT56" s="100"/>
      <c r="BU56" s="100"/>
      <c r="BV56" s="100"/>
      <c r="BW56" s="100"/>
      <c r="BX56" s="100"/>
      <c r="BY56" s="100"/>
      <c r="BZ56" s="100"/>
      <c r="CA56" s="100"/>
      <c r="CB56" s="100"/>
      <c r="CC56" s="100"/>
      <c r="CD56" s="100"/>
      <c r="CE56" s="100"/>
      <c r="CF56" s="100"/>
      <c r="CG56" s="100"/>
      <c r="CH56" s="100"/>
      <c r="CI56" s="100"/>
      <c r="CJ56" s="100"/>
      <c r="CK56" s="100"/>
      <c r="CL56" s="100"/>
      <c r="CM56" s="100"/>
      <c r="CN56" s="100"/>
      <c r="CO56" s="100"/>
      <c r="CP56" s="100"/>
      <c r="CQ56" s="100"/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/>
      <c r="DH56" s="100"/>
      <c r="DI56" s="100"/>
      <c r="DJ56" s="100"/>
      <c r="DK56" s="100"/>
      <c r="DL56" s="100"/>
      <c r="DM56" s="100"/>
      <c r="DN56" s="100"/>
    </row>
    <row r="57" spans="1:118" ht="12.95" customHeight="1">
      <c r="A57" s="37"/>
      <c r="B57" s="104" t="s">
        <v>57</v>
      </c>
      <c r="C57" s="105"/>
      <c r="D57" s="105"/>
      <c r="E57" s="105"/>
      <c r="F57" s="105"/>
      <c r="G57" s="105"/>
      <c r="H57" s="105"/>
      <c r="I57" s="106"/>
      <c r="J57" s="106"/>
      <c r="K57" s="106"/>
      <c r="L57" s="106"/>
      <c r="M57" s="107"/>
      <c r="N57" s="108">
        <f t="shared" ref="N57:BK57" si="15">N55</f>
        <v>9.9090909090909101</v>
      </c>
      <c r="O57" s="106">
        <f t="shared" si="15"/>
        <v>9.7272727272727302</v>
      </c>
      <c r="P57" s="106">
        <f t="shared" si="15"/>
        <v>9.5454545454545485</v>
      </c>
      <c r="Q57" s="106">
        <f t="shared" si="15"/>
        <v>9.3636363636363669</v>
      </c>
      <c r="R57" s="106">
        <f t="shared" si="15"/>
        <v>9.1818181818181834</v>
      </c>
      <c r="S57" s="108">
        <f t="shared" si="15"/>
        <v>9.0000000000000018</v>
      </c>
      <c r="T57" s="106">
        <f t="shared" si="15"/>
        <v>8.8181818181818201</v>
      </c>
      <c r="U57" s="106">
        <f t="shared" si="15"/>
        <v>8.6363636363636385</v>
      </c>
      <c r="V57" s="106">
        <f t="shared" si="15"/>
        <v>8.454545454545455</v>
      </c>
      <c r="W57" s="106">
        <f t="shared" si="15"/>
        <v>8.2727272727272734</v>
      </c>
      <c r="X57" s="108">
        <f t="shared" si="15"/>
        <v>8.0909090909090935</v>
      </c>
      <c r="Y57" s="106">
        <f t="shared" si="15"/>
        <v>7.9090909090909101</v>
      </c>
      <c r="Z57" s="106">
        <f t="shared" si="15"/>
        <v>7.7272727272727293</v>
      </c>
      <c r="AA57" s="106">
        <f t="shared" si="15"/>
        <v>7.5454545454545485</v>
      </c>
      <c r="AB57" s="106">
        <f t="shared" si="15"/>
        <v>7.3636363636363669</v>
      </c>
      <c r="AC57" s="108">
        <f t="shared" si="15"/>
        <v>7.1818181818181852</v>
      </c>
      <c r="AD57" s="106">
        <f t="shared" si="15"/>
        <v>7.0000000000000036</v>
      </c>
      <c r="AE57" s="106">
        <f t="shared" si="15"/>
        <v>6.8181818181818219</v>
      </c>
      <c r="AF57" s="106">
        <f t="shared" si="15"/>
        <v>6.6363636363636402</v>
      </c>
      <c r="AG57" s="106">
        <f t="shared" si="15"/>
        <v>6.4545454545454568</v>
      </c>
      <c r="AH57" s="108">
        <f t="shared" si="15"/>
        <v>6.2727272727272751</v>
      </c>
      <c r="AI57" s="106">
        <f t="shared" si="15"/>
        <v>6.0909090909090935</v>
      </c>
      <c r="AJ57" s="106">
        <f t="shared" si="15"/>
        <v>5.9090909090909118</v>
      </c>
      <c r="AK57" s="106">
        <f t="shared" si="15"/>
        <v>5.7272727272727302</v>
      </c>
      <c r="AL57" s="106">
        <f t="shared" si="15"/>
        <v>5.5454545454545485</v>
      </c>
      <c r="AM57" s="108">
        <f t="shared" si="15"/>
        <v>5.3636363636363669</v>
      </c>
      <c r="AN57" s="106">
        <f t="shared" si="15"/>
        <v>5.1818181818181843</v>
      </c>
      <c r="AO57" s="106">
        <f t="shared" si="15"/>
        <v>5.0000000000000027</v>
      </c>
      <c r="AP57" s="106">
        <f t="shared" si="15"/>
        <v>4.8181818181818201</v>
      </c>
      <c r="AQ57" s="106">
        <f t="shared" si="15"/>
        <v>4.6363636363636385</v>
      </c>
      <c r="AR57" s="108">
        <f t="shared" si="15"/>
        <v>4.4545454545454568</v>
      </c>
      <c r="AS57" s="106">
        <f t="shared" si="15"/>
        <v>4.2727272727272751</v>
      </c>
      <c r="AT57" s="106">
        <f t="shared" si="15"/>
        <v>4.0909090909090935</v>
      </c>
      <c r="AU57" s="106">
        <f t="shared" si="15"/>
        <v>3.9090909090909118</v>
      </c>
      <c r="AV57" s="106">
        <f t="shared" si="15"/>
        <v>3.7272727272727297</v>
      </c>
      <c r="AW57" s="108">
        <f t="shared" si="15"/>
        <v>3.5454545454545476</v>
      </c>
      <c r="AX57" s="106">
        <f t="shared" si="15"/>
        <v>3.3636363636363664</v>
      </c>
      <c r="AY57" s="106">
        <f t="shared" si="15"/>
        <v>3.1818181818181843</v>
      </c>
      <c r="AZ57" s="106">
        <f t="shared" si="15"/>
        <v>3.0000000000000018</v>
      </c>
      <c r="BA57" s="106">
        <f t="shared" si="15"/>
        <v>2.8181818181818201</v>
      </c>
      <c r="BB57" s="108">
        <f t="shared" si="15"/>
        <v>2.636363636363638</v>
      </c>
      <c r="BC57" s="106">
        <f t="shared" si="15"/>
        <v>2.4545454545454564</v>
      </c>
      <c r="BD57" s="106">
        <f t="shared" si="15"/>
        <v>0</v>
      </c>
      <c r="BE57" s="106">
        <f t="shared" si="15"/>
        <v>0</v>
      </c>
      <c r="BF57" s="106">
        <f t="shared" si="15"/>
        <v>0</v>
      </c>
      <c r="BG57" s="108">
        <f t="shared" si="15"/>
        <v>0</v>
      </c>
      <c r="BH57" s="106">
        <f t="shared" si="15"/>
        <v>0</v>
      </c>
      <c r="BI57" s="106">
        <f t="shared" si="15"/>
        <v>0</v>
      </c>
      <c r="BJ57" s="106">
        <f t="shared" si="15"/>
        <v>0</v>
      </c>
      <c r="BK57" s="106">
        <f t="shared" si="15"/>
        <v>0</v>
      </c>
      <c r="BL57" s="100"/>
      <c r="BM57" s="100"/>
      <c r="BN57" s="100"/>
      <c r="BO57" s="100"/>
      <c r="BP57" s="100"/>
      <c r="BQ57" s="100"/>
      <c r="BR57" s="100"/>
      <c r="BS57" s="100"/>
      <c r="BT57" s="100"/>
      <c r="BU57" s="100"/>
      <c r="BV57" s="100"/>
      <c r="BW57" s="100"/>
      <c r="BX57" s="100"/>
      <c r="BY57" s="100"/>
      <c r="BZ57" s="100"/>
      <c r="CA57" s="100"/>
      <c r="CB57" s="100"/>
      <c r="CC57" s="100"/>
      <c r="CD57" s="100"/>
      <c r="CE57" s="100"/>
      <c r="CF57" s="100"/>
      <c r="CG57" s="100"/>
      <c r="CH57" s="100"/>
      <c r="CI57" s="100"/>
      <c r="CJ57" s="100"/>
      <c r="CK57" s="100"/>
      <c r="CL57" s="100"/>
      <c r="CM57" s="100"/>
      <c r="CN57" s="100"/>
      <c r="CO57" s="100"/>
      <c r="CP57" s="100"/>
      <c r="CQ57" s="100"/>
      <c r="CR57" s="100"/>
      <c r="CS57" s="100"/>
      <c r="CT57" s="100"/>
      <c r="CU57" s="100"/>
      <c r="CV57" s="100"/>
      <c r="CW57" s="100"/>
      <c r="CX57" s="100"/>
      <c r="CY57" s="100"/>
      <c r="CZ57" s="100"/>
      <c r="DA57" s="100"/>
      <c r="DB57" s="100"/>
      <c r="DC57" s="100"/>
      <c r="DD57" s="100"/>
      <c r="DE57" s="100"/>
      <c r="DF57" s="100"/>
      <c r="DG57" s="100"/>
      <c r="DH57" s="100"/>
      <c r="DI57" s="100"/>
      <c r="DJ57" s="100"/>
      <c r="DK57" s="100"/>
      <c r="DL57" s="100"/>
      <c r="DM57" s="100"/>
      <c r="DN57" s="100"/>
    </row>
    <row r="58" spans="1:118" ht="12.95" customHeight="1">
      <c r="A58" s="37"/>
      <c r="B58" s="104" t="s">
        <v>58</v>
      </c>
      <c r="C58" s="105"/>
      <c r="D58" s="105"/>
      <c r="E58" s="105"/>
      <c r="F58" s="105"/>
      <c r="G58" s="105"/>
      <c r="H58" s="105"/>
      <c r="I58" s="106">
        <f t="shared" ref="I58:BK58" si="16">SUM(I56:I57)</f>
        <v>0</v>
      </c>
      <c r="J58" s="106">
        <f t="shared" si="16"/>
        <v>0</v>
      </c>
      <c r="K58" s="106">
        <f t="shared" si="16"/>
        <v>0</v>
      </c>
      <c r="L58" s="106">
        <f t="shared" si="16"/>
        <v>10.272727272727273</v>
      </c>
      <c r="M58" s="107">
        <f t="shared" si="16"/>
        <v>10.090909090909092</v>
      </c>
      <c r="N58" s="108">
        <f t="shared" si="16"/>
        <v>9.9090909090909101</v>
      </c>
      <c r="O58" s="106">
        <f t="shared" si="16"/>
        <v>9.7272727272727302</v>
      </c>
      <c r="P58" s="106">
        <f t="shared" si="16"/>
        <v>9.5454545454545485</v>
      </c>
      <c r="Q58" s="106">
        <f t="shared" si="16"/>
        <v>9.3636363636363669</v>
      </c>
      <c r="R58" s="106">
        <f t="shared" si="16"/>
        <v>9.1818181818181834</v>
      </c>
      <c r="S58" s="108">
        <f t="shared" si="16"/>
        <v>9.0000000000000018</v>
      </c>
      <c r="T58" s="106">
        <f t="shared" si="16"/>
        <v>8.8181818181818201</v>
      </c>
      <c r="U58" s="106">
        <f t="shared" si="16"/>
        <v>8.6363636363636385</v>
      </c>
      <c r="V58" s="106">
        <f t="shared" si="16"/>
        <v>8.454545454545455</v>
      </c>
      <c r="W58" s="106">
        <f t="shared" si="16"/>
        <v>8.2727272727272734</v>
      </c>
      <c r="X58" s="108">
        <f t="shared" si="16"/>
        <v>8.0909090909090935</v>
      </c>
      <c r="Y58" s="106">
        <f t="shared" si="16"/>
        <v>7.9090909090909101</v>
      </c>
      <c r="Z58" s="106">
        <f t="shared" si="16"/>
        <v>7.7272727272727293</v>
      </c>
      <c r="AA58" s="106">
        <f t="shared" si="16"/>
        <v>7.5454545454545485</v>
      </c>
      <c r="AB58" s="106">
        <f t="shared" si="16"/>
        <v>7.3636363636363669</v>
      </c>
      <c r="AC58" s="108">
        <f t="shared" si="16"/>
        <v>7.1818181818181852</v>
      </c>
      <c r="AD58" s="106">
        <f t="shared" si="16"/>
        <v>7.0000000000000036</v>
      </c>
      <c r="AE58" s="106">
        <f t="shared" si="16"/>
        <v>6.8181818181818219</v>
      </c>
      <c r="AF58" s="106">
        <f t="shared" si="16"/>
        <v>6.6363636363636402</v>
      </c>
      <c r="AG58" s="106">
        <f t="shared" si="16"/>
        <v>6.4545454545454568</v>
      </c>
      <c r="AH58" s="108">
        <f t="shared" si="16"/>
        <v>6.2727272727272751</v>
      </c>
      <c r="AI58" s="106">
        <f t="shared" si="16"/>
        <v>6.0909090909090935</v>
      </c>
      <c r="AJ58" s="106">
        <f t="shared" si="16"/>
        <v>5.9090909090909118</v>
      </c>
      <c r="AK58" s="106">
        <f t="shared" si="16"/>
        <v>5.7272727272727302</v>
      </c>
      <c r="AL58" s="106">
        <f t="shared" si="16"/>
        <v>5.5454545454545485</v>
      </c>
      <c r="AM58" s="108">
        <f t="shared" si="16"/>
        <v>5.3636363636363669</v>
      </c>
      <c r="AN58" s="106">
        <f t="shared" si="16"/>
        <v>5.1818181818181843</v>
      </c>
      <c r="AO58" s="106">
        <f t="shared" si="16"/>
        <v>5.0000000000000027</v>
      </c>
      <c r="AP58" s="106">
        <f t="shared" si="16"/>
        <v>4.8181818181818201</v>
      </c>
      <c r="AQ58" s="106">
        <f t="shared" si="16"/>
        <v>4.6363636363636385</v>
      </c>
      <c r="AR58" s="108">
        <f t="shared" si="16"/>
        <v>4.4545454545454568</v>
      </c>
      <c r="AS58" s="106">
        <f t="shared" si="16"/>
        <v>4.2727272727272751</v>
      </c>
      <c r="AT58" s="106">
        <f t="shared" si="16"/>
        <v>4.0909090909090935</v>
      </c>
      <c r="AU58" s="106">
        <f t="shared" si="16"/>
        <v>3.9090909090909118</v>
      </c>
      <c r="AV58" s="106">
        <f t="shared" si="16"/>
        <v>3.7272727272727297</v>
      </c>
      <c r="AW58" s="108">
        <f t="shared" si="16"/>
        <v>3.5454545454545476</v>
      </c>
      <c r="AX58" s="106">
        <f t="shared" si="16"/>
        <v>3.3636363636363664</v>
      </c>
      <c r="AY58" s="106">
        <f t="shared" si="16"/>
        <v>3.1818181818181843</v>
      </c>
      <c r="AZ58" s="106">
        <f t="shared" si="16"/>
        <v>3.0000000000000018</v>
      </c>
      <c r="BA58" s="106">
        <f t="shared" si="16"/>
        <v>2.8181818181818201</v>
      </c>
      <c r="BB58" s="108">
        <f t="shared" si="16"/>
        <v>2.636363636363638</v>
      </c>
      <c r="BC58" s="106">
        <f t="shared" si="16"/>
        <v>2.4545454545454564</v>
      </c>
      <c r="BD58" s="106">
        <f t="shared" si="16"/>
        <v>0</v>
      </c>
      <c r="BE58" s="106">
        <f t="shared" si="16"/>
        <v>0</v>
      </c>
      <c r="BF58" s="106">
        <f t="shared" si="16"/>
        <v>0</v>
      </c>
      <c r="BG58" s="108">
        <f t="shared" si="16"/>
        <v>0</v>
      </c>
      <c r="BH58" s="106">
        <f t="shared" si="16"/>
        <v>0</v>
      </c>
      <c r="BI58" s="106">
        <f t="shared" si="16"/>
        <v>0</v>
      </c>
      <c r="BJ58" s="106">
        <f t="shared" si="16"/>
        <v>0</v>
      </c>
      <c r="BK58" s="106">
        <f t="shared" si="16"/>
        <v>0</v>
      </c>
      <c r="BL58" s="100"/>
      <c r="BM58" s="100"/>
      <c r="BN58" s="100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100"/>
      <c r="CH58" s="100"/>
      <c r="CI58" s="100"/>
      <c r="CJ58" s="100"/>
      <c r="CK58" s="100"/>
      <c r="CL58" s="100"/>
      <c r="CM58" s="100"/>
      <c r="CN58" s="100"/>
      <c r="CO58" s="100"/>
      <c r="CP58" s="100"/>
      <c r="CQ58" s="100"/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/>
      <c r="DH58" s="100"/>
      <c r="DI58" s="100"/>
      <c r="DJ58" s="100"/>
      <c r="DK58" s="100"/>
      <c r="DL58" s="100"/>
      <c r="DM58" s="100"/>
      <c r="DN58" s="100"/>
    </row>
    <row r="59" spans="1:118" ht="12.95" customHeight="1">
      <c r="A59" s="101"/>
      <c r="B59" s="37"/>
      <c r="C59" s="38"/>
      <c r="D59" s="38"/>
      <c r="E59" s="38"/>
      <c r="F59" s="38"/>
      <c r="G59" s="38"/>
      <c r="H59" s="38"/>
      <c r="I59" s="98"/>
      <c r="J59" s="98"/>
      <c r="K59" s="49"/>
      <c r="L59" s="49"/>
      <c r="M59" s="98"/>
      <c r="N59" s="99"/>
      <c r="O59" s="49"/>
      <c r="P59" s="49"/>
      <c r="Q59" s="49"/>
      <c r="R59" s="98"/>
      <c r="S59" s="99"/>
      <c r="T59" s="49"/>
      <c r="U59" s="49"/>
      <c r="V59" s="49"/>
      <c r="W59" s="98"/>
      <c r="X59" s="99"/>
      <c r="Y59" s="49"/>
      <c r="Z59" s="49"/>
      <c r="AA59" s="49"/>
      <c r="AB59" s="98"/>
      <c r="AC59" s="99"/>
      <c r="AD59" s="49"/>
      <c r="AE59" s="49"/>
      <c r="AF59" s="49"/>
      <c r="AG59" s="98"/>
      <c r="AH59" s="99"/>
      <c r="AI59" s="49"/>
      <c r="AJ59" s="49"/>
      <c r="AK59" s="49"/>
      <c r="AL59" s="98"/>
      <c r="AM59" s="99"/>
      <c r="AN59" s="49"/>
      <c r="AO59" s="49"/>
      <c r="AP59" s="49"/>
      <c r="AQ59" s="98"/>
      <c r="AR59" s="99"/>
      <c r="AS59" s="49"/>
      <c r="AT59" s="49"/>
      <c r="AU59" s="49"/>
      <c r="AV59" s="98"/>
      <c r="AW59" s="99"/>
      <c r="AX59" s="49"/>
      <c r="AY59" s="49"/>
      <c r="AZ59" s="49"/>
      <c r="BA59" s="98"/>
      <c r="BB59" s="99"/>
      <c r="BC59" s="49"/>
      <c r="BD59" s="49"/>
      <c r="BE59" s="49"/>
      <c r="BF59" s="98"/>
      <c r="BG59" s="99"/>
      <c r="BH59" s="49"/>
      <c r="BI59" s="49"/>
      <c r="BJ59" s="49"/>
      <c r="BK59" s="98"/>
    </row>
    <row r="60" spans="1:118" s="112" customFormat="1" ht="12.95" customHeight="1">
      <c r="A60" s="77" t="s">
        <v>47</v>
      </c>
      <c r="B60" s="78" t="s">
        <v>59</v>
      </c>
      <c r="C60" s="88"/>
      <c r="D60" s="88"/>
      <c r="E60" s="88"/>
      <c r="F60" s="88"/>
      <c r="G60" s="88"/>
      <c r="H60" s="88"/>
      <c r="I60" s="80">
        <f>IF(I$34=$I$23,I$40-$I$24,0)</f>
        <v>0</v>
      </c>
      <c r="J60" s="80">
        <f>IF(J$34=$I$23,J$40-$I$24,0)</f>
        <v>0</v>
      </c>
      <c r="K60" s="80">
        <f>IF(K$34=$I$23,K$40-$I$24,0)</f>
        <v>90</v>
      </c>
      <c r="L60" s="80">
        <f>IF(L$34=$I$23,L$40-$I$24,0)</f>
        <v>0</v>
      </c>
      <c r="M60" s="80">
        <f>IF(M$34=$I$23,M$40-$I$24,0)</f>
        <v>0</v>
      </c>
      <c r="N60" s="109"/>
      <c r="O60" s="110"/>
      <c r="P60" s="110"/>
      <c r="Q60" s="110"/>
      <c r="R60" s="110"/>
      <c r="S60" s="109"/>
      <c r="T60" s="110"/>
      <c r="U60" s="110"/>
      <c r="V60" s="110"/>
      <c r="W60" s="110"/>
      <c r="X60" s="109"/>
      <c r="Y60" s="110"/>
      <c r="Z60" s="110"/>
      <c r="AA60" s="110"/>
      <c r="AB60" s="110"/>
      <c r="AC60" s="109"/>
      <c r="AD60" s="110"/>
      <c r="AE60" s="110"/>
      <c r="AF60" s="110"/>
      <c r="AG60" s="110"/>
      <c r="AH60" s="109"/>
      <c r="AI60" s="110"/>
      <c r="AJ60" s="110"/>
      <c r="AK60" s="110"/>
      <c r="AL60" s="110"/>
      <c r="AM60" s="109"/>
      <c r="AN60" s="110"/>
      <c r="AO60" s="110"/>
      <c r="AP60" s="110"/>
      <c r="AQ60" s="110"/>
      <c r="AR60" s="109"/>
      <c r="AS60" s="110"/>
      <c r="AT60" s="110"/>
      <c r="AU60" s="110"/>
      <c r="AV60" s="110"/>
      <c r="AW60" s="109"/>
      <c r="AX60" s="110"/>
      <c r="AY60" s="110"/>
      <c r="AZ60" s="110"/>
      <c r="BA60" s="110"/>
      <c r="BB60" s="109"/>
      <c r="BC60" s="110"/>
      <c r="BD60" s="110"/>
      <c r="BE60" s="110"/>
      <c r="BF60" s="110"/>
      <c r="BG60" s="109"/>
      <c r="BH60" s="110"/>
      <c r="BI60" s="110"/>
      <c r="BJ60" s="110"/>
      <c r="BK60" s="110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</row>
    <row r="61" spans="1:118" s="112" customFormat="1" ht="12.95" customHeight="1">
      <c r="A61" s="77" t="s">
        <v>49</v>
      </c>
      <c r="B61" s="79" t="s">
        <v>60</v>
      </c>
      <c r="C61" s="88"/>
      <c r="D61" s="88"/>
      <c r="E61" s="88"/>
      <c r="F61" s="88"/>
      <c r="G61" s="88"/>
      <c r="H61" s="88"/>
      <c r="I61" s="80"/>
      <c r="J61" s="80">
        <f t="shared" ref="J61:BK61" si="17">I64</f>
        <v>0</v>
      </c>
      <c r="K61" s="89">
        <f t="shared" si="17"/>
        <v>0</v>
      </c>
      <c r="L61" s="89">
        <f t="shared" si="17"/>
        <v>90</v>
      </c>
      <c r="M61" s="80">
        <f t="shared" si="17"/>
        <v>87.954545454545453</v>
      </c>
      <c r="N61" s="92">
        <f t="shared" si="17"/>
        <v>85.909090909090907</v>
      </c>
      <c r="O61" s="89">
        <f t="shared" si="17"/>
        <v>83.86363636363636</v>
      </c>
      <c r="P61" s="89">
        <f t="shared" si="17"/>
        <v>81.818181818181813</v>
      </c>
      <c r="Q61" s="89">
        <f t="shared" si="17"/>
        <v>79.772727272727266</v>
      </c>
      <c r="R61" s="80">
        <f t="shared" si="17"/>
        <v>77.72727272727272</v>
      </c>
      <c r="S61" s="92">
        <f t="shared" si="17"/>
        <v>75.681818181818173</v>
      </c>
      <c r="T61" s="89">
        <f t="shared" si="17"/>
        <v>73.636363636363626</v>
      </c>
      <c r="U61" s="89">
        <f t="shared" si="17"/>
        <v>71.590909090909079</v>
      </c>
      <c r="V61" s="89">
        <f t="shared" si="17"/>
        <v>69.545454545454533</v>
      </c>
      <c r="W61" s="80">
        <f t="shared" si="17"/>
        <v>67.499999999999986</v>
      </c>
      <c r="X61" s="92">
        <f t="shared" si="17"/>
        <v>65.454545454545439</v>
      </c>
      <c r="Y61" s="89">
        <f t="shared" si="17"/>
        <v>63.409090909090892</v>
      </c>
      <c r="Z61" s="89">
        <f t="shared" si="17"/>
        <v>61.363636363636346</v>
      </c>
      <c r="AA61" s="89">
        <f t="shared" si="17"/>
        <v>59.318181818181799</v>
      </c>
      <c r="AB61" s="80">
        <f t="shared" si="17"/>
        <v>57.272727272727252</v>
      </c>
      <c r="AC61" s="92">
        <f t="shared" si="17"/>
        <v>55.227272727272705</v>
      </c>
      <c r="AD61" s="89">
        <f t="shared" si="17"/>
        <v>53.181818181818159</v>
      </c>
      <c r="AE61" s="89">
        <f t="shared" si="17"/>
        <v>51.136363636363612</v>
      </c>
      <c r="AF61" s="89">
        <f t="shared" si="17"/>
        <v>49.090909090909065</v>
      </c>
      <c r="AG61" s="80">
        <f t="shared" si="17"/>
        <v>47.045454545454518</v>
      </c>
      <c r="AH61" s="92">
        <f t="shared" si="17"/>
        <v>44.999999999999972</v>
      </c>
      <c r="AI61" s="89">
        <f t="shared" si="17"/>
        <v>42.954545454545425</v>
      </c>
      <c r="AJ61" s="89">
        <f t="shared" si="17"/>
        <v>40.909090909090878</v>
      </c>
      <c r="AK61" s="89">
        <f t="shared" si="17"/>
        <v>38.863636363636331</v>
      </c>
      <c r="AL61" s="80">
        <f t="shared" si="17"/>
        <v>36.818181818181785</v>
      </c>
      <c r="AM61" s="92">
        <f t="shared" si="17"/>
        <v>34.772727272727238</v>
      </c>
      <c r="AN61" s="89">
        <f t="shared" si="17"/>
        <v>32.727272727272691</v>
      </c>
      <c r="AO61" s="89">
        <f t="shared" si="17"/>
        <v>30.681818181818148</v>
      </c>
      <c r="AP61" s="89">
        <f t="shared" si="17"/>
        <v>28.636363636363605</v>
      </c>
      <c r="AQ61" s="80">
        <f t="shared" si="17"/>
        <v>26.590909090909062</v>
      </c>
      <c r="AR61" s="92">
        <f t="shared" si="17"/>
        <v>24.545454545454518</v>
      </c>
      <c r="AS61" s="89">
        <f t="shared" si="17"/>
        <v>22.499999999999975</v>
      </c>
      <c r="AT61" s="89">
        <f t="shared" si="17"/>
        <v>20.454545454545432</v>
      </c>
      <c r="AU61" s="89">
        <f t="shared" si="17"/>
        <v>18.409090909090889</v>
      </c>
      <c r="AV61" s="80">
        <f t="shared" si="17"/>
        <v>16.363636363636346</v>
      </c>
      <c r="AW61" s="92">
        <f t="shared" si="17"/>
        <v>14.318181818181802</v>
      </c>
      <c r="AX61" s="89">
        <f t="shared" si="17"/>
        <v>12.272727272727259</v>
      </c>
      <c r="AY61" s="89">
        <f t="shared" si="17"/>
        <v>10.227272727272716</v>
      </c>
      <c r="AZ61" s="89">
        <f t="shared" si="17"/>
        <v>8.1818181818181728</v>
      </c>
      <c r="BA61" s="80">
        <f t="shared" si="17"/>
        <v>6.1363636363636296</v>
      </c>
      <c r="BB61" s="92">
        <f t="shared" si="17"/>
        <v>4.0909090909090864</v>
      </c>
      <c r="BC61" s="89">
        <f t="shared" si="17"/>
        <v>2.0454545454545432</v>
      </c>
      <c r="BD61" s="89">
        <f t="shared" si="17"/>
        <v>0</v>
      </c>
      <c r="BE61" s="89">
        <f t="shared" si="17"/>
        <v>0</v>
      </c>
      <c r="BF61" s="80">
        <f t="shared" si="17"/>
        <v>0</v>
      </c>
      <c r="BG61" s="92">
        <f t="shared" si="17"/>
        <v>0</v>
      </c>
      <c r="BH61" s="89">
        <f t="shared" si="17"/>
        <v>0</v>
      </c>
      <c r="BI61" s="89">
        <f t="shared" si="17"/>
        <v>0</v>
      </c>
      <c r="BJ61" s="89">
        <f t="shared" si="17"/>
        <v>0</v>
      </c>
      <c r="BK61" s="80">
        <f t="shared" si="17"/>
        <v>0</v>
      </c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</row>
    <row r="62" spans="1:118" s="112" customFormat="1" ht="12.95" customHeight="1">
      <c r="A62" s="77" t="s">
        <v>61</v>
      </c>
      <c r="B62" s="87" t="s">
        <v>62</v>
      </c>
      <c r="C62" s="88"/>
      <c r="D62" s="88"/>
      <c r="E62" s="88"/>
      <c r="F62" s="88"/>
      <c r="G62" s="88"/>
      <c r="H62" s="88"/>
      <c r="I62" s="80">
        <f t="shared" ref="I62:BK62" si="18">I60</f>
        <v>0</v>
      </c>
      <c r="J62" s="80">
        <f t="shared" si="18"/>
        <v>0</v>
      </c>
      <c r="K62" s="89">
        <f t="shared" si="18"/>
        <v>90</v>
      </c>
      <c r="L62" s="89">
        <f t="shared" si="18"/>
        <v>0</v>
      </c>
      <c r="M62" s="80">
        <f t="shared" si="18"/>
        <v>0</v>
      </c>
      <c r="N62" s="92">
        <f t="shared" si="18"/>
        <v>0</v>
      </c>
      <c r="O62" s="89">
        <f t="shared" si="18"/>
        <v>0</v>
      </c>
      <c r="P62" s="89">
        <f t="shared" si="18"/>
        <v>0</v>
      </c>
      <c r="Q62" s="89">
        <f t="shared" si="18"/>
        <v>0</v>
      </c>
      <c r="R62" s="80">
        <f t="shared" si="18"/>
        <v>0</v>
      </c>
      <c r="S62" s="92">
        <f t="shared" si="18"/>
        <v>0</v>
      </c>
      <c r="T62" s="89">
        <f t="shared" si="18"/>
        <v>0</v>
      </c>
      <c r="U62" s="89">
        <f t="shared" si="18"/>
        <v>0</v>
      </c>
      <c r="V62" s="89">
        <f t="shared" si="18"/>
        <v>0</v>
      </c>
      <c r="W62" s="80">
        <f t="shared" si="18"/>
        <v>0</v>
      </c>
      <c r="X62" s="92">
        <f t="shared" si="18"/>
        <v>0</v>
      </c>
      <c r="Y62" s="89">
        <f t="shared" si="18"/>
        <v>0</v>
      </c>
      <c r="Z62" s="89">
        <f t="shared" si="18"/>
        <v>0</v>
      </c>
      <c r="AA62" s="89">
        <f t="shared" si="18"/>
        <v>0</v>
      </c>
      <c r="AB62" s="80">
        <f t="shared" si="18"/>
        <v>0</v>
      </c>
      <c r="AC62" s="92">
        <f t="shared" si="18"/>
        <v>0</v>
      </c>
      <c r="AD62" s="89">
        <f t="shared" si="18"/>
        <v>0</v>
      </c>
      <c r="AE62" s="89">
        <f t="shared" si="18"/>
        <v>0</v>
      </c>
      <c r="AF62" s="89">
        <f t="shared" si="18"/>
        <v>0</v>
      </c>
      <c r="AG62" s="80">
        <f t="shared" si="18"/>
        <v>0</v>
      </c>
      <c r="AH62" s="92">
        <f t="shared" si="18"/>
        <v>0</v>
      </c>
      <c r="AI62" s="89">
        <f t="shared" si="18"/>
        <v>0</v>
      </c>
      <c r="AJ62" s="89">
        <f t="shared" si="18"/>
        <v>0</v>
      </c>
      <c r="AK62" s="89">
        <f t="shared" si="18"/>
        <v>0</v>
      </c>
      <c r="AL62" s="80">
        <f t="shared" si="18"/>
        <v>0</v>
      </c>
      <c r="AM62" s="92">
        <f t="shared" si="18"/>
        <v>0</v>
      </c>
      <c r="AN62" s="89">
        <f t="shared" si="18"/>
        <v>0</v>
      </c>
      <c r="AO62" s="89">
        <f t="shared" si="18"/>
        <v>0</v>
      </c>
      <c r="AP62" s="89">
        <f t="shared" si="18"/>
        <v>0</v>
      </c>
      <c r="AQ62" s="80">
        <f t="shared" si="18"/>
        <v>0</v>
      </c>
      <c r="AR62" s="92">
        <f t="shared" si="18"/>
        <v>0</v>
      </c>
      <c r="AS62" s="89">
        <f t="shared" si="18"/>
        <v>0</v>
      </c>
      <c r="AT62" s="89">
        <f t="shared" si="18"/>
        <v>0</v>
      </c>
      <c r="AU62" s="89">
        <f t="shared" si="18"/>
        <v>0</v>
      </c>
      <c r="AV62" s="80">
        <f t="shared" si="18"/>
        <v>0</v>
      </c>
      <c r="AW62" s="92">
        <f t="shared" si="18"/>
        <v>0</v>
      </c>
      <c r="AX62" s="89">
        <f t="shared" si="18"/>
        <v>0</v>
      </c>
      <c r="AY62" s="89">
        <f t="shared" si="18"/>
        <v>0</v>
      </c>
      <c r="AZ62" s="89">
        <f t="shared" si="18"/>
        <v>0</v>
      </c>
      <c r="BA62" s="80">
        <f t="shared" si="18"/>
        <v>0</v>
      </c>
      <c r="BB62" s="92">
        <f t="shared" si="18"/>
        <v>0</v>
      </c>
      <c r="BC62" s="89">
        <f t="shared" si="18"/>
        <v>0</v>
      </c>
      <c r="BD62" s="89">
        <f t="shared" si="18"/>
        <v>0</v>
      </c>
      <c r="BE62" s="89">
        <f t="shared" si="18"/>
        <v>0</v>
      </c>
      <c r="BF62" s="80">
        <f t="shared" si="18"/>
        <v>0</v>
      </c>
      <c r="BG62" s="92">
        <f t="shared" si="18"/>
        <v>0</v>
      </c>
      <c r="BH62" s="89">
        <f t="shared" si="18"/>
        <v>0</v>
      </c>
      <c r="BI62" s="89">
        <f t="shared" si="18"/>
        <v>0</v>
      </c>
      <c r="BJ62" s="89">
        <f t="shared" si="18"/>
        <v>0</v>
      </c>
      <c r="BK62" s="80">
        <f t="shared" si="18"/>
        <v>0</v>
      </c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</row>
    <row r="63" spans="1:118" s="112" customFormat="1" ht="12.95" customHeight="1">
      <c r="A63" s="113"/>
      <c r="B63" s="90" t="s">
        <v>63</v>
      </c>
      <c r="C63" s="88"/>
      <c r="D63" s="88"/>
      <c r="E63" s="88"/>
      <c r="F63" s="88"/>
      <c r="G63" s="88"/>
      <c r="H63" s="88"/>
      <c r="I63" s="80">
        <f t="shared" ref="I63:BK63" si="19">IF(ROUND(I61,0)&lt;&gt;0,I61/I$38,0)</f>
        <v>0</v>
      </c>
      <c r="J63" s="80">
        <f t="shared" si="19"/>
        <v>0</v>
      </c>
      <c r="K63" s="80">
        <f t="shared" si="19"/>
        <v>0</v>
      </c>
      <c r="L63" s="80">
        <f t="shared" si="19"/>
        <v>2.0454545454545454</v>
      </c>
      <c r="M63" s="80">
        <f t="shared" si="19"/>
        <v>2.0454545454545454</v>
      </c>
      <c r="N63" s="92">
        <f t="shared" si="19"/>
        <v>2.0454545454545454</v>
      </c>
      <c r="O63" s="80">
        <f t="shared" si="19"/>
        <v>2.0454545454545454</v>
      </c>
      <c r="P63" s="80">
        <f t="shared" si="19"/>
        <v>2.0454545454545454</v>
      </c>
      <c r="Q63" s="80">
        <f t="shared" si="19"/>
        <v>2.0454545454545454</v>
      </c>
      <c r="R63" s="80">
        <f t="shared" si="19"/>
        <v>2.0454545454545454</v>
      </c>
      <c r="S63" s="92">
        <f t="shared" si="19"/>
        <v>2.0454545454545454</v>
      </c>
      <c r="T63" s="80">
        <f t="shared" si="19"/>
        <v>2.045454545454545</v>
      </c>
      <c r="U63" s="80">
        <f t="shared" si="19"/>
        <v>2.045454545454545</v>
      </c>
      <c r="V63" s="80">
        <f t="shared" si="19"/>
        <v>2.045454545454545</v>
      </c>
      <c r="W63" s="80">
        <f t="shared" si="19"/>
        <v>2.045454545454545</v>
      </c>
      <c r="X63" s="92">
        <f t="shared" si="19"/>
        <v>2.045454545454545</v>
      </c>
      <c r="Y63" s="80">
        <f t="shared" si="19"/>
        <v>2.045454545454545</v>
      </c>
      <c r="Z63" s="80">
        <f t="shared" si="19"/>
        <v>2.045454545454545</v>
      </c>
      <c r="AA63" s="80">
        <f t="shared" si="19"/>
        <v>2.045454545454545</v>
      </c>
      <c r="AB63" s="80">
        <f t="shared" si="19"/>
        <v>2.0454545454545445</v>
      </c>
      <c r="AC63" s="92">
        <f t="shared" si="19"/>
        <v>2.0454545454545445</v>
      </c>
      <c r="AD63" s="80">
        <f t="shared" si="19"/>
        <v>2.0454545454545445</v>
      </c>
      <c r="AE63" s="80">
        <f t="shared" si="19"/>
        <v>2.0454545454545445</v>
      </c>
      <c r="AF63" s="80">
        <f t="shared" si="19"/>
        <v>2.0454545454545445</v>
      </c>
      <c r="AG63" s="80">
        <f t="shared" si="19"/>
        <v>2.0454545454545441</v>
      </c>
      <c r="AH63" s="92">
        <f t="shared" si="19"/>
        <v>2.0454545454545441</v>
      </c>
      <c r="AI63" s="80">
        <f t="shared" si="19"/>
        <v>2.0454545454545441</v>
      </c>
      <c r="AJ63" s="80">
        <f t="shared" si="19"/>
        <v>2.0454545454545441</v>
      </c>
      <c r="AK63" s="80">
        <f t="shared" si="19"/>
        <v>2.0454545454545436</v>
      </c>
      <c r="AL63" s="80">
        <f t="shared" si="19"/>
        <v>2.0454545454545436</v>
      </c>
      <c r="AM63" s="92">
        <f t="shared" si="19"/>
        <v>2.0454545454545432</v>
      </c>
      <c r="AN63" s="80">
        <f t="shared" si="19"/>
        <v>2.0454545454545432</v>
      </c>
      <c r="AO63" s="80">
        <f t="shared" si="19"/>
        <v>2.0454545454545432</v>
      </c>
      <c r="AP63" s="80">
        <f t="shared" si="19"/>
        <v>2.0454545454545432</v>
      </c>
      <c r="AQ63" s="80">
        <f t="shared" si="19"/>
        <v>2.0454545454545432</v>
      </c>
      <c r="AR63" s="92">
        <f t="shared" si="19"/>
        <v>2.0454545454545432</v>
      </c>
      <c r="AS63" s="80">
        <f t="shared" si="19"/>
        <v>2.0454545454545432</v>
      </c>
      <c r="AT63" s="80">
        <f t="shared" si="19"/>
        <v>2.0454545454545432</v>
      </c>
      <c r="AU63" s="80">
        <f t="shared" si="19"/>
        <v>2.0454545454545432</v>
      </c>
      <c r="AV63" s="80">
        <f t="shared" si="19"/>
        <v>2.0454545454545432</v>
      </c>
      <c r="AW63" s="92">
        <f t="shared" si="19"/>
        <v>2.0454545454545432</v>
      </c>
      <c r="AX63" s="80">
        <f t="shared" si="19"/>
        <v>2.0454545454545432</v>
      </c>
      <c r="AY63" s="80">
        <f t="shared" si="19"/>
        <v>2.0454545454545432</v>
      </c>
      <c r="AZ63" s="80">
        <f t="shared" si="19"/>
        <v>2.0454545454545432</v>
      </c>
      <c r="BA63" s="80">
        <f t="shared" si="19"/>
        <v>2.0454545454545432</v>
      </c>
      <c r="BB63" s="92">
        <f t="shared" si="19"/>
        <v>2.0454545454545432</v>
      </c>
      <c r="BC63" s="80">
        <f t="shared" si="19"/>
        <v>2.0454545454545432</v>
      </c>
      <c r="BD63" s="80">
        <f t="shared" si="19"/>
        <v>0</v>
      </c>
      <c r="BE63" s="80">
        <f t="shared" si="19"/>
        <v>0</v>
      </c>
      <c r="BF63" s="80">
        <f t="shared" si="19"/>
        <v>0</v>
      </c>
      <c r="BG63" s="92">
        <f t="shared" si="19"/>
        <v>0</v>
      </c>
      <c r="BH63" s="80">
        <f t="shared" si="19"/>
        <v>0</v>
      </c>
      <c r="BI63" s="80">
        <f t="shared" si="19"/>
        <v>0</v>
      </c>
      <c r="BJ63" s="80">
        <f t="shared" si="19"/>
        <v>0</v>
      </c>
      <c r="BK63" s="80">
        <f t="shared" si="19"/>
        <v>0</v>
      </c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</row>
    <row r="64" spans="1:118" s="86" customFormat="1" ht="12.95" customHeight="1">
      <c r="A64" s="77"/>
      <c r="B64" s="79" t="s">
        <v>64</v>
      </c>
      <c r="C64" s="90"/>
      <c r="D64" s="90"/>
      <c r="E64" s="90"/>
      <c r="F64" s="90"/>
      <c r="G64" s="90"/>
      <c r="H64" s="83"/>
      <c r="I64" s="80">
        <f t="shared" ref="I64:BK64" si="20">I61+I62-I63</f>
        <v>0</v>
      </c>
      <c r="J64" s="80">
        <f t="shared" si="20"/>
        <v>0</v>
      </c>
      <c r="K64" s="80">
        <f t="shared" si="20"/>
        <v>90</v>
      </c>
      <c r="L64" s="80">
        <f t="shared" si="20"/>
        <v>87.954545454545453</v>
      </c>
      <c r="M64" s="80">
        <f t="shared" si="20"/>
        <v>85.909090909090907</v>
      </c>
      <c r="N64" s="92">
        <f t="shared" si="20"/>
        <v>83.86363636363636</v>
      </c>
      <c r="O64" s="80">
        <f t="shared" si="20"/>
        <v>81.818181818181813</v>
      </c>
      <c r="P64" s="80">
        <f t="shared" si="20"/>
        <v>79.772727272727266</v>
      </c>
      <c r="Q64" s="80">
        <f t="shared" si="20"/>
        <v>77.72727272727272</v>
      </c>
      <c r="R64" s="80">
        <f t="shared" si="20"/>
        <v>75.681818181818173</v>
      </c>
      <c r="S64" s="92">
        <f t="shared" si="20"/>
        <v>73.636363636363626</v>
      </c>
      <c r="T64" s="80">
        <f t="shared" si="20"/>
        <v>71.590909090909079</v>
      </c>
      <c r="U64" s="80">
        <f t="shared" si="20"/>
        <v>69.545454545454533</v>
      </c>
      <c r="V64" s="80">
        <f t="shared" si="20"/>
        <v>67.499999999999986</v>
      </c>
      <c r="W64" s="80">
        <f t="shared" si="20"/>
        <v>65.454545454545439</v>
      </c>
      <c r="X64" s="92">
        <f t="shared" si="20"/>
        <v>63.409090909090892</v>
      </c>
      <c r="Y64" s="80">
        <f t="shared" si="20"/>
        <v>61.363636363636346</v>
      </c>
      <c r="Z64" s="80">
        <f t="shared" si="20"/>
        <v>59.318181818181799</v>
      </c>
      <c r="AA64" s="80">
        <f t="shared" si="20"/>
        <v>57.272727272727252</v>
      </c>
      <c r="AB64" s="80">
        <f t="shared" si="20"/>
        <v>55.227272727272705</v>
      </c>
      <c r="AC64" s="92">
        <f t="shared" si="20"/>
        <v>53.181818181818159</v>
      </c>
      <c r="AD64" s="80">
        <f t="shared" si="20"/>
        <v>51.136363636363612</v>
      </c>
      <c r="AE64" s="80">
        <f t="shared" si="20"/>
        <v>49.090909090909065</v>
      </c>
      <c r="AF64" s="80">
        <f t="shared" si="20"/>
        <v>47.045454545454518</v>
      </c>
      <c r="AG64" s="80">
        <f t="shared" si="20"/>
        <v>44.999999999999972</v>
      </c>
      <c r="AH64" s="92">
        <f t="shared" si="20"/>
        <v>42.954545454545425</v>
      </c>
      <c r="AI64" s="80">
        <f t="shared" si="20"/>
        <v>40.909090909090878</v>
      </c>
      <c r="AJ64" s="80">
        <f t="shared" si="20"/>
        <v>38.863636363636331</v>
      </c>
      <c r="AK64" s="80">
        <f t="shared" si="20"/>
        <v>36.818181818181785</v>
      </c>
      <c r="AL64" s="80">
        <f t="shared" si="20"/>
        <v>34.772727272727238</v>
      </c>
      <c r="AM64" s="92">
        <f t="shared" si="20"/>
        <v>32.727272727272691</v>
      </c>
      <c r="AN64" s="80">
        <f t="shared" si="20"/>
        <v>30.681818181818148</v>
      </c>
      <c r="AO64" s="80">
        <f t="shared" si="20"/>
        <v>28.636363636363605</v>
      </c>
      <c r="AP64" s="80">
        <f t="shared" si="20"/>
        <v>26.590909090909062</v>
      </c>
      <c r="AQ64" s="80">
        <f t="shared" si="20"/>
        <v>24.545454545454518</v>
      </c>
      <c r="AR64" s="92">
        <f t="shared" si="20"/>
        <v>22.499999999999975</v>
      </c>
      <c r="AS64" s="80">
        <f t="shared" si="20"/>
        <v>20.454545454545432</v>
      </c>
      <c r="AT64" s="80">
        <f t="shared" si="20"/>
        <v>18.409090909090889</v>
      </c>
      <c r="AU64" s="80">
        <f t="shared" si="20"/>
        <v>16.363636363636346</v>
      </c>
      <c r="AV64" s="80">
        <f t="shared" si="20"/>
        <v>14.318181818181802</v>
      </c>
      <c r="AW64" s="92">
        <f t="shared" si="20"/>
        <v>12.272727272727259</v>
      </c>
      <c r="AX64" s="80">
        <f t="shared" si="20"/>
        <v>10.227272727272716</v>
      </c>
      <c r="AY64" s="80">
        <f t="shared" si="20"/>
        <v>8.1818181818181728</v>
      </c>
      <c r="AZ64" s="80">
        <f t="shared" si="20"/>
        <v>6.1363636363636296</v>
      </c>
      <c r="BA64" s="80">
        <f t="shared" si="20"/>
        <v>4.0909090909090864</v>
      </c>
      <c r="BB64" s="92">
        <f t="shared" si="20"/>
        <v>2.0454545454545432</v>
      </c>
      <c r="BC64" s="80">
        <f t="shared" si="20"/>
        <v>0</v>
      </c>
      <c r="BD64" s="80">
        <f t="shared" si="20"/>
        <v>0</v>
      </c>
      <c r="BE64" s="80">
        <f t="shared" si="20"/>
        <v>0</v>
      </c>
      <c r="BF64" s="80">
        <f t="shared" si="20"/>
        <v>0</v>
      </c>
      <c r="BG64" s="92">
        <f t="shared" si="20"/>
        <v>0</v>
      </c>
      <c r="BH64" s="80">
        <f t="shared" si="20"/>
        <v>0</v>
      </c>
      <c r="BI64" s="80">
        <f t="shared" si="20"/>
        <v>0</v>
      </c>
      <c r="BJ64" s="80">
        <f t="shared" si="20"/>
        <v>0</v>
      </c>
      <c r="BK64" s="80">
        <f t="shared" si="20"/>
        <v>0</v>
      </c>
    </row>
    <row r="65" spans="1:118" s="86" customFormat="1" ht="12.75" customHeight="1">
      <c r="A65" s="77"/>
      <c r="B65" s="91" t="s">
        <v>65</v>
      </c>
      <c r="C65" s="114"/>
      <c r="D65" s="114"/>
      <c r="E65" s="114"/>
      <c r="F65" s="114"/>
      <c r="G65" s="114"/>
      <c r="H65" s="83"/>
      <c r="I65" s="80">
        <f t="shared" ref="I65:BK65" si="21">I61*$I$27</f>
        <v>0</v>
      </c>
      <c r="J65" s="80">
        <f t="shared" si="21"/>
        <v>0</v>
      </c>
      <c r="K65" s="80">
        <f t="shared" si="21"/>
        <v>0</v>
      </c>
      <c r="L65" s="80">
        <f t="shared" si="21"/>
        <v>7.2</v>
      </c>
      <c r="M65" s="80">
        <f t="shared" si="21"/>
        <v>7.0363636363636362</v>
      </c>
      <c r="N65" s="92">
        <f t="shared" si="21"/>
        <v>6.872727272727273</v>
      </c>
      <c r="O65" s="80">
        <f t="shared" si="21"/>
        <v>6.709090909090909</v>
      </c>
      <c r="P65" s="80">
        <f t="shared" si="21"/>
        <v>6.545454545454545</v>
      </c>
      <c r="Q65" s="80">
        <f t="shared" si="21"/>
        <v>6.3818181818181818</v>
      </c>
      <c r="R65" s="80">
        <f t="shared" si="21"/>
        <v>6.2181818181818178</v>
      </c>
      <c r="S65" s="92">
        <f t="shared" si="21"/>
        <v>6.0545454545454538</v>
      </c>
      <c r="T65" s="80">
        <f t="shared" si="21"/>
        <v>5.8909090909090898</v>
      </c>
      <c r="U65" s="80">
        <f t="shared" si="21"/>
        <v>5.7272727272727266</v>
      </c>
      <c r="V65" s="80">
        <f t="shared" si="21"/>
        <v>5.5636363636363626</v>
      </c>
      <c r="W65" s="80">
        <f t="shared" si="21"/>
        <v>5.3999999999999986</v>
      </c>
      <c r="X65" s="92">
        <f t="shared" si="21"/>
        <v>5.2363636363636354</v>
      </c>
      <c r="Y65" s="80">
        <f t="shared" si="21"/>
        <v>5.0727272727272714</v>
      </c>
      <c r="Z65" s="80">
        <f t="shared" si="21"/>
        <v>4.9090909090909074</v>
      </c>
      <c r="AA65" s="80">
        <f t="shared" si="21"/>
        <v>4.7454545454545443</v>
      </c>
      <c r="AB65" s="80">
        <f t="shared" si="21"/>
        <v>4.5818181818181802</v>
      </c>
      <c r="AC65" s="92">
        <f t="shared" si="21"/>
        <v>4.4181818181818162</v>
      </c>
      <c r="AD65" s="80">
        <f t="shared" si="21"/>
        <v>4.2545454545454531</v>
      </c>
      <c r="AE65" s="80">
        <f t="shared" si="21"/>
        <v>4.0909090909090891</v>
      </c>
      <c r="AF65" s="80">
        <f t="shared" si="21"/>
        <v>3.9272727272727255</v>
      </c>
      <c r="AG65" s="80">
        <f t="shared" si="21"/>
        <v>3.7636363636363614</v>
      </c>
      <c r="AH65" s="92">
        <f t="shared" si="21"/>
        <v>3.5999999999999979</v>
      </c>
      <c r="AI65" s="80">
        <f t="shared" si="21"/>
        <v>3.4363636363636338</v>
      </c>
      <c r="AJ65" s="80">
        <f t="shared" si="21"/>
        <v>3.2727272727272703</v>
      </c>
      <c r="AK65" s="80">
        <f t="shared" si="21"/>
        <v>3.1090909090909067</v>
      </c>
      <c r="AL65" s="80">
        <f t="shared" si="21"/>
        <v>2.9454545454545427</v>
      </c>
      <c r="AM65" s="92">
        <f t="shared" si="21"/>
        <v>2.7818181818181791</v>
      </c>
      <c r="AN65" s="80">
        <f t="shared" si="21"/>
        <v>2.6181818181818155</v>
      </c>
      <c r="AO65" s="80">
        <f t="shared" si="21"/>
        <v>2.4545454545454519</v>
      </c>
      <c r="AP65" s="80">
        <f t="shared" si="21"/>
        <v>2.2909090909090883</v>
      </c>
      <c r="AQ65" s="80">
        <f t="shared" si="21"/>
        <v>2.1272727272727248</v>
      </c>
      <c r="AR65" s="92">
        <f t="shared" si="21"/>
        <v>1.9636363636363614</v>
      </c>
      <c r="AS65" s="80">
        <f t="shared" si="21"/>
        <v>1.799999999999998</v>
      </c>
      <c r="AT65" s="80">
        <f t="shared" si="21"/>
        <v>1.6363636363636347</v>
      </c>
      <c r="AU65" s="80">
        <f t="shared" si="21"/>
        <v>1.4727272727272711</v>
      </c>
      <c r="AV65" s="80">
        <f t="shared" si="21"/>
        <v>1.3090909090909078</v>
      </c>
      <c r="AW65" s="92">
        <f t="shared" si="21"/>
        <v>1.1454545454545442</v>
      </c>
      <c r="AX65" s="80">
        <f t="shared" si="21"/>
        <v>0.9818181818181807</v>
      </c>
      <c r="AY65" s="80">
        <f t="shared" si="21"/>
        <v>0.81818181818181734</v>
      </c>
      <c r="AZ65" s="80">
        <f t="shared" si="21"/>
        <v>0.65454545454545388</v>
      </c>
      <c r="BA65" s="80">
        <f t="shared" si="21"/>
        <v>0.49090909090909035</v>
      </c>
      <c r="BB65" s="92">
        <f t="shared" si="21"/>
        <v>0.32727272727272694</v>
      </c>
      <c r="BC65" s="80">
        <f t="shared" si="21"/>
        <v>0.16363636363636347</v>
      </c>
      <c r="BD65" s="80">
        <f t="shared" si="21"/>
        <v>0</v>
      </c>
      <c r="BE65" s="80">
        <f t="shared" si="21"/>
        <v>0</v>
      </c>
      <c r="BF65" s="80">
        <f t="shared" si="21"/>
        <v>0</v>
      </c>
      <c r="BG65" s="92">
        <f t="shared" si="21"/>
        <v>0</v>
      </c>
      <c r="BH65" s="80">
        <f t="shared" si="21"/>
        <v>0</v>
      </c>
      <c r="BI65" s="80">
        <f t="shared" si="21"/>
        <v>0</v>
      </c>
      <c r="BJ65" s="80">
        <f t="shared" si="21"/>
        <v>0</v>
      </c>
      <c r="BK65" s="80">
        <f t="shared" si="21"/>
        <v>0</v>
      </c>
    </row>
    <row r="66" spans="1:118" s="112" customFormat="1" ht="12.95" customHeight="1">
      <c r="A66" s="113"/>
      <c r="B66" s="91" t="s">
        <v>66</v>
      </c>
      <c r="C66" s="88"/>
      <c r="D66" s="88"/>
      <c r="E66" s="88"/>
      <c r="F66" s="88"/>
      <c r="G66" s="88"/>
      <c r="H66" s="88"/>
      <c r="I66" s="80">
        <f t="shared" ref="I66:BK66" si="22">I65+I63</f>
        <v>0</v>
      </c>
      <c r="J66" s="80">
        <f t="shared" si="22"/>
        <v>0</v>
      </c>
      <c r="K66" s="89">
        <f t="shared" si="22"/>
        <v>0</v>
      </c>
      <c r="L66" s="89">
        <f t="shared" si="22"/>
        <v>9.245454545454546</v>
      </c>
      <c r="M66" s="80">
        <f t="shared" si="22"/>
        <v>9.081818181818182</v>
      </c>
      <c r="N66" s="92">
        <f t="shared" si="22"/>
        <v>8.918181818181818</v>
      </c>
      <c r="O66" s="89">
        <f t="shared" si="22"/>
        <v>8.754545454545454</v>
      </c>
      <c r="P66" s="89">
        <f t="shared" si="22"/>
        <v>8.5909090909090899</v>
      </c>
      <c r="Q66" s="89">
        <f t="shared" si="22"/>
        <v>8.4272727272727277</v>
      </c>
      <c r="R66" s="80">
        <f t="shared" si="22"/>
        <v>8.2636363636363637</v>
      </c>
      <c r="S66" s="92">
        <f t="shared" si="22"/>
        <v>8.1</v>
      </c>
      <c r="T66" s="89">
        <f t="shared" si="22"/>
        <v>7.9363636363636347</v>
      </c>
      <c r="U66" s="89">
        <f t="shared" si="22"/>
        <v>7.7727272727272716</v>
      </c>
      <c r="V66" s="89">
        <f t="shared" si="22"/>
        <v>7.6090909090909076</v>
      </c>
      <c r="W66" s="80">
        <f t="shared" si="22"/>
        <v>7.4454545454545435</v>
      </c>
      <c r="X66" s="92">
        <f t="shared" si="22"/>
        <v>7.2818181818181804</v>
      </c>
      <c r="Y66" s="89">
        <f t="shared" si="22"/>
        <v>7.1181818181818164</v>
      </c>
      <c r="Z66" s="89">
        <f t="shared" si="22"/>
        <v>6.9545454545454524</v>
      </c>
      <c r="AA66" s="89">
        <f t="shared" si="22"/>
        <v>6.7909090909090892</v>
      </c>
      <c r="AB66" s="80">
        <f t="shared" si="22"/>
        <v>6.6272727272727252</v>
      </c>
      <c r="AC66" s="92">
        <f t="shared" si="22"/>
        <v>6.4636363636363612</v>
      </c>
      <c r="AD66" s="89">
        <f t="shared" si="22"/>
        <v>6.2999999999999972</v>
      </c>
      <c r="AE66" s="89">
        <f t="shared" si="22"/>
        <v>6.1363636363636331</v>
      </c>
      <c r="AF66" s="89">
        <f t="shared" si="22"/>
        <v>5.97272727272727</v>
      </c>
      <c r="AG66" s="80">
        <f t="shared" si="22"/>
        <v>5.8090909090909051</v>
      </c>
      <c r="AH66" s="92">
        <f t="shared" si="22"/>
        <v>5.645454545454542</v>
      </c>
      <c r="AI66" s="89">
        <f t="shared" si="22"/>
        <v>5.4818181818181779</v>
      </c>
      <c r="AJ66" s="89">
        <f t="shared" si="22"/>
        <v>5.3181818181818148</v>
      </c>
      <c r="AK66" s="89">
        <f t="shared" si="22"/>
        <v>5.1545454545454508</v>
      </c>
      <c r="AL66" s="80">
        <f t="shared" si="22"/>
        <v>4.9909090909090867</v>
      </c>
      <c r="AM66" s="92">
        <f t="shared" si="22"/>
        <v>4.8272727272727227</v>
      </c>
      <c r="AN66" s="89">
        <f t="shared" si="22"/>
        <v>4.6636363636363587</v>
      </c>
      <c r="AO66" s="89">
        <f t="shared" si="22"/>
        <v>4.4999999999999947</v>
      </c>
      <c r="AP66" s="89">
        <f t="shared" si="22"/>
        <v>4.3363636363636315</v>
      </c>
      <c r="AQ66" s="80">
        <f t="shared" si="22"/>
        <v>4.1727272727272684</v>
      </c>
      <c r="AR66" s="92">
        <f t="shared" si="22"/>
        <v>4.0090909090909044</v>
      </c>
      <c r="AS66" s="89">
        <f t="shared" si="22"/>
        <v>3.8454545454545412</v>
      </c>
      <c r="AT66" s="89">
        <f t="shared" si="22"/>
        <v>3.6818181818181781</v>
      </c>
      <c r="AU66" s="89">
        <f t="shared" si="22"/>
        <v>3.5181818181818141</v>
      </c>
      <c r="AV66" s="80">
        <f t="shared" si="22"/>
        <v>3.3545454545454509</v>
      </c>
      <c r="AW66" s="92">
        <f t="shared" si="22"/>
        <v>3.1909090909090874</v>
      </c>
      <c r="AX66" s="89">
        <f t="shared" si="22"/>
        <v>3.0272727272727238</v>
      </c>
      <c r="AY66" s="89">
        <f t="shared" si="22"/>
        <v>2.8636363636363606</v>
      </c>
      <c r="AZ66" s="89">
        <f t="shared" si="22"/>
        <v>2.6999999999999971</v>
      </c>
      <c r="BA66" s="80">
        <f t="shared" si="22"/>
        <v>2.5363636363636335</v>
      </c>
      <c r="BB66" s="92">
        <f t="shared" si="22"/>
        <v>2.3727272727272704</v>
      </c>
      <c r="BC66" s="89">
        <f t="shared" si="22"/>
        <v>2.2090909090909068</v>
      </c>
      <c r="BD66" s="89">
        <f t="shared" si="22"/>
        <v>0</v>
      </c>
      <c r="BE66" s="89">
        <f t="shared" si="22"/>
        <v>0</v>
      </c>
      <c r="BF66" s="80">
        <f t="shared" si="22"/>
        <v>0</v>
      </c>
      <c r="BG66" s="92">
        <f t="shared" si="22"/>
        <v>0</v>
      </c>
      <c r="BH66" s="89">
        <f t="shared" si="22"/>
        <v>0</v>
      </c>
      <c r="BI66" s="89">
        <f t="shared" si="22"/>
        <v>0</v>
      </c>
      <c r="BJ66" s="89">
        <f t="shared" si="22"/>
        <v>0</v>
      </c>
      <c r="BK66" s="80">
        <f t="shared" si="22"/>
        <v>0</v>
      </c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</row>
    <row r="67" spans="1:118" s="86" customFormat="1" ht="12.95" customHeight="1">
      <c r="A67" s="78"/>
      <c r="B67" s="93" t="s">
        <v>67</v>
      </c>
      <c r="C67" s="94"/>
      <c r="D67" s="94"/>
      <c r="E67" s="94"/>
      <c r="F67" s="94"/>
      <c r="G67" s="94"/>
      <c r="H67" s="94"/>
      <c r="I67" s="95">
        <f>I$47</f>
        <v>0</v>
      </c>
      <c r="J67" s="95">
        <f>J$47</f>
        <v>0</v>
      </c>
      <c r="K67" s="95">
        <f>K$47</f>
        <v>0</v>
      </c>
      <c r="L67" s="95">
        <f>L$47</f>
        <v>10.272727272727273</v>
      </c>
      <c r="M67" s="96">
        <f>M$47</f>
        <v>10.090909090909092</v>
      </c>
      <c r="N67" s="97"/>
      <c r="O67" s="95"/>
      <c r="P67" s="95"/>
      <c r="Q67" s="95"/>
      <c r="R67" s="95"/>
      <c r="S67" s="97"/>
      <c r="T67" s="95"/>
      <c r="U67" s="95"/>
      <c r="V67" s="95"/>
      <c r="W67" s="95"/>
      <c r="X67" s="97"/>
      <c r="Y67" s="95"/>
      <c r="Z67" s="95"/>
      <c r="AA67" s="95"/>
      <c r="AB67" s="95"/>
      <c r="AC67" s="97"/>
      <c r="AD67" s="95"/>
      <c r="AE67" s="95"/>
      <c r="AF67" s="95"/>
      <c r="AG67" s="95"/>
      <c r="AH67" s="97"/>
      <c r="AI67" s="95"/>
      <c r="AJ67" s="95"/>
      <c r="AK67" s="95"/>
      <c r="AL67" s="95"/>
      <c r="AM67" s="97"/>
      <c r="AN67" s="95"/>
      <c r="AO67" s="95"/>
      <c r="AP67" s="95"/>
      <c r="AQ67" s="95"/>
      <c r="AR67" s="97"/>
      <c r="AS67" s="95"/>
      <c r="AT67" s="95"/>
      <c r="AU67" s="95"/>
      <c r="AV67" s="95"/>
      <c r="AW67" s="97"/>
      <c r="AX67" s="95"/>
      <c r="AY67" s="95"/>
      <c r="AZ67" s="95"/>
      <c r="BA67" s="95"/>
      <c r="BB67" s="97"/>
      <c r="BC67" s="95"/>
      <c r="BD67" s="95"/>
      <c r="BE67" s="95"/>
      <c r="BF67" s="95"/>
      <c r="BG67" s="97"/>
      <c r="BH67" s="95"/>
      <c r="BI67" s="95"/>
      <c r="BJ67" s="95"/>
      <c r="BK67" s="95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</row>
    <row r="68" spans="1:118" s="86" customFormat="1" ht="12.95" customHeight="1">
      <c r="A68" s="78"/>
      <c r="B68" s="93" t="s">
        <v>68</v>
      </c>
      <c r="C68" s="94"/>
      <c r="D68" s="94"/>
      <c r="E68" s="94"/>
      <c r="F68" s="94"/>
      <c r="G68" s="94"/>
      <c r="H68" s="94"/>
      <c r="I68" s="95"/>
      <c r="J68" s="95"/>
      <c r="K68" s="95"/>
      <c r="L68" s="95"/>
      <c r="M68" s="96"/>
      <c r="N68" s="97">
        <f t="shared" ref="N68:BK68" si="23">N66</f>
        <v>8.918181818181818</v>
      </c>
      <c r="O68" s="95">
        <f t="shared" si="23"/>
        <v>8.754545454545454</v>
      </c>
      <c r="P68" s="95">
        <f t="shared" si="23"/>
        <v>8.5909090909090899</v>
      </c>
      <c r="Q68" s="95">
        <f t="shared" si="23"/>
        <v>8.4272727272727277</v>
      </c>
      <c r="R68" s="95">
        <f t="shared" si="23"/>
        <v>8.2636363636363637</v>
      </c>
      <c r="S68" s="97">
        <f t="shared" si="23"/>
        <v>8.1</v>
      </c>
      <c r="T68" s="95">
        <f t="shared" si="23"/>
        <v>7.9363636363636347</v>
      </c>
      <c r="U68" s="95">
        <f t="shared" si="23"/>
        <v>7.7727272727272716</v>
      </c>
      <c r="V68" s="95">
        <f t="shared" si="23"/>
        <v>7.6090909090909076</v>
      </c>
      <c r="W68" s="95">
        <f t="shared" si="23"/>
        <v>7.4454545454545435</v>
      </c>
      <c r="X68" s="97">
        <f t="shared" si="23"/>
        <v>7.2818181818181804</v>
      </c>
      <c r="Y68" s="95">
        <f t="shared" si="23"/>
        <v>7.1181818181818164</v>
      </c>
      <c r="Z68" s="95">
        <f t="shared" si="23"/>
        <v>6.9545454545454524</v>
      </c>
      <c r="AA68" s="95">
        <f t="shared" si="23"/>
        <v>6.7909090909090892</v>
      </c>
      <c r="AB68" s="95">
        <f t="shared" si="23"/>
        <v>6.6272727272727252</v>
      </c>
      <c r="AC68" s="97">
        <f t="shared" si="23"/>
        <v>6.4636363636363612</v>
      </c>
      <c r="AD68" s="95">
        <f t="shared" si="23"/>
        <v>6.2999999999999972</v>
      </c>
      <c r="AE68" s="95">
        <f t="shared" si="23"/>
        <v>6.1363636363636331</v>
      </c>
      <c r="AF68" s="95">
        <f t="shared" si="23"/>
        <v>5.97272727272727</v>
      </c>
      <c r="AG68" s="95">
        <f t="shared" si="23"/>
        <v>5.8090909090909051</v>
      </c>
      <c r="AH68" s="97">
        <f t="shared" si="23"/>
        <v>5.645454545454542</v>
      </c>
      <c r="AI68" s="95">
        <f t="shared" si="23"/>
        <v>5.4818181818181779</v>
      </c>
      <c r="AJ68" s="95">
        <f t="shared" si="23"/>
        <v>5.3181818181818148</v>
      </c>
      <c r="AK68" s="95">
        <f t="shared" si="23"/>
        <v>5.1545454545454508</v>
      </c>
      <c r="AL68" s="95">
        <f t="shared" si="23"/>
        <v>4.9909090909090867</v>
      </c>
      <c r="AM68" s="97">
        <f t="shared" si="23"/>
        <v>4.8272727272727227</v>
      </c>
      <c r="AN68" s="95">
        <f t="shared" si="23"/>
        <v>4.6636363636363587</v>
      </c>
      <c r="AO68" s="95">
        <f t="shared" si="23"/>
        <v>4.4999999999999947</v>
      </c>
      <c r="AP68" s="95">
        <f t="shared" si="23"/>
        <v>4.3363636363636315</v>
      </c>
      <c r="AQ68" s="95">
        <f t="shared" si="23"/>
        <v>4.1727272727272684</v>
      </c>
      <c r="AR68" s="97">
        <f t="shared" si="23"/>
        <v>4.0090909090909044</v>
      </c>
      <c r="AS68" s="95">
        <f t="shared" si="23"/>
        <v>3.8454545454545412</v>
      </c>
      <c r="AT68" s="95">
        <f t="shared" si="23"/>
        <v>3.6818181818181781</v>
      </c>
      <c r="AU68" s="95">
        <f t="shared" si="23"/>
        <v>3.5181818181818141</v>
      </c>
      <c r="AV68" s="95">
        <f t="shared" si="23"/>
        <v>3.3545454545454509</v>
      </c>
      <c r="AW68" s="97">
        <f t="shared" si="23"/>
        <v>3.1909090909090874</v>
      </c>
      <c r="AX68" s="95">
        <f t="shared" si="23"/>
        <v>3.0272727272727238</v>
      </c>
      <c r="AY68" s="95">
        <f t="shared" si="23"/>
        <v>2.8636363636363606</v>
      </c>
      <c r="AZ68" s="95">
        <f t="shared" si="23"/>
        <v>2.6999999999999971</v>
      </c>
      <c r="BA68" s="95">
        <f t="shared" si="23"/>
        <v>2.5363636363636335</v>
      </c>
      <c r="BB68" s="97">
        <f t="shared" si="23"/>
        <v>2.3727272727272704</v>
      </c>
      <c r="BC68" s="95">
        <f t="shared" si="23"/>
        <v>2.2090909090909068</v>
      </c>
      <c r="BD68" s="95">
        <f t="shared" si="23"/>
        <v>0</v>
      </c>
      <c r="BE68" s="95">
        <f t="shared" si="23"/>
        <v>0</v>
      </c>
      <c r="BF68" s="95">
        <f t="shared" si="23"/>
        <v>0</v>
      </c>
      <c r="BG68" s="97">
        <f t="shared" si="23"/>
        <v>0</v>
      </c>
      <c r="BH68" s="95">
        <f t="shared" si="23"/>
        <v>0</v>
      </c>
      <c r="BI68" s="95">
        <f t="shared" si="23"/>
        <v>0</v>
      </c>
      <c r="BJ68" s="95">
        <f t="shared" si="23"/>
        <v>0</v>
      </c>
      <c r="BK68" s="95">
        <f t="shared" si="23"/>
        <v>0</v>
      </c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</row>
    <row r="69" spans="1:118" s="86" customFormat="1" ht="12.95" customHeight="1">
      <c r="A69" s="78"/>
      <c r="B69" s="93" t="s">
        <v>178</v>
      </c>
      <c r="C69" s="94"/>
      <c r="D69" s="94"/>
      <c r="E69" s="94"/>
      <c r="F69" s="94"/>
      <c r="G69" s="94"/>
      <c r="H69" s="94"/>
      <c r="I69" s="95"/>
      <c r="J69" s="95"/>
      <c r="K69" s="95"/>
      <c r="L69" s="95"/>
      <c r="M69" s="95"/>
      <c r="N69" s="97"/>
      <c r="O69" s="95">
        <f>($N$82/(COUNT($N$34:$R$34)-1))*(1+$I$29)^(O$35+0.5)</f>
        <v>0.623392757024397</v>
      </c>
      <c r="P69" s="95">
        <f t="shared" ref="P69:R69" si="24">($N$82/(COUNT($N$34:$R$34)-1))*(1+$I$29)^(P$35+0.5)</f>
        <v>0.66821469625445129</v>
      </c>
      <c r="Q69" s="95">
        <f t="shared" si="24"/>
        <v>0.71625933291514632</v>
      </c>
      <c r="R69" s="95">
        <f t="shared" si="24"/>
        <v>0.76775837895174548</v>
      </c>
      <c r="S69" s="97"/>
      <c r="T69" s="95"/>
      <c r="U69" s="95"/>
      <c r="V69" s="95"/>
      <c r="W69" s="95"/>
      <c r="X69" s="97"/>
      <c r="Y69" s="95"/>
      <c r="Z69" s="95"/>
      <c r="AA69" s="95"/>
      <c r="AB69" s="95"/>
      <c r="AC69" s="97"/>
      <c r="AD69" s="95"/>
      <c r="AE69" s="95"/>
      <c r="AF69" s="95"/>
      <c r="AG69" s="95"/>
      <c r="AH69" s="97"/>
      <c r="AI69" s="95"/>
      <c r="AJ69" s="95"/>
      <c r="AK69" s="95"/>
      <c r="AL69" s="95"/>
      <c r="AM69" s="97"/>
      <c r="AN69" s="95"/>
      <c r="AO69" s="95"/>
      <c r="AP69" s="95"/>
      <c r="AQ69" s="95"/>
      <c r="AR69" s="97"/>
      <c r="AS69" s="95"/>
      <c r="AT69" s="95"/>
      <c r="AU69" s="95"/>
      <c r="AV69" s="95"/>
      <c r="AW69" s="97"/>
      <c r="AX69" s="95"/>
      <c r="AY69" s="95"/>
      <c r="AZ69" s="95"/>
      <c r="BA69" s="95"/>
      <c r="BB69" s="97"/>
      <c r="BC69" s="95"/>
      <c r="BD69" s="95"/>
      <c r="BE69" s="95"/>
      <c r="BF69" s="95"/>
      <c r="BG69" s="97"/>
      <c r="BH69" s="95"/>
      <c r="BI69" s="95"/>
      <c r="BJ69" s="95"/>
      <c r="BK69" s="95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  <c r="DE69" s="82"/>
      <c r="DF69" s="82"/>
      <c r="DG69" s="82"/>
      <c r="DH69" s="82"/>
      <c r="DI69" s="82"/>
      <c r="DJ69" s="82"/>
      <c r="DK69" s="82"/>
      <c r="DL69" s="82"/>
      <c r="DM69" s="82"/>
      <c r="DN69" s="82"/>
    </row>
    <row r="70" spans="1:118" s="86" customFormat="1" ht="12.95" customHeight="1">
      <c r="A70" s="78"/>
      <c r="B70" s="93" t="s">
        <v>69</v>
      </c>
      <c r="C70" s="94"/>
      <c r="D70" s="94"/>
      <c r="E70" s="94"/>
      <c r="F70" s="94"/>
      <c r="G70" s="94"/>
      <c r="H70" s="94"/>
      <c r="I70" s="95">
        <f t="shared" ref="I70:AN70" si="25">SUM(I67:I69)</f>
        <v>0</v>
      </c>
      <c r="J70" s="95">
        <f t="shared" si="25"/>
        <v>0</v>
      </c>
      <c r="K70" s="95">
        <f t="shared" si="25"/>
        <v>0</v>
      </c>
      <c r="L70" s="95">
        <f t="shared" si="25"/>
        <v>10.272727272727273</v>
      </c>
      <c r="M70" s="95">
        <f t="shared" si="25"/>
        <v>10.090909090909092</v>
      </c>
      <c r="N70" s="97">
        <f t="shared" si="25"/>
        <v>8.918181818181818</v>
      </c>
      <c r="O70" s="95">
        <f t="shared" si="25"/>
        <v>9.3779382115698517</v>
      </c>
      <c r="P70" s="95">
        <f t="shared" si="25"/>
        <v>9.2591237871635421</v>
      </c>
      <c r="Q70" s="95">
        <f t="shared" si="25"/>
        <v>9.1435320601878747</v>
      </c>
      <c r="R70" s="95">
        <f t="shared" si="25"/>
        <v>9.0313947425881089</v>
      </c>
      <c r="S70" s="97">
        <f t="shared" si="25"/>
        <v>8.1</v>
      </c>
      <c r="T70" s="95">
        <f t="shared" si="25"/>
        <v>7.9363636363636347</v>
      </c>
      <c r="U70" s="95">
        <f t="shared" si="25"/>
        <v>7.7727272727272716</v>
      </c>
      <c r="V70" s="95">
        <f t="shared" si="25"/>
        <v>7.6090909090909076</v>
      </c>
      <c r="W70" s="95">
        <f t="shared" si="25"/>
        <v>7.4454545454545435</v>
      </c>
      <c r="X70" s="97">
        <f t="shared" si="25"/>
        <v>7.2818181818181804</v>
      </c>
      <c r="Y70" s="95">
        <f t="shared" si="25"/>
        <v>7.1181818181818164</v>
      </c>
      <c r="Z70" s="95">
        <f t="shared" si="25"/>
        <v>6.9545454545454524</v>
      </c>
      <c r="AA70" s="95">
        <f t="shared" si="25"/>
        <v>6.7909090909090892</v>
      </c>
      <c r="AB70" s="95">
        <f t="shared" si="25"/>
        <v>6.6272727272727252</v>
      </c>
      <c r="AC70" s="97">
        <f t="shared" si="25"/>
        <v>6.4636363636363612</v>
      </c>
      <c r="AD70" s="95">
        <f t="shared" si="25"/>
        <v>6.2999999999999972</v>
      </c>
      <c r="AE70" s="95">
        <f t="shared" si="25"/>
        <v>6.1363636363636331</v>
      </c>
      <c r="AF70" s="95">
        <f t="shared" si="25"/>
        <v>5.97272727272727</v>
      </c>
      <c r="AG70" s="95">
        <f t="shared" si="25"/>
        <v>5.8090909090909051</v>
      </c>
      <c r="AH70" s="97">
        <f t="shared" si="25"/>
        <v>5.645454545454542</v>
      </c>
      <c r="AI70" s="95">
        <f t="shared" si="25"/>
        <v>5.4818181818181779</v>
      </c>
      <c r="AJ70" s="95">
        <f t="shared" si="25"/>
        <v>5.3181818181818148</v>
      </c>
      <c r="AK70" s="95">
        <f t="shared" si="25"/>
        <v>5.1545454545454508</v>
      </c>
      <c r="AL70" s="95">
        <f t="shared" si="25"/>
        <v>4.9909090909090867</v>
      </c>
      <c r="AM70" s="97">
        <f t="shared" si="25"/>
        <v>4.8272727272727227</v>
      </c>
      <c r="AN70" s="95">
        <f t="shared" si="25"/>
        <v>4.6636363636363587</v>
      </c>
      <c r="AO70" s="95">
        <f t="shared" ref="AO70:BK70" si="26">SUM(AO67:AO69)</f>
        <v>4.4999999999999947</v>
      </c>
      <c r="AP70" s="95">
        <f t="shared" si="26"/>
        <v>4.3363636363636315</v>
      </c>
      <c r="AQ70" s="95">
        <f t="shared" si="26"/>
        <v>4.1727272727272684</v>
      </c>
      <c r="AR70" s="97">
        <f t="shared" si="26"/>
        <v>4.0090909090909044</v>
      </c>
      <c r="AS70" s="95">
        <f t="shared" si="26"/>
        <v>3.8454545454545412</v>
      </c>
      <c r="AT70" s="95">
        <f t="shared" si="26"/>
        <v>3.6818181818181781</v>
      </c>
      <c r="AU70" s="95">
        <f t="shared" si="26"/>
        <v>3.5181818181818141</v>
      </c>
      <c r="AV70" s="95">
        <f t="shared" si="26"/>
        <v>3.3545454545454509</v>
      </c>
      <c r="AW70" s="97">
        <f t="shared" si="26"/>
        <v>3.1909090909090874</v>
      </c>
      <c r="AX70" s="95">
        <f t="shared" si="26"/>
        <v>3.0272727272727238</v>
      </c>
      <c r="AY70" s="95">
        <f t="shared" si="26"/>
        <v>2.8636363636363606</v>
      </c>
      <c r="AZ70" s="95">
        <f t="shared" si="26"/>
        <v>2.6999999999999971</v>
      </c>
      <c r="BA70" s="95">
        <f t="shared" si="26"/>
        <v>2.5363636363636335</v>
      </c>
      <c r="BB70" s="97">
        <f t="shared" si="26"/>
        <v>2.3727272727272704</v>
      </c>
      <c r="BC70" s="95">
        <f t="shared" si="26"/>
        <v>2.2090909090909068</v>
      </c>
      <c r="BD70" s="95">
        <f t="shared" si="26"/>
        <v>0</v>
      </c>
      <c r="BE70" s="95">
        <f t="shared" si="26"/>
        <v>0</v>
      </c>
      <c r="BF70" s="95">
        <f t="shared" si="26"/>
        <v>0</v>
      </c>
      <c r="BG70" s="97">
        <f t="shared" si="26"/>
        <v>0</v>
      </c>
      <c r="BH70" s="95">
        <f t="shared" si="26"/>
        <v>0</v>
      </c>
      <c r="BI70" s="95">
        <f t="shared" si="26"/>
        <v>0</v>
      </c>
      <c r="BJ70" s="95">
        <f t="shared" si="26"/>
        <v>0</v>
      </c>
      <c r="BK70" s="95">
        <f t="shared" si="26"/>
        <v>0</v>
      </c>
    </row>
    <row r="71" spans="1:118" s="86" customFormat="1" ht="12.95" customHeight="1">
      <c r="A71" s="78"/>
      <c r="B71" s="78"/>
      <c r="C71" s="79"/>
      <c r="D71" s="79"/>
      <c r="E71" s="79"/>
      <c r="F71" s="79"/>
      <c r="G71" s="79"/>
      <c r="H71" s="79"/>
      <c r="I71" s="80"/>
      <c r="J71" s="80"/>
      <c r="K71" s="80"/>
      <c r="L71" s="80"/>
      <c r="M71" s="80"/>
      <c r="N71" s="92"/>
      <c r="O71" s="80"/>
      <c r="P71" s="80"/>
      <c r="Q71" s="80"/>
      <c r="R71" s="80"/>
      <c r="S71" s="92"/>
      <c r="T71" s="80"/>
      <c r="U71" s="80"/>
      <c r="V71" s="80"/>
      <c r="W71" s="80"/>
      <c r="X71" s="92"/>
      <c r="Y71" s="80"/>
      <c r="Z71" s="80"/>
      <c r="AA71" s="80"/>
      <c r="AB71" s="80"/>
      <c r="AC71" s="92"/>
      <c r="AD71" s="80"/>
      <c r="AE71" s="80"/>
      <c r="AF71" s="80"/>
      <c r="AG71" s="80"/>
      <c r="AH71" s="92"/>
      <c r="AI71" s="80"/>
      <c r="AJ71" s="80"/>
      <c r="AK71" s="80"/>
      <c r="AL71" s="80"/>
      <c r="AM71" s="92"/>
      <c r="AN71" s="80"/>
      <c r="AO71" s="80"/>
      <c r="AP71" s="80"/>
      <c r="AQ71" s="80"/>
      <c r="AR71" s="92"/>
      <c r="AS71" s="80"/>
      <c r="AT71" s="80"/>
      <c r="AU71" s="80"/>
      <c r="AV71" s="80"/>
      <c r="AW71" s="92"/>
      <c r="AX71" s="80"/>
      <c r="AY71" s="80"/>
      <c r="AZ71" s="80"/>
      <c r="BA71" s="80"/>
      <c r="BB71" s="92"/>
      <c r="BC71" s="80"/>
      <c r="BD71" s="80"/>
      <c r="BE71" s="80"/>
      <c r="BF71" s="80"/>
      <c r="BG71" s="92"/>
      <c r="BH71" s="80"/>
      <c r="BI71" s="80"/>
      <c r="BJ71" s="80"/>
      <c r="BK71" s="80"/>
    </row>
    <row r="72" spans="1:118" s="86" customFormat="1" ht="12.95" customHeight="1">
      <c r="A72" s="78"/>
      <c r="B72" s="78" t="s">
        <v>101</v>
      </c>
      <c r="C72" s="79"/>
      <c r="D72" s="79"/>
      <c r="E72" s="79"/>
      <c r="F72" s="79"/>
      <c r="G72" s="79"/>
      <c r="H72" s="79"/>
      <c r="I72" s="80"/>
      <c r="J72" s="80"/>
      <c r="K72" s="80"/>
      <c r="L72" s="80"/>
      <c r="M72" s="80"/>
      <c r="N72" s="92"/>
      <c r="O72" s="80"/>
      <c r="P72" s="80"/>
      <c r="Q72" s="80"/>
      <c r="R72" s="80"/>
      <c r="S72" s="92"/>
      <c r="T72" s="80"/>
      <c r="U72" s="80"/>
      <c r="V72" s="80"/>
      <c r="W72" s="80"/>
      <c r="X72" s="92"/>
      <c r="Y72" s="80"/>
      <c r="Z72" s="80"/>
      <c r="AA72" s="80"/>
      <c r="AB72" s="80"/>
      <c r="AC72" s="92"/>
      <c r="AD72" s="80"/>
      <c r="AE72" s="80"/>
      <c r="AF72" s="80"/>
      <c r="AG72" s="80"/>
      <c r="AH72" s="92"/>
      <c r="AI72" s="80"/>
      <c r="AJ72" s="80"/>
      <c r="AK72" s="80"/>
      <c r="AL72" s="80"/>
      <c r="AM72" s="92"/>
      <c r="AN72" s="80"/>
      <c r="AO72" s="80"/>
      <c r="AP72" s="80"/>
      <c r="AQ72" s="80"/>
      <c r="AR72" s="92"/>
      <c r="AS72" s="80"/>
      <c r="AT72" s="80"/>
      <c r="AU72" s="80"/>
      <c r="AV72" s="80"/>
      <c r="AW72" s="92"/>
      <c r="AX72" s="80"/>
      <c r="AY72" s="80"/>
      <c r="AZ72" s="80"/>
      <c r="BA72" s="80"/>
      <c r="BB72" s="92"/>
      <c r="BC72" s="80"/>
      <c r="BD72" s="80"/>
      <c r="BE72" s="80"/>
      <c r="BF72" s="80"/>
      <c r="BG72" s="92"/>
      <c r="BH72" s="80"/>
      <c r="BI72" s="80"/>
      <c r="BJ72" s="80"/>
      <c r="BK72" s="80"/>
    </row>
    <row r="73" spans="1:118" s="86" customFormat="1" ht="12.95" customHeight="1">
      <c r="A73" s="78"/>
      <c r="B73" s="38" t="s">
        <v>171</v>
      </c>
      <c r="C73" s="79"/>
      <c r="D73" s="79"/>
      <c r="E73" s="79"/>
      <c r="F73" s="79"/>
      <c r="G73" s="79"/>
      <c r="H73" s="79"/>
      <c r="I73" s="80"/>
      <c r="J73" s="80"/>
      <c r="K73" s="80"/>
      <c r="L73" s="80"/>
      <c r="M73" s="80"/>
      <c r="N73" s="92"/>
      <c r="O73" s="80"/>
      <c r="P73" s="80"/>
      <c r="Q73" s="80"/>
      <c r="R73" s="80"/>
      <c r="S73" s="92"/>
      <c r="T73" s="80"/>
      <c r="U73" s="80"/>
      <c r="V73" s="80"/>
      <c r="W73" s="80"/>
      <c r="X73" s="92"/>
      <c r="Y73" s="80"/>
      <c r="Z73" s="80"/>
      <c r="AA73" s="80"/>
      <c r="AB73" s="80"/>
      <c r="AC73" s="92"/>
      <c r="AD73" s="80"/>
      <c r="AE73" s="80"/>
      <c r="AF73" s="80"/>
      <c r="AG73" s="80"/>
      <c r="AH73" s="92"/>
      <c r="AI73" s="80"/>
      <c r="AJ73" s="80"/>
      <c r="AK73" s="80"/>
      <c r="AL73" s="80"/>
      <c r="AM73" s="92"/>
      <c r="AN73" s="80"/>
      <c r="AO73" s="80"/>
      <c r="AP73" s="80"/>
      <c r="AQ73" s="80"/>
      <c r="AR73" s="92"/>
      <c r="AS73" s="80"/>
      <c r="AT73" s="80"/>
      <c r="AU73" s="80"/>
      <c r="AV73" s="80"/>
      <c r="AW73" s="92"/>
      <c r="AX73" s="80"/>
      <c r="AY73" s="80"/>
      <c r="AZ73" s="80"/>
      <c r="BA73" s="80"/>
      <c r="BB73" s="92"/>
      <c r="BC73" s="80"/>
      <c r="BD73" s="80"/>
      <c r="BE73" s="80"/>
      <c r="BF73" s="80"/>
      <c r="BG73" s="92"/>
      <c r="BH73" s="80"/>
      <c r="BI73" s="80"/>
      <c r="BJ73" s="80"/>
      <c r="BK73" s="80"/>
    </row>
    <row r="74" spans="1:118" s="86" customFormat="1" ht="12.95" customHeight="1">
      <c r="A74" s="78"/>
      <c r="B74" s="102" t="s">
        <v>172</v>
      </c>
      <c r="C74" s="79"/>
      <c r="D74" s="79"/>
      <c r="E74" s="79"/>
      <c r="F74" s="79"/>
      <c r="G74" s="79"/>
      <c r="I74" s="80"/>
      <c r="J74" s="80"/>
      <c r="K74" s="80"/>
      <c r="L74" s="80"/>
      <c r="M74" s="80"/>
      <c r="N74" s="92">
        <f>SUMPRODUCT(I66:M66,$I$36:$M$36)</f>
        <v>20.592261818181822</v>
      </c>
      <c r="O74" s="80"/>
      <c r="P74" s="80"/>
      <c r="Q74" s="80"/>
      <c r="R74" s="80"/>
      <c r="S74" s="92"/>
      <c r="T74" s="80"/>
      <c r="U74" s="80"/>
      <c r="V74" s="80"/>
      <c r="W74" s="80"/>
      <c r="X74" s="92"/>
      <c r="Y74" s="80"/>
      <c r="Z74" s="80"/>
      <c r="AA74" s="80"/>
      <c r="AB74" s="80"/>
      <c r="AC74" s="92"/>
      <c r="AD74" s="80"/>
      <c r="AE74" s="80"/>
      <c r="AF74" s="80"/>
      <c r="AG74" s="80"/>
      <c r="AH74" s="92"/>
      <c r="AI74" s="80"/>
      <c r="AJ74" s="80"/>
      <c r="AK74" s="80"/>
      <c r="AL74" s="80"/>
      <c r="AM74" s="92"/>
      <c r="AN74" s="80"/>
      <c r="AO74" s="80"/>
      <c r="AP74" s="80"/>
      <c r="AQ74" s="80"/>
      <c r="AR74" s="92"/>
      <c r="AS74" s="80"/>
      <c r="AT74" s="80"/>
      <c r="AU74" s="80"/>
      <c r="AV74" s="80"/>
      <c r="AW74" s="92"/>
      <c r="AX74" s="80"/>
      <c r="AY74" s="80"/>
      <c r="AZ74" s="80"/>
      <c r="BA74" s="80"/>
      <c r="BB74" s="92"/>
      <c r="BC74" s="80"/>
      <c r="BD74" s="80"/>
      <c r="BE74" s="80"/>
      <c r="BF74" s="80"/>
      <c r="BG74" s="92"/>
      <c r="BH74" s="80"/>
      <c r="BI74" s="80"/>
      <c r="BJ74" s="80"/>
      <c r="BK74" s="80"/>
    </row>
    <row r="75" spans="1:118" s="86" customFormat="1" ht="12.95" customHeight="1">
      <c r="A75" s="78"/>
      <c r="B75" s="102" t="s">
        <v>173</v>
      </c>
      <c r="C75" s="79"/>
      <c r="D75" s="79"/>
      <c r="E75" s="79"/>
      <c r="F75" s="79"/>
      <c r="G75" s="79"/>
      <c r="I75" s="80"/>
      <c r="J75" s="80"/>
      <c r="K75" s="80"/>
      <c r="L75" s="80"/>
      <c r="M75" s="80"/>
      <c r="N75" s="92">
        <f>SUMPRODUCT(I56:M56,$I$36:$M$36)</f>
        <v>22.880290909090913</v>
      </c>
      <c r="O75" s="80"/>
      <c r="P75" s="80"/>
      <c r="Q75" s="80"/>
      <c r="R75" s="80"/>
      <c r="S75" s="92"/>
      <c r="T75" s="80"/>
      <c r="U75" s="80"/>
      <c r="V75" s="80"/>
      <c r="W75" s="80"/>
      <c r="X75" s="92"/>
      <c r="Y75" s="80"/>
      <c r="Z75" s="80"/>
      <c r="AA75" s="80"/>
      <c r="AB75" s="80"/>
      <c r="AC75" s="92"/>
      <c r="AD75" s="80"/>
      <c r="AE75" s="80"/>
      <c r="AF75" s="80"/>
      <c r="AG75" s="80"/>
      <c r="AH75" s="92"/>
      <c r="AI75" s="80"/>
      <c r="AJ75" s="80"/>
      <c r="AK75" s="80"/>
      <c r="AL75" s="80"/>
      <c r="AM75" s="92"/>
      <c r="AN75" s="80"/>
      <c r="AO75" s="80"/>
      <c r="AP75" s="80"/>
      <c r="AQ75" s="80"/>
      <c r="AR75" s="92"/>
      <c r="AS75" s="80"/>
      <c r="AT75" s="80"/>
      <c r="AU75" s="80"/>
      <c r="AV75" s="80"/>
      <c r="AW75" s="92"/>
      <c r="AX75" s="80"/>
      <c r="AY75" s="80"/>
      <c r="AZ75" s="80"/>
      <c r="BA75" s="80"/>
      <c r="BB75" s="92"/>
      <c r="BC75" s="80"/>
      <c r="BD75" s="80"/>
      <c r="BE75" s="80"/>
      <c r="BF75" s="80"/>
      <c r="BG75" s="92"/>
      <c r="BH75" s="80"/>
      <c r="BI75" s="80"/>
      <c r="BJ75" s="80"/>
      <c r="BK75" s="80"/>
    </row>
    <row r="76" spans="1:118" s="86" customFormat="1" ht="12.95" customHeight="1">
      <c r="A76" s="78"/>
      <c r="B76" s="102" t="s">
        <v>102</v>
      </c>
      <c r="C76" s="79"/>
      <c r="D76" s="79"/>
      <c r="E76" s="79"/>
      <c r="F76" s="79"/>
      <c r="G76" s="79"/>
      <c r="I76" s="80"/>
      <c r="J76" s="80"/>
      <c r="K76" s="80"/>
      <c r="L76" s="80"/>
      <c r="M76" s="80"/>
      <c r="N76" s="92">
        <f>N74-N75</f>
        <v>-2.2880290909090917</v>
      </c>
      <c r="O76" s="80"/>
      <c r="P76" s="80"/>
      <c r="Q76" s="80"/>
      <c r="R76" s="80"/>
      <c r="S76" s="92"/>
      <c r="T76" s="80"/>
      <c r="U76" s="80"/>
      <c r="V76" s="80"/>
      <c r="W76" s="80"/>
      <c r="X76" s="92"/>
      <c r="Y76" s="80"/>
      <c r="Z76" s="80"/>
      <c r="AA76" s="80"/>
      <c r="AB76" s="80"/>
      <c r="AC76" s="92"/>
      <c r="AD76" s="80"/>
      <c r="AE76" s="80"/>
      <c r="AF76" s="80"/>
      <c r="AG76" s="80"/>
      <c r="AH76" s="92"/>
      <c r="AI76" s="80"/>
      <c r="AJ76" s="80"/>
      <c r="AK76" s="80"/>
      <c r="AL76" s="80"/>
      <c r="AM76" s="92"/>
      <c r="AN76" s="80"/>
      <c r="AO76" s="80"/>
      <c r="AP76" s="80"/>
      <c r="AQ76" s="80"/>
      <c r="AR76" s="92"/>
      <c r="AS76" s="80"/>
      <c r="AT76" s="80"/>
      <c r="AU76" s="80"/>
      <c r="AV76" s="80"/>
      <c r="AW76" s="92"/>
      <c r="AX76" s="80"/>
      <c r="AY76" s="80"/>
      <c r="AZ76" s="80"/>
      <c r="BA76" s="80"/>
      <c r="BB76" s="92"/>
      <c r="BC76" s="80"/>
      <c r="BD76" s="80"/>
      <c r="BE76" s="80"/>
      <c r="BF76" s="80"/>
      <c r="BG76" s="92"/>
      <c r="BH76" s="80"/>
      <c r="BI76" s="80"/>
      <c r="BJ76" s="80"/>
      <c r="BK76" s="80"/>
    </row>
    <row r="77" spans="1:118" s="86" customFormat="1" ht="12.95" customHeight="1">
      <c r="A77" s="78"/>
      <c r="B77" s="38" t="s">
        <v>174</v>
      </c>
      <c r="C77" s="79"/>
      <c r="D77" s="79"/>
      <c r="E77" s="79"/>
      <c r="F77" s="79"/>
      <c r="G77" s="79"/>
      <c r="I77" s="80"/>
      <c r="J77" s="80"/>
      <c r="K77" s="80"/>
      <c r="L77" s="80"/>
      <c r="M77" s="80"/>
      <c r="N77" s="137"/>
      <c r="O77" s="80"/>
      <c r="P77" s="80"/>
      <c r="Q77" s="80"/>
      <c r="R77" s="80"/>
      <c r="S77" s="92"/>
      <c r="T77" s="80"/>
      <c r="U77" s="80"/>
      <c r="V77" s="80"/>
      <c r="W77" s="80"/>
      <c r="X77" s="92"/>
      <c r="Y77" s="80"/>
      <c r="Z77" s="80"/>
      <c r="AA77" s="80"/>
      <c r="AB77" s="80"/>
      <c r="AC77" s="92"/>
      <c r="AD77" s="80"/>
      <c r="AE77" s="80"/>
      <c r="AF77" s="80"/>
      <c r="AG77" s="80"/>
      <c r="AH77" s="92"/>
      <c r="AI77" s="80"/>
      <c r="AJ77" s="80"/>
      <c r="AK77" s="80"/>
      <c r="AL77" s="80"/>
      <c r="AM77" s="92"/>
      <c r="AN77" s="80"/>
      <c r="AO77" s="80"/>
      <c r="AP77" s="80"/>
      <c r="AQ77" s="80"/>
      <c r="AR77" s="92"/>
      <c r="AS77" s="80"/>
      <c r="AT77" s="80"/>
      <c r="AU77" s="80"/>
      <c r="AV77" s="80"/>
      <c r="AW77" s="92"/>
      <c r="AX77" s="80"/>
      <c r="AY77" s="80"/>
      <c r="AZ77" s="80"/>
      <c r="BA77" s="80"/>
      <c r="BB77" s="92"/>
      <c r="BC77" s="80"/>
      <c r="BD77" s="80"/>
      <c r="BE77" s="80"/>
      <c r="BF77" s="80"/>
      <c r="BG77" s="92"/>
      <c r="BH77" s="80"/>
      <c r="BI77" s="80"/>
      <c r="BJ77" s="80"/>
      <c r="BK77" s="80"/>
    </row>
    <row r="78" spans="1:118" s="86" customFormat="1" ht="12.95" customHeight="1">
      <c r="A78" s="78"/>
      <c r="B78" s="102" t="s">
        <v>175</v>
      </c>
      <c r="C78" s="79"/>
      <c r="D78" s="79"/>
      <c r="E78" s="79"/>
      <c r="F78" s="79"/>
      <c r="G78" s="79"/>
      <c r="I78" s="80"/>
      <c r="J78" s="80"/>
      <c r="K78" s="80"/>
      <c r="L78" s="80"/>
      <c r="M78" s="80"/>
      <c r="N78" s="92">
        <f>SUMPRODUCT(I42:M42,$I$36:$M$36)</f>
        <v>125.97120000000001</v>
      </c>
      <c r="O78" s="80"/>
      <c r="P78" s="80"/>
      <c r="Q78" s="80"/>
      <c r="R78" s="80"/>
      <c r="S78" s="92"/>
      <c r="T78" s="80"/>
      <c r="U78" s="80"/>
      <c r="V78" s="80"/>
      <c r="W78" s="80"/>
      <c r="X78" s="92"/>
      <c r="Y78" s="80"/>
      <c r="Z78" s="80"/>
      <c r="AA78" s="80"/>
      <c r="AB78" s="80"/>
      <c r="AC78" s="92"/>
      <c r="AD78" s="80"/>
      <c r="AE78" s="80"/>
      <c r="AF78" s="80"/>
      <c r="AG78" s="80"/>
      <c r="AH78" s="92"/>
      <c r="AI78" s="80"/>
      <c r="AJ78" s="80"/>
      <c r="AK78" s="80"/>
      <c r="AL78" s="80"/>
      <c r="AM78" s="92"/>
      <c r="AN78" s="80"/>
      <c r="AO78" s="80"/>
      <c r="AP78" s="80"/>
      <c r="AQ78" s="80"/>
      <c r="AR78" s="92"/>
      <c r="AS78" s="80"/>
      <c r="AT78" s="80"/>
      <c r="AU78" s="80"/>
      <c r="AV78" s="80"/>
      <c r="AW78" s="92"/>
      <c r="AX78" s="80"/>
      <c r="AY78" s="80"/>
      <c r="AZ78" s="80"/>
      <c r="BA78" s="80"/>
      <c r="BB78" s="92"/>
      <c r="BC78" s="80"/>
      <c r="BD78" s="80"/>
      <c r="BE78" s="80"/>
      <c r="BF78" s="80"/>
      <c r="BG78" s="92"/>
      <c r="BH78" s="80"/>
      <c r="BI78" s="80"/>
      <c r="BJ78" s="80"/>
      <c r="BK78" s="80"/>
    </row>
    <row r="79" spans="1:118" s="86" customFormat="1" ht="12.95" customHeight="1">
      <c r="A79" s="78"/>
      <c r="B79" s="102" t="s">
        <v>176</v>
      </c>
      <c r="C79" s="79"/>
      <c r="D79" s="79"/>
      <c r="E79" s="79"/>
      <c r="F79" s="79"/>
      <c r="G79" s="79"/>
      <c r="I79" s="80"/>
      <c r="J79" s="80"/>
      <c r="K79" s="80"/>
      <c r="L79" s="80"/>
      <c r="M79" s="80"/>
      <c r="N79" s="92">
        <f>SUMPRODUCT(I62:M62,$I$36:$M$36)</f>
        <v>113.37408000000002</v>
      </c>
      <c r="O79" s="80"/>
      <c r="P79" s="80"/>
      <c r="Q79" s="80"/>
      <c r="R79" s="80"/>
      <c r="S79" s="92"/>
      <c r="T79" s="80"/>
      <c r="U79" s="80"/>
      <c r="V79" s="80"/>
      <c r="W79" s="80"/>
      <c r="X79" s="92"/>
      <c r="Y79" s="80"/>
      <c r="Z79" s="80"/>
      <c r="AA79" s="80"/>
      <c r="AB79" s="80"/>
      <c r="AC79" s="92"/>
      <c r="AD79" s="80"/>
      <c r="AE79" s="80"/>
      <c r="AF79" s="80"/>
      <c r="AG79" s="80"/>
      <c r="AH79" s="92"/>
      <c r="AI79" s="80"/>
      <c r="AJ79" s="80"/>
      <c r="AK79" s="80"/>
      <c r="AL79" s="80"/>
      <c r="AM79" s="92"/>
      <c r="AN79" s="80"/>
      <c r="AO79" s="80"/>
      <c r="AP79" s="80"/>
      <c r="AQ79" s="80"/>
      <c r="AR79" s="92"/>
      <c r="AS79" s="80"/>
      <c r="AT79" s="80"/>
      <c r="AU79" s="80"/>
      <c r="AV79" s="80"/>
      <c r="AW79" s="92"/>
      <c r="AX79" s="80"/>
      <c r="AY79" s="80"/>
      <c r="AZ79" s="80"/>
      <c r="BA79" s="80"/>
      <c r="BB79" s="92"/>
      <c r="BC79" s="80"/>
      <c r="BD79" s="80"/>
      <c r="BE79" s="80"/>
      <c r="BF79" s="80"/>
      <c r="BG79" s="92"/>
      <c r="BH79" s="80"/>
      <c r="BI79" s="80"/>
      <c r="BJ79" s="80"/>
      <c r="BK79" s="80"/>
    </row>
    <row r="80" spans="1:118" s="86" customFormat="1" ht="12.95" customHeight="1">
      <c r="A80" s="78"/>
      <c r="B80" s="102" t="s">
        <v>103</v>
      </c>
      <c r="C80" s="79"/>
      <c r="D80" s="79"/>
      <c r="E80" s="79"/>
      <c r="F80" s="79"/>
      <c r="G80" s="79"/>
      <c r="I80" s="80"/>
      <c r="J80" s="80"/>
      <c r="K80" s="80"/>
      <c r="L80" s="80"/>
      <c r="M80" s="80"/>
      <c r="N80" s="92">
        <f>N78-N79</f>
        <v>12.59711999999999</v>
      </c>
      <c r="O80" s="80"/>
      <c r="P80" s="80"/>
      <c r="Q80" s="80"/>
      <c r="R80" s="80"/>
      <c r="S80" s="92"/>
      <c r="T80" s="80"/>
      <c r="U80" s="80"/>
      <c r="V80" s="80"/>
      <c r="W80" s="80"/>
      <c r="X80" s="92"/>
      <c r="Y80" s="80"/>
      <c r="Z80" s="80"/>
      <c r="AA80" s="80"/>
      <c r="AB80" s="80"/>
      <c r="AC80" s="92"/>
      <c r="AD80" s="80"/>
      <c r="AE80" s="80"/>
      <c r="AF80" s="80"/>
      <c r="AG80" s="80"/>
      <c r="AH80" s="92"/>
      <c r="AI80" s="80"/>
      <c r="AJ80" s="80"/>
      <c r="AK80" s="80"/>
      <c r="AL80" s="80"/>
      <c r="AM80" s="92"/>
      <c r="AN80" s="80"/>
      <c r="AO80" s="80"/>
      <c r="AP80" s="80"/>
      <c r="AQ80" s="80"/>
      <c r="AR80" s="92"/>
      <c r="AS80" s="80"/>
      <c r="AT80" s="80"/>
      <c r="AU80" s="80"/>
      <c r="AV80" s="80"/>
      <c r="AW80" s="92"/>
      <c r="AX80" s="80"/>
      <c r="AY80" s="80"/>
      <c r="AZ80" s="80"/>
      <c r="BA80" s="80"/>
      <c r="BB80" s="92"/>
      <c r="BC80" s="80"/>
      <c r="BD80" s="80"/>
      <c r="BE80" s="80"/>
      <c r="BF80" s="80"/>
      <c r="BG80" s="92"/>
      <c r="BH80" s="80"/>
      <c r="BI80" s="80"/>
      <c r="BJ80" s="80"/>
      <c r="BK80" s="80"/>
    </row>
    <row r="81" spans="1:118" s="86" customFormat="1" ht="12.95" customHeight="1">
      <c r="A81" s="78"/>
      <c r="B81" s="102" t="s">
        <v>177</v>
      </c>
      <c r="C81" s="79"/>
      <c r="D81" s="79"/>
      <c r="E81" s="79"/>
      <c r="F81" s="79"/>
      <c r="G81" s="79"/>
      <c r="I81" s="80"/>
      <c r="J81" s="80"/>
      <c r="K81" s="80"/>
      <c r="L81" s="80"/>
      <c r="M81" s="80"/>
      <c r="N81" s="92">
        <f>N80*$I$28</f>
        <v>4.5349631999999964</v>
      </c>
      <c r="O81" s="80"/>
      <c r="P81" s="80"/>
      <c r="Q81" s="80"/>
      <c r="R81" s="80"/>
      <c r="S81" s="92"/>
      <c r="T81" s="80"/>
      <c r="U81" s="80"/>
      <c r="V81" s="80"/>
      <c r="W81" s="80"/>
      <c r="X81" s="92"/>
      <c r="Y81" s="80"/>
      <c r="Z81" s="80"/>
      <c r="AA81" s="80"/>
      <c r="AB81" s="80"/>
      <c r="AC81" s="92"/>
      <c r="AD81" s="80"/>
      <c r="AE81" s="80"/>
      <c r="AF81" s="80"/>
      <c r="AG81" s="80"/>
      <c r="AH81" s="92"/>
      <c r="AI81" s="80"/>
      <c r="AJ81" s="80"/>
      <c r="AK81" s="80"/>
      <c r="AL81" s="80"/>
      <c r="AM81" s="92"/>
      <c r="AN81" s="80"/>
      <c r="AO81" s="80"/>
      <c r="AP81" s="80"/>
      <c r="AQ81" s="80"/>
      <c r="AR81" s="92"/>
      <c r="AS81" s="80"/>
      <c r="AT81" s="80"/>
      <c r="AU81" s="80"/>
      <c r="AV81" s="80"/>
      <c r="AW81" s="92"/>
      <c r="AX81" s="80"/>
      <c r="AY81" s="80"/>
      <c r="AZ81" s="80"/>
      <c r="BA81" s="80"/>
      <c r="BB81" s="92"/>
      <c r="BC81" s="80"/>
      <c r="BD81" s="80"/>
      <c r="BE81" s="80"/>
      <c r="BF81" s="80"/>
      <c r="BG81" s="92"/>
      <c r="BH81" s="80"/>
      <c r="BI81" s="80"/>
      <c r="BJ81" s="80"/>
      <c r="BK81" s="80"/>
    </row>
    <row r="82" spans="1:118" s="86" customFormat="1" ht="12.95" customHeight="1">
      <c r="A82" s="78"/>
      <c r="B82" s="37" t="s">
        <v>104</v>
      </c>
      <c r="C82" s="79"/>
      <c r="D82" s="79"/>
      <c r="E82" s="79"/>
      <c r="F82" s="79"/>
      <c r="G82" s="79"/>
      <c r="I82" s="80"/>
      <c r="J82" s="80"/>
      <c r="K82" s="80"/>
      <c r="L82" s="80"/>
      <c r="M82" s="80"/>
      <c r="N82" s="92">
        <f>N81+N76</f>
        <v>2.2469341090909047</v>
      </c>
      <c r="O82" s="80"/>
      <c r="P82" s="80"/>
      <c r="Q82" s="80"/>
      <c r="R82" s="80"/>
      <c r="S82" s="92"/>
      <c r="T82" s="80"/>
      <c r="U82" s="80"/>
      <c r="V82" s="80"/>
      <c r="W82" s="80"/>
      <c r="X82" s="92"/>
      <c r="Y82" s="80"/>
      <c r="Z82" s="80"/>
      <c r="AA82" s="80"/>
      <c r="AB82" s="80"/>
      <c r="AC82" s="92"/>
      <c r="AD82" s="80"/>
      <c r="AE82" s="80"/>
      <c r="AF82" s="80"/>
      <c r="AG82" s="80"/>
      <c r="AH82" s="92"/>
      <c r="AI82" s="80"/>
      <c r="AJ82" s="80"/>
      <c r="AK82" s="80"/>
      <c r="AL82" s="80"/>
      <c r="AM82" s="92"/>
      <c r="AN82" s="80"/>
      <c r="AO82" s="80"/>
      <c r="AP82" s="80"/>
      <c r="AQ82" s="80"/>
      <c r="AR82" s="92"/>
      <c r="AS82" s="80"/>
      <c r="AT82" s="80"/>
      <c r="AU82" s="80"/>
      <c r="AV82" s="80"/>
      <c r="AW82" s="92"/>
      <c r="AX82" s="80"/>
      <c r="AY82" s="80"/>
      <c r="AZ82" s="80"/>
      <c r="BA82" s="80"/>
      <c r="BB82" s="92"/>
      <c r="BC82" s="80"/>
      <c r="BD82" s="80"/>
      <c r="BE82" s="80"/>
      <c r="BF82" s="80"/>
      <c r="BG82" s="92"/>
      <c r="BH82" s="80"/>
      <c r="BI82" s="80"/>
      <c r="BJ82" s="80"/>
      <c r="BK82" s="80"/>
    </row>
    <row r="83" spans="1:118" s="86" customFormat="1" ht="12.95" customHeight="1">
      <c r="A83" s="78"/>
      <c r="B83" s="78"/>
      <c r="C83" s="79"/>
      <c r="D83" s="79"/>
      <c r="E83" s="79"/>
      <c r="F83" s="79"/>
      <c r="G83" s="79"/>
      <c r="H83" s="80"/>
      <c r="I83" s="80"/>
      <c r="J83" s="80"/>
      <c r="K83" s="80"/>
      <c r="L83" s="80"/>
      <c r="M83" s="80"/>
      <c r="N83" s="92"/>
      <c r="O83" s="80"/>
      <c r="P83" s="80"/>
      <c r="Q83" s="80"/>
      <c r="R83" s="80"/>
      <c r="S83" s="92"/>
      <c r="T83" s="80"/>
      <c r="U83" s="80"/>
      <c r="V83" s="80"/>
      <c r="W83" s="80"/>
      <c r="X83" s="92"/>
      <c r="Y83" s="80"/>
      <c r="Z83" s="80"/>
      <c r="AA83" s="80"/>
      <c r="AB83" s="80"/>
      <c r="AC83" s="92"/>
      <c r="AD83" s="80"/>
      <c r="AE83" s="80"/>
      <c r="AF83" s="80"/>
      <c r="AG83" s="80"/>
      <c r="AH83" s="92"/>
      <c r="AI83" s="80"/>
      <c r="AJ83" s="80"/>
      <c r="AK83" s="80"/>
      <c r="AL83" s="80"/>
      <c r="AM83" s="92"/>
      <c r="AN83" s="80"/>
      <c r="AO83" s="80"/>
      <c r="AP83" s="80"/>
      <c r="AQ83" s="80"/>
      <c r="AR83" s="92"/>
      <c r="AS83" s="80"/>
      <c r="AT83" s="80"/>
      <c r="AU83" s="80"/>
      <c r="AV83" s="80"/>
      <c r="AW83" s="92"/>
      <c r="AX83" s="80"/>
      <c r="AY83" s="80"/>
      <c r="AZ83" s="80"/>
      <c r="BA83" s="80"/>
      <c r="BB83" s="92"/>
      <c r="BC83" s="80"/>
      <c r="BD83" s="80"/>
      <c r="BE83" s="80"/>
      <c r="BF83" s="80"/>
      <c r="BG83" s="92"/>
      <c r="BH83" s="80"/>
      <c r="BI83" s="80"/>
      <c r="BJ83" s="80"/>
      <c r="BK83" s="80"/>
    </row>
    <row r="84" spans="1:118" ht="12.95" customHeight="1">
      <c r="A84" s="101"/>
      <c r="B84" s="37"/>
      <c r="C84" s="115"/>
      <c r="D84" s="115"/>
      <c r="E84" s="115"/>
      <c r="F84" s="115"/>
      <c r="G84" s="115"/>
      <c r="I84" s="49"/>
      <c r="J84" s="49"/>
      <c r="K84" s="49"/>
      <c r="L84" s="49"/>
      <c r="M84" s="49"/>
      <c r="N84" s="99"/>
      <c r="O84" s="49"/>
      <c r="P84" s="49"/>
      <c r="Q84" s="49"/>
      <c r="R84" s="49"/>
      <c r="S84" s="99"/>
      <c r="T84" s="49"/>
      <c r="U84" s="49"/>
      <c r="V84" s="49"/>
      <c r="W84" s="49"/>
      <c r="X84" s="99"/>
      <c r="Y84" s="49"/>
      <c r="Z84" s="49"/>
      <c r="AA84" s="49"/>
      <c r="AB84" s="49"/>
      <c r="AC84" s="99"/>
      <c r="AD84" s="49"/>
      <c r="AE84" s="49"/>
      <c r="AF84" s="49"/>
      <c r="AG84" s="49"/>
      <c r="AH84" s="99"/>
      <c r="AI84" s="49"/>
      <c r="AJ84" s="49"/>
      <c r="AK84" s="49"/>
      <c r="AL84" s="49"/>
      <c r="AM84" s="99"/>
      <c r="AN84" s="49"/>
      <c r="AO84" s="49"/>
      <c r="AP84" s="49"/>
      <c r="AQ84" s="49"/>
      <c r="AR84" s="99"/>
      <c r="AS84" s="49"/>
      <c r="AT84" s="49"/>
      <c r="AU84" s="49"/>
      <c r="AV84" s="49"/>
      <c r="AW84" s="99"/>
      <c r="AX84" s="49"/>
      <c r="AY84" s="49"/>
      <c r="AZ84" s="49"/>
      <c r="BA84" s="49"/>
      <c r="BB84" s="99"/>
      <c r="BC84" s="49"/>
      <c r="BD84" s="49"/>
      <c r="BE84" s="49"/>
      <c r="BF84" s="49"/>
      <c r="BG84" s="99"/>
      <c r="BH84" s="49"/>
      <c r="BI84" s="49"/>
      <c r="BJ84" s="49"/>
      <c r="BK84" s="49"/>
    </row>
    <row r="85" spans="1:118" ht="12.95" customHeight="1">
      <c r="A85" s="53" t="s">
        <v>70</v>
      </c>
      <c r="B85" s="54"/>
      <c r="C85" s="54"/>
      <c r="D85" s="54"/>
      <c r="E85" s="54"/>
      <c r="F85" s="54"/>
      <c r="G85" s="54"/>
      <c r="H85" s="54"/>
      <c r="I85" s="54"/>
      <c r="J85" s="54"/>
      <c r="K85" s="55"/>
      <c r="L85" s="44"/>
      <c r="M85" s="44"/>
      <c r="N85" s="44"/>
      <c r="O85" s="44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</row>
    <row r="86" spans="1:118" ht="12.95" customHeight="1">
      <c r="A86" s="101"/>
      <c r="B86" s="37"/>
      <c r="C86" s="115"/>
      <c r="D86" s="115"/>
      <c r="E86" s="115"/>
      <c r="F86" s="115"/>
      <c r="G86" s="115"/>
      <c r="I86" s="49"/>
      <c r="J86" s="49"/>
      <c r="K86" s="49"/>
      <c r="L86" s="49"/>
      <c r="M86" s="49"/>
      <c r="N86" s="99"/>
      <c r="O86" s="49"/>
      <c r="P86" s="49"/>
      <c r="Q86" s="49"/>
      <c r="R86" s="49"/>
      <c r="S86" s="99"/>
      <c r="T86" s="49"/>
      <c r="U86" s="49"/>
      <c r="V86" s="49"/>
      <c r="W86" s="49"/>
      <c r="X86" s="99"/>
      <c r="Y86" s="49"/>
      <c r="Z86" s="49"/>
      <c r="AA86" s="49"/>
      <c r="AB86" s="49"/>
      <c r="AC86" s="99"/>
      <c r="AD86" s="49"/>
      <c r="AE86" s="49"/>
      <c r="AF86" s="49"/>
      <c r="AG86" s="49"/>
      <c r="AH86" s="99"/>
      <c r="AI86" s="49"/>
      <c r="AJ86" s="49"/>
      <c r="AK86" s="49"/>
      <c r="AL86" s="49"/>
      <c r="AM86" s="99"/>
      <c r="AN86" s="49"/>
      <c r="AO86" s="49"/>
      <c r="AP86" s="49"/>
      <c r="AQ86" s="49"/>
      <c r="AR86" s="99"/>
      <c r="AS86" s="49"/>
      <c r="AT86" s="49"/>
      <c r="AU86" s="49"/>
      <c r="AV86" s="49"/>
      <c r="AW86" s="99"/>
      <c r="AX86" s="49"/>
      <c r="AY86" s="49"/>
      <c r="AZ86" s="49"/>
      <c r="BA86" s="49"/>
      <c r="BB86" s="99"/>
      <c r="BC86" s="49"/>
      <c r="BD86" s="49"/>
      <c r="BE86" s="49"/>
      <c r="BF86" s="49"/>
      <c r="BG86" s="99"/>
      <c r="BH86" s="49"/>
      <c r="BI86" s="49"/>
      <c r="BJ86" s="49"/>
      <c r="BK86" s="49"/>
    </row>
    <row r="87" spans="1:118" ht="12.95" customHeight="1">
      <c r="A87" s="36"/>
      <c r="B87" s="36"/>
      <c r="C87" s="36"/>
      <c r="D87" s="36"/>
      <c r="E87" s="36"/>
      <c r="F87" s="36"/>
      <c r="G87" s="36"/>
      <c r="H87" s="36"/>
      <c r="I87" s="36"/>
      <c r="K87" s="40" t="str">
        <f>"Regulatory Period "&amp;M88/5</f>
        <v>Regulatory Period 1</v>
      </c>
      <c r="M87" s="36"/>
      <c r="P87" s="40" t="str">
        <f>"Regulatory Period "&amp;R88/5</f>
        <v>Regulatory Period 2</v>
      </c>
      <c r="R87" s="36"/>
      <c r="U87" s="40" t="str">
        <f>"Regulatory Period "&amp;W88/5</f>
        <v>Regulatory Period 3</v>
      </c>
      <c r="W87" s="36"/>
      <c r="Z87" s="40" t="str">
        <f>"Regulatory Period "&amp;AB88/5</f>
        <v>Regulatory Period 4</v>
      </c>
      <c r="AB87" s="36"/>
      <c r="AE87" s="40" t="str">
        <f>"Regulatory Period "&amp;AG88/5</f>
        <v>Regulatory Period 5</v>
      </c>
      <c r="AG87" s="36"/>
      <c r="AJ87" s="40" t="str">
        <f>"Regulatory Period "&amp;AL88/5</f>
        <v>Regulatory Period 6</v>
      </c>
      <c r="AL87" s="36"/>
      <c r="AO87" s="40" t="str">
        <f>"Regulatory Period "&amp;AQ88/5</f>
        <v>Regulatory Period 7</v>
      </c>
      <c r="AQ87" s="36"/>
      <c r="AT87" s="35" t="str">
        <f>"Regulatory Period "&amp;AV88/5</f>
        <v>Regulatory Period 8</v>
      </c>
      <c r="AY87" s="35" t="str">
        <f>"Regulatory Period "&amp;BA88/5</f>
        <v>Regulatory Period 9</v>
      </c>
      <c r="BD87" s="35" t="str">
        <f>"Regulatory Period "&amp;BF88/5</f>
        <v>Regulatory Period 10</v>
      </c>
      <c r="BI87" s="35" t="str">
        <f>"Regulatory Period "&amp;BK88/5</f>
        <v>Regulatory Period 11</v>
      </c>
    </row>
    <row r="88" spans="1:118" ht="12.95" customHeight="1">
      <c r="A88" s="36"/>
      <c r="B88" s="36"/>
      <c r="C88" s="36"/>
      <c r="D88" s="36"/>
      <c r="E88" s="36"/>
      <c r="F88" s="36"/>
      <c r="G88" s="36"/>
      <c r="H88" s="36"/>
      <c r="I88" s="57">
        <v>1</v>
      </c>
      <c r="J88" s="58">
        <f t="shared" ref="J88:BK88" si="27">I88+1</f>
        <v>2</v>
      </c>
      <c r="K88" s="58">
        <f t="shared" si="27"/>
        <v>3</v>
      </c>
      <c r="L88" s="58">
        <f t="shared" si="27"/>
        <v>4</v>
      </c>
      <c r="M88" s="58">
        <f t="shared" si="27"/>
        <v>5</v>
      </c>
      <c r="N88" s="57">
        <f t="shared" si="27"/>
        <v>6</v>
      </c>
      <c r="O88" s="58">
        <f t="shared" si="27"/>
        <v>7</v>
      </c>
      <c r="P88" s="58">
        <f t="shared" si="27"/>
        <v>8</v>
      </c>
      <c r="Q88" s="58">
        <f t="shared" si="27"/>
        <v>9</v>
      </c>
      <c r="R88" s="59">
        <f t="shared" si="27"/>
        <v>10</v>
      </c>
      <c r="S88" s="57">
        <f t="shared" si="27"/>
        <v>11</v>
      </c>
      <c r="T88" s="58">
        <f t="shared" si="27"/>
        <v>12</v>
      </c>
      <c r="U88" s="58">
        <f t="shared" si="27"/>
        <v>13</v>
      </c>
      <c r="V88" s="58">
        <f t="shared" si="27"/>
        <v>14</v>
      </c>
      <c r="W88" s="59">
        <f t="shared" si="27"/>
        <v>15</v>
      </c>
      <c r="X88" s="57">
        <f t="shared" si="27"/>
        <v>16</v>
      </c>
      <c r="Y88" s="58">
        <f t="shared" si="27"/>
        <v>17</v>
      </c>
      <c r="Z88" s="58">
        <f t="shared" si="27"/>
        <v>18</v>
      </c>
      <c r="AA88" s="58">
        <f t="shared" si="27"/>
        <v>19</v>
      </c>
      <c r="AB88" s="59">
        <f t="shared" si="27"/>
        <v>20</v>
      </c>
      <c r="AC88" s="57">
        <f t="shared" si="27"/>
        <v>21</v>
      </c>
      <c r="AD88" s="58">
        <f t="shared" si="27"/>
        <v>22</v>
      </c>
      <c r="AE88" s="58">
        <f t="shared" si="27"/>
        <v>23</v>
      </c>
      <c r="AF88" s="58">
        <f t="shared" si="27"/>
        <v>24</v>
      </c>
      <c r="AG88" s="59">
        <f t="shared" si="27"/>
        <v>25</v>
      </c>
      <c r="AH88" s="57">
        <f t="shared" si="27"/>
        <v>26</v>
      </c>
      <c r="AI88" s="58">
        <f t="shared" si="27"/>
        <v>27</v>
      </c>
      <c r="AJ88" s="58">
        <f t="shared" si="27"/>
        <v>28</v>
      </c>
      <c r="AK88" s="58">
        <f t="shared" si="27"/>
        <v>29</v>
      </c>
      <c r="AL88" s="59">
        <f t="shared" si="27"/>
        <v>30</v>
      </c>
      <c r="AM88" s="57">
        <f t="shared" si="27"/>
        <v>31</v>
      </c>
      <c r="AN88" s="58">
        <f t="shared" si="27"/>
        <v>32</v>
      </c>
      <c r="AO88" s="58">
        <f t="shared" si="27"/>
        <v>33</v>
      </c>
      <c r="AP88" s="58">
        <f t="shared" si="27"/>
        <v>34</v>
      </c>
      <c r="AQ88" s="59">
        <f t="shared" si="27"/>
        <v>35</v>
      </c>
      <c r="AR88" s="57">
        <f t="shared" si="27"/>
        <v>36</v>
      </c>
      <c r="AS88" s="58">
        <f t="shared" si="27"/>
        <v>37</v>
      </c>
      <c r="AT88" s="58">
        <f t="shared" si="27"/>
        <v>38</v>
      </c>
      <c r="AU88" s="58">
        <f t="shared" si="27"/>
        <v>39</v>
      </c>
      <c r="AV88" s="59">
        <f t="shared" si="27"/>
        <v>40</v>
      </c>
      <c r="AW88" s="57">
        <f t="shared" si="27"/>
        <v>41</v>
      </c>
      <c r="AX88" s="58">
        <f t="shared" si="27"/>
        <v>42</v>
      </c>
      <c r="AY88" s="58">
        <f t="shared" si="27"/>
        <v>43</v>
      </c>
      <c r="AZ88" s="58">
        <f t="shared" si="27"/>
        <v>44</v>
      </c>
      <c r="BA88" s="59">
        <f t="shared" si="27"/>
        <v>45</v>
      </c>
      <c r="BB88" s="57">
        <f t="shared" si="27"/>
        <v>46</v>
      </c>
      <c r="BC88" s="58">
        <f t="shared" si="27"/>
        <v>47</v>
      </c>
      <c r="BD88" s="58">
        <f t="shared" si="27"/>
        <v>48</v>
      </c>
      <c r="BE88" s="58">
        <f t="shared" si="27"/>
        <v>49</v>
      </c>
      <c r="BF88" s="59">
        <f t="shared" si="27"/>
        <v>50</v>
      </c>
      <c r="BG88" s="57">
        <f t="shared" si="27"/>
        <v>51</v>
      </c>
      <c r="BH88" s="58">
        <f t="shared" si="27"/>
        <v>52</v>
      </c>
      <c r="BI88" s="58">
        <f t="shared" si="27"/>
        <v>53</v>
      </c>
      <c r="BJ88" s="58">
        <f t="shared" si="27"/>
        <v>54</v>
      </c>
      <c r="BK88" s="59">
        <f t="shared" si="27"/>
        <v>55</v>
      </c>
    </row>
    <row r="89" spans="1:118" s="65" customFormat="1" ht="12.95" customHeight="1">
      <c r="A89" s="60" t="s">
        <v>105</v>
      </c>
      <c r="B89" s="60"/>
      <c r="C89" s="60"/>
      <c r="D89" s="60"/>
      <c r="E89" s="60"/>
      <c r="F89" s="60"/>
      <c r="G89" s="60"/>
      <c r="H89" s="60"/>
      <c r="I89" s="61">
        <f>I88-$I$23</f>
        <v>-2</v>
      </c>
      <c r="J89" s="61">
        <f t="shared" ref="J89:BK89" si="28">J88-$I$23</f>
        <v>-1</v>
      </c>
      <c r="K89" s="61">
        <f t="shared" si="28"/>
        <v>0</v>
      </c>
      <c r="L89" s="61">
        <f t="shared" si="28"/>
        <v>1</v>
      </c>
      <c r="M89" s="61">
        <f t="shared" si="28"/>
        <v>2</v>
      </c>
      <c r="N89" s="62">
        <f t="shared" si="28"/>
        <v>3</v>
      </c>
      <c r="O89" s="61">
        <f t="shared" si="28"/>
        <v>4</v>
      </c>
      <c r="P89" s="63">
        <f t="shared" si="28"/>
        <v>5</v>
      </c>
      <c r="Q89" s="63">
        <f t="shared" si="28"/>
        <v>6</v>
      </c>
      <c r="R89" s="63">
        <f t="shared" si="28"/>
        <v>7</v>
      </c>
      <c r="S89" s="62">
        <f t="shared" si="28"/>
        <v>8</v>
      </c>
      <c r="T89" s="61">
        <f t="shared" si="28"/>
        <v>9</v>
      </c>
      <c r="U89" s="63">
        <f t="shared" si="28"/>
        <v>10</v>
      </c>
      <c r="V89" s="63">
        <f t="shared" si="28"/>
        <v>11</v>
      </c>
      <c r="W89" s="63">
        <f t="shared" si="28"/>
        <v>12</v>
      </c>
      <c r="X89" s="62">
        <f t="shared" si="28"/>
        <v>13</v>
      </c>
      <c r="Y89" s="61">
        <f t="shared" si="28"/>
        <v>14</v>
      </c>
      <c r="Z89" s="63">
        <f t="shared" si="28"/>
        <v>15</v>
      </c>
      <c r="AA89" s="63">
        <f t="shared" si="28"/>
        <v>16</v>
      </c>
      <c r="AB89" s="63">
        <f t="shared" si="28"/>
        <v>17</v>
      </c>
      <c r="AC89" s="62">
        <f t="shared" si="28"/>
        <v>18</v>
      </c>
      <c r="AD89" s="61">
        <f t="shared" si="28"/>
        <v>19</v>
      </c>
      <c r="AE89" s="63">
        <f t="shared" si="28"/>
        <v>20</v>
      </c>
      <c r="AF89" s="63">
        <f t="shared" si="28"/>
        <v>21</v>
      </c>
      <c r="AG89" s="63">
        <f t="shared" si="28"/>
        <v>22</v>
      </c>
      <c r="AH89" s="62">
        <f t="shared" si="28"/>
        <v>23</v>
      </c>
      <c r="AI89" s="61">
        <f t="shared" si="28"/>
        <v>24</v>
      </c>
      <c r="AJ89" s="63">
        <f t="shared" si="28"/>
        <v>25</v>
      </c>
      <c r="AK89" s="63">
        <f t="shared" si="28"/>
        <v>26</v>
      </c>
      <c r="AL89" s="63">
        <f t="shared" si="28"/>
        <v>27</v>
      </c>
      <c r="AM89" s="62">
        <f t="shared" si="28"/>
        <v>28</v>
      </c>
      <c r="AN89" s="61">
        <f t="shared" si="28"/>
        <v>29</v>
      </c>
      <c r="AO89" s="63">
        <f t="shared" si="28"/>
        <v>30</v>
      </c>
      <c r="AP89" s="63">
        <f t="shared" si="28"/>
        <v>31</v>
      </c>
      <c r="AQ89" s="63">
        <f t="shared" si="28"/>
        <v>32</v>
      </c>
      <c r="AR89" s="62">
        <f t="shared" si="28"/>
        <v>33</v>
      </c>
      <c r="AS89" s="61">
        <f t="shared" si="28"/>
        <v>34</v>
      </c>
      <c r="AT89" s="63">
        <f t="shared" si="28"/>
        <v>35</v>
      </c>
      <c r="AU89" s="63">
        <f t="shared" si="28"/>
        <v>36</v>
      </c>
      <c r="AV89" s="63">
        <f t="shared" si="28"/>
        <v>37</v>
      </c>
      <c r="AW89" s="62">
        <f t="shared" si="28"/>
        <v>38</v>
      </c>
      <c r="AX89" s="61">
        <f t="shared" si="28"/>
        <v>39</v>
      </c>
      <c r="AY89" s="63">
        <f t="shared" si="28"/>
        <v>40</v>
      </c>
      <c r="AZ89" s="63">
        <f t="shared" si="28"/>
        <v>41</v>
      </c>
      <c r="BA89" s="63">
        <f t="shared" si="28"/>
        <v>42</v>
      </c>
      <c r="BB89" s="62">
        <f t="shared" si="28"/>
        <v>43</v>
      </c>
      <c r="BC89" s="61">
        <f t="shared" si="28"/>
        <v>44</v>
      </c>
      <c r="BD89" s="63">
        <f t="shared" si="28"/>
        <v>45</v>
      </c>
      <c r="BE89" s="63">
        <f t="shared" si="28"/>
        <v>46</v>
      </c>
      <c r="BF89" s="63">
        <f t="shared" si="28"/>
        <v>47</v>
      </c>
      <c r="BG89" s="62">
        <f t="shared" si="28"/>
        <v>48</v>
      </c>
      <c r="BH89" s="61">
        <f t="shared" si="28"/>
        <v>49</v>
      </c>
      <c r="BI89" s="63">
        <f t="shared" si="28"/>
        <v>50</v>
      </c>
      <c r="BJ89" s="63">
        <f t="shared" si="28"/>
        <v>51</v>
      </c>
      <c r="BK89" s="63">
        <f t="shared" si="28"/>
        <v>52</v>
      </c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4"/>
      <c r="DK89" s="64"/>
      <c r="DL89" s="64"/>
      <c r="DM89" s="64"/>
      <c r="DN89" s="64"/>
    </row>
    <row r="90" spans="1:118" s="65" customFormat="1" ht="12.95" customHeight="1">
      <c r="A90" s="60" t="s">
        <v>106</v>
      </c>
      <c r="B90" s="60"/>
      <c r="C90" s="60"/>
      <c r="D90" s="60"/>
      <c r="E90" s="60"/>
      <c r="F90" s="60"/>
      <c r="G90" s="60"/>
      <c r="H90" s="60"/>
      <c r="I90" s="66">
        <f t="shared" ref="I90:BK90" si="29">1/(1+$I$27)^I89</f>
        <v>1.1664000000000001</v>
      </c>
      <c r="J90" s="67">
        <f t="shared" si="29"/>
        <v>1.08</v>
      </c>
      <c r="K90" s="67">
        <f t="shared" si="29"/>
        <v>1</v>
      </c>
      <c r="L90" s="67">
        <f t="shared" si="29"/>
        <v>0.92592592592592582</v>
      </c>
      <c r="M90" s="66">
        <f t="shared" si="29"/>
        <v>0.85733882030178321</v>
      </c>
      <c r="N90" s="68">
        <f t="shared" si="29"/>
        <v>0.79383224102016958</v>
      </c>
      <c r="O90" s="66">
        <f t="shared" si="29"/>
        <v>0.73502985279645328</v>
      </c>
      <c r="P90" s="67">
        <f t="shared" si="29"/>
        <v>0.68058319703375303</v>
      </c>
      <c r="Q90" s="67">
        <f t="shared" si="29"/>
        <v>0.63016962688310452</v>
      </c>
      <c r="R90" s="67">
        <f t="shared" si="29"/>
        <v>0.58349039526213387</v>
      </c>
      <c r="S90" s="68">
        <f t="shared" si="29"/>
        <v>0.54026888450197574</v>
      </c>
      <c r="T90" s="66">
        <f t="shared" si="29"/>
        <v>0.50024896713145905</v>
      </c>
      <c r="U90" s="67">
        <f t="shared" si="29"/>
        <v>0.46319348808468425</v>
      </c>
      <c r="V90" s="67">
        <f t="shared" si="29"/>
        <v>0.42888285933767062</v>
      </c>
      <c r="W90" s="67">
        <f t="shared" si="29"/>
        <v>0.39711375864599124</v>
      </c>
      <c r="X90" s="68">
        <f t="shared" si="29"/>
        <v>0.36769792467221413</v>
      </c>
      <c r="Y90" s="66">
        <f t="shared" si="29"/>
        <v>0.34046104136316119</v>
      </c>
      <c r="Z90" s="67">
        <f t="shared" si="29"/>
        <v>0.31524170496588994</v>
      </c>
      <c r="AA90" s="67">
        <f t="shared" si="29"/>
        <v>0.29189046756100923</v>
      </c>
      <c r="AB90" s="67">
        <f t="shared" si="29"/>
        <v>0.27026895144537894</v>
      </c>
      <c r="AC90" s="68">
        <f t="shared" si="29"/>
        <v>0.25024902911609154</v>
      </c>
      <c r="AD90" s="66">
        <f t="shared" si="29"/>
        <v>0.23171206399638106</v>
      </c>
      <c r="AE90" s="67">
        <f t="shared" si="29"/>
        <v>0.21454820740405653</v>
      </c>
      <c r="AF90" s="67">
        <f t="shared" si="29"/>
        <v>0.19865574759634863</v>
      </c>
      <c r="AG90" s="67">
        <f t="shared" si="29"/>
        <v>0.18394050703365611</v>
      </c>
      <c r="AH90" s="68">
        <f t="shared" si="29"/>
        <v>0.17031528429042234</v>
      </c>
      <c r="AI90" s="66">
        <f t="shared" si="29"/>
        <v>0.1576993373059466</v>
      </c>
      <c r="AJ90" s="67">
        <f t="shared" si="29"/>
        <v>0.1460179049129135</v>
      </c>
      <c r="AK90" s="67">
        <f t="shared" si="29"/>
        <v>0.13520176380825324</v>
      </c>
      <c r="AL90" s="67">
        <f t="shared" si="29"/>
        <v>0.12518681834097523</v>
      </c>
      <c r="AM90" s="68">
        <f t="shared" si="29"/>
        <v>0.11591372068608817</v>
      </c>
      <c r="AN90" s="66">
        <f t="shared" si="29"/>
        <v>0.10732751915378534</v>
      </c>
      <c r="AO90" s="67">
        <f t="shared" si="29"/>
        <v>9.9377332549801231E-2</v>
      </c>
      <c r="AP90" s="67">
        <f t="shared" si="29"/>
        <v>9.2016048657223348E-2</v>
      </c>
      <c r="AQ90" s="67">
        <f t="shared" si="29"/>
        <v>8.5200045052984577E-2</v>
      </c>
      <c r="AR90" s="68">
        <f t="shared" si="29"/>
        <v>7.8888930604615354E-2</v>
      </c>
      <c r="AS90" s="66">
        <f t="shared" si="29"/>
        <v>7.3045306115384581E-2</v>
      </c>
      <c r="AT90" s="67">
        <f t="shared" si="29"/>
        <v>6.7634542699430159E-2</v>
      </c>
      <c r="AU90" s="67">
        <f t="shared" si="29"/>
        <v>6.2624576573546434E-2</v>
      </c>
      <c r="AV90" s="67">
        <f t="shared" si="29"/>
        <v>5.7985719049580033E-2</v>
      </c>
      <c r="AW90" s="68">
        <f t="shared" si="29"/>
        <v>5.3690480601462989E-2</v>
      </c>
      <c r="AX90" s="66">
        <f t="shared" si="29"/>
        <v>4.9713407964317585E-2</v>
      </c>
      <c r="AY90" s="67">
        <f t="shared" si="29"/>
        <v>4.6030933300294057E-2</v>
      </c>
      <c r="AZ90" s="67">
        <f t="shared" si="29"/>
        <v>4.2621234537309309E-2</v>
      </c>
      <c r="BA90" s="67">
        <f t="shared" si="29"/>
        <v>3.9464106053064177E-2</v>
      </c>
      <c r="BB90" s="68">
        <f t="shared" si="29"/>
        <v>3.6540838938022388E-2</v>
      </c>
      <c r="BC90" s="66">
        <f t="shared" si="29"/>
        <v>3.3834110127798502E-2</v>
      </c>
      <c r="BD90" s="67">
        <f t="shared" si="29"/>
        <v>3.1327879747961578E-2</v>
      </c>
      <c r="BE90" s="67">
        <f t="shared" si="29"/>
        <v>2.900729606292738E-2</v>
      </c>
      <c r="BF90" s="67">
        <f t="shared" si="29"/>
        <v>2.6858607465673496E-2</v>
      </c>
      <c r="BG90" s="68">
        <f t="shared" si="29"/>
        <v>2.4869080986734723E-2</v>
      </c>
      <c r="BH90" s="66">
        <f t="shared" si="29"/>
        <v>2.3026926839569185E-2</v>
      </c>
      <c r="BI90" s="67">
        <f t="shared" si="29"/>
        <v>2.1321228555156651E-2</v>
      </c>
      <c r="BJ90" s="67">
        <f t="shared" si="29"/>
        <v>1.9741878291811711E-2</v>
      </c>
      <c r="BK90" s="67">
        <f t="shared" si="29"/>
        <v>1.8279516936862698E-2</v>
      </c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</row>
    <row r="91" spans="1:118" s="65" customFormat="1" ht="12.95" customHeight="1">
      <c r="A91" s="60"/>
      <c r="B91" s="60"/>
      <c r="C91" s="60"/>
      <c r="D91" s="60"/>
      <c r="E91" s="60"/>
      <c r="F91" s="60"/>
      <c r="G91" s="60"/>
      <c r="H91" s="60"/>
      <c r="I91" s="66"/>
      <c r="J91" s="67"/>
      <c r="K91" s="67"/>
      <c r="L91" s="67"/>
      <c r="M91" s="66"/>
      <c r="N91" s="68"/>
      <c r="O91" s="66"/>
      <c r="P91" s="67"/>
      <c r="Q91" s="67"/>
      <c r="R91" s="67"/>
      <c r="S91" s="68"/>
      <c r="T91" s="66"/>
      <c r="U91" s="67"/>
      <c r="V91" s="67"/>
      <c r="W91" s="67"/>
      <c r="X91" s="68"/>
      <c r="Y91" s="66"/>
      <c r="Z91" s="67"/>
      <c r="AA91" s="67"/>
      <c r="AB91" s="67"/>
      <c r="AC91" s="68"/>
      <c r="AD91" s="66"/>
      <c r="AE91" s="67"/>
      <c r="AF91" s="67"/>
      <c r="AG91" s="67"/>
      <c r="AH91" s="68"/>
      <c r="AI91" s="66"/>
      <c r="AJ91" s="67"/>
      <c r="AK91" s="67"/>
      <c r="AL91" s="67"/>
      <c r="AM91" s="68"/>
      <c r="AN91" s="66"/>
      <c r="AO91" s="67"/>
      <c r="AP91" s="67"/>
      <c r="AQ91" s="67"/>
      <c r="AR91" s="68"/>
      <c r="AS91" s="66"/>
      <c r="AT91" s="67"/>
      <c r="AU91" s="67"/>
      <c r="AV91" s="67"/>
      <c r="AW91" s="68"/>
      <c r="AX91" s="66"/>
      <c r="AY91" s="67"/>
      <c r="AZ91" s="67"/>
      <c r="BA91" s="67"/>
      <c r="BB91" s="68"/>
      <c r="BC91" s="66"/>
      <c r="BD91" s="67"/>
      <c r="BE91" s="67"/>
      <c r="BF91" s="67"/>
      <c r="BG91" s="68"/>
      <c r="BH91" s="66"/>
      <c r="BI91" s="67"/>
      <c r="BJ91" s="67"/>
      <c r="BK91" s="67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</row>
    <row r="92" spans="1:118" ht="12.95" customHeight="1">
      <c r="A92" s="101" t="s">
        <v>71</v>
      </c>
      <c r="B92" s="37" t="s">
        <v>72</v>
      </c>
      <c r="C92" s="60"/>
      <c r="D92" s="60"/>
      <c r="E92" s="60"/>
      <c r="F92" s="60"/>
      <c r="G92" s="60"/>
      <c r="H92" s="60"/>
      <c r="I92" s="98">
        <f t="shared" ref="I92:BK92" si="30">I$49-I$60</f>
        <v>0</v>
      </c>
      <c r="J92" s="98">
        <f t="shared" si="30"/>
        <v>0</v>
      </c>
      <c r="K92" s="98">
        <f t="shared" si="30"/>
        <v>10</v>
      </c>
      <c r="L92" s="98">
        <f t="shared" si="30"/>
        <v>0</v>
      </c>
      <c r="M92" s="98">
        <f t="shared" si="30"/>
        <v>0</v>
      </c>
      <c r="N92" s="99">
        <f t="shared" si="30"/>
        <v>0</v>
      </c>
      <c r="O92" s="98">
        <f t="shared" si="30"/>
        <v>0</v>
      </c>
      <c r="P92" s="98">
        <f t="shared" si="30"/>
        <v>0</v>
      </c>
      <c r="Q92" s="98">
        <f t="shared" si="30"/>
        <v>0</v>
      </c>
      <c r="R92" s="98">
        <f t="shared" si="30"/>
        <v>0</v>
      </c>
      <c r="S92" s="99">
        <f t="shared" si="30"/>
        <v>0</v>
      </c>
      <c r="T92" s="98">
        <f t="shared" si="30"/>
        <v>0</v>
      </c>
      <c r="U92" s="98">
        <f t="shared" si="30"/>
        <v>0</v>
      </c>
      <c r="V92" s="98">
        <f t="shared" si="30"/>
        <v>0</v>
      </c>
      <c r="W92" s="98">
        <f t="shared" si="30"/>
        <v>0</v>
      </c>
      <c r="X92" s="99">
        <f t="shared" si="30"/>
        <v>0</v>
      </c>
      <c r="Y92" s="98">
        <f t="shared" si="30"/>
        <v>0</v>
      </c>
      <c r="Z92" s="98">
        <f t="shared" si="30"/>
        <v>0</v>
      </c>
      <c r="AA92" s="98">
        <f t="shared" si="30"/>
        <v>0</v>
      </c>
      <c r="AB92" s="98">
        <f t="shared" si="30"/>
        <v>0</v>
      </c>
      <c r="AC92" s="99">
        <f t="shared" si="30"/>
        <v>0</v>
      </c>
      <c r="AD92" s="98">
        <f t="shared" si="30"/>
        <v>0</v>
      </c>
      <c r="AE92" s="98">
        <f t="shared" si="30"/>
        <v>0</v>
      </c>
      <c r="AF92" s="98">
        <f t="shared" si="30"/>
        <v>0</v>
      </c>
      <c r="AG92" s="98">
        <f t="shared" si="30"/>
        <v>0</v>
      </c>
      <c r="AH92" s="99">
        <f t="shared" si="30"/>
        <v>0</v>
      </c>
      <c r="AI92" s="98">
        <f t="shared" si="30"/>
        <v>0</v>
      </c>
      <c r="AJ92" s="98">
        <f t="shared" si="30"/>
        <v>0</v>
      </c>
      <c r="AK92" s="98">
        <f t="shared" si="30"/>
        <v>0</v>
      </c>
      <c r="AL92" s="98">
        <f t="shared" si="30"/>
        <v>0</v>
      </c>
      <c r="AM92" s="99">
        <f t="shared" si="30"/>
        <v>0</v>
      </c>
      <c r="AN92" s="98">
        <f t="shared" si="30"/>
        <v>0</v>
      </c>
      <c r="AO92" s="98">
        <f t="shared" si="30"/>
        <v>0</v>
      </c>
      <c r="AP92" s="98">
        <f t="shared" si="30"/>
        <v>0</v>
      </c>
      <c r="AQ92" s="98">
        <f t="shared" si="30"/>
        <v>0</v>
      </c>
      <c r="AR92" s="99">
        <f t="shared" si="30"/>
        <v>0</v>
      </c>
      <c r="AS92" s="98">
        <f t="shared" si="30"/>
        <v>0</v>
      </c>
      <c r="AT92" s="98">
        <f t="shared" si="30"/>
        <v>0</v>
      </c>
      <c r="AU92" s="98">
        <f t="shared" si="30"/>
        <v>0</v>
      </c>
      <c r="AV92" s="98">
        <f t="shared" si="30"/>
        <v>0</v>
      </c>
      <c r="AW92" s="99">
        <f t="shared" si="30"/>
        <v>0</v>
      </c>
      <c r="AX92" s="98">
        <f t="shared" si="30"/>
        <v>0</v>
      </c>
      <c r="AY92" s="98">
        <f t="shared" si="30"/>
        <v>0</v>
      </c>
      <c r="AZ92" s="98">
        <f t="shared" si="30"/>
        <v>0</v>
      </c>
      <c r="BA92" s="98">
        <f t="shared" si="30"/>
        <v>0</v>
      </c>
      <c r="BB92" s="99">
        <f t="shared" si="30"/>
        <v>0</v>
      </c>
      <c r="BC92" s="98">
        <f t="shared" si="30"/>
        <v>0</v>
      </c>
      <c r="BD92" s="98">
        <f t="shared" si="30"/>
        <v>0</v>
      </c>
      <c r="BE92" s="98">
        <f t="shared" si="30"/>
        <v>0</v>
      </c>
      <c r="BF92" s="98">
        <f t="shared" si="30"/>
        <v>0</v>
      </c>
      <c r="BG92" s="99">
        <f t="shared" si="30"/>
        <v>0</v>
      </c>
      <c r="BH92" s="98">
        <f t="shared" si="30"/>
        <v>0</v>
      </c>
      <c r="BI92" s="98">
        <f t="shared" si="30"/>
        <v>0</v>
      </c>
      <c r="BJ92" s="98">
        <f t="shared" si="30"/>
        <v>0</v>
      </c>
      <c r="BK92" s="98">
        <f t="shared" si="30"/>
        <v>0</v>
      </c>
    </row>
    <row r="93" spans="1:118" ht="12.95" customHeight="1">
      <c r="A93" s="101"/>
      <c r="B93" s="37" t="s">
        <v>73</v>
      </c>
      <c r="C93" s="60"/>
      <c r="D93" s="60"/>
      <c r="E93" s="60"/>
      <c r="F93" s="60"/>
      <c r="G93" s="60"/>
      <c r="H93" s="60"/>
      <c r="I93" s="98">
        <f t="shared" ref="I93:BK93" si="31">I$58-I$70</f>
        <v>0</v>
      </c>
      <c r="J93" s="98">
        <f t="shared" si="31"/>
        <v>0</v>
      </c>
      <c r="K93" s="98">
        <f t="shared" si="31"/>
        <v>0</v>
      </c>
      <c r="L93" s="98">
        <f t="shared" si="31"/>
        <v>0</v>
      </c>
      <c r="M93" s="98">
        <f t="shared" si="31"/>
        <v>0</v>
      </c>
      <c r="N93" s="99">
        <f t="shared" si="31"/>
        <v>0.99090909090909207</v>
      </c>
      <c r="O93" s="98">
        <f t="shared" si="31"/>
        <v>0.34933451570287843</v>
      </c>
      <c r="P93" s="98">
        <f t="shared" si="31"/>
        <v>0.2863307582910064</v>
      </c>
      <c r="Q93" s="98">
        <f t="shared" si="31"/>
        <v>0.22010430344849219</v>
      </c>
      <c r="R93" s="98">
        <f t="shared" si="31"/>
        <v>0.15042343923007451</v>
      </c>
      <c r="S93" s="99">
        <f t="shared" si="31"/>
        <v>0.90000000000000213</v>
      </c>
      <c r="T93" s="98">
        <f t="shared" si="31"/>
        <v>0.88181818181818539</v>
      </c>
      <c r="U93" s="98">
        <f t="shared" si="31"/>
        <v>0.86363636363636687</v>
      </c>
      <c r="V93" s="98">
        <f t="shared" si="31"/>
        <v>0.84545454545454746</v>
      </c>
      <c r="W93" s="98">
        <f t="shared" si="31"/>
        <v>0.82727272727272982</v>
      </c>
      <c r="X93" s="99">
        <f t="shared" si="31"/>
        <v>0.80909090909091308</v>
      </c>
      <c r="Y93" s="98">
        <f t="shared" si="31"/>
        <v>0.79090909090909367</v>
      </c>
      <c r="Z93" s="98">
        <f t="shared" si="31"/>
        <v>0.77272727272727693</v>
      </c>
      <c r="AA93" s="98">
        <f t="shared" si="31"/>
        <v>0.75454545454545929</v>
      </c>
      <c r="AB93" s="98">
        <f t="shared" si="31"/>
        <v>0.73636363636364166</v>
      </c>
      <c r="AC93" s="99">
        <f t="shared" si="31"/>
        <v>0.71818181818182403</v>
      </c>
      <c r="AD93" s="98">
        <f t="shared" si="31"/>
        <v>0.70000000000000639</v>
      </c>
      <c r="AE93" s="98">
        <f t="shared" si="31"/>
        <v>0.68181818181818876</v>
      </c>
      <c r="AF93" s="98">
        <f t="shared" si="31"/>
        <v>0.66363636363637024</v>
      </c>
      <c r="AG93" s="98">
        <f t="shared" si="31"/>
        <v>0.64545454545455172</v>
      </c>
      <c r="AH93" s="99">
        <f t="shared" si="31"/>
        <v>0.6272727272727332</v>
      </c>
      <c r="AI93" s="98">
        <f t="shared" si="31"/>
        <v>0.60909090909091557</v>
      </c>
      <c r="AJ93" s="98">
        <f t="shared" si="31"/>
        <v>0.59090909090909705</v>
      </c>
      <c r="AK93" s="98">
        <f t="shared" si="31"/>
        <v>0.57272727272727941</v>
      </c>
      <c r="AL93" s="98">
        <f t="shared" si="31"/>
        <v>0.55454545454546178</v>
      </c>
      <c r="AM93" s="99">
        <f t="shared" si="31"/>
        <v>0.53636363636364415</v>
      </c>
      <c r="AN93" s="98">
        <f t="shared" si="31"/>
        <v>0.51818181818182563</v>
      </c>
      <c r="AO93" s="98">
        <f t="shared" si="31"/>
        <v>0.50000000000000799</v>
      </c>
      <c r="AP93" s="98">
        <f t="shared" si="31"/>
        <v>0.48181818181818858</v>
      </c>
      <c r="AQ93" s="98">
        <f t="shared" si="31"/>
        <v>0.46363636363637006</v>
      </c>
      <c r="AR93" s="99">
        <f t="shared" si="31"/>
        <v>0.44545454545455243</v>
      </c>
      <c r="AS93" s="98">
        <f t="shared" si="31"/>
        <v>0.42727272727273391</v>
      </c>
      <c r="AT93" s="98">
        <f t="shared" si="31"/>
        <v>0.40909090909091539</v>
      </c>
      <c r="AU93" s="98">
        <f t="shared" si="31"/>
        <v>0.39090909090909776</v>
      </c>
      <c r="AV93" s="98">
        <f t="shared" si="31"/>
        <v>0.37272727272727879</v>
      </c>
      <c r="AW93" s="99">
        <f t="shared" si="31"/>
        <v>0.35454545454546027</v>
      </c>
      <c r="AX93" s="98">
        <f t="shared" si="31"/>
        <v>0.33636363636364264</v>
      </c>
      <c r="AY93" s="98">
        <f t="shared" si="31"/>
        <v>0.31818181818182367</v>
      </c>
      <c r="AZ93" s="98">
        <f t="shared" si="31"/>
        <v>0.30000000000000471</v>
      </c>
      <c r="BA93" s="98">
        <f t="shared" si="31"/>
        <v>0.28181818181818663</v>
      </c>
      <c r="BB93" s="99">
        <f t="shared" si="31"/>
        <v>0.26363636363636767</v>
      </c>
      <c r="BC93" s="98">
        <f t="shared" si="31"/>
        <v>0.24545454545454959</v>
      </c>
      <c r="BD93" s="98">
        <f t="shared" si="31"/>
        <v>0</v>
      </c>
      <c r="BE93" s="98">
        <f t="shared" si="31"/>
        <v>0</v>
      </c>
      <c r="BF93" s="98">
        <f t="shared" si="31"/>
        <v>0</v>
      </c>
      <c r="BG93" s="99">
        <f t="shared" si="31"/>
        <v>0</v>
      </c>
      <c r="BH93" s="98">
        <f t="shared" si="31"/>
        <v>0</v>
      </c>
      <c r="BI93" s="98">
        <f t="shared" si="31"/>
        <v>0</v>
      </c>
      <c r="BJ93" s="98">
        <f t="shared" si="31"/>
        <v>0</v>
      </c>
      <c r="BK93" s="98">
        <f t="shared" si="31"/>
        <v>0</v>
      </c>
    </row>
    <row r="94" spans="1:118" ht="12.95" customHeight="1">
      <c r="A94" s="101"/>
      <c r="B94" s="37"/>
      <c r="C94" s="60"/>
      <c r="D94" s="60"/>
      <c r="E94" s="60"/>
      <c r="F94" s="60"/>
      <c r="G94" s="60"/>
      <c r="H94" s="60"/>
      <c r="I94" s="98"/>
      <c r="J94" s="98"/>
      <c r="K94" s="98"/>
      <c r="L94" s="98"/>
      <c r="M94" s="98"/>
      <c r="N94" s="99"/>
      <c r="O94" s="98"/>
      <c r="P94" s="98"/>
      <c r="Q94" s="98"/>
      <c r="R94" s="98"/>
      <c r="S94" s="99"/>
      <c r="T94" s="98"/>
      <c r="U94" s="98"/>
      <c r="V94" s="98"/>
      <c r="W94" s="98"/>
      <c r="X94" s="99"/>
      <c r="Y94" s="98"/>
      <c r="Z94" s="98"/>
      <c r="AA94" s="98"/>
      <c r="AB94" s="98"/>
      <c r="AC94" s="99"/>
      <c r="AD94" s="98"/>
      <c r="AE94" s="98"/>
      <c r="AF94" s="98"/>
      <c r="AG94" s="98"/>
      <c r="AH94" s="99"/>
      <c r="AI94" s="98"/>
      <c r="AJ94" s="98"/>
      <c r="AK94" s="98"/>
      <c r="AL94" s="98"/>
      <c r="AM94" s="99"/>
      <c r="AN94" s="98"/>
      <c r="AO94" s="98"/>
      <c r="AP94" s="98"/>
      <c r="AQ94" s="98"/>
      <c r="AR94" s="99"/>
      <c r="AS94" s="98"/>
      <c r="AT94" s="98"/>
      <c r="AU94" s="98"/>
      <c r="AV94" s="98"/>
      <c r="AW94" s="99"/>
      <c r="AX94" s="98"/>
      <c r="AY94" s="98"/>
      <c r="AZ94" s="98"/>
      <c r="BA94" s="98"/>
      <c r="BB94" s="99"/>
      <c r="BC94" s="98"/>
      <c r="BD94" s="98"/>
      <c r="BE94" s="98"/>
      <c r="BF94" s="98"/>
      <c r="BG94" s="99"/>
      <c r="BH94" s="98"/>
      <c r="BI94" s="98"/>
      <c r="BJ94" s="98"/>
      <c r="BK94" s="98"/>
    </row>
    <row r="95" spans="1:118" s="86" customFormat="1" ht="12.95" customHeight="1">
      <c r="A95" s="83" t="s">
        <v>74</v>
      </c>
      <c r="B95" s="78" t="s">
        <v>75</v>
      </c>
      <c r="C95" s="79"/>
      <c r="D95" s="79"/>
      <c r="E95" s="79"/>
      <c r="F95" s="79"/>
      <c r="G95" s="79"/>
      <c r="H95" s="79"/>
      <c r="I95" s="80">
        <f t="shared" ref="I95:BK95" si="32">I$92-I$93</f>
        <v>0</v>
      </c>
      <c r="J95" s="80">
        <f t="shared" si="32"/>
        <v>0</v>
      </c>
      <c r="K95" s="80">
        <f t="shared" si="32"/>
        <v>10</v>
      </c>
      <c r="L95" s="80">
        <f t="shared" si="32"/>
        <v>0</v>
      </c>
      <c r="M95" s="80">
        <f t="shared" si="32"/>
        <v>0</v>
      </c>
      <c r="N95" s="116">
        <f t="shared" si="32"/>
        <v>-0.99090909090909207</v>
      </c>
      <c r="O95" s="117">
        <f t="shared" si="32"/>
        <v>-0.34933451570287843</v>
      </c>
      <c r="P95" s="117">
        <f t="shared" si="32"/>
        <v>-0.2863307582910064</v>
      </c>
      <c r="Q95" s="117">
        <f t="shared" si="32"/>
        <v>-0.22010430344849219</v>
      </c>
      <c r="R95" s="117">
        <f t="shared" si="32"/>
        <v>-0.15042343923007451</v>
      </c>
      <c r="S95" s="116">
        <f t="shared" si="32"/>
        <v>-0.90000000000000213</v>
      </c>
      <c r="T95" s="117">
        <f t="shared" si="32"/>
        <v>-0.88181818181818539</v>
      </c>
      <c r="U95" s="117">
        <f t="shared" si="32"/>
        <v>-0.86363636363636687</v>
      </c>
      <c r="V95" s="117">
        <f t="shared" si="32"/>
        <v>-0.84545454545454746</v>
      </c>
      <c r="W95" s="117">
        <f t="shared" si="32"/>
        <v>-0.82727272727272982</v>
      </c>
      <c r="X95" s="116">
        <f t="shared" si="32"/>
        <v>-0.80909090909091308</v>
      </c>
      <c r="Y95" s="117">
        <f t="shared" si="32"/>
        <v>-0.79090909090909367</v>
      </c>
      <c r="Z95" s="117">
        <f t="shared" si="32"/>
        <v>-0.77272727272727693</v>
      </c>
      <c r="AA95" s="117">
        <f t="shared" si="32"/>
        <v>-0.75454545454545929</v>
      </c>
      <c r="AB95" s="117">
        <f t="shared" si="32"/>
        <v>-0.73636363636364166</v>
      </c>
      <c r="AC95" s="116">
        <f t="shared" si="32"/>
        <v>-0.71818181818182403</v>
      </c>
      <c r="AD95" s="117">
        <f t="shared" si="32"/>
        <v>-0.70000000000000639</v>
      </c>
      <c r="AE95" s="117">
        <f t="shared" si="32"/>
        <v>-0.68181818181818876</v>
      </c>
      <c r="AF95" s="117">
        <f t="shared" si="32"/>
        <v>-0.66363636363637024</v>
      </c>
      <c r="AG95" s="117">
        <f t="shared" si="32"/>
        <v>-0.64545454545455172</v>
      </c>
      <c r="AH95" s="116">
        <f t="shared" si="32"/>
        <v>-0.6272727272727332</v>
      </c>
      <c r="AI95" s="117">
        <f t="shared" si="32"/>
        <v>-0.60909090909091557</v>
      </c>
      <c r="AJ95" s="117">
        <f t="shared" si="32"/>
        <v>-0.59090909090909705</v>
      </c>
      <c r="AK95" s="117">
        <f t="shared" si="32"/>
        <v>-0.57272727272727941</v>
      </c>
      <c r="AL95" s="117">
        <f t="shared" si="32"/>
        <v>-0.55454545454546178</v>
      </c>
      <c r="AM95" s="116">
        <f t="shared" si="32"/>
        <v>-0.53636363636364415</v>
      </c>
      <c r="AN95" s="117">
        <f t="shared" si="32"/>
        <v>-0.51818181818182563</v>
      </c>
      <c r="AO95" s="117">
        <f t="shared" si="32"/>
        <v>-0.50000000000000799</v>
      </c>
      <c r="AP95" s="117">
        <f t="shared" si="32"/>
        <v>-0.48181818181818858</v>
      </c>
      <c r="AQ95" s="117">
        <f t="shared" si="32"/>
        <v>-0.46363636363637006</v>
      </c>
      <c r="AR95" s="116">
        <f t="shared" si="32"/>
        <v>-0.44545454545455243</v>
      </c>
      <c r="AS95" s="117">
        <f t="shared" si="32"/>
        <v>-0.42727272727273391</v>
      </c>
      <c r="AT95" s="117">
        <f t="shared" si="32"/>
        <v>-0.40909090909091539</v>
      </c>
      <c r="AU95" s="117">
        <f t="shared" si="32"/>
        <v>-0.39090909090909776</v>
      </c>
      <c r="AV95" s="117">
        <f t="shared" si="32"/>
        <v>-0.37272727272727879</v>
      </c>
      <c r="AW95" s="116">
        <f t="shared" si="32"/>
        <v>-0.35454545454546027</v>
      </c>
      <c r="AX95" s="117">
        <f t="shared" si="32"/>
        <v>-0.33636363636364264</v>
      </c>
      <c r="AY95" s="117">
        <f t="shared" si="32"/>
        <v>-0.31818181818182367</v>
      </c>
      <c r="AZ95" s="117">
        <f t="shared" si="32"/>
        <v>-0.30000000000000471</v>
      </c>
      <c r="BA95" s="117">
        <f t="shared" si="32"/>
        <v>-0.28181818181818663</v>
      </c>
      <c r="BB95" s="116">
        <f t="shared" si="32"/>
        <v>-0.26363636363636767</v>
      </c>
      <c r="BC95" s="117">
        <f t="shared" si="32"/>
        <v>-0.24545454545454959</v>
      </c>
      <c r="BD95" s="117">
        <f t="shared" si="32"/>
        <v>0</v>
      </c>
      <c r="BE95" s="117">
        <f t="shared" si="32"/>
        <v>0</v>
      </c>
      <c r="BF95" s="117">
        <f t="shared" si="32"/>
        <v>0</v>
      </c>
      <c r="BG95" s="116">
        <f t="shared" si="32"/>
        <v>0</v>
      </c>
      <c r="BH95" s="117">
        <f t="shared" si="32"/>
        <v>0</v>
      </c>
      <c r="BI95" s="117">
        <f t="shared" si="32"/>
        <v>0</v>
      </c>
      <c r="BJ95" s="117">
        <f t="shared" si="32"/>
        <v>0</v>
      </c>
      <c r="BK95" s="117">
        <f t="shared" si="32"/>
        <v>0</v>
      </c>
    </row>
    <row r="96" spans="1:118" s="86" customFormat="1" ht="12.95" customHeight="1">
      <c r="A96" s="77" t="s">
        <v>76</v>
      </c>
      <c r="B96" s="77" t="s">
        <v>77</v>
      </c>
      <c r="C96" s="91"/>
      <c r="D96" s="91"/>
      <c r="E96" s="91"/>
      <c r="F96" s="91"/>
      <c r="G96" s="91"/>
      <c r="H96" s="118"/>
      <c r="I96" s="80">
        <f t="shared" ref="I96:BK96" si="33">I$58-I$70</f>
        <v>0</v>
      </c>
      <c r="J96" s="80">
        <f t="shared" si="33"/>
        <v>0</v>
      </c>
      <c r="K96" s="80">
        <f t="shared" si="33"/>
        <v>0</v>
      </c>
      <c r="L96" s="80">
        <f t="shared" si="33"/>
        <v>0</v>
      </c>
      <c r="M96" s="80">
        <f t="shared" si="33"/>
        <v>0</v>
      </c>
      <c r="N96" s="92">
        <f t="shared" si="33"/>
        <v>0.99090909090909207</v>
      </c>
      <c r="O96" s="80">
        <f t="shared" si="33"/>
        <v>0.34933451570287843</v>
      </c>
      <c r="P96" s="80">
        <f t="shared" si="33"/>
        <v>0.2863307582910064</v>
      </c>
      <c r="Q96" s="80">
        <f t="shared" si="33"/>
        <v>0.22010430344849219</v>
      </c>
      <c r="R96" s="80">
        <f t="shared" si="33"/>
        <v>0.15042343923007451</v>
      </c>
      <c r="S96" s="92">
        <f t="shared" si="33"/>
        <v>0.90000000000000213</v>
      </c>
      <c r="T96" s="80">
        <f t="shared" si="33"/>
        <v>0.88181818181818539</v>
      </c>
      <c r="U96" s="80">
        <f t="shared" si="33"/>
        <v>0.86363636363636687</v>
      </c>
      <c r="V96" s="80">
        <f t="shared" si="33"/>
        <v>0.84545454545454746</v>
      </c>
      <c r="W96" s="80">
        <f t="shared" si="33"/>
        <v>0.82727272727272982</v>
      </c>
      <c r="X96" s="92">
        <f t="shared" si="33"/>
        <v>0.80909090909091308</v>
      </c>
      <c r="Y96" s="80">
        <f t="shared" si="33"/>
        <v>0.79090909090909367</v>
      </c>
      <c r="Z96" s="80">
        <f t="shared" si="33"/>
        <v>0.77272727272727693</v>
      </c>
      <c r="AA96" s="80">
        <f t="shared" si="33"/>
        <v>0.75454545454545929</v>
      </c>
      <c r="AB96" s="80">
        <f t="shared" si="33"/>
        <v>0.73636363636364166</v>
      </c>
      <c r="AC96" s="92">
        <f t="shared" si="33"/>
        <v>0.71818181818182403</v>
      </c>
      <c r="AD96" s="80">
        <f t="shared" si="33"/>
        <v>0.70000000000000639</v>
      </c>
      <c r="AE96" s="80">
        <f t="shared" si="33"/>
        <v>0.68181818181818876</v>
      </c>
      <c r="AF96" s="80">
        <f t="shared" si="33"/>
        <v>0.66363636363637024</v>
      </c>
      <c r="AG96" s="80">
        <f t="shared" si="33"/>
        <v>0.64545454545455172</v>
      </c>
      <c r="AH96" s="92">
        <f t="shared" si="33"/>
        <v>0.6272727272727332</v>
      </c>
      <c r="AI96" s="80">
        <f t="shared" si="33"/>
        <v>0.60909090909091557</v>
      </c>
      <c r="AJ96" s="80">
        <f t="shared" si="33"/>
        <v>0.59090909090909705</v>
      </c>
      <c r="AK96" s="80">
        <f t="shared" si="33"/>
        <v>0.57272727272727941</v>
      </c>
      <c r="AL96" s="80">
        <f t="shared" si="33"/>
        <v>0.55454545454546178</v>
      </c>
      <c r="AM96" s="92">
        <f t="shared" si="33"/>
        <v>0.53636363636364415</v>
      </c>
      <c r="AN96" s="80">
        <f t="shared" si="33"/>
        <v>0.51818181818182563</v>
      </c>
      <c r="AO96" s="80">
        <f t="shared" si="33"/>
        <v>0.50000000000000799</v>
      </c>
      <c r="AP96" s="80">
        <f t="shared" si="33"/>
        <v>0.48181818181818858</v>
      </c>
      <c r="AQ96" s="80">
        <f t="shared" si="33"/>
        <v>0.46363636363637006</v>
      </c>
      <c r="AR96" s="92">
        <f t="shared" si="33"/>
        <v>0.44545454545455243</v>
      </c>
      <c r="AS96" s="80">
        <f t="shared" si="33"/>
        <v>0.42727272727273391</v>
      </c>
      <c r="AT96" s="80">
        <f t="shared" si="33"/>
        <v>0.40909090909091539</v>
      </c>
      <c r="AU96" s="80">
        <f t="shared" si="33"/>
        <v>0.39090909090909776</v>
      </c>
      <c r="AV96" s="80">
        <f t="shared" si="33"/>
        <v>0.37272727272727879</v>
      </c>
      <c r="AW96" s="92">
        <f t="shared" si="33"/>
        <v>0.35454545454546027</v>
      </c>
      <c r="AX96" s="80">
        <f t="shared" si="33"/>
        <v>0.33636363636364264</v>
      </c>
      <c r="AY96" s="80">
        <f t="shared" si="33"/>
        <v>0.31818181818182367</v>
      </c>
      <c r="AZ96" s="80">
        <f t="shared" si="33"/>
        <v>0.30000000000000471</v>
      </c>
      <c r="BA96" s="80">
        <f t="shared" si="33"/>
        <v>0.28181818181818663</v>
      </c>
      <c r="BB96" s="92">
        <f t="shared" si="33"/>
        <v>0.26363636363636767</v>
      </c>
      <c r="BC96" s="80">
        <f t="shared" si="33"/>
        <v>0.24545454545454959</v>
      </c>
      <c r="BD96" s="80">
        <f t="shared" si="33"/>
        <v>0</v>
      </c>
      <c r="BE96" s="80">
        <f t="shared" si="33"/>
        <v>0</v>
      </c>
      <c r="BF96" s="80">
        <f t="shared" si="33"/>
        <v>0</v>
      </c>
      <c r="BG96" s="92">
        <f t="shared" si="33"/>
        <v>0</v>
      </c>
      <c r="BH96" s="80">
        <f t="shared" si="33"/>
        <v>0</v>
      </c>
      <c r="BI96" s="80">
        <f t="shared" si="33"/>
        <v>0</v>
      </c>
      <c r="BJ96" s="80">
        <f t="shared" si="33"/>
        <v>0</v>
      </c>
      <c r="BK96" s="80">
        <f t="shared" si="33"/>
        <v>0</v>
      </c>
    </row>
    <row r="97" spans="1:63" ht="12.95" customHeight="1">
      <c r="A97" s="101"/>
      <c r="B97" s="37"/>
      <c r="C97" s="115"/>
      <c r="D97" s="115"/>
      <c r="E97" s="115"/>
      <c r="F97" s="115"/>
      <c r="G97" s="115"/>
      <c r="I97" s="49"/>
      <c r="J97" s="49"/>
      <c r="K97" s="49"/>
      <c r="L97" s="49"/>
      <c r="M97" s="49"/>
      <c r="N97" s="99"/>
      <c r="O97" s="49"/>
      <c r="P97" s="49"/>
      <c r="Q97" s="49"/>
      <c r="R97" s="49"/>
      <c r="S97" s="99"/>
      <c r="T97" s="49"/>
      <c r="U97" s="49"/>
      <c r="V97" s="49"/>
      <c r="W97" s="49"/>
      <c r="X97" s="99"/>
      <c r="Y97" s="49"/>
      <c r="Z97" s="49"/>
      <c r="AA97" s="49"/>
      <c r="AB97" s="49"/>
      <c r="AC97" s="99"/>
      <c r="AD97" s="49"/>
      <c r="AE97" s="49"/>
      <c r="AF97" s="49"/>
      <c r="AG97" s="49"/>
      <c r="AH97" s="99"/>
      <c r="AI97" s="49"/>
      <c r="AJ97" s="49"/>
      <c r="AK97" s="49"/>
      <c r="AL97" s="49"/>
      <c r="AM97" s="99"/>
      <c r="AN97" s="49"/>
      <c r="AO97" s="49"/>
      <c r="AP97" s="49"/>
      <c r="AQ97" s="49"/>
      <c r="AR97" s="99"/>
      <c r="AS97" s="49"/>
      <c r="AT97" s="49"/>
      <c r="AU97" s="49"/>
      <c r="AV97" s="49"/>
      <c r="AW97" s="99"/>
      <c r="AX97" s="49"/>
      <c r="AY97" s="49"/>
      <c r="AZ97" s="49"/>
      <c r="BA97" s="49"/>
      <c r="BB97" s="99"/>
      <c r="BC97" s="49"/>
      <c r="BD97" s="49"/>
      <c r="BE97" s="49"/>
      <c r="BF97" s="49"/>
      <c r="BG97" s="99"/>
      <c r="BH97" s="49"/>
      <c r="BI97" s="49"/>
      <c r="BJ97" s="49"/>
      <c r="BK97" s="49"/>
    </row>
    <row r="98" spans="1:63" ht="12.95" customHeight="1">
      <c r="A98" s="101" t="s">
        <v>78</v>
      </c>
      <c r="B98" s="37" t="s">
        <v>79</v>
      </c>
      <c r="C98" s="115"/>
      <c r="D98" s="115"/>
      <c r="E98" s="115"/>
      <c r="F98" s="115"/>
      <c r="G98" s="115"/>
      <c r="I98" s="49">
        <f t="shared" ref="I98:BK98" si="34">I58-I49</f>
        <v>0</v>
      </c>
      <c r="J98" s="49">
        <f t="shared" si="34"/>
        <v>0</v>
      </c>
      <c r="K98" s="49">
        <f t="shared" si="34"/>
        <v>-100</v>
      </c>
      <c r="L98" s="49">
        <f t="shared" si="34"/>
        <v>10.272727272727273</v>
      </c>
      <c r="M98" s="49">
        <f t="shared" si="34"/>
        <v>10.090909090909092</v>
      </c>
      <c r="N98" s="99">
        <f t="shared" si="34"/>
        <v>9.9090909090909101</v>
      </c>
      <c r="O98" s="49">
        <f t="shared" si="34"/>
        <v>9.7272727272727302</v>
      </c>
      <c r="P98" s="49">
        <f t="shared" si="34"/>
        <v>9.5454545454545485</v>
      </c>
      <c r="Q98" s="49">
        <f t="shared" si="34"/>
        <v>9.3636363636363669</v>
      </c>
      <c r="R98" s="49">
        <f t="shared" si="34"/>
        <v>9.1818181818181834</v>
      </c>
      <c r="S98" s="99">
        <f t="shared" si="34"/>
        <v>9.0000000000000018</v>
      </c>
      <c r="T98" s="49">
        <f t="shared" si="34"/>
        <v>8.8181818181818201</v>
      </c>
      <c r="U98" s="49">
        <f t="shared" si="34"/>
        <v>8.6363636363636385</v>
      </c>
      <c r="V98" s="49">
        <f t="shared" si="34"/>
        <v>8.454545454545455</v>
      </c>
      <c r="W98" s="49">
        <f t="shared" si="34"/>
        <v>8.2727272727272734</v>
      </c>
      <c r="X98" s="99">
        <f t="shared" si="34"/>
        <v>8.0909090909090935</v>
      </c>
      <c r="Y98" s="49">
        <f t="shared" si="34"/>
        <v>7.9090909090909101</v>
      </c>
      <c r="Z98" s="49">
        <f t="shared" si="34"/>
        <v>7.7272727272727293</v>
      </c>
      <c r="AA98" s="49">
        <f t="shared" si="34"/>
        <v>7.5454545454545485</v>
      </c>
      <c r="AB98" s="49">
        <f t="shared" si="34"/>
        <v>7.3636363636363669</v>
      </c>
      <c r="AC98" s="99">
        <f t="shared" si="34"/>
        <v>7.1818181818181852</v>
      </c>
      <c r="AD98" s="49">
        <f t="shared" si="34"/>
        <v>7.0000000000000036</v>
      </c>
      <c r="AE98" s="49">
        <f t="shared" si="34"/>
        <v>6.8181818181818219</v>
      </c>
      <c r="AF98" s="49">
        <f t="shared" si="34"/>
        <v>6.6363636363636402</v>
      </c>
      <c r="AG98" s="49">
        <f t="shared" si="34"/>
        <v>6.4545454545454568</v>
      </c>
      <c r="AH98" s="99">
        <f t="shared" si="34"/>
        <v>6.2727272727272751</v>
      </c>
      <c r="AI98" s="49">
        <f t="shared" si="34"/>
        <v>6.0909090909090935</v>
      </c>
      <c r="AJ98" s="49">
        <f t="shared" si="34"/>
        <v>5.9090909090909118</v>
      </c>
      <c r="AK98" s="49">
        <f t="shared" si="34"/>
        <v>5.7272727272727302</v>
      </c>
      <c r="AL98" s="49">
        <f t="shared" si="34"/>
        <v>5.5454545454545485</v>
      </c>
      <c r="AM98" s="99">
        <f t="shared" si="34"/>
        <v>5.3636363636363669</v>
      </c>
      <c r="AN98" s="49">
        <f t="shared" si="34"/>
        <v>5.1818181818181843</v>
      </c>
      <c r="AO98" s="49">
        <f t="shared" si="34"/>
        <v>5.0000000000000027</v>
      </c>
      <c r="AP98" s="49">
        <f t="shared" si="34"/>
        <v>4.8181818181818201</v>
      </c>
      <c r="AQ98" s="49">
        <f t="shared" si="34"/>
        <v>4.6363636363636385</v>
      </c>
      <c r="AR98" s="99">
        <f t="shared" si="34"/>
        <v>4.4545454545454568</v>
      </c>
      <c r="AS98" s="49">
        <f t="shared" si="34"/>
        <v>4.2727272727272751</v>
      </c>
      <c r="AT98" s="49">
        <f t="shared" si="34"/>
        <v>4.0909090909090935</v>
      </c>
      <c r="AU98" s="49">
        <f t="shared" si="34"/>
        <v>3.9090909090909118</v>
      </c>
      <c r="AV98" s="49">
        <f t="shared" si="34"/>
        <v>3.7272727272727297</v>
      </c>
      <c r="AW98" s="99">
        <f t="shared" si="34"/>
        <v>3.5454545454545476</v>
      </c>
      <c r="AX98" s="49">
        <f t="shared" si="34"/>
        <v>3.3636363636363664</v>
      </c>
      <c r="AY98" s="49">
        <f t="shared" si="34"/>
        <v>3.1818181818181843</v>
      </c>
      <c r="AZ98" s="49">
        <f t="shared" si="34"/>
        <v>3.0000000000000018</v>
      </c>
      <c r="BA98" s="49">
        <f t="shared" si="34"/>
        <v>2.8181818181818201</v>
      </c>
      <c r="BB98" s="99">
        <f t="shared" si="34"/>
        <v>2.636363636363638</v>
      </c>
      <c r="BC98" s="49">
        <f t="shared" si="34"/>
        <v>2.4545454545454564</v>
      </c>
      <c r="BD98" s="49">
        <f t="shared" si="34"/>
        <v>0</v>
      </c>
      <c r="BE98" s="49">
        <f t="shared" si="34"/>
        <v>0</v>
      </c>
      <c r="BF98" s="49">
        <f t="shared" si="34"/>
        <v>0</v>
      </c>
      <c r="BG98" s="99">
        <f t="shared" si="34"/>
        <v>0</v>
      </c>
      <c r="BH98" s="49">
        <f t="shared" si="34"/>
        <v>0</v>
      </c>
      <c r="BI98" s="49">
        <f t="shared" si="34"/>
        <v>0</v>
      </c>
      <c r="BJ98" s="49">
        <f t="shared" si="34"/>
        <v>0</v>
      </c>
      <c r="BK98" s="49">
        <f t="shared" si="34"/>
        <v>0</v>
      </c>
    </row>
    <row r="99" spans="1:63" ht="12.95" customHeight="1">
      <c r="A99" s="101" t="s">
        <v>80</v>
      </c>
      <c r="B99" s="37" t="s">
        <v>81</v>
      </c>
      <c r="C99" s="115"/>
      <c r="D99" s="115"/>
      <c r="E99" s="115"/>
      <c r="F99" s="115"/>
      <c r="G99" s="115"/>
      <c r="I99" s="119">
        <f>SUMPRODUCT(I98:BK98,I$90:BK$90)</f>
        <v>-1.9345636204093353E-14</v>
      </c>
      <c r="J99" s="49"/>
      <c r="K99" s="49"/>
      <c r="L99" s="49"/>
      <c r="M99" s="49"/>
      <c r="N99" s="99"/>
      <c r="O99" s="49"/>
      <c r="P99" s="49"/>
      <c r="Q99" s="49"/>
      <c r="R99" s="49"/>
      <c r="S99" s="99"/>
      <c r="T99" s="49"/>
      <c r="U99" s="49"/>
      <c r="V99" s="49"/>
      <c r="W99" s="49"/>
      <c r="X99" s="99"/>
      <c r="Y99" s="49"/>
      <c r="Z99" s="49"/>
      <c r="AA99" s="49"/>
      <c r="AB99" s="49"/>
      <c r="AC99" s="99"/>
      <c r="AD99" s="49"/>
      <c r="AE99" s="49"/>
      <c r="AF99" s="49"/>
      <c r="AG99" s="49"/>
      <c r="AH99" s="99"/>
      <c r="AI99" s="49"/>
      <c r="AJ99" s="49"/>
      <c r="AK99" s="49"/>
      <c r="AL99" s="49"/>
      <c r="AM99" s="99"/>
      <c r="AN99" s="49"/>
      <c r="AO99" s="49"/>
      <c r="AP99" s="49"/>
      <c r="AQ99" s="49"/>
      <c r="AR99" s="99"/>
      <c r="AS99" s="49"/>
      <c r="AT99" s="49"/>
      <c r="AU99" s="49"/>
      <c r="AV99" s="49"/>
      <c r="AW99" s="99"/>
      <c r="AX99" s="49"/>
      <c r="AY99" s="49"/>
      <c r="AZ99" s="49"/>
      <c r="BA99" s="49"/>
      <c r="BB99" s="99"/>
      <c r="BC99" s="49"/>
      <c r="BD99" s="49"/>
      <c r="BE99" s="49"/>
      <c r="BF99" s="49"/>
      <c r="BG99" s="99"/>
      <c r="BH99" s="49"/>
      <c r="BI99" s="49"/>
      <c r="BJ99" s="49"/>
      <c r="BK99" s="49"/>
    </row>
    <row r="100" spans="1:63" ht="12.75" customHeight="1">
      <c r="A100" s="101"/>
      <c r="B100" s="120" t="s">
        <v>82</v>
      </c>
      <c r="C100" s="121"/>
      <c r="D100" s="121"/>
      <c r="E100" s="121"/>
      <c r="F100" s="121"/>
      <c r="G100" s="121"/>
      <c r="H100" s="122"/>
      <c r="I100" s="123">
        <f>N50-NPV($I$27,N98:BK98)</f>
        <v>0</v>
      </c>
      <c r="J100" s="49"/>
      <c r="K100" s="49"/>
      <c r="L100" s="49"/>
      <c r="M100" s="49"/>
      <c r="N100" s="99"/>
      <c r="O100" s="49"/>
      <c r="P100" s="49"/>
      <c r="Q100" s="49"/>
      <c r="R100" s="49"/>
      <c r="S100" s="99"/>
      <c r="T100" s="49"/>
      <c r="U100" s="49"/>
      <c r="V100" s="49"/>
      <c r="W100" s="49"/>
      <c r="X100" s="99"/>
      <c r="Y100" s="49"/>
      <c r="Z100" s="49"/>
      <c r="AA100" s="49"/>
      <c r="AB100" s="49"/>
      <c r="AC100" s="99"/>
      <c r="AD100" s="49"/>
      <c r="AE100" s="49"/>
      <c r="AF100" s="49"/>
      <c r="AG100" s="49"/>
      <c r="AH100" s="99"/>
      <c r="AI100" s="49"/>
      <c r="AJ100" s="49"/>
      <c r="AK100" s="49"/>
      <c r="AL100" s="49"/>
      <c r="AM100" s="99"/>
      <c r="AN100" s="49"/>
      <c r="AO100" s="49"/>
      <c r="AP100" s="49"/>
      <c r="AQ100" s="49"/>
      <c r="AR100" s="99"/>
      <c r="AS100" s="49"/>
      <c r="AT100" s="49"/>
      <c r="AU100" s="49"/>
      <c r="AV100" s="49"/>
      <c r="AW100" s="99"/>
      <c r="AX100" s="49"/>
      <c r="AY100" s="49"/>
      <c r="AZ100" s="49"/>
      <c r="BA100" s="49"/>
      <c r="BB100" s="99"/>
      <c r="BC100" s="49"/>
      <c r="BD100" s="49"/>
      <c r="BE100" s="49"/>
      <c r="BF100" s="49"/>
      <c r="BG100" s="99"/>
      <c r="BH100" s="49"/>
      <c r="BI100" s="49"/>
      <c r="BJ100" s="49"/>
      <c r="BK100" s="49"/>
    </row>
    <row r="101" spans="1:63" ht="12.75" customHeight="1">
      <c r="A101" s="101"/>
      <c r="B101" s="37"/>
      <c r="C101" s="115"/>
      <c r="D101" s="115"/>
      <c r="E101" s="115"/>
      <c r="F101" s="115"/>
      <c r="G101" s="115"/>
      <c r="I101" s="49"/>
      <c r="J101" s="49"/>
      <c r="K101" s="49"/>
      <c r="L101" s="49"/>
      <c r="M101" s="49"/>
      <c r="N101" s="99"/>
      <c r="O101" s="49"/>
      <c r="P101" s="49"/>
      <c r="Q101" s="49"/>
      <c r="R101" s="49"/>
      <c r="S101" s="99"/>
      <c r="T101" s="49"/>
      <c r="U101" s="49"/>
      <c r="V101" s="49"/>
      <c r="W101" s="49"/>
      <c r="X101" s="99"/>
      <c r="Y101" s="49"/>
      <c r="Z101" s="49"/>
      <c r="AA101" s="49"/>
      <c r="AB101" s="49"/>
      <c r="AC101" s="99"/>
      <c r="AD101" s="49"/>
      <c r="AE101" s="49"/>
      <c r="AF101" s="49"/>
      <c r="AG101" s="49"/>
      <c r="AH101" s="99"/>
      <c r="AI101" s="49"/>
      <c r="AJ101" s="49"/>
      <c r="AK101" s="49"/>
      <c r="AL101" s="49"/>
      <c r="AM101" s="99"/>
      <c r="AN101" s="49"/>
      <c r="AO101" s="49"/>
      <c r="AP101" s="49"/>
      <c r="AQ101" s="49"/>
      <c r="AR101" s="99"/>
      <c r="AS101" s="49"/>
      <c r="AT101" s="49"/>
      <c r="AU101" s="49"/>
      <c r="AV101" s="49"/>
      <c r="AW101" s="99"/>
      <c r="AX101" s="49"/>
      <c r="AY101" s="49"/>
      <c r="AZ101" s="49"/>
      <c r="BA101" s="49"/>
      <c r="BB101" s="99"/>
      <c r="BC101" s="49"/>
      <c r="BD101" s="49"/>
      <c r="BE101" s="49"/>
      <c r="BF101" s="49"/>
      <c r="BG101" s="99"/>
      <c r="BH101" s="49"/>
      <c r="BI101" s="49"/>
      <c r="BJ101" s="49"/>
      <c r="BK101" s="49"/>
    </row>
    <row r="102" spans="1:63" s="86" customFormat="1" ht="12.75" customHeight="1">
      <c r="A102" s="77" t="s">
        <v>78</v>
      </c>
      <c r="B102" s="78" t="s">
        <v>83</v>
      </c>
      <c r="C102" s="114"/>
      <c r="D102" s="114"/>
      <c r="E102" s="114"/>
      <c r="F102" s="114"/>
      <c r="G102" s="114"/>
      <c r="H102" s="83"/>
      <c r="I102" s="89">
        <f t="shared" ref="I102:BK102" si="35">I70-I60</f>
        <v>0</v>
      </c>
      <c r="J102" s="89">
        <f t="shared" si="35"/>
        <v>0</v>
      </c>
      <c r="K102" s="89">
        <f t="shared" si="35"/>
        <v>-90</v>
      </c>
      <c r="L102" s="89">
        <f t="shared" si="35"/>
        <v>10.272727272727273</v>
      </c>
      <c r="M102" s="89">
        <f t="shared" si="35"/>
        <v>10.090909090909092</v>
      </c>
      <c r="N102" s="92">
        <f t="shared" si="35"/>
        <v>8.918181818181818</v>
      </c>
      <c r="O102" s="89">
        <f t="shared" si="35"/>
        <v>9.3779382115698517</v>
      </c>
      <c r="P102" s="89">
        <f t="shared" si="35"/>
        <v>9.2591237871635421</v>
      </c>
      <c r="Q102" s="89">
        <f t="shared" si="35"/>
        <v>9.1435320601878747</v>
      </c>
      <c r="R102" s="89">
        <f t="shared" si="35"/>
        <v>9.0313947425881089</v>
      </c>
      <c r="S102" s="92">
        <f t="shared" si="35"/>
        <v>8.1</v>
      </c>
      <c r="T102" s="89">
        <f t="shared" si="35"/>
        <v>7.9363636363636347</v>
      </c>
      <c r="U102" s="89">
        <f t="shared" si="35"/>
        <v>7.7727272727272716</v>
      </c>
      <c r="V102" s="89">
        <f t="shared" si="35"/>
        <v>7.6090909090909076</v>
      </c>
      <c r="W102" s="89">
        <f t="shared" si="35"/>
        <v>7.4454545454545435</v>
      </c>
      <c r="X102" s="92">
        <f t="shared" si="35"/>
        <v>7.2818181818181804</v>
      </c>
      <c r="Y102" s="89">
        <f t="shared" si="35"/>
        <v>7.1181818181818164</v>
      </c>
      <c r="Z102" s="89">
        <f t="shared" si="35"/>
        <v>6.9545454545454524</v>
      </c>
      <c r="AA102" s="89">
        <f t="shared" si="35"/>
        <v>6.7909090909090892</v>
      </c>
      <c r="AB102" s="89">
        <f t="shared" si="35"/>
        <v>6.6272727272727252</v>
      </c>
      <c r="AC102" s="92">
        <f t="shared" si="35"/>
        <v>6.4636363636363612</v>
      </c>
      <c r="AD102" s="89">
        <f t="shared" si="35"/>
        <v>6.2999999999999972</v>
      </c>
      <c r="AE102" s="89">
        <f t="shared" si="35"/>
        <v>6.1363636363636331</v>
      </c>
      <c r="AF102" s="89">
        <f t="shared" si="35"/>
        <v>5.97272727272727</v>
      </c>
      <c r="AG102" s="89">
        <f t="shared" si="35"/>
        <v>5.8090909090909051</v>
      </c>
      <c r="AH102" s="92">
        <f t="shared" si="35"/>
        <v>5.645454545454542</v>
      </c>
      <c r="AI102" s="89">
        <f t="shared" si="35"/>
        <v>5.4818181818181779</v>
      </c>
      <c r="AJ102" s="89">
        <f t="shared" si="35"/>
        <v>5.3181818181818148</v>
      </c>
      <c r="AK102" s="89">
        <f t="shared" si="35"/>
        <v>5.1545454545454508</v>
      </c>
      <c r="AL102" s="89">
        <f t="shared" si="35"/>
        <v>4.9909090909090867</v>
      </c>
      <c r="AM102" s="92">
        <f t="shared" si="35"/>
        <v>4.8272727272727227</v>
      </c>
      <c r="AN102" s="89">
        <f t="shared" si="35"/>
        <v>4.6636363636363587</v>
      </c>
      <c r="AO102" s="89">
        <f t="shared" si="35"/>
        <v>4.4999999999999947</v>
      </c>
      <c r="AP102" s="89">
        <f t="shared" si="35"/>
        <v>4.3363636363636315</v>
      </c>
      <c r="AQ102" s="89">
        <f t="shared" si="35"/>
        <v>4.1727272727272684</v>
      </c>
      <c r="AR102" s="92">
        <f t="shared" si="35"/>
        <v>4.0090909090909044</v>
      </c>
      <c r="AS102" s="89">
        <f t="shared" si="35"/>
        <v>3.8454545454545412</v>
      </c>
      <c r="AT102" s="89">
        <f t="shared" si="35"/>
        <v>3.6818181818181781</v>
      </c>
      <c r="AU102" s="89">
        <f t="shared" si="35"/>
        <v>3.5181818181818141</v>
      </c>
      <c r="AV102" s="89">
        <f t="shared" si="35"/>
        <v>3.3545454545454509</v>
      </c>
      <c r="AW102" s="92">
        <f t="shared" si="35"/>
        <v>3.1909090909090874</v>
      </c>
      <c r="AX102" s="89">
        <f t="shared" si="35"/>
        <v>3.0272727272727238</v>
      </c>
      <c r="AY102" s="89">
        <f t="shared" si="35"/>
        <v>2.8636363636363606</v>
      </c>
      <c r="AZ102" s="89">
        <f t="shared" si="35"/>
        <v>2.6999999999999971</v>
      </c>
      <c r="BA102" s="89">
        <f t="shared" si="35"/>
        <v>2.5363636363636335</v>
      </c>
      <c r="BB102" s="92">
        <f t="shared" si="35"/>
        <v>2.3727272727272704</v>
      </c>
      <c r="BC102" s="89">
        <f t="shared" si="35"/>
        <v>2.2090909090909068</v>
      </c>
      <c r="BD102" s="89">
        <f t="shared" si="35"/>
        <v>0</v>
      </c>
      <c r="BE102" s="89">
        <f t="shared" si="35"/>
        <v>0</v>
      </c>
      <c r="BF102" s="89">
        <f t="shared" si="35"/>
        <v>0</v>
      </c>
      <c r="BG102" s="92">
        <f t="shared" si="35"/>
        <v>0</v>
      </c>
      <c r="BH102" s="89">
        <f t="shared" si="35"/>
        <v>0</v>
      </c>
      <c r="BI102" s="89">
        <f t="shared" si="35"/>
        <v>0</v>
      </c>
      <c r="BJ102" s="89">
        <f t="shared" si="35"/>
        <v>0</v>
      </c>
      <c r="BK102" s="89">
        <f t="shared" si="35"/>
        <v>0</v>
      </c>
    </row>
    <row r="103" spans="1:63" s="86" customFormat="1" ht="12.95" customHeight="1">
      <c r="A103" s="77" t="s">
        <v>84</v>
      </c>
      <c r="B103" s="78" t="s">
        <v>85</v>
      </c>
      <c r="C103" s="114"/>
      <c r="D103" s="114"/>
      <c r="E103" s="114"/>
      <c r="F103" s="114"/>
      <c r="G103" s="114"/>
      <c r="H103" s="83"/>
      <c r="I103" s="89">
        <f>SUMPRODUCT(I102:BK102,I$90:BK$90)</f>
        <v>3.6286437580425033</v>
      </c>
      <c r="J103" s="89"/>
      <c r="K103" s="89"/>
      <c r="L103" s="89"/>
      <c r="M103" s="89"/>
      <c r="N103" s="92"/>
      <c r="O103" s="89"/>
      <c r="P103" s="89"/>
      <c r="Q103" s="89"/>
      <c r="R103" s="89"/>
      <c r="S103" s="92"/>
      <c r="T103" s="89"/>
      <c r="U103" s="89"/>
      <c r="V103" s="89"/>
      <c r="W103" s="89"/>
      <c r="X103" s="92"/>
      <c r="Y103" s="89"/>
      <c r="Z103" s="89"/>
      <c r="AA103" s="89"/>
      <c r="AB103" s="89"/>
      <c r="AC103" s="92"/>
      <c r="AD103" s="89"/>
      <c r="AE103" s="89"/>
      <c r="AF103" s="89"/>
      <c r="AG103" s="89"/>
      <c r="AH103" s="92"/>
      <c r="AI103" s="89"/>
      <c r="AJ103" s="89"/>
      <c r="AK103" s="89"/>
      <c r="AL103" s="89"/>
      <c r="AM103" s="92"/>
      <c r="AN103" s="89"/>
      <c r="AO103" s="89"/>
      <c r="AP103" s="89"/>
      <c r="AQ103" s="89"/>
      <c r="AR103" s="92"/>
      <c r="AS103" s="89"/>
      <c r="AT103" s="89"/>
      <c r="AU103" s="89"/>
      <c r="AV103" s="89"/>
      <c r="AW103" s="92"/>
      <c r="AX103" s="89"/>
      <c r="AY103" s="89"/>
      <c r="AZ103" s="89"/>
      <c r="BA103" s="89"/>
      <c r="BB103" s="92"/>
      <c r="BC103" s="89"/>
      <c r="BD103" s="89"/>
      <c r="BE103" s="89"/>
      <c r="BF103" s="89"/>
      <c r="BG103" s="92"/>
      <c r="BH103" s="89"/>
      <c r="BI103" s="89"/>
      <c r="BJ103" s="89"/>
      <c r="BK103" s="89"/>
    </row>
    <row r="104" spans="1:63" ht="12.95" customHeight="1">
      <c r="A104" s="101"/>
      <c r="B104" s="37"/>
      <c r="C104" s="115"/>
      <c r="D104" s="115"/>
      <c r="E104" s="115"/>
      <c r="F104" s="115"/>
      <c r="G104" s="115"/>
      <c r="I104" s="49"/>
      <c r="J104" s="49"/>
      <c r="K104" s="49"/>
      <c r="L104" s="49"/>
      <c r="M104" s="49"/>
      <c r="N104" s="99"/>
      <c r="O104" s="49"/>
      <c r="P104" s="49"/>
      <c r="Q104" s="49"/>
      <c r="R104" s="49"/>
      <c r="S104" s="99"/>
      <c r="T104" s="49"/>
      <c r="U104" s="49"/>
      <c r="V104" s="49"/>
      <c r="W104" s="49"/>
      <c r="X104" s="99"/>
      <c r="Y104" s="49"/>
      <c r="Z104" s="49"/>
      <c r="AA104" s="49"/>
      <c r="AB104" s="49"/>
      <c r="AC104" s="99"/>
      <c r="AD104" s="49"/>
      <c r="AE104" s="49"/>
      <c r="AF104" s="49"/>
      <c r="AG104" s="49"/>
      <c r="AH104" s="99"/>
      <c r="AI104" s="49"/>
      <c r="AJ104" s="49"/>
      <c r="AK104" s="49"/>
      <c r="AL104" s="49"/>
      <c r="AM104" s="99"/>
      <c r="AN104" s="49"/>
      <c r="AO104" s="49"/>
      <c r="AP104" s="49"/>
      <c r="AQ104" s="49"/>
      <c r="AR104" s="99"/>
      <c r="AS104" s="49"/>
      <c r="AT104" s="49"/>
      <c r="AU104" s="49"/>
      <c r="AV104" s="49"/>
      <c r="AW104" s="99"/>
      <c r="AX104" s="49"/>
      <c r="AY104" s="49"/>
      <c r="AZ104" s="49"/>
      <c r="BA104" s="49"/>
      <c r="BB104" s="99"/>
      <c r="BC104" s="49"/>
      <c r="BD104" s="49"/>
      <c r="BE104" s="49"/>
      <c r="BF104" s="49"/>
      <c r="BG104" s="99"/>
      <c r="BH104" s="49"/>
      <c r="BI104" s="49"/>
      <c r="BJ104" s="49"/>
      <c r="BK104" s="49"/>
    </row>
    <row r="105" spans="1:63" ht="12.95" customHeight="1">
      <c r="A105" s="101" t="s">
        <v>86</v>
      </c>
      <c r="B105" s="37" t="s">
        <v>87</v>
      </c>
      <c r="C105" s="115"/>
      <c r="D105" s="115"/>
      <c r="E105" s="115"/>
      <c r="F105" s="115"/>
      <c r="G105" s="115"/>
      <c r="I105" s="49">
        <f>I103-I99</f>
        <v>3.6286437580425228</v>
      </c>
      <c r="J105" s="49"/>
      <c r="K105" s="49"/>
      <c r="L105" s="49"/>
      <c r="M105" s="49"/>
      <c r="N105" s="99"/>
      <c r="O105" s="49"/>
      <c r="P105" s="49"/>
      <c r="Q105" s="49"/>
      <c r="R105" s="49"/>
      <c r="S105" s="99"/>
      <c r="T105" s="49"/>
      <c r="U105" s="49"/>
      <c r="V105" s="49"/>
      <c r="W105" s="49"/>
      <c r="X105" s="99"/>
      <c r="Y105" s="49"/>
      <c r="Z105" s="49"/>
      <c r="AA105" s="49"/>
      <c r="AB105" s="49"/>
      <c r="AC105" s="99"/>
      <c r="AD105" s="49"/>
      <c r="AE105" s="49"/>
      <c r="AF105" s="49"/>
      <c r="AG105" s="49"/>
      <c r="AH105" s="99"/>
      <c r="AI105" s="49"/>
      <c r="AJ105" s="49"/>
      <c r="AK105" s="49"/>
      <c r="AL105" s="49"/>
      <c r="AM105" s="99"/>
      <c r="AN105" s="49"/>
      <c r="AO105" s="49"/>
      <c r="AP105" s="49"/>
      <c r="AQ105" s="49"/>
      <c r="AR105" s="99"/>
      <c r="AS105" s="49"/>
      <c r="AT105" s="49"/>
      <c r="AU105" s="49"/>
      <c r="AV105" s="49"/>
      <c r="AW105" s="99"/>
      <c r="AX105" s="49"/>
      <c r="AY105" s="49"/>
      <c r="AZ105" s="49"/>
      <c r="BA105" s="49"/>
      <c r="BB105" s="99"/>
      <c r="BC105" s="49"/>
      <c r="BD105" s="49"/>
      <c r="BE105" s="49"/>
      <c r="BF105" s="49"/>
      <c r="BG105" s="99"/>
      <c r="BH105" s="49"/>
      <c r="BI105" s="49"/>
      <c r="BJ105" s="49"/>
      <c r="BK105" s="49"/>
    </row>
    <row r="106" spans="1:63" ht="12.95" customHeight="1">
      <c r="A106" s="101"/>
      <c r="B106" s="120" t="s">
        <v>107</v>
      </c>
      <c r="C106" s="121"/>
      <c r="D106" s="121"/>
      <c r="E106" s="121"/>
      <c r="F106" s="121"/>
      <c r="G106" s="121"/>
      <c r="H106" s="122"/>
      <c r="I106" s="123">
        <f>-N61+NPV($I$27,N102:BK102)-NPV($I$27,N69:BK69)</f>
        <v>-0.16911236998690971</v>
      </c>
      <c r="J106" s="49"/>
      <c r="K106" s="49"/>
      <c r="L106" s="49"/>
      <c r="M106" s="49"/>
      <c r="N106" s="99"/>
      <c r="O106" s="49"/>
      <c r="P106" s="49"/>
      <c r="Q106" s="49"/>
      <c r="R106" s="49"/>
      <c r="S106" s="99"/>
      <c r="T106" s="49"/>
      <c r="U106" s="49"/>
      <c r="V106" s="49"/>
      <c r="W106" s="49"/>
      <c r="X106" s="99"/>
      <c r="Y106" s="49"/>
      <c r="Z106" s="49"/>
      <c r="AA106" s="49"/>
      <c r="AB106" s="49"/>
      <c r="AC106" s="99"/>
      <c r="AD106" s="49"/>
      <c r="AE106" s="49"/>
      <c r="AF106" s="49"/>
      <c r="AG106" s="49"/>
      <c r="AH106" s="99"/>
      <c r="AI106" s="49"/>
      <c r="AJ106" s="49"/>
      <c r="AK106" s="49"/>
      <c r="AL106" s="49"/>
      <c r="AM106" s="99"/>
      <c r="AN106" s="49"/>
      <c r="AO106" s="49"/>
      <c r="AP106" s="49"/>
      <c r="AQ106" s="49"/>
      <c r="AR106" s="99"/>
      <c r="AS106" s="49"/>
      <c r="AT106" s="49"/>
      <c r="AU106" s="49"/>
      <c r="AV106" s="49"/>
      <c r="AW106" s="99"/>
      <c r="AX106" s="49"/>
      <c r="AY106" s="49"/>
      <c r="AZ106" s="49"/>
      <c r="BA106" s="49"/>
      <c r="BB106" s="99"/>
      <c r="BC106" s="49"/>
      <c r="BD106" s="49"/>
      <c r="BE106" s="49"/>
      <c r="BF106" s="49"/>
      <c r="BG106" s="99"/>
      <c r="BH106" s="49"/>
      <c r="BI106" s="49"/>
      <c r="BJ106" s="49"/>
      <c r="BK106" s="49"/>
    </row>
    <row r="107" spans="1:63" ht="12.95" customHeight="1">
      <c r="A107" s="101"/>
      <c r="B107" s="37"/>
      <c r="C107" s="115"/>
      <c r="D107" s="115"/>
      <c r="E107" s="115"/>
      <c r="F107" s="115"/>
      <c r="G107" s="115"/>
      <c r="I107" s="49"/>
      <c r="J107" s="49"/>
      <c r="K107" s="49"/>
      <c r="L107" s="49"/>
      <c r="M107" s="49"/>
      <c r="N107" s="99"/>
      <c r="O107" s="49"/>
      <c r="P107" s="49"/>
      <c r="Q107" s="49"/>
      <c r="R107" s="49"/>
      <c r="S107" s="99"/>
      <c r="T107" s="49"/>
      <c r="U107" s="49"/>
      <c r="V107" s="49"/>
      <c r="W107" s="49"/>
      <c r="X107" s="99"/>
      <c r="Y107" s="49"/>
      <c r="Z107" s="49"/>
      <c r="AA107" s="49"/>
      <c r="AB107" s="49"/>
      <c r="AC107" s="99"/>
      <c r="AD107" s="49"/>
      <c r="AE107" s="49"/>
      <c r="AF107" s="49"/>
      <c r="AG107" s="49"/>
      <c r="AH107" s="99"/>
      <c r="AI107" s="49"/>
      <c r="AJ107" s="49"/>
      <c r="AK107" s="49"/>
      <c r="AL107" s="49"/>
      <c r="AM107" s="99"/>
      <c r="AN107" s="49"/>
      <c r="AO107" s="49"/>
      <c r="AP107" s="49"/>
      <c r="AQ107" s="49"/>
      <c r="AR107" s="99"/>
      <c r="AS107" s="49"/>
      <c r="AT107" s="49"/>
      <c r="AU107" s="49"/>
      <c r="AV107" s="49"/>
      <c r="AW107" s="99"/>
      <c r="AX107" s="49"/>
      <c r="AY107" s="49"/>
      <c r="AZ107" s="49"/>
      <c r="BA107" s="49"/>
      <c r="BB107" s="99"/>
      <c r="BC107" s="49"/>
      <c r="BD107" s="49"/>
      <c r="BE107" s="49"/>
      <c r="BF107" s="49"/>
      <c r="BG107" s="99"/>
      <c r="BH107" s="49"/>
      <c r="BI107" s="49"/>
      <c r="BJ107" s="49"/>
      <c r="BK107" s="49"/>
    </row>
    <row r="108" spans="1:63" ht="12.95" customHeight="1">
      <c r="A108" s="53" t="s">
        <v>88</v>
      </c>
      <c r="B108" s="54"/>
      <c r="C108" s="54"/>
      <c r="D108" s="54"/>
      <c r="E108" s="54"/>
      <c r="F108" s="54"/>
      <c r="G108" s="54"/>
      <c r="H108" s="54"/>
      <c r="I108" s="54"/>
      <c r="J108" s="54"/>
      <c r="K108" s="55"/>
      <c r="L108" s="44"/>
      <c r="M108" s="44"/>
      <c r="N108" s="44"/>
      <c r="O108" s="44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</row>
    <row r="109" spans="1:63" ht="12.95" customHeight="1">
      <c r="A109" s="46"/>
      <c r="B109" s="46"/>
      <c r="C109" s="46"/>
      <c r="D109" s="46"/>
      <c r="E109" s="46"/>
      <c r="F109" s="46"/>
      <c r="G109" s="46"/>
      <c r="H109" s="124"/>
      <c r="I109" s="98"/>
      <c r="J109" s="46"/>
      <c r="K109" s="46"/>
      <c r="L109" s="46"/>
      <c r="M109" s="46"/>
      <c r="N109" s="99"/>
      <c r="O109" s="49"/>
      <c r="P109" s="49"/>
      <c r="Q109" s="49"/>
      <c r="R109" s="49"/>
      <c r="S109" s="99"/>
      <c r="T109" s="49"/>
      <c r="U109" s="49"/>
      <c r="V109" s="49"/>
      <c r="W109" s="49"/>
      <c r="X109" s="99"/>
      <c r="Y109" s="49"/>
      <c r="Z109" s="49"/>
      <c r="AA109" s="49"/>
      <c r="AB109" s="49"/>
      <c r="AC109" s="99"/>
      <c r="AD109" s="49"/>
      <c r="AE109" s="49"/>
      <c r="AF109" s="49"/>
      <c r="AG109" s="49"/>
      <c r="AH109" s="99"/>
      <c r="AI109" s="49"/>
      <c r="AJ109" s="49"/>
      <c r="AK109" s="49"/>
      <c r="AL109" s="49"/>
      <c r="AM109" s="99"/>
      <c r="AN109" s="49"/>
      <c r="AO109" s="49"/>
      <c r="AP109" s="49"/>
      <c r="AQ109" s="49"/>
      <c r="AR109" s="99"/>
      <c r="AS109" s="49"/>
      <c r="AT109" s="49"/>
      <c r="AU109" s="49"/>
      <c r="AV109" s="49"/>
      <c r="AW109" s="99"/>
      <c r="AX109" s="49"/>
      <c r="AY109" s="49"/>
      <c r="AZ109" s="49"/>
      <c r="BA109" s="49"/>
      <c r="BB109" s="99"/>
      <c r="BC109" s="49"/>
      <c r="BD109" s="49"/>
      <c r="BE109" s="49"/>
      <c r="BF109" s="49"/>
      <c r="BG109" s="99"/>
      <c r="BH109" s="49"/>
      <c r="BI109" s="49"/>
      <c r="BJ109" s="49"/>
      <c r="BK109" s="49"/>
    </row>
    <row r="110" spans="1:63" ht="12.95" customHeight="1">
      <c r="A110" s="101" t="s">
        <v>89</v>
      </c>
      <c r="B110" s="101" t="s">
        <v>90</v>
      </c>
      <c r="C110" s="46"/>
      <c r="D110" s="46"/>
      <c r="E110" s="46"/>
      <c r="F110" s="46"/>
      <c r="G110" s="46"/>
      <c r="H110" s="124"/>
      <c r="I110" s="125">
        <f>IRR(I98:BK98)</f>
        <v>8.0000000003259464E-2</v>
      </c>
      <c r="J110" s="46"/>
      <c r="K110" s="46"/>
      <c r="L110" s="46"/>
      <c r="M110" s="46"/>
      <c r="N110" s="99"/>
      <c r="O110" s="49"/>
      <c r="P110" s="49"/>
      <c r="Q110" s="49"/>
      <c r="R110" s="49"/>
      <c r="S110" s="99"/>
      <c r="T110" s="49"/>
      <c r="U110" s="49"/>
      <c r="V110" s="49"/>
      <c r="W110" s="49"/>
      <c r="X110" s="99"/>
      <c r="Y110" s="49"/>
      <c r="Z110" s="49"/>
      <c r="AA110" s="49"/>
      <c r="AB110" s="49"/>
      <c r="AC110" s="99"/>
      <c r="AD110" s="49"/>
      <c r="AE110" s="49"/>
      <c r="AF110" s="49"/>
      <c r="AG110" s="49"/>
      <c r="AH110" s="99"/>
      <c r="AI110" s="49"/>
      <c r="AJ110" s="49"/>
      <c r="AK110" s="49"/>
      <c r="AL110" s="49"/>
      <c r="AM110" s="99"/>
      <c r="AN110" s="49"/>
      <c r="AO110" s="49"/>
      <c r="AP110" s="49"/>
      <c r="AQ110" s="49"/>
      <c r="AR110" s="99"/>
      <c r="AS110" s="49"/>
      <c r="AT110" s="49"/>
      <c r="AU110" s="49"/>
      <c r="AV110" s="49"/>
      <c r="AW110" s="99"/>
      <c r="AX110" s="49"/>
      <c r="AY110" s="49"/>
      <c r="AZ110" s="49"/>
      <c r="BA110" s="49"/>
      <c r="BB110" s="99"/>
      <c r="BC110" s="49"/>
      <c r="BD110" s="49"/>
      <c r="BE110" s="49"/>
      <c r="BF110" s="49"/>
      <c r="BG110" s="99"/>
      <c r="BH110" s="49"/>
      <c r="BI110" s="49"/>
      <c r="BJ110" s="49"/>
      <c r="BK110" s="49"/>
    </row>
    <row r="111" spans="1:63" s="86" customFormat="1" ht="12.95" customHeight="1">
      <c r="A111" s="77" t="s">
        <v>91</v>
      </c>
      <c r="B111" s="77" t="s">
        <v>92</v>
      </c>
      <c r="C111" s="91"/>
      <c r="D111" s="91"/>
      <c r="E111" s="91"/>
      <c r="F111" s="91"/>
      <c r="G111" s="91"/>
      <c r="H111" s="118"/>
      <c r="I111" s="126">
        <f>IRR(I102:BK102)</f>
        <v>8.4547484702737874E-2</v>
      </c>
      <c r="J111" s="91"/>
      <c r="K111" s="91"/>
      <c r="L111" s="91"/>
      <c r="M111" s="91"/>
      <c r="N111" s="92"/>
      <c r="O111" s="89"/>
      <c r="P111" s="89"/>
      <c r="Q111" s="89"/>
      <c r="R111" s="89"/>
      <c r="S111" s="92"/>
      <c r="T111" s="89"/>
      <c r="U111" s="89"/>
      <c r="V111" s="89"/>
      <c r="W111" s="89"/>
      <c r="X111" s="92"/>
      <c r="Y111" s="89"/>
      <c r="Z111" s="89"/>
      <c r="AA111" s="89"/>
      <c r="AB111" s="89"/>
      <c r="AC111" s="92"/>
      <c r="AD111" s="89"/>
      <c r="AE111" s="89"/>
      <c r="AF111" s="89"/>
      <c r="AG111" s="89"/>
      <c r="AH111" s="92"/>
      <c r="AI111" s="89"/>
      <c r="AJ111" s="89"/>
      <c r="AK111" s="89"/>
      <c r="AL111" s="89"/>
      <c r="AM111" s="92"/>
      <c r="AN111" s="89"/>
      <c r="AO111" s="89"/>
      <c r="AP111" s="89"/>
      <c r="AQ111" s="89"/>
      <c r="AR111" s="92"/>
      <c r="AS111" s="89"/>
      <c r="AT111" s="89"/>
      <c r="AU111" s="89"/>
      <c r="AV111" s="89"/>
      <c r="AW111" s="92"/>
      <c r="AX111" s="89"/>
      <c r="AY111" s="89"/>
      <c r="AZ111" s="89"/>
      <c r="BA111" s="89"/>
      <c r="BB111" s="92"/>
      <c r="BC111" s="89"/>
      <c r="BD111" s="89"/>
      <c r="BE111" s="89"/>
      <c r="BF111" s="89"/>
      <c r="BG111" s="92"/>
      <c r="BH111" s="89"/>
      <c r="BI111" s="89"/>
      <c r="BJ111" s="89"/>
      <c r="BK111" s="89"/>
    </row>
    <row r="112" spans="1:63" ht="12.95" customHeight="1">
      <c r="A112" s="46"/>
      <c r="B112" s="46"/>
      <c r="C112" s="46"/>
      <c r="D112" s="46"/>
      <c r="E112" s="46"/>
      <c r="F112" s="46"/>
      <c r="G112" s="46"/>
      <c r="H112" s="124"/>
      <c r="I112" s="98"/>
      <c r="J112" s="46"/>
      <c r="K112" s="46"/>
      <c r="L112" s="46"/>
      <c r="M112" s="46"/>
      <c r="N112" s="99"/>
      <c r="O112" s="49"/>
      <c r="P112" s="49"/>
      <c r="Q112" s="49"/>
      <c r="R112" s="49"/>
      <c r="S112" s="99"/>
      <c r="T112" s="49"/>
      <c r="U112" s="49"/>
      <c r="V112" s="49"/>
      <c r="W112" s="49"/>
      <c r="X112" s="99"/>
      <c r="Y112" s="49"/>
      <c r="Z112" s="49"/>
      <c r="AA112" s="49"/>
      <c r="AB112" s="49"/>
      <c r="AC112" s="99"/>
      <c r="AD112" s="49"/>
      <c r="AE112" s="49"/>
      <c r="AF112" s="49"/>
      <c r="AG112" s="49"/>
      <c r="AH112" s="99"/>
      <c r="AI112" s="49"/>
      <c r="AJ112" s="49"/>
      <c r="AK112" s="49"/>
      <c r="AL112" s="49"/>
      <c r="AM112" s="99"/>
      <c r="AN112" s="49"/>
      <c r="AO112" s="49"/>
      <c r="AP112" s="49"/>
      <c r="AQ112" s="49"/>
      <c r="AR112" s="99"/>
      <c r="AS112" s="49"/>
      <c r="AT112" s="49"/>
      <c r="AU112" s="49"/>
      <c r="AV112" s="49"/>
      <c r="AW112" s="99"/>
      <c r="AX112" s="49"/>
      <c r="AY112" s="49"/>
      <c r="AZ112" s="49"/>
      <c r="BA112" s="49"/>
      <c r="BB112" s="99"/>
      <c r="BC112" s="49"/>
      <c r="BD112" s="49"/>
      <c r="BE112" s="49"/>
      <c r="BF112" s="49"/>
      <c r="BG112" s="99"/>
      <c r="BH112" s="49"/>
      <c r="BI112" s="49"/>
      <c r="BJ112" s="49"/>
      <c r="BK112" s="49"/>
    </row>
    <row r="113" spans="1:63" ht="12.95" customHeight="1">
      <c r="A113" s="53" t="s">
        <v>93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5"/>
      <c r="L113" s="44"/>
      <c r="M113" s="44"/>
      <c r="N113" s="44"/>
      <c r="O113" s="44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</row>
    <row r="114" spans="1:63" ht="12.95" customHeight="1">
      <c r="A114" s="101"/>
      <c r="B114" s="37"/>
      <c r="C114" s="115"/>
      <c r="D114" s="115"/>
      <c r="E114" s="115"/>
      <c r="F114" s="115"/>
      <c r="G114" s="115"/>
      <c r="I114" s="49"/>
      <c r="J114" s="49"/>
      <c r="K114" s="49"/>
      <c r="L114" s="49"/>
      <c r="M114" s="49"/>
      <c r="N114" s="99"/>
      <c r="O114" s="49"/>
      <c r="P114" s="49"/>
      <c r="Q114" s="49"/>
      <c r="R114" s="49"/>
      <c r="S114" s="99"/>
      <c r="T114" s="49"/>
      <c r="U114" s="49"/>
      <c r="V114" s="49"/>
      <c r="W114" s="49"/>
      <c r="X114" s="99"/>
      <c r="Y114" s="49"/>
      <c r="Z114" s="49"/>
      <c r="AA114" s="49"/>
      <c r="AB114" s="49"/>
      <c r="AC114" s="99"/>
      <c r="AD114" s="49"/>
      <c r="AE114" s="49"/>
      <c r="AF114" s="49"/>
      <c r="AG114" s="49"/>
      <c r="AH114" s="99"/>
      <c r="AI114" s="49"/>
      <c r="AJ114" s="49"/>
      <c r="AK114" s="49"/>
      <c r="AL114" s="49"/>
      <c r="AM114" s="99"/>
      <c r="AN114" s="49"/>
      <c r="AO114" s="49"/>
      <c r="AP114" s="49"/>
      <c r="AQ114" s="49"/>
      <c r="AR114" s="99"/>
      <c r="AS114" s="49"/>
      <c r="AT114" s="49"/>
      <c r="AU114" s="49"/>
      <c r="AV114" s="49"/>
      <c r="AW114" s="99"/>
      <c r="AX114" s="49"/>
      <c r="AY114" s="49"/>
      <c r="AZ114" s="49"/>
      <c r="BA114" s="49"/>
      <c r="BB114" s="99"/>
      <c r="BC114" s="49"/>
      <c r="BD114" s="49"/>
      <c r="BE114" s="49"/>
      <c r="BF114" s="49"/>
      <c r="BG114" s="99"/>
      <c r="BH114" s="49"/>
      <c r="BI114" s="49"/>
      <c r="BJ114" s="49"/>
      <c r="BK114" s="49"/>
    </row>
    <row r="115" spans="1:63" ht="12.95" customHeight="1">
      <c r="A115" s="101" t="s">
        <v>80</v>
      </c>
      <c r="B115" s="37" t="s">
        <v>94</v>
      </c>
      <c r="C115" s="115"/>
      <c r="D115" s="115"/>
      <c r="E115" s="115"/>
      <c r="F115" s="115"/>
      <c r="G115" s="115"/>
      <c r="I115" s="49">
        <f t="shared" ref="I115:BK115" si="36">I58-I52</f>
        <v>0</v>
      </c>
      <c r="J115" s="49">
        <f t="shared" si="36"/>
        <v>0</v>
      </c>
      <c r="K115" s="49">
        <f t="shared" si="36"/>
        <v>0</v>
      </c>
      <c r="L115" s="49">
        <f t="shared" si="36"/>
        <v>8</v>
      </c>
      <c r="M115" s="49">
        <f t="shared" si="36"/>
        <v>7.8181818181818183</v>
      </c>
      <c r="N115" s="99">
        <f t="shared" si="36"/>
        <v>7.6363636363636367</v>
      </c>
      <c r="O115" s="49">
        <f t="shared" si="36"/>
        <v>7.4545454545454568</v>
      </c>
      <c r="P115" s="49">
        <f t="shared" si="36"/>
        <v>7.2727272727272751</v>
      </c>
      <c r="Q115" s="49">
        <f t="shared" si="36"/>
        <v>7.0909090909090935</v>
      </c>
      <c r="R115" s="49">
        <f t="shared" si="36"/>
        <v>6.9090909090909101</v>
      </c>
      <c r="S115" s="99">
        <f t="shared" si="36"/>
        <v>6.7272727272727284</v>
      </c>
      <c r="T115" s="49">
        <f t="shared" si="36"/>
        <v>6.5454545454545467</v>
      </c>
      <c r="U115" s="49">
        <f t="shared" si="36"/>
        <v>6.3636363636363651</v>
      </c>
      <c r="V115" s="49">
        <f t="shared" si="36"/>
        <v>6.1818181818181817</v>
      </c>
      <c r="W115" s="49">
        <f t="shared" si="36"/>
        <v>6</v>
      </c>
      <c r="X115" s="99">
        <f t="shared" si="36"/>
        <v>5.8181818181818201</v>
      </c>
      <c r="Y115" s="49">
        <f t="shared" si="36"/>
        <v>5.6363636363636367</v>
      </c>
      <c r="Z115" s="49">
        <f t="shared" si="36"/>
        <v>5.4545454545454559</v>
      </c>
      <c r="AA115" s="49">
        <f t="shared" si="36"/>
        <v>5.2727272727272751</v>
      </c>
      <c r="AB115" s="49">
        <f t="shared" si="36"/>
        <v>5.0909090909090935</v>
      </c>
      <c r="AC115" s="99">
        <f t="shared" si="36"/>
        <v>4.9090909090909118</v>
      </c>
      <c r="AD115" s="49">
        <f t="shared" si="36"/>
        <v>4.7272727272727302</v>
      </c>
      <c r="AE115" s="49">
        <f t="shared" si="36"/>
        <v>4.5454545454545485</v>
      </c>
      <c r="AF115" s="49">
        <f t="shared" si="36"/>
        <v>4.3636363636363669</v>
      </c>
      <c r="AG115" s="49">
        <f t="shared" si="36"/>
        <v>4.1818181818181834</v>
      </c>
      <c r="AH115" s="99">
        <f t="shared" si="36"/>
        <v>4.0000000000000018</v>
      </c>
      <c r="AI115" s="49">
        <f t="shared" si="36"/>
        <v>3.8181818181818197</v>
      </c>
      <c r="AJ115" s="49">
        <f t="shared" si="36"/>
        <v>3.636363636363638</v>
      </c>
      <c r="AK115" s="49">
        <f t="shared" si="36"/>
        <v>3.4545454545454564</v>
      </c>
      <c r="AL115" s="49">
        <f t="shared" si="36"/>
        <v>3.2727272727272747</v>
      </c>
      <c r="AM115" s="99">
        <f t="shared" si="36"/>
        <v>3.090909090909093</v>
      </c>
      <c r="AN115" s="49">
        <f t="shared" si="36"/>
        <v>2.9090909090909105</v>
      </c>
      <c r="AO115" s="49">
        <f t="shared" si="36"/>
        <v>2.7272727272727288</v>
      </c>
      <c r="AP115" s="49">
        <f t="shared" si="36"/>
        <v>2.5454545454545463</v>
      </c>
      <c r="AQ115" s="49">
        <f t="shared" si="36"/>
        <v>2.3636363636363646</v>
      </c>
      <c r="AR115" s="99">
        <f t="shared" si="36"/>
        <v>2.181818181818183</v>
      </c>
      <c r="AS115" s="49">
        <f t="shared" si="36"/>
        <v>2.0000000000000013</v>
      </c>
      <c r="AT115" s="49">
        <f t="shared" si="36"/>
        <v>1.8181818181818192</v>
      </c>
      <c r="AU115" s="49">
        <f t="shared" si="36"/>
        <v>1.6363636363636376</v>
      </c>
      <c r="AV115" s="49">
        <f t="shared" si="36"/>
        <v>1.4545454545454555</v>
      </c>
      <c r="AW115" s="99">
        <f t="shared" si="36"/>
        <v>1.2727272727272734</v>
      </c>
      <c r="AX115" s="49">
        <f t="shared" si="36"/>
        <v>1.0909090909090917</v>
      </c>
      <c r="AY115" s="49">
        <f t="shared" si="36"/>
        <v>0.90909090909091006</v>
      </c>
      <c r="AZ115" s="49">
        <f t="shared" si="36"/>
        <v>0.72727272727272751</v>
      </c>
      <c r="BA115" s="49">
        <f t="shared" si="36"/>
        <v>0.54545454545454586</v>
      </c>
      <c r="BB115" s="99">
        <f t="shared" si="36"/>
        <v>0.36363636363636376</v>
      </c>
      <c r="BC115" s="49">
        <f t="shared" si="36"/>
        <v>0.1818181818181821</v>
      </c>
      <c r="BD115" s="49">
        <f t="shared" si="36"/>
        <v>0</v>
      </c>
      <c r="BE115" s="49">
        <f t="shared" si="36"/>
        <v>0</v>
      </c>
      <c r="BF115" s="49">
        <f t="shared" si="36"/>
        <v>0</v>
      </c>
      <c r="BG115" s="99">
        <f t="shared" si="36"/>
        <v>0</v>
      </c>
      <c r="BH115" s="49">
        <f t="shared" si="36"/>
        <v>0</v>
      </c>
      <c r="BI115" s="49">
        <f t="shared" si="36"/>
        <v>0</v>
      </c>
      <c r="BJ115" s="49">
        <f t="shared" si="36"/>
        <v>0</v>
      </c>
      <c r="BK115" s="49">
        <f t="shared" si="36"/>
        <v>0</v>
      </c>
    </row>
    <row r="116" spans="1:63" ht="12.95" customHeight="1">
      <c r="B116" s="37" t="s">
        <v>95</v>
      </c>
      <c r="C116" s="115"/>
      <c r="D116" s="115"/>
      <c r="E116" s="115"/>
      <c r="F116" s="115"/>
      <c r="G116" s="115"/>
      <c r="I116" s="127">
        <f t="shared" ref="I116:BK116" si="37">IF(I50=0,0,I115/I50)</f>
        <v>0</v>
      </c>
      <c r="J116" s="127">
        <f t="shared" si="37"/>
        <v>0</v>
      </c>
      <c r="K116" s="127">
        <f t="shared" si="37"/>
        <v>0</v>
      </c>
      <c r="L116" s="128">
        <f t="shared" si="37"/>
        <v>0.08</v>
      </c>
      <c r="M116" s="128">
        <f t="shared" si="37"/>
        <v>0.08</v>
      </c>
      <c r="N116" s="129">
        <f t="shared" si="37"/>
        <v>7.9999999999999988E-2</v>
      </c>
      <c r="O116" s="128">
        <f t="shared" si="37"/>
        <v>0.08</v>
      </c>
      <c r="P116" s="128">
        <f t="shared" si="37"/>
        <v>0.08</v>
      </c>
      <c r="Q116" s="128">
        <f t="shared" si="37"/>
        <v>8.0000000000000016E-2</v>
      </c>
      <c r="R116" s="128">
        <f t="shared" si="37"/>
        <v>0.08</v>
      </c>
      <c r="S116" s="129">
        <f t="shared" si="37"/>
        <v>0.08</v>
      </c>
      <c r="T116" s="128">
        <f t="shared" si="37"/>
        <v>7.9999999999999988E-2</v>
      </c>
      <c r="U116" s="128">
        <f t="shared" si="37"/>
        <v>0.08</v>
      </c>
      <c r="V116" s="128">
        <f t="shared" si="37"/>
        <v>7.9999999999999988E-2</v>
      </c>
      <c r="W116" s="128">
        <f t="shared" si="37"/>
        <v>7.9999999999999988E-2</v>
      </c>
      <c r="X116" s="129">
        <f t="shared" si="37"/>
        <v>0.08</v>
      </c>
      <c r="Y116" s="128">
        <f t="shared" si="37"/>
        <v>7.9999999999999988E-2</v>
      </c>
      <c r="Z116" s="128">
        <f t="shared" si="37"/>
        <v>0.08</v>
      </c>
      <c r="AA116" s="128">
        <f t="shared" si="37"/>
        <v>0.08</v>
      </c>
      <c r="AB116" s="128">
        <f t="shared" si="37"/>
        <v>8.0000000000000016E-2</v>
      </c>
      <c r="AC116" s="129">
        <f t="shared" si="37"/>
        <v>8.0000000000000016E-2</v>
      </c>
      <c r="AD116" s="128">
        <f t="shared" si="37"/>
        <v>8.0000000000000016E-2</v>
      </c>
      <c r="AE116" s="128">
        <f t="shared" si="37"/>
        <v>8.0000000000000016E-2</v>
      </c>
      <c r="AF116" s="128">
        <f t="shared" si="37"/>
        <v>8.0000000000000029E-2</v>
      </c>
      <c r="AG116" s="128">
        <f t="shared" si="37"/>
        <v>0.08</v>
      </c>
      <c r="AH116" s="129">
        <f t="shared" si="37"/>
        <v>0.08</v>
      </c>
      <c r="AI116" s="128">
        <f t="shared" si="37"/>
        <v>0.08</v>
      </c>
      <c r="AJ116" s="128">
        <f t="shared" si="37"/>
        <v>0.08</v>
      </c>
      <c r="AK116" s="128">
        <f t="shared" si="37"/>
        <v>0.08</v>
      </c>
      <c r="AL116" s="128">
        <f t="shared" si="37"/>
        <v>8.0000000000000016E-2</v>
      </c>
      <c r="AM116" s="129">
        <f t="shared" si="37"/>
        <v>8.0000000000000016E-2</v>
      </c>
      <c r="AN116" s="128">
        <f t="shared" si="37"/>
        <v>0.08</v>
      </c>
      <c r="AO116" s="128">
        <f t="shared" si="37"/>
        <v>0.08</v>
      </c>
      <c r="AP116" s="128">
        <f t="shared" si="37"/>
        <v>7.9999999999999988E-2</v>
      </c>
      <c r="AQ116" s="128">
        <f t="shared" si="37"/>
        <v>7.9999999999999988E-2</v>
      </c>
      <c r="AR116" s="129">
        <f t="shared" si="37"/>
        <v>0.08</v>
      </c>
      <c r="AS116" s="128">
        <f t="shared" si="37"/>
        <v>0.08</v>
      </c>
      <c r="AT116" s="128">
        <f t="shared" si="37"/>
        <v>0.08</v>
      </c>
      <c r="AU116" s="128">
        <f t="shared" si="37"/>
        <v>8.0000000000000016E-2</v>
      </c>
      <c r="AV116" s="128">
        <f t="shared" si="37"/>
        <v>0.08</v>
      </c>
      <c r="AW116" s="129">
        <f t="shared" si="37"/>
        <v>7.9999999999999988E-2</v>
      </c>
      <c r="AX116" s="128">
        <f t="shared" si="37"/>
        <v>0.08</v>
      </c>
      <c r="AY116" s="128">
        <f t="shared" si="37"/>
        <v>8.0000000000000029E-2</v>
      </c>
      <c r="AZ116" s="128">
        <f t="shared" si="37"/>
        <v>7.9999999999999974E-2</v>
      </c>
      <c r="BA116" s="128">
        <f t="shared" si="37"/>
        <v>0.08</v>
      </c>
      <c r="BB116" s="129">
        <f t="shared" si="37"/>
        <v>7.9999999999999974E-2</v>
      </c>
      <c r="BC116" s="128">
        <f t="shared" si="37"/>
        <v>8.0000000000000071E-2</v>
      </c>
      <c r="BD116" s="128">
        <f t="shared" si="37"/>
        <v>0</v>
      </c>
      <c r="BE116" s="128">
        <f t="shared" si="37"/>
        <v>0</v>
      </c>
      <c r="BF116" s="128">
        <f t="shared" si="37"/>
        <v>0</v>
      </c>
      <c r="BG116" s="129">
        <f t="shared" si="37"/>
        <v>0</v>
      </c>
      <c r="BH116" s="128">
        <f t="shared" si="37"/>
        <v>0</v>
      </c>
      <c r="BI116" s="128">
        <f t="shared" si="37"/>
        <v>0</v>
      </c>
      <c r="BJ116" s="128">
        <f t="shared" si="37"/>
        <v>0</v>
      </c>
      <c r="BK116" s="128">
        <f t="shared" si="37"/>
        <v>0</v>
      </c>
    </row>
    <row r="117" spans="1:63" ht="12.95" customHeight="1">
      <c r="A117" s="101"/>
      <c r="B117" s="37"/>
      <c r="C117" s="115"/>
      <c r="D117" s="115"/>
      <c r="E117" s="115"/>
      <c r="F117" s="115"/>
      <c r="G117" s="115"/>
      <c r="I117" s="49"/>
      <c r="J117" s="49"/>
      <c r="K117" s="49"/>
      <c r="L117" s="49"/>
      <c r="M117" s="49"/>
      <c r="N117" s="99"/>
      <c r="O117" s="49"/>
      <c r="P117" s="49"/>
      <c r="Q117" s="49"/>
      <c r="R117" s="49"/>
      <c r="S117" s="99"/>
      <c r="T117" s="49"/>
      <c r="U117" s="49"/>
      <c r="V117" s="49"/>
      <c r="W117" s="49"/>
      <c r="X117" s="99"/>
      <c r="Y117" s="49"/>
      <c r="Z117" s="49"/>
      <c r="AA117" s="49"/>
      <c r="AB117" s="49"/>
      <c r="AC117" s="99"/>
      <c r="AD117" s="49"/>
      <c r="AE117" s="49"/>
      <c r="AF117" s="49"/>
      <c r="AG117" s="49"/>
      <c r="AH117" s="99"/>
      <c r="AI117" s="49"/>
      <c r="AJ117" s="49"/>
      <c r="AK117" s="49"/>
      <c r="AL117" s="49"/>
      <c r="AM117" s="99"/>
      <c r="AN117" s="49"/>
      <c r="AO117" s="49"/>
      <c r="AP117" s="49"/>
      <c r="AQ117" s="49"/>
      <c r="AR117" s="99"/>
      <c r="AS117" s="49"/>
      <c r="AT117" s="49"/>
      <c r="AU117" s="49"/>
      <c r="AV117" s="49"/>
      <c r="AW117" s="99"/>
      <c r="AX117" s="49"/>
      <c r="AY117" s="49"/>
      <c r="AZ117" s="49"/>
      <c r="BA117" s="49"/>
      <c r="BB117" s="99"/>
      <c r="BC117" s="49"/>
      <c r="BD117" s="49"/>
      <c r="BE117" s="49"/>
      <c r="BF117" s="49"/>
      <c r="BG117" s="99"/>
      <c r="BH117" s="49"/>
      <c r="BI117" s="49"/>
      <c r="BJ117" s="49"/>
      <c r="BK117" s="49"/>
    </row>
    <row r="118" spans="1:63" s="86" customFormat="1" ht="12.95" customHeight="1">
      <c r="A118" s="77" t="s">
        <v>84</v>
      </c>
      <c r="B118" s="78" t="s">
        <v>96</v>
      </c>
      <c r="C118" s="114"/>
      <c r="D118" s="114"/>
      <c r="E118" s="114"/>
      <c r="F118" s="114"/>
      <c r="G118" s="114"/>
      <c r="H118" s="83"/>
      <c r="I118" s="89">
        <f t="shared" ref="I118:BK118" si="38">I70-I63</f>
        <v>0</v>
      </c>
      <c r="J118" s="89">
        <f t="shared" si="38"/>
        <v>0</v>
      </c>
      <c r="K118" s="89">
        <f t="shared" si="38"/>
        <v>0</v>
      </c>
      <c r="L118" s="89">
        <f t="shared" si="38"/>
        <v>8.2272727272727284</v>
      </c>
      <c r="M118" s="89">
        <f t="shared" si="38"/>
        <v>8.0454545454545467</v>
      </c>
      <c r="N118" s="92">
        <f t="shared" si="38"/>
        <v>6.872727272727273</v>
      </c>
      <c r="O118" s="89">
        <f t="shared" si="38"/>
        <v>7.3324836661153068</v>
      </c>
      <c r="P118" s="89">
        <f t="shared" si="38"/>
        <v>7.2136692417089971</v>
      </c>
      <c r="Q118" s="89">
        <f t="shared" si="38"/>
        <v>7.0980775147333297</v>
      </c>
      <c r="R118" s="89">
        <f t="shared" si="38"/>
        <v>6.985940197133564</v>
      </c>
      <c r="S118" s="92">
        <f t="shared" si="38"/>
        <v>6.0545454545454547</v>
      </c>
      <c r="T118" s="89">
        <f t="shared" si="38"/>
        <v>5.8909090909090898</v>
      </c>
      <c r="U118" s="89">
        <f t="shared" si="38"/>
        <v>5.7272727272727266</v>
      </c>
      <c r="V118" s="89">
        <f t="shared" si="38"/>
        <v>5.5636363636363626</v>
      </c>
      <c r="W118" s="89">
        <f t="shared" si="38"/>
        <v>5.3999999999999986</v>
      </c>
      <c r="X118" s="92">
        <f t="shared" si="38"/>
        <v>5.2363636363636354</v>
      </c>
      <c r="Y118" s="89">
        <f t="shared" si="38"/>
        <v>5.0727272727272714</v>
      </c>
      <c r="Z118" s="89">
        <f t="shared" si="38"/>
        <v>4.9090909090909074</v>
      </c>
      <c r="AA118" s="89">
        <f t="shared" si="38"/>
        <v>4.7454545454545443</v>
      </c>
      <c r="AB118" s="89">
        <f t="shared" si="38"/>
        <v>4.5818181818181802</v>
      </c>
      <c r="AC118" s="92">
        <f t="shared" si="38"/>
        <v>4.4181818181818162</v>
      </c>
      <c r="AD118" s="89">
        <f t="shared" si="38"/>
        <v>4.2545454545454522</v>
      </c>
      <c r="AE118" s="89">
        <f t="shared" si="38"/>
        <v>4.0909090909090882</v>
      </c>
      <c r="AF118" s="89">
        <f t="shared" si="38"/>
        <v>3.9272727272727255</v>
      </c>
      <c r="AG118" s="89">
        <f t="shared" si="38"/>
        <v>3.763636363636361</v>
      </c>
      <c r="AH118" s="92">
        <f t="shared" si="38"/>
        <v>3.5999999999999979</v>
      </c>
      <c r="AI118" s="89">
        <f t="shared" si="38"/>
        <v>3.4363636363636338</v>
      </c>
      <c r="AJ118" s="89">
        <f t="shared" si="38"/>
        <v>3.2727272727272707</v>
      </c>
      <c r="AK118" s="89">
        <f t="shared" si="38"/>
        <v>3.1090909090909071</v>
      </c>
      <c r="AL118" s="89">
        <f t="shared" si="38"/>
        <v>2.9454545454545431</v>
      </c>
      <c r="AM118" s="92">
        <f t="shared" si="38"/>
        <v>2.7818181818181795</v>
      </c>
      <c r="AN118" s="89">
        <f t="shared" si="38"/>
        <v>2.6181818181818155</v>
      </c>
      <c r="AO118" s="89">
        <f t="shared" si="38"/>
        <v>2.4545454545454515</v>
      </c>
      <c r="AP118" s="89">
        <f t="shared" si="38"/>
        <v>2.2909090909090883</v>
      </c>
      <c r="AQ118" s="89">
        <f t="shared" si="38"/>
        <v>2.1272727272727252</v>
      </c>
      <c r="AR118" s="92">
        <f t="shared" si="38"/>
        <v>1.9636363636363612</v>
      </c>
      <c r="AS118" s="89">
        <f t="shared" si="38"/>
        <v>1.799999999999998</v>
      </c>
      <c r="AT118" s="89">
        <f t="shared" si="38"/>
        <v>1.6363636363636349</v>
      </c>
      <c r="AU118" s="89">
        <f t="shared" si="38"/>
        <v>1.4727272727272709</v>
      </c>
      <c r="AV118" s="89">
        <f t="shared" si="38"/>
        <v>1.3090909090909078</v>
      </c>
      <c r="AW118" s="92">
        <f t="shared" si="38"/>
        <v>1.1454545454545442</v>
      </c>
      <c r="AX118" s="89">
        <f t="shared" si="38"/>
        <v>0.98181818181818059</v>
      </c>
      <c r="AY118" s="89">
        <f t="shared" si="38"/>
        <v>0.81818181818181746</v>
      </c>
      <c r="AZ118" s="89">
        <f t="shared" si="38"/>
        <v>0.65454545454545388</v>
      </c>
      <c r="BA118" s="89">
        <f t="shared" si="38"/>
        <v>0.4909090909090903</v>
      </c>
      <c r="BB118" s="92">
        <f t="shared" si="38"/>
        <v>0.32727272727272716</v>
      </c>
      <c r="BC118" s="89">
        <f t="shared" si="38"/>
        <v>0.16363636363636358</v>
      </c>
      <c r="BD118" s="89">
        <f t="shared" si="38"/>
        <v>0</v>
      </c>
      <c r="BE118" s="89">
        <f t="shared" si="38"/>
        <v>0</v>
      </c>
      <c r="BF118" s="89">
        <f t="shared" si="38"/>
        <v>0</v>
      </c>
      <c r="BG118" s="92">
        <f t="shared" si="38"/>
        <v>0</v>
      </c>
      <c r="BH118" s="89">
        <f t="shared" si="38"/>
        <v>0</v>
      </c>
      <c r="BI118" s="89">
        <f t="shared" si="38"/>
        <v>0</v>
      </c>
      <c r="BJ118" s="89">
        <f t="shared" si="38"/>
        <v>0</v>
      </c>
      <c r="BK118" s="89">
        <f t="shared" si="38"/>
        <v>0</v>
      </c>
    </row>
    <row r="119" spans="1:63" s="86" customFormat="1" ht="12.95" customHeight="1">
      <c r="A119" s="83"/>
      <c r="B119" s="78" t="s">
        <v>97</v>
      </c>
      <c r="C119" s="114"/>
      <c r="D119" s="114"/>
      <c r="E119" s="114"/>
      <c r="F119" s="114"/>
      <c r="G119" s="114"/>
      <c r="H119" s="83"/>
      <c r="I119" s="130">
        <f t="shared" ref="I119:BK119" si="39">IF(I61=0,0,I118/I61)</f>
        <v>0</v>
      </c>
      <c r="J119" s="130">
        <f t="shared" si="39"/>
        <v>0</v>
      </c>
      <c r="K119" s="130">
        <f t="shared" si="39"/>
        <v>0</v>
      </c>
      <c r="L119" s="131">
        <f t="shared" si="39"/>
        <v>9.141414141414142E-2</v>
      </c>
      <c r="M119" s="131">
        <f t="shared" si="39"/>
        <v>9.1472868217054276E-2</v>
      </c>
      <c r="N119" s="132">
        <f t="shared" si="39"/>
        <v>0.08</v>
      </c>
      <c r="O119" s="131">
        <f t="shared" si="39"/>
        <v>8.7433409568854606E-2</v>
      </c>
      <c r="P119" s="131">
        <f t="shared" si="39"/>
        <v>8.8167068509776639E-2</v>
      </c>
      <c r="Q119" s="131">
        <f t="shared" si="39"/>
        <v>8.897874947244061E-2</v>
      </c>
      <c r="R119" s="131">
        <f t="shared" si="39"/>
        <v>8.987759317949616E-2</v>
      </c>
      <c r="S119" s="132">
        <f t="shared" si="39"/>
        <v>8.0000000000000016E-2</v>
      </c>
      <c r="T119" s="131">
        <f t="shared" si="39"/>
        <v>0.08</v>
      </c>
      <c r="U119" s="131">
        <f t="shared" si="39"/>
        <v>0.08</v>
      </c>
      <c r="V119" s="131">
        <f t="shared" si="39"/>
        <v>0.08</v>
      </c>
      <c r="W119" s="131">
        <f t="shared" si="39"/>
        <v>0.08</v>
      </c>
      <c r="X119" s="132">
        <f t="shared" si="39"/>
        <v>0.08</v>
      </c>
      <c r="Y119" s="131">
        <f t="shared" si="39"/>
        <v>0.08</v>
      </c>
      <c r="Z119" s="131">
        <f t="shared" si="39"/>
        <v>0.08</v>
      </c>
      <c r="AA119" s="131">
        <f t="shared" si="39"/>
        <v>0.08</v>
      </c>
      <c r="AB119" s="131">
        <f t="shared" si="39"/>
        <v>0.08</v>
      </c>
      <c r="AC119" s="132">
        <f t="shared" si="39"/>
        <v>0.08</v>
      </c>
      <c r="AD119" s="131">
        <f t="shared" si="39"/>
        <v>7.9999999999999988E-2</v>
      </c>
      <c r="AE119" s="131">
        <f t="shared" si="39"/>
        <v>7.9999999999999988E-2</v>
      </c>
      <c r="AF119" s="131">
        <f t="shared" si="39"/>
        <v>0.08</v>
      </c>
      <c r="AG119" s="131">
        <f t="shared" si="39"/>
        <v>7.9999999999999988E-2</v>
      </c>
      <c r="AH119" s="132">
        <f t="shared" si="39"/>
        <v>0.08</v>
      </c>
      <c r="AI119" s="131">
        <f t="shared" si="39"/>
        <v>0.08</v>
      </c>
      <c r="AJ119" s="131">
        <f t="shared" si="39"/>
        <v>8.0000000000000016E-2</v>
      </c>
      <c r="AK119" s="131">
        <f t="shared" si="39"/>
        <v>8.0000000000000016E-2</v>
      </c>
      <c r="AL119" s="131">
        <f t="shared" si="39"/>
        <v>8.0000000000000016E-2</v>
      </c>
      <c r="AM119" s="132">
        <f t="shared" si="39"/>
        <v>8.0000000000000016E-2</v>
      </c>
      <c r="AN119" s="131">
        <f t="shared" si="39"/>
        <v>0.08</v>
      </c>
      <c r="AO119" s="131">
        <f t="shared" si="39"/>
        <v>7.9999999999999988E-2</v>
      </c>
      <c r="AP119" s="131">
        <f t="shared" si="39"/>
        <v>0.08</v>
      </c>
      <c r="AQ119" s="131">
        <f t="shared" si="39"/>
        <v>8.0000000000000016E-2</v>
      </c>
      <c r="AR119" s="132">
        <f t="shared" si="39"/>
        <v>7.9999999999999988E-2</v>
      </c>
      <c r="AS119" s="131">
        <f t="shared" si="39"/>
        <v>0.08</v>
      </c>
      <c r="AT119" s="131">
        <f t="shared" si="39"/>
        <v>8.0000000000000016E-2</v>
      </c>
      <c r="AU119" s="131">
        <f t="shared" si="39"/>
        <v>7.9999999999999988E-2</v>
      </c>
      <c r="AV119" s="131">
        <f t="shared" si="39"/>
        <v>0.08</v>
      </c>
      <c r="AW119" s="132">
        <f t="shared" si="39"/>
        <v>0.08</v>
      </c>
      <c r="AX119" s="131">
        <f t="shared" si="39"/>
        <v>7.9999999999999988E-2</v>
      </c>
      <c r="AY119" s="131">
        <f t="shared" si="39"/>
        <v>8.0000000000000016E-2</v>
      </c>
      <c r="AZ119" s="131">
        <f t="shared" si="39"/>
        <v>0.08</v>
      </c>
      <c r="BA119" s="131">
        <f t="shared" si="39"/>
        <v>7.9999999999999988E-2</v>
      </c>
      <c r="BB119" s="132">
        <f t="shared" si="39"/>
        <v>8.0000000000000057E-2</v>
      </c>
      <c r="BC119" s="131">
        <f t="shared" si="39"/>
        <v>8.0000000000000057E-2</v>
      </c>
      <c r="BD119" s="131">
        <f t="shared" si="39"/>
        <v>0</v>
      </c>
      <c r="BE119" s="131">
        <f t="shared" si="39"/>
        <v>0</v>
      </c>
      <c r="BF119" s="131">
        <f t="shared" si="39"/>
        <v>0</v>
      </c>
      <c r="BG119" s="132">
        <f t="shared" si="39"/>
        <v>0</v>
      </c>
      <c r="BH119" s="131">
        <f t="shared" si="39"/>
        <v>0</v>
      </c>
      <c r="BI119" s="131">
        <f t="shared" si="39"/>
        <v>0</v>
      </c>
      <c r="BJ119" s="131">
        <f t="shared" si="39"/>
        <v>0</v>
      </c>
      <c r="BK119" s="131">
        <f t="shared" si="39"/>
        <v>0</v>
      </c>
    </row>
    <row r="120" spans="1:63" s="86" customFormat="1" ht="12.95" customHeight="1">
      <c r="A120" s="77"/>
      <c r="B120" s="78" t="s">
        <v>98</v>
      </c>
      <c r="C120" s="114"/>
      <c r="D120" s="114"/>
      <c r="E120" s="114"/>
      <c r="F120" s="114"/>
      <c r="G120" s="114"/>
      <c r="H120" s="83"/>
      <c r="I120" s="89">
        <f t="shared" ref="I120:BK120" si="40">I118-I65</f>
        <v>0</v>
      </c>
      <c r="J120" s="89">
        <f t="shared" si="40"/>
        <v>0</v>
      </c>
      <c r="K120" s="89">
        <f t="shared" si="40"/>
        <v>0</v>
      </c>
      <c r="L120" s="89">
        <f t="shared" si="40"/>
        <v>1.0272727272727282</v>
      </c>
      <c r="M120" s="89">
        <f t="shared" si="40"/>
        <v>1.0090909090909106</v>
      </c>
      <c r="N120" s="92">
        <f t="shared" si="40"/>
        <v>0</v>
      </c>
      <c r="O120" s="89">
        <f t="shared" si="40"/>
        <v>0.62339275702439778</v>
      </c>
      <c r="P120" s="89">
        <f t="shared" si="40"/>
        <v>0.66821469625445218</v>
      </c>
      <c r="Q120" s="89">
        <f t="shared" si="40"/>
        <v>0.71625933291514787</v>
      </c>
      <c r="R120" s="89">
        <f t="shared" si="40"/>
        <v>0.76775837895174615</v>
      </c>
      <c r="S120" s="92">
        <f t="shared" si="40"/>
        <v>0</v>
      </c>
      <c r="T120" s="89">
        <f t="shared" si="40"/>
        <v>0</v>
      </c>
      <c r="U120" s="89">
        <f t="shared" si="40"/>
        <v>0</v>
      </c>
      <c r="V120" s="89">
        <f t="shared" si="40"/>
        <v>0</v>
      </c>
      <c r="W120" s="89">
        <f t="shared" si="40"/>
        <v>0</v>
      </c>
      <c r="X120" s="92">
        <f t="shared" si="40"/>
        <v>0</v>
      </c>
      <c r="Y120" s="89">
        <f t="shared" si="40"/>
        <v>0</v>
      </c>
      <c r="Z120" s="89">
        <f t="shared" si="40"/>
        <v>0</v>
      </c>
      <c r="AA120" s="89">
        <f t="shared" si="40"/>
        <v>0</v>
      </c>
      <c r="AB120" s="89">
        <f t="shared" si="40"/>
        <v>0</v>
      </c>
      <c r="AC120" s="92">
        <f t="shared" si="40"/>
        <v>0</v>
      </c>
      <c r="AD120" s="89">
        <f t="shared" si="40"/>
        <v>0</v>
      </c>
      <c r="AE120" s="89">
        <f t="shared" si="40"/>
        <v>0</v>
      </c>
      <c r="AF120" s="89">
        <f t="shared" si="40"/>
        <v>0</v>
      </c>
      <c r="AG120" s="89">
        <f t="shared" si="40"/>
        <v>0</v>
      </c>
      <c r="AH120" s="92">
        <f t="shared" si="40"/>
        <v>0</v>
      </c>
      <c r="AI120" s="89">
        <f t="shared" si="40"/>
        <v>0</v>
      </c>
      <c r="AJ120" s="89">
        <f t="shared" si="40"/>
        <v>0</v>
      </c>
      <c r="AK120" s="89">
        <f t="shared" si="40"/>
        <v>0</v>
      </c>
      <c r="AL120" s="89">
        <f t="shared" si="40"/>
        <v>0</v>
      </c>
      <c r="AM120" s="92">
        <f t="shared" si="40"/>
        <v>0</v>
      </c>
      <c r="AN120" s="89">
        <f t="shared" si="40"/>
        <v>0</v>
      </c>
      <c r="AO120" s="89">
        <f t="shared" si="40"/>
        <v>0</v>
      </c>
      <c r="AP120" s="89">
        <f t="shared" si="40"/>
        <v>0</v>
      </c>
      <c r="AQ120" s="89">
        <f t="shared" si="40"/>
        <v>0</v>
      </c>
      <c r="AR120" s="92">
        <f t="shared" si="40"/>
        <v>0</v>
      </c>
      <c r="AS120" s="89">
        <f t="shared" si="40"/>
        <v>0</v>
      </c>
      <c r="AT120" s="89">
        <f t="shared" si="40"/>
        <v>0</v>
      </c>
      <c r="AU120" s="89">
        <f t="shared" si="40"/>
        <v>0</v>
      </c>
      <c r="AV120" s="89">
        <f t="shared" si="40"/>
        <v>0</v>
      </c>
      <c r="AW120" s="92">
        <f t="shared" si="40"/>
        <v>0</v>
      </c>
      <c r="AX120" s="89">
        <f t="shared" si="40"/>
        <v>0</v>
      </c>
      <c r="AY120" s="89">
        <f t="shared" si="40"/>
        <v>0</v>
      </c>
      <c r="AZ120" s="89">
        <f t="shared" si="40"/>
        <v>0</v>
      </c>
      <c r="BA120" s="89">
        <f t="shared" si="40"/>
        <v>0</v>
      </c>
      <c r="BB120" s="92">
        <f t="shared" si="40"/>
        <v>0</v>
      </c>
      <c r="BC120" s="89">
        <f t="shared" si="40"/>
        <v>0</v>
      </c>
      <c r="BD120" s="89">
        <f t="shared" si="40"/>
        <v>0</v>
      </c>
      <c r="BE120" s="89">
        <f t="shared" si="40"/>
        <v>0</v>
      </c>
      <c r="BF120" s="89">
        <f t="shared" si="40"/>
        <v>0</v>
      </c>
      <c r="BG120" s="92">
        <f t="shared" si="40"/>
        <v>0</v>
      </c>
      <c r="BH120" s="89">
        <f t="shared" si="40"/>
        <v>0</v>
      </c>
      <c r="BI120" s="89">
        <f t="shared" si="40"/>
        <v>0</v>
      </c>
      <c r="BJ120" s="89">
        <f t="shared" si="40"/>
        <v>0</v>
      </c>
      <c r="BK120" s="89">
        <f t="shared" si="40"/>
        <v>0</v>
      </c>
    </row>
    <row r="121" spans="1:63" s="86" customFormat="1" ht="12.95" customHeight="1">
      <c r="A121" s="77"/>
      <c r="B121" s="37"/>
      <c r="C121" s="114"/>
      <c r="D121" s="114"/>
      <c r="E121" s="114"/>
      <c r="F121" s="114"/>
      <c r="G121" s="114"/>
      <c r="H121" s="83"/>
      <c r="I121" s="89"/>
      <c r="J121" s="89"/>
      <c r="K121" s="89"/>
      <c r="L121" s="133"/>
      <c r="M121" s="133"/>
      <c r="N121" s="134"/>
      <c r="O121" s="133"/>
      <c r="P121" s="133"/>
      <c r="Q121" s="133"/>
      <c r="R121" s="133"/>
      <c r="S121" s="134"/>
      <c r="T121" s="133"/>
      <c r="U121" s="133"/>
      <c r="V121" s="133"/>
      <c r="W121" s="133"/>
      <c r="X121" s="134"/>
      <c r="Y121" s="133"/>
      <c r="Z121" s="133"/>
      <c r="AA121" s="133"/>
      <c r="AB121" s="133"/>
      <c r="AC121" s="134"/>
      <c r="AD121" s="133"/>
      <c r="AE121" s="133"/>
      <c r="AF121" s="133"/>
      <c r="AG121" s="133"/>
      <c r="AH121" s="134"/>
      <c r="AI121" s="133"/>
      <c r="AJ121" s="133"/>
      <c r="AK121" s="133"/>
      <c r="AL121" s="133"/>
      <c r="AM121" s="134"/>
      <c r="AN121" s="133"/>
      <c r="AO121" s="133"/>
      <c r="AP121" s="133"/>
      <c r="AQ121" s="133"/>
      <c r="AR121" s="134"/>
      <c r="AS121" s="133"/>
      <c r="AT121" s="133"/>
      <c r="AU121" s="133"/>
      <c r="AV121" s="133"/>
      <c r="AW121" s="134"/>
      <c r="AX121" s="133"/>
      <c r="AY121" s="133"/>
      <c r="AZ121" s="133"/>
      <c r="BA121" s="133"/>
      <c r="BB121" s="134"/>
      <c r="BC121" s="133"/>
      <c r="BD121" s="133"/>
      <c r="BE121" s="133"/>
      <c r="BF121" s="133"/>
      <c r="BG121" s="134"/>
      <c r="BH121" s="133"/>
      <c r="BI121" s="133"/>
      <c r="BJ121" s="133"/>
      <c r="BK121" s="133"/>
    </row>
    <row r="122" spans="1:63" ht="12.95" customHeight="1">
      <c r="A122" s="101" t="s">
        <v>86</v>
      </c>
      <c r="B122" s="37" t="s">
        <v>20</v>
      </c>
      <c r="C122" s="115"/>
      <c r="D122" s="115"/>
      <c r="E122" s="115"/>
      <c r="F122" s="115"/>
      <c r="G122" s="115"/>
      <c r="I122" s="49">
        <f>SUMPRODUCT(I120:BK120,I$90:BK$90)</f>
        <v>3.6286437580425677</v>
      </c>
      <c r="J122" s="49"/>
      <c r="K122" s="49"/>
      <c r="L122" s="49"/>
      <c r="M122" s="49"/>
      <c r="N122" s="99"/>
      <c r="O122" s="49"/>
      <c r="P122" s="49"/>
      <c r="Q122" s="49"/>
      <c r="R122" s="49"/>
      <c r="S122" s="99"/>
      <c r="T122" s="49"/>
      <c r="U122" s="49"/>
      <c r="V122" s="49"/>
      <c r="W122" s="49"/>
      <c r="X122" s="99"/>
      <c r="Y122" s="49"/>
      <c r="Z122" s="49"/>
      <c r="AA122" s="49"/>
      <c r="AB122" s="49"/>
      <c r="AC122" s="99"/>
      <c r="AD122" s="49"/>
      <c r="AE122" s="49"/>
      <c r="AF122" s="49"/>
      <c r="AG122" s="49"/>
      <c r="AH122" s="99"/>
      <c r="AI122" s="49"/>
      <c r="AJ122" s="49"/>
      <c r="AK122" s="49"/>
      <c r="AL122" s="49"/>
      <c r="AM122" s="99"/>
      <c r="AN122" s="49"/>
      <c r="AO122" s="49"/>
      <c r="AP122" s="49"/>
      <c r="AQ122" s="49"/>
      <c r="AR122" s="99"/>
      <c r="AS122" s="49"/>
      <c r="AT122" s="49"/>
      <c r="AU122" s="49"/>
      <c r="AV122" s="49"/>
      <c r="AW122" s="99"/>
      <c r="AX122" s="49"/>
      <c r="AY122" s="49"/>
      <c r="AZ122" s="49"/>
      <c r="BA122" s="49"/>
      <c r="BB122" s="99"/>
      <c r="BC122" s="49"/>
      <c r="BD122" s="49"/>
      <c r="BE122" s="49"/>
      <c r="BF122" s="49"/>
      <c r="BG122" s="99"/>
      <c r="BH122" s="49"/>
      <c r="BI122" s="49"/>
      <c r="BJ122" s="49"/>
      <c r="BK122" s="49"/>
    </row>
    <row r="123" spans="1:63" ht="12.95" customHeight="1">
      <c r="A123" s="101"/>
      <c r="B123" s="37"/>
      <c r="C123" s="115"/>
      <c r="D123" s="115"/>
      <c r="E123" s="115"/>
      <c r="F123" s="115"/>
      <c r="G123" s="115"/>
      <c r="I123" s="49"/>
      <c r="J123" s="49"/>
      <c r="K123" s="49"/>
      <c r="L123" s="49"/>
      <c r="M123" s="49"/>
      <c r="N123" s="99"/>
      <c r="O123" s="49"/>
      <c r="P123" s="49"/>
      <c r="Q123" s="49"/>
      <c r="R123" s="49"/>
      <c r="S123" s="99"/>
      <c r="T123" s="49"/>
      <c r="U123" s="49"/>
      <c r="V123" s="49"/>
      <c r="W123" s="49"/>
      <c r="X123" s="99"/>
      <c r="Y123" s="49"/>
      <c r="Z123" s="49"/>
      <c r="AA123" s="49"/>
      <c r="AB123" s="49"/>
      <c r="AC123" s="99"/>
      <c r="AD123" s="49"/>
      <c r="AE123" s="49"/>
      <c r="AF123" s="49"/>
      <c r="AG123" s="49"/>
      <c r="AH123" s="99"/>
      <c r="AI123" s="49"/>
      <c r="AJ123" s="49"/>
      <c r="AK123" s="49"/>
      <c r="AL123" s="49"/>
      <c r="AM123" s="99"/>
      <c r="AN123" s="49"/>
      <c r="AO123" s="49"/>
      <c r="AP123" s="49"/>
      <c r="AQ123" s="49"/>
      <c r="AR123" s="99"/>
      <c r="AS123" s="49"/>
      <c r="AT123" s="49"/>
      <c r="AU123" s="49"/>
      <c r="AV123" s="49"/>
      <c r="AW123" s="99"/>
      <c r="AX123" s="49"/>
      <c r="AY123" s="49"/>
      <c r="AZ123" s="49"/>
      <c r="BA123" s="49"/>
      <c r="BB123" s="99"/>
      <c r="BC123" s="49"/>
      <c r="BD123" s="49"/>
      <c r="BE123" s="49"/>
      <c r="BF123" s="49"/>
      <c r="BG123" s="99"/>
      <c r="BH123" s="49"/>
      <c r="BI123" s="49"/>
      <c r="BJ123" s="49"/>
      <c r="BK123" s="49"/>
    </row>
    <row r="124" spans="1:63" ht="12.95" customHeight="1">
      <c r="B124" s="36"/>
      <c r="C124" s="36"/>
      <c r="D124" s="36"/>
      <c r="E124" s="36"/>
      <c r="F124" s="36"/>
      <c r="G124" s="36"/>
      <c r="H124" s="36"/>
      <c r="I124" s="36"/>
      <c r="J124" s="135"/>
      <c r="K124" s="135"/>
      <c r="L124" s="135"/>
      <c r="M124" s="135"/>
      <c r="N124" s="136"/>
      <c r="O124" s="136"/>
      <c r="P124" s="136"/>
      <c r="Q124" s="136"/>
      <c r="R124" s="136"/>
    </row>
    <row r="125" spans="1:63" ht="12.95" customHeight="1">
      <c r="B125" s="36"/>
      <c r="C125" s="36"/>
      <c r="D125" s="36"/>
      <c r="E125" s="36"/>
      <c r="F125" s="36"/>
      <c r="G125" s="36"/>
      <c r="H125" s="36"/>
      <c r="I125" s="36"/>
      <c r="J125" s="52"/>
      <c r="K125" s="52"/>
      <c r="L125" s="52"/>
      <c r="M125" s="135"/>
      <c r="N125" s="135"/>
      <c r="O125" s="135"/>
    </row>
    <row r="126" spans="1:63" ht="12.95" customHeight="1">
      <c r="B126" s="36"/>
      <c r="C126" s="36"/>
      <c r="D126" s="36"/>
      <c r="E126" s="36"/>
      <c r="F126" s="36"/>
      <c r="G126" s="36"/>
      <c r="H126" s="36"/>
      <c r="I126" s="36"/>
      <c r="J126" s="135"/>
      <c r="K126" s="135"/>
      <c r="L126" s="135"/>
      <c r="M126" s="135"/>
      <c r="N126" s="136"/>
      <c r="O126" s="136"/>
      <c r="P126" s="136"/>
      <c r="Q126" s="136"/>
      <c r="R126" s="136"/>
    </row>
    <row r="127" spans="1:63" ht="12.95" customHeight="1"/>
    <row r="128" spans="1:63" ht="12.95" customHeight="1"/>
    <row r="129" ht="12.95" customHeight="1"/>
    <row r="130" ht="12.95" customHeight="1"/>
    <row r="131" ht="12.95" customHeight="1"/>
    <row r="132" ht="12.95" customHeight="1"/>
    <row r="133" ht="12.95" customHeight="1"/>
  </sheetData>
  <scenarios current="0" show="0" sqref="I7 H8 I8 I9">
    <scenario name="1" locked="1" count="7" user="Jason McCarty" comment="Created by Jason McCarty on 14/08/2013">
      <inputCells r="I27" val="0.07" numFmtId="9"/>
      <inputCells r="I22" val="100" numFmtId="166"/>
      <inputCells r="I23" val="1" numFmtId="166"/>
      <inputCells r="I25" val="6" numFmtId="166"/>
      <inputCells r="I28" undone="1" val="6" numFmtId="166"/>
      <inputCells r="I26" undone="1" val="1" numFmtId="166"/>
      <inputCells r="I25" undone="1" val="90" numFmtId="166"/>
    </scenario>
  </scenarios>
  <dataValidations disablePrompts="1" count="2">
    <dataValidation type="whole" allowBlank="1" showInputMessage="1" showErrorMessage="1" prompt="Must be between 1 and 5" sqref="I23">
      <formula1>1</formula1>
      <formula2>5</formula2>
    </dataValidation>
    <dataValidation type="whole" allowBlank="1" showInputMessage="1" showErrorMessage="1" prompt="# must be between 1 and 50" sqref="I25:I26">
      <formula1>1</formula1>
      <formula2>50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5" fitToWidth="0" orientation="landscape" r:id="rId1"/>
  <headerFooter>
    <oddFooter>&amp;C&amp;8Page &amp;P of &amp;N&amp;R&amp;8&amp;A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DO188"/>
  <sheetViews>
    <sheetView zoomScaleNormal="100" workbookViewId="0"/>
  </sheetViews>
  <sheetFormatPr defaultRowHeight="12.75" outlineLevelRow="1"/>
  <cols>
    <col min="1" max="1" width="15.140625" style="35" customWidth="1"/>
    <col min="2" max="64" width="9.7109375" style="35" customWidth="1"/>
    <col min="65" max="94" width="9.7109375" style="36" customWidth="1"/>
    <col min="95" max="16384" width="9.140625" style="36"/>
  </cols>
  <sheetData>
    <row r="1" spans="1:64" s="29" customFormat="1" ht="23.25">
      <c r="A1" s="26" t="s">
        <v>180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</row>
    <row r="2" spans="1:64" s="34" customFormat="1" ht="12.95" customHeight="1">
      <c r="A2" s="30" t="s">
        <v>17</v>
      </c>
      <c r="B2" s="30"/>
      <c r="C2" s="30"/>
      <c r="D2" s="30"/>
      <c r="E2" s="30"/>
      <c r="F2" s="30"/>
      <c r="G2" s="30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  <c r="S2" s="32"/>
      <c r="T2" s="32"/>
      <c r="U2" s="32"/>
      <c r="V2" s="32"/>
      <c r="W2" s="33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</row>
    <row r="3" spans="1:64" ht="12.95" customHeight="1">
      <c r="A3" s="35" t="s">
        <v>18</v>
      </c>
      <c r="BL3" s="36"/>
    </row>
    <row r="4" spans="1:64" ht="12.95" customHeight="1"/>
    <row r="5" spans="1:64" s="34" customFormat="1" ht="12.95" customHeight="1">
      <c r="A5" s="30" t="s">
        <v>19</v>
      </c>
      <c r="B5" s="30"/>
      <c r="C5" s="30"/>
      <c r="D5" s="30"/>
      <c r="E5" s="30"/>
      <c r="F5" s="30"/>
      <c r="G5" s="30"/>
      <c r="H5" s="30"/>
      <c r="I5" s="31"/>
      <c r="J5" s="31"/>
      <c r="K5" s="31"/>
      <c r="L5" s="31"/>
      <c r="M5" s="31"/>
      <c r="N5" s="31"/>
      <c r="O5" s="31"/>
      <c r="P5" s="31"/>
      <c r="Q5" s="31"/>
      <c r="R5" s="31"/>
      <c r="S5" s="32"/>
      <c r="T5" s="32"/>
      <c r="U5" s="32"/>
      <c r="V5" s="32"/>
      <c r="W5" s="32"/>
      <c r="X5" s="33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</row>
    <row r="6" spans="1:64" ht="12.95" customHeight="1"/>
    <row r="7" spans="1:64" ht="12.95" customHeight="1">
      <c r="A7" s="37" t="s">
        <v>20</v>
      </c>
      <c r="B7" s="38"/>
      <c r="C7" s="38"/>
      <c r="D7" s="38"/>
      <c r="E7" s="39">
        <f>SUMPRODUCT(J13:N13,J26:N26)-SUMPRODUCT(J14:N14,J26:N26)</f>
        <v>12.597120000000018</v>
      </c>
      <c r="F7" s="39"/>
      <c r="G7" s="36"/>
      <c r="H7" s="38"/>
      <c r="I7" s="36"/>
      <c r="J7" s="36"/>
      <c r="K7" s="36"/>
      <c r="L7" s="36"/>
      <c r="M7" s="36"/>
      <c r="BJ7" s="36"/>
      <c r="BK7" s="36"/>
      <c r="BL7" s="36"/>
    </row>
    <row r="8" spans="1:64" ht="12.95" customHeight="1">
      <c r="A8" s="37" t="s">
        <v>22</v>
      </c>
      <c r="B8" s="38"/>
      <c r="C8" s="38"/>
      <c r="D8" s="38"/>
      <c r="E8" s="39">
        <f>SUMPRODUCT(J$154:BL$154,J$26:BL$26)</f>
        <v>1.8831692249074787</v>
      </c>
      <c r="F8" s="39"/>
      <c r="G8" s="36"/>
      <c r="H8" s="38"/>
      <c r="I8" s="36"/>
      <c r="J8" s="36"/>
      <c r="K8" s="36"/>
      <c r="L8" s="36"/>
      <c r="M8" s="36"/>
      <c r="BJ8" s="36"/>
      <c r="BK8" s="36"/>
      <c r="BL8" s="36"/>
    </row>
    <row r="9" spans="1:64" ht="12.95" customHeight="1">
      <c r="A9" s="37" t="s">
        <v>24</v>
      </c>
      <c r="B9" s="38"/>
      <c r="C9" s="38"/>
      <c r="D9" s="38"/>
      <c r="E9" s="42">
        <f>E$8/E$7</f>
        <v>0.14949204460285176</v>
      </c>
      <c r="F9" s="42"/>
      <c r="G9" s="36"/>
      <c r="H9" s="38"/>
      <c r="I9" s="36"/>
      <c r="J9" s="36"/>
      <c r="K9" s="36"/>
      <c r="L9" s="36"/>
      <c r="M9" s="36"/>
      <c r="BJ9" s="36"/>
      <c r="BK9" s="36"/>
      <c r="BL9" s="36"/>
    </row>
    <row r="10" spans="1:64" ht="12.95" customHeight="1"/>
    <row r="11" spans="1:64" ht="12.95" customHeight="1">
      <c r="A11" s="30" t="s">
        <v>25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4"/>
      <c r="M11" s="44"/>
      <c r="N11" s="44"/>
      <c r="O11" s="44"/>
      <c r="P11" s="44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</row>
    <row r="12" spans="1:64" ht="12.95" customHeight="1"/>
    <row r="13" spans="1:64" ht="12.95" customHeight="1">
      <c r="A13" s="46" t="s">
        <v>108</v>
      </c>
      <c r="B13" s="47"/>
      <c r="C13" s="47"/>
      <c r="D13" s="47"/>
      <c r="E13" s="47"/>
      <c r="F13" s="47"/>
      <c r="G13" s="47"/>
      <c r="H13" s="47"/>
      <c r="J13" s="48">
        <v>100</v>
      </c>
      <c r="K13" s="48">
        <v>100</v>
      </c>
      <c r="L13" s="48">
        <v>100</v>
      </c>
      <c r="M13" s="48">
        <v>100</v>
      </c>
      <c r="N13" s="48">
        <v>100</v>
      </c>
      <c r="O13" s="46"/>
      <c r="P13" s="46"/>
      <c r="Q13" s="46"/>
      <c r="R13" s="46"/>
    </row>
    <row r="14" spans="1:64" ht="12.95" customHeight="1">
      <c r="A14" s="46" t="s">
        <v>109</v>
      </c>
      <c r="B14" s="47"/>
      <c r="C14" s="47"/>
      <c r="D14" s="47"/>
      <c r="E14" s="47"/>
      <c r="F14" s="47"/>
      <c r="G14" s="47"/>
      <c r="H14" s="47"/>
      <c r="J14" s="48">
        <v>100</v>
      </c>
      <c r="K14" s="48">
        <v>100</v>
      </c>
      <c r="L14" s="48">
        <v>90</v>
      </c>
      <c r="M14" s="48">
        <v>100</v>
      </c>
      <c r="N14" s="48">
        <v>100</v>
      </c>
      <c r="O14" s="46"/>
      <c r="P14" s="46"/>
      <c r="Q14" s="46"/>
      <c r="R14" s="46"/>
    </row>
    <row r="15" spans="1:64" ht="12.95" customHeight="1">
      <c r="A15" s="46" t="s">
        <v>29</v>
      </c>
      <c r="B15" s="47"/>
      <c r="C15" s="47"/>
      <c r="D15" s="47"/>
      <c r="E15" s="47"/>
      <c r="F15" s="47"/>
      <c r="G15" s="47"/>
      <c r="H15" s="47"/>
      <c r="J15" s="48">
        <v>44</v>
      </c>
      <c r="K15" s="46"/>
      <c r="L15" s="46"/>
      <c r="M15" s="46"/>
      <c r="N15" s="46"/>
      <c r="O15" s="46"/>
      <c r="P15" s="46"/>
      <c r="Q15" s="46"/>
      <c r="R15" s="46"/>
    </row>
    <row r="16" spans="1:64" ht="12.95" customHeight="1">
      <c r="A16" s="46" t="s">
        <v>110</v>
      </c>
      <c r="B16" s="47"/>
      <c r="C16" s="47"/>
      <c r="D16" s="47"/>
      <c r="E16" s="47"/>
      <c r="F16" s="47"/>
      <c r="G16" s="47"/>
      <c r="H16" s="47"/>
      <c r="J16" s="48">
        <v>44</v>
      </c>
      <c r="K16" s="48">
        <v>44</v>
      </c>
      <c r="L16" s="48">
        <v>44</v>
      </c>
      <c r="M16" s="48">
        <v>44</v>
      </c>
      <c r="N16" s="48">
        <v>44</v>
      </c>
      <c r="O16" s="46"/>
      <c r="P16" s="46"/>
      <c r="Q16" s="46"/>
      <c r="R16" s="46"/>
    </row>
    <row r="17" spans="1:119" ht="12.95" customHeight="1">
      <c r="A17" s="46" t="s">
        <v>31</v>
      </c>
      <c r="B17" s="46"/>
      <c r="C17" s="46"/>
      <c r="D17" s="46"/>
      <c r="E17" s="46"/>
      <c r="F17" s="46"/>
      <c r="G17" s="46"/>
      <c r="H17" s="46"/>
      <c r="J17" s="50">
        <v>0.08</v>
      </c>
      <c r="K17" s="51"/>
      <c r="L17" s="52"/>
      <c r="M17" s="46"/>
      <c r="N17" s="46"/>
      <c r="O17" s="46"/>
      <c r="P17" s="46"/>
      <c r="Q17" s="46"/>
      <c r="R17" s="46"/>
    </row>
    <row r="18" spans="1:119" ht="12.95" customHeight="1">
      <c r="A18" s="46" t="s">
        <v>99</v>
      </c>
      <c r="B18" s="46"/>
      <c r="C18" s="46"/>
      <c r="D18" s="46"/>
      <c r="E18" s="46"/>
      <c r="F18" s="46"/>
      <c r="G18" s="46"/>
      <c r="H18" s="46"/>
      <c r="J18" s="138">
        <v>0.15</v>
      </c>
      <c r="K18" s="51"/>
      <c r="L18" s="52"/>
      <c r="M18" s="46"/>
      <c r="N18" s="46"/>
      <c r="O18" s="46"/>
      <c r="P18" s="46"/>
      <c r="Q18" s="46"/>
      <c r="R18" s="46"/>
    </row>
    <row r="19" spans="1:119" ht="12.95" customHeight="1">
      <c r="A19" s="46" t="s">
        <v>100</v>
      </c>
      <c r="B19" s="46"/>
      <c r="C19" s="46"/>
      <c r="D19" s="46"/>
      <c r="E19" s="46"/>
      <c r="F19" s="46"/>
      <c r="G19" s="46"/>
      <c r="H19" s="46"/>
      <c r="J19" s="50">
        <v>7.1900000000000006E-2</v>
      </c>
      <c r="K19" s="51"/>
      <c r="L19" s="52"/>
      <c r="M19" s="46"/>
      <c r="N19" s="46"/>
      <c r="O19" s="46"/>
      <c r="P19" s="46"/>
      <c r="Q19" s="46"/>
      <c r="R19" s="46"/>
    </row>
    <row r="20" spans="1:119" ht="12.95" customHeight="1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</row>
    <row r="21" spans="1:119" ht="12.95" customHeight="1">
      <c r="A21" s="53" t="s">
        <v>32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44"/>
      <c r="N21" s="44"/>
      <c r="O21" s="4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</row>
    <row r="22" spans="1:119" ht="12.95" customHeight="1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T22" s="40"/>
      <c r="V22" s="56"/>
      <c r="W22" s="40"/>
      <c r="X22" s="40"/>
      <c r="Y22" s="40"/>
      <c r="Z22" s="40"/>
      <c r="AA22" s="40"/>
      <c r="AB22" s="40"/>
    </row>
    <row r="23" spans="1:119" ht="12.95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L23" s="40" t="str">
        <f>"Regulatory Period "&amp;N24/5</f>
        <v>Regulatory Period 1</v>
      </c>
      <c r="N23" s="36"/>
      <c r="Q23" s="40" t="str">
        <f>"Regulatory Period "&amp;S24/5</f>
        <v>Regulatory Period 2</v>
      </c>
      <c r="S23" s="36"/>
      <c r="V23" s="40" t="str">
        <f>"Regulatory Period "&amp;X24/5</f>
        <v>Regulatory Period 3</v>
      </c>
      <c r="X23" s="36"/>
      <c r="AA23" s="40" t="str">
        <f>"Regulatory Period "&amp;AC24/5</f>
        <v>Regulatory Period 4</v>
      </c>
      <c r="AC23" s="36"/>
      <c r="AF23" s="40" t="str">
        <f>"Regulatory Period "&amp;AH24/5</f>
        <v>Regulatory Period 5</v>
      </c>
      <c r="AH23" s="36"/>
      <c r="AK23" s="40" t="str">
        <f>"Regulatory Period "&amp;AM24/5</f>
        <v>Regulatory Period 6</v>
      </c>
      <c r="AM23" s="36"/>
      <c r="AP23" s="40" t="str">
        <f>"Regulatory Period "&amp;AR24/5</f>
        <v>Regulatory Period 7</v>
      </c>
      <c r="AR23" s="36"/>
      <c r="AU23" s="35" t="str">
        <f>"Regulatory Period "&amp;AW24/5</f>
        <v>Regulatory Period 8</v>
      </c>
      <c r="AZ23" s="35" t="str">
        <f>"Regulatory Period "&amp;BB24/5</f>
        <v>Regulatory Period 9</v>
      </c>
      <c r="BE23" s="35" t="str">
        <f>"Regulatory Period "&amp;BG24/5</f>
        <v>Regulatory Period 10</v>
      </c>
      <c r="BJ23" s="35" t="str">
        <f>"Regulatory Period "&amp;BL24/5</f>
        <v>Regulatory Period 11</v>
      </c>
    </row>
    <row r="24" spans="1:119" ht="12.95" customHeight="1">
      <c r="A24" s="36"/>
      <c r="B24" s="36"/>
      <c r="C24" s="36"/>
      <c r="D24" s="36"/>
      <c r="E24" s="36"/>
      <c r="F24" s="36"/>
      <c r="G24" s="36"/>
      <c r="H24" s="36"/>
      <c r="I24" s="36"/>
      <c r="J24" s="57">
        <v>1</v>
      </c>
      <c r="K24" s="58">
        <f t="shared" ref="K24:Z25" si="0">J24+1</f>
        <v>2</v>
      </c>
      <c r="L24" s="58">
        <f t="shared" si="0"/>
        <v>3</v>
      </c>
      <c r="M24" s="58">
        <f t="shared" si="0"/>
        <v>4</v>
      </c>
      <c r="N24" s="58">
        <f t="shared" si="0"/>
        <v>5</v>
      </c>
      <c r="O24" s="57">
        <f t="shared" si="0"/>
        <v>6</v>
      </c>
      <c r="P24" s="58">
        <f t="shared" si="0"/>
        <v>7</v>
      </c>
      <c r="Q24" s="58">
        <f t="shared" si="0"/>
        <v>8</v>
      </c>
      <c r="R24" s="58">
        <f t="shared" si="0"/>
        <v>9</v>
      </c>
      <c r="S24" s="59">
        <f t="shared" si="0"/>
        <v>10</v>
      </c>
      <c r="T24" s="57">
        <f t="shared" si="0"/>
        <v>11</v>
      </c>
      <c r="U24" s="58">
        <f t="shared" si="0"/>
        <v>12</v>
      </c>
      <c r="V24" s="58">
        <f t="shared" si="0"/>
        <v>13</v>
      </c>
      <c r="W24" s="58">
        <f t="shared" si="0"/>
        <v>14</v>
      </c>
      <c r="X24" s="59">
        <f t="shared" si="0"/>
        <v>15</v>
      </c>
      <c r="Y24" s="57">
        <f t="shared" si="0"/>
        <v>16</v>
      </c>
      <c r="Z24" s="58">
        <f t="shared" si="0"/>
        <v>17</v>
      </c>
      <c r="AA24" s="58">
        <f t="shared" ref="AA24:AP25" si="1">Z24+1</f>
        <v>18</v>
      </c>
      <c r="AB24" s="58">
        <f t="shared" si="1"/>
        <v>19</v>
      </c>
      <c r="AC24" s="59">
        <f t="shared" si="1"/>
        <v>20</v>
      </c>
      <c r="AD24" s="57">
        <f t="shared" si="1"/>
        <v>21</v>
      </c>
      <c r="AE24" s="58">
        <f t="shared" si="1"/>
        <v>22</v>
      </c>
      <c r="AF24" s="58">
        <f t="shared" si="1"/>
        <v>23</v>
      </c>
      <c r="AG24" s="58">
        <f t="shared" si="1"/>
        <v>24</v>
      </c>
      <c r="AH24" s="59">
        <f t="shared" si="1"/>
        <v>25</v>
      </c>
      <c r="AI24" s="57">
        <f t="shared" si="1"/>
        <v>26</v>
      </c>
      <c r="AJ24" s="58">
        <f t="shared" si="1"/>
        <v>27</v>
      </c>
      <c r="AK24" s="58">
        <f t="shared" si="1"/>
        <v>28</v>
      </c>
      <c r="AL24" s="58">
        <f t="shared" si="1"/>
        <v>29</v>
      </c>
      <c r="AM24" s="59">
        <f t="shared" si="1"/>
        <v>30</v>
      </c>
      <c r="AN24" s="57">
        <f t="shared" si="1"/>
        <v>31</v>
      </c>
      <c r="AO24" s="58">
        <f t="shared" si="1"/>
        <v>32</v>
      </c>
      <c r="AP24" s="58">
        <f t="shared" si="1"/>
        <v>33</v>
      </c>
      <c r="AQ24" s="58">
        <f t="shared" ref="AQ24:BF25" si="2">AP24+1</f>
        <v>34</v>
      </c>
      <c r="AR24" s="59">
        <f t="shared" si="2"/>
        <v>35</v>
      </c>
      <c r="AS24" s="57">
        <f t="shared" si="2"/>
        <v>36</v>
      </c>
      <c r="AT24" s="58">
        <f t="shared" si="2"/>
        <v>37</v>
      </c>
      <c r="AU24" s="58">
        <f t="shared" si="2"/>
        <v>38</v>
      </c>
      <c r="AV24" s="58">
        <f t="shared" si="2"/>
        <v>39</v>
      </c>
      <c r="AW24" s="59">
        <f t="shared" si="2"/>
        <v>40</v>
      </c>
      <c r="AX24" s="57">
        <f t="shared" si="2"/>
        <v>41</v>
      </c>
      <c r="AY24" s="58">
        <f t="shared" si="2"/>
        <v>42</v>
      </c>
      <c r="AZ24" s="58">
        <f t="shared" si="2"/>
        <v>43</v>
      </c>
      <c r="BA24" s="58">
        <f t="shared" si="2"/>
        <v>44</v>
      </c>
      <c r="BB24" s="59">
        <f t="shared" si="2"/>
        <v>45</v>
      </c>
      <c r="BC24" s="57">
        <f t="shared" si="2"/>
        <v>46</v>
      </c>
      <c r="BD24" s="58">
        <f t="shared" si="2"/>
        <v>47</v>
      </c>
      <c r="BE24" s="58">
        <f t="shared" si="2"/>
        <v>48</v>
      </c>
      <c r="BF24" s="58">
        <f t="shared" si="2"/>
        <v>49</v>
      </c>
      <c r="BG24" s="59">
        <f t="shared" ref="BG24:BL25" si="3">BF24+1</f>
        <v>50</v>
      </c>
      <c r="BH24" s="57">
        <f t="shared" si="3"/>
        <v>51</v>
      </c>
      <c r="BI24" s="58">
        <f t="shared" si="3"/>
        <v>52</v>
      </c>
      <c r="BJ24" s="58">
        <f t="shared" si="3"/>
        <v>53</v>
      </c>
      <c r="BK24" s="58">
        <f t="shared" si="3"/>
        <v>54</v>
      </c>
      <c r="BL24" s="59">
        <f t="shared" si="3"/>
        <v>55</v>
      </c>
    </row>
    <row r="25" spans="1:119" s="65" customFormat="1" ht="12.95" customHeight="1">
      <c r="A25" s="60" t="s">
        <v>181</v>
      </c>
      <c r="B25" s="60"/>
      <c r="C25" s="60"/>
      <c r="D25" s="60"/>
      <c r="E25" s="60"/>
      <c r="F25" s="60"/>
      <c r="G25" s="60"/>
      <c r="H25" s="60"/>
      <c r="I25" s="60"/>
      <c r="J25" s="61">
        <f t="shared" ref="J25:M25" si="4">K25-1</f>
        <v>-5</v>
      </c>
      <c r="K25" s="61">
        <f t="shared" si="4"/>
        <v>-4</v>
      </c>
      <c r="L25" s="61">
        <f t="shared" si="4"/>
        <v>-3</v>
      </c>
      <c r="M25" s="61">
        <f t="shared" si="4"/>
        <v>-2</v>
      </c>
      <c r="N25" s="61">
        <f>O25-1</f>
        <v>-1</v>
      </c>
      <c r="O25" s="62">
        <v>0</v>
      </c>
      <c r="P25" s="61">
        <f t="shared" si="0"/>
        <v>1</v>
      </c>
      <c r="Q25" s="63">
        <f t="shared" si="0"/>
        <v>2</v>
      </c>
      <c r="R25" s="63">
        <f t="shared" si="0"/>
        <v>3</v>
      </c>
      <c r="S25" s="63">
        <f t="shared" si="0"/>
        <v>4</v>
      </c>
      <c r="T25" s="62">
        <f t="shared" si="0"/>
        <v>5</v>
      </c>
      <c r="U25" s="61">
        <f t="shared" si="0"/>
        <v>6</v>
      </c>
      <c r="V25" s="63">
        <f t="shared" si="0"/>
        <v>7</v>
      </c>
      <c r="W25" s="63">
        <f t="shared" si="0"/>
        <v>8</v>
      </c>
      <c r="X25" s="63">
        <f t="shared" si="0"/>
        <v>9</v>
      </c>
      <c r="Y25" s="62">
        <f t="shared" si="0"/>
        <v>10</v>
      </c>
      <c r="Z25" s="61">
        <f t="shared" si="0"/>
        <v>11</v>
      </c>
      <c r="AA25" s="63">
        <f t="shared" si="1"/>
        <v>12</v>
      </c>
      <c r="AB25" s="63">
        <f t="shared" si="1"/>
        <v>13</v>
      </c>
      <c r="AC25" s="63">
        <f t="shared" si="1"/>
        <v>14</v>
      </c>
      <c r="AD25" s="62">
        <f t="shared" si="1"/>
        <v>15</v>
      </c>
      <c r="AE25" s="61">
        <f t="shared" si="1"/>
        <v>16</v>
      </c>
      <c r="AF25" s="63">
        <f t="shared" si="1"/>
        <v>17</v>
      </c>
      <c r="AG25" s="63">
        <f t="shared" si="1"/>
        <v>18</v>
      </c>
      <c r="AH25" s="63">
        <f t="shared" si="1"/>
        <v>19</v>
      </c>
      <c r="AI25" s="62">
        <f t="shared" si="1"/>
        <v>20</v>
      </c>
      <c r="AJ25" s="61">
        <f t="shared" si="1"/>
        <v>21</v>
      </c>
      <c r="AK25" s="63">
        <f t="shared" si="1"/>
        <v>22</v>
      </c>
      <c r="AL25" s="63">
        <f t="shared" si="1"/>
        <v>23</v>
      </c>
      <c r="AM25" s="63">
        <f t="shared" si="1"/>
        <v>24</v>
      </c>
      <c r="AN25" s="62">
        <f t="shared" si="1"/>
        <v>25</v>
      </c>
      <c r="AO25" s="61">
        <f t="shared" si="1"/>
        <v>26</v>
      </c>
      <c r="AP25" s="63">
        <f t="shared" si="1"/>
        <v>27</v>
      </c>
      <c r="AQ25" s="63">
        <f t="shared" si="2"/>
        <v>28</v>
      </c>
      <c r="AR25" s="63">
        <f t="shared" si="2"/>
        <v>29</v>
      </c>
      <c r="AS25" s="62">
        <f t="shared" si="2"/>
        <v>30</v>
      </c>
      <c r="AT25" s="61">
        <f t="shared" si="2"/>
        <v>31</v>
      </c>
      <c r="AU25" s="63">
        <f t="shared" si="2"/>
        <v>32</v>
      </c>
      <c r="AV25" s="63">
        <f t="shared" si="2"/>
        <v>33</v>
      </c>
      <c r="AW25" s="63">
        <f t="shared" si="2"/>
        <v>34</v>
      </c>
      <c r="AX25" s="62">
        <f t="shared" si="2"/>
        <v>35</v>
      </c>
      <c r="AY25" s="61">
        <f t="shared" si="2"/>
        <v>36</v>
      </c>
      <c r="AZ25" s="63">
        <f t="shared" si="2"/>
        <v>37</v>
      </c>
      <c r="BA25" s="63">
        <f t="shared" si="2"/>
        <v>38</v>
      </c>
      <c r="BB25" s="63">
        <f t="shared" si="2"/>
        <v>39</v>
      </c>
      <c r="BC25" s="62">
        <f t="shared" si="2"/>
        <v>40</v>
      </c>
      <c r="BD25" s="61">
        <f t="shared" si="2"/>
        <v>41</v>
      </c>
      <c r="BE25" s="63">
        <f t="shared" si="2"/>
        <v>42</v>
      </c>
      <c r="BF25" s="63">
        <f t="shared" si="2"/>
        <v>43</v>
      </c>
      <c r="BG25" s="63">
        <f t="shared" si="3"/>
        <v>44</v>
      </c>
      <c r="BH25" s="62">
        <f t="shared" si="3"/>
        <v>45</v>
      </c>
      <c r="BI25" s="61">
        <f t="shared" si="3"/>
        <v>46</v>
      </c>
      <c r="BJ25" s="63">
        <f t="shared" si="3"/>
        <v>47</v>
      </c>
      <c r="BK25" s="63">
        <f t="shared" si="3"/>
        <v>48</v>
      </c>
      <c r="BL25" s="63">
        <f t="shared" si="3"/>
        <v>49</v>
      </c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</row>
    <row r="26" spans="1:119" s="65" customFormat="1" ht="12.95" customHeight="1">
      <c r="A26" s="60" t="s">
        <v>182</v>
      </c>
      <c r="B26" s="60"/>
      <c r="C26" s="60"/>
      <c r="D26" s="60"/>
      <c r="E26" s="60"/>
      <c r="F26" s="60"/>
      <c r="G26" s="60"/>
      <c r="H26" s="60"/>
      <c r="I26" s="60"/>
      <c r="J26" s="66">
        <f t="shared" ref="J26:BL26" si="5">1/(1+$J$17)^J25</f>
        <v>1.4693280768000003</v>
      </c>
      <c r="K26" s="67">
        <f t="shared" si="5"/>
        <v>1.3604889600000003</v>
      </c>
      <c r="L26" s="67">
        <f t="shared" si="5"/>
        <v>1.2597120000000002</v>
      </c>
      <c r="M26" s="67">
        <f t="shared" si="5"/>
        <v>1.1664000000000001</v>
      </c>
      <c r="N26" s="66">
        <f t="shared" si="5"/>
        <v>1.08</v>
      </c>
      <c r="O26" s="68">
        <f t="shared" si="5"/>
        <v>1</v>
      </c>
      <c r="P26" s="66">
        <f t="shared" si="5"/>
        <v>0.92592592592592582</v>
      </c>
      <c r="Q26" s="67">
        <f t="shared" si="5"/>
        <v>0.85733882030178321</v>
      </c>
      <c r="R26" s="67">
        <f t="shared" si="5"/>
        <v>0.79383224102016958</v>
      </c>
      <c r="S26" s="67">
        <f t="shared" si="5"/>
        <v>0.73502985279645328</v>
      </c>
      <c r="T26" s="68">
        <f t="shared" si="5"/>
        <v>0.68058319703375303</v>
      </c>
      <c r="U26" s="66">
        <f t="shared" si="5"/>
        <v>0.63016962688310452</v>
      </c>
      <c r="V26" s="67">
        <f t="shared" si="5"/>
        <v>0.58349039526213387</v>
      </c>
      <c r="W26" s="67">
        <f t="shared" si="5"/>
        <v>0.54026888450197574</v>
      </c>
      <c r="X26" s="67">
        <f t="shared" si="5"/>
        <v>0.50024896713145905</v>
      </c>
      <c r="Y26" s="68">
        <f t="shared" si="5"/>
        <v>0.46319348808468425</v>
      </c>
      <c r="Z26" s="66">
        <f t="shared" si="5"/>
        <v>0.42888285933767062</v>
      </c>
      <c r="AA26" s="67">
        <f t="shared" si="5"/>
        <v>0.39711375864599124</v>
      </c>
      <c r="AB26" s="67">
        <f t="shared" si="5"/>
        <v>0.36769792467221413</v>
      </c>
      <c r="AC26" s="67">
        <f t="shared" si="5"/>
        <v>0.34046104136316119</v>
      </c>
      <c r="AD26" s="68">
        <f t="shared" si="5"/>
        <v>0.31524170496588994</v>
      </c>
      <c r="AE26" s="66">
        <f t="shared" si="5"/>
        <v>0.29189046756100923</v>
      </c>
      <c r="AF26" s="67">
        <f t="shared" si="5"/>
        <v>0.27026895144537894</v>
      </c>
      <c r="AG26" s="67">
        <f t="shared" si="5"/>
        <v>0.25024902911609154</v>
      </c>
      <c r="AH26" s="67">
        <f t="shared" si="5"/>
        <v>0.23171206399638106</v>
      </c>
      <c r="AI26" s="68">
        <f t="shared" si="5"/>
        <v>0.21454820740405653</v>
      </c>
      <c r="AJ26" s="66">
        <f t="shared" si="5"/>
        <v>0.19865574759634863</v>
      </c>
      <c r="AK26" s="67">
        <f t="shared" si="5"/>
        <v>0.18394050703365611</v>
      </c>
      <c r="AL26" s="67">
        <f t="shared" si="5"/>
        <v>0.17031528429042234</v>
      </c>
      <c r="AM26" s="67">
        <f t="shared" si="5"/>
        <v>0.1576993373059466</v>
      </c>
      <c r="AN26" s="68">
        <f t="shared" si="5"/>
        <v>0.1460179049129135</v>
      </c>
      <c r="AO26" s="66">
        <f t="shared" si="5"/>
        <v>0.13520176380825324</v>
      </c>
      <c r="AP26" s="67">
        <f t="shared" si="5"/>
        <v>0.12518681834097523</v>
      </c>
      <c r="AQ26" s="67">
        <f t="shared" si="5"/>
        <v>0.11591372068608817</v>
      </c>
      <c r="AR26" s="67">
        <f t="shared" si="5"/>
        <v>0.10732751915378534</v>
      </c>
      <c r="AS26" s="68">
        <f t="shared" si="5"/>
        <v>9.9377332549801231E-2</v>
      </c>
      <c r="AT26" s="66">
        <f t="shared" si="5"/>
        <v>9.2016048657223348E-2</v>
      </c>
      <c r="AU26" s="67">
        <f t="shared" si="5"/>
        <v>8.5200045052984577E-2</v>
      </c>
      <c r="AV26" s="67">
        <f t="shared" si="5"/>
        <v>7.8888930604615354E-2</v>
      </c>
      <c r="AW26" s="67">
        <f t="shared" si="5"/>
        <v>7.3045306115384581E-2</v>
      </c>
      <c r="AX26" s="68">
        <f t="shared" si="5"/>
        <v>6.7634542699430159E-2</v>
      </c>
      <c r="AY26" s="66">
        <f t="shared" si="5"/>
        <v>6.2624576573546434E-2</v>
      </c>
      <c r="AZ26" s="67">
        <f t="shared" si="5"/>
        <v>5.7985719049580033E-2</v>
      </c>
      <c r="BA26" s="67">
        <f t="shared" si="5"/>
        <v>5.3690480601462989E-2</v>
      </c>
      <c r="BB26" s="67">
        <f t="shared" si="5"/>
        <v>4.9713407964317585E-2</v>
      </c>
      <c r="BC26" s="68">
        <f t="shared" si="5"/>
        <v>4.6030933300294057E-2</v>
      </c>
      <c r="BD26" s="66">
        <f t="shared" si="5"/>
        <v>4.2621234537309309E-2</v>
      </c>
      <c r="BE26" s="67">
        <f t="shared" si="5"/>
        <v>3.9464106053064177E-2</v>
      </c>
      <c r="BF26" s="67">
        <f t="shared" si="5"/>
        <v>3.6540838938022388E-2</v>
      </c>
      <c r="BG26" s="67">
        <f t="shared" si="5"/>
        <v>3.3834110127798502E-2</v>
      </c>
      <c r="BH26" s="68">
        <f t="shared" si="5"/>
        <v>3.1327879747961578E-2</v>
      </c>
      <c r="BI26" s="66">
        <f t="shared" si="5"/>
        <v>2.900729606292738E-2</v>
      </c>
      <c r="BJ26" s="67">
        <f t="shared" si="5"/>
        <v>2.6858607465673496E-2</v>
      </c>
      <c r="BK26" s="67">
        <f t="shared" si="5"/>
        <v>2.4869080986734723E-2</v>
      </c>
      <c r="BL26" s="67">
        <f t="shared" si="5"/>
        <v>2.3026926839569185E-2</v>
      </c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</row>
    <row r="27" spans="1:119" s="65" customFormat="1" ht="12.95" customHeight="1">
      <c r="A27" s="60"/>
      <c r="B27" s="60"/>
      <c r="C27" s="60"/>
      <c r="D27" s="60"/>
      <c r="E27" s="60"/>
      <c r="F27" s="60"/>
      <c r="G27" s="60"/>
      <c r="H27" s="60"/>
      <c r="I27" s="60"/>
      <c r="J27" s="71"/>
      <c r="K27" s="72"/>
      <c r="L27" s="72"/>
      <c r="M27" s="72"/>
      <c r="N27" s="71"/>
      <c r="O27" s="73"/>
      <c r="P27" s="69"/>
      <c r="Q27" s="74"/>
      <c r="R27" s="75"/>
      <c r="S27" s="76"/>
      <c r="T27" s="73"/>
      <c r="U27" s="69"/>
      <c r="V27" s="74"/>
      <c r="W27" s="75"/>
      <c r="X27" s="76"/>
      <c r="Y27" s="73"/>
      <c r="Z27" s="69"/>
      <c r="AA27" s="74"/>
      <c r="AB27" s="75"/>
      <c r="AC27" s="76"/>
      <c r="AD27" s="73"/>
      <c r="AE27" s="69"/>
      <c r="AF27" s="74"/>
      <c r="AG27" s="75"/>
      <c r="AH27" s="76"/>
      <c r="AI27" s="73"/>
      <c r="AJ27" s="69"/>
      <c r="AK27" s="74"/>
      <c r="AL27" s="75"/>
      <c r="AM27" s="76"/>
      <c r="AN27" s="73"/>
      <c r="AO27" s="69"/>
      <c r="AP27" s="74"/>
      <c r="AQ27" s="75"/>
      <c r="AR27" s="76"/>
      <c r="AS27" s="73"/>
      <c r="AT27" s="69"/>
      <c r="AU27" s="74"/>
      <c r="AV27" s="75"/>
      <c r="AW27" s="76"/>
      <c r="AX27" s="73"/>
      <c r="AY27" s="69"/>
      <c r="AZ27" s="74"/>
      <c r="BA27" s="75"/>
      <c r="BB27" s="76"/>
      <c r="BC27" s="73"/>
      <c r="BD27" s="69"/>
      <c r="BE27" s="74"/>
      <c r="BF27" s="75"/>
      <c r="BG27" s="76"/>
      <c r="BH27" s="73"/>
      <c r="BI27" s="69"/>
      <c r="BJ27" s="74"/>
      <c r="BK27" s="75"/>
      <c r="BL27" s="76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</row>
    <row r="28" spans="1:119" s="86" customFormat="1" ht="12.95" customHeight="1">
      <c r="A28" s="77" t="s">
        <v>37</v>
      </c>
      <c r="B28" s="78" t="s">
        <v>38</v>
      </c>
      <c r="C28" s="79"/>
      <c r="D28" s="79"/>
      <c r="E28" s="79"/>
      <c r="F28" s="79"/>
      <c r="G28" s="79"/>
      <c r="H28" s="79"/>
      <c r="I28" s="79"/>
      <c r="J28" s="80">
        <f>J13</f>
        <v>100</v>
      </c>
      <c r="K28" s="80">
        <f>K13</f>
        <v>100</v>
      </c>
      <c r="L28" s="80">
        <f>L13</f>
        <v>100</v>
      </c>
      <c r="M28" s="80">
        <f>M13</f>
        <v>100</v>
      </c>
      <c r="N28" s="80">
        <f>N13</f>
        <v>100</v>
      </c>
      <c r="O28" s="81"/>
      <c r="P28" s="82"/>
      <c r="Q28" s="83"/>
      <c r="R28" s="84"/>
      <c r="S28" s="85"/>
      <c r="T28" s="81"/>
      <c r="U28" s="82"/>
      <c r="V28" s="83"/>
      <c r="W28" s="84"/>
      <c r="X28" s="85"/>
      <c r="Y28" s="81"/>
      <c r="Z28" s="82"/>
      <c r="AA28" s="83"/>
      <c r="AB28" s="84"/>
      <c r="AC28" s="85"/>
      <c r="AD28" s="81"/>
      <c r="AE28" s="82"/>
      <c r="AF28" s="83"/>
      <c r="AG28" s="84"/>
      <c r="AH28" s="85"/>
      <c r="AI28" s="81"/>
      <c r="AJ28" s="82"/>
      <c r="AK28" s="83"/>
      <c r="AL28" s="84"/>
      <c r="AM28" s="85"/>
      <c r="AN28" s="81"/>
      <c r="AO28" s="82"/>
      <c r="AP28" s="83"/>
      <c r="AQ28" s="84"/>
      <c r="AR28" s="85"/>
      <c r="AS28" s="81"/>
      <c r="AT28" s="82"/>
      <c r="AU28" s="83"/>
      <c r="AV28" s="84"/>
      <c r="AW28" s="85"/>
      <c r="AX28" s="81"/>
      <c r="AY28" s="82"/>
      <c r="AZ28" s="83"/>
      <c r="BA28" s="84"/>
      <c r="BB28" s="85"/>
      <c r="BC28" s="81"/>
      <c r="BD28" s="82"/>
      <c r="BE28" s="83"/>
      <c r="BF28" s="84"/>
      <c r="BG28" s="85"/>
      <c r="BH28" s="81"/>
      <c r="BI28" s="82"/>
      <c r="BJ28" s="83"/>
      <c r="BK28" s="84"/>
      <c r="BL28" s="85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</row>
    <row r="29" spans="1:119" s="86" customFormat="1" ht="12.95" customHeight="1" outlineLevel="1">
      <c r="A29" s="77" t="s">
        <v>39</v>
      </c>
      <c r="B29" s="78" t="s">
        <v>111</v>
      </c>
      <c r="C29" s="79"/>
      <c r="D29" s="79"/>
      <c r="E29" s="79"/>
      <c r="F29" s="79"/>
      <c r="G29" s="79"/>
      <c r="H29" s="79"/>
      <c r="I29" s="79"/>
      <c r="J29" s="80"/>
      <c r="K29" s="80"/>
      <c r="L29" s="80"/>
      <c r="M29" s="80"/>
      <c r="N29" s="80"/>
      <c r="O29" s="81"/>
      <c r="P29" s="82"/>
      <c r="Q29" s="83"/>
      <c r="R29" s="84"/>
      <c r="S29" s="85"/>
      <c r="T29" s="81"/>
      <c r="U29" s="82"/>
      <c r="V29" s="83"/>
      <c r="W29" s="84"/>
      <c r="X29" s="85"/>
      <c r="Y29" s="81"/>
      <c r="Z29" s="82"/>
      <c r="AA29" s="83"/>
      <c r="AB29" s="84"/>
      <c r="AC29" s="85"/>
      <c r="AD29" s="81"/>
      <c r="AE29" s="82"/>
      <c r="AF29" s="83"/>
      <c r="AG29" s="84"/>
      <c r="AH29" s="85"/>
      <c r="AI29" s="81"/>
      <c r="AJ29" s="82"/>
      <c r="AK29" s="83"/>
      <c r="AL29" s="84"/>
      <c r="AM29" s="85"/>
      <c r="AN29" s="81"/>
      <c r="AO29" s="82"/>
      <c r="AP29" s="83"/>
      <c r="AQ29" s="84"/>
      <c r="AR29" s="85"/>
      <c r="AS29" s="81"/>
      <c r="AT29" s="82"/>
      <c r="AU29" s="83"/>
      <c r="AV29" s="84"/>
      <c r="AW29" s="85"/>
      <c r="AX29" s="81"/>
      <c r="AY29" s="82"/>
      <c r="AZ29" s="83"/>
      <c r="BA29" s="84"/>
      <c r="BB29" s="85"/>
      <c r="BC29" s="81"/>
      <c r="BD29" s="82"/>
      <c r="BE29" s="83"/>
      <c r="BF29" s="84"/>
      <c r="BG29" s="85"/>
      <c r="BH29" s="81"/>
      <c r="BI29" s="82"/>
      <c r="BJ29" s="83"/>
      <c r="BK29" s="84"/>
      <c r="BL29" s="85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</row>
    <row r="30" spans="1:119" s="86" customFormat="1" ht="12.95" customHeight="1" outlineLevel="1">
      <c r="A30" s="77"/>
      <c r="B30" s="87" t="s">
        <v>112</v>
      </c>
      <c r="C30" s="79"/>
      <c r="D30" s="79"/>
      <c r="E30" s="79"/>
      <c r="F30" s="79"/>
      <c r="G30" s="79"/>
      <c r="H30" s="79"/>
      <c r="I30" s="79"/>
      <c r="J30" s="80">
        <v>0</v>
      </c>
      <c r="K30" s="80">
        <f>J34</f>
        <v>100</v>
      </c>
      <c r="L30" s="80">
        <f>K34</f>
        <v>97.727272727272734</v>
      </c>
      <c r="M30" s="80">
        <f>L34</f>
        <v>95.454545454545467</v>
      </c>
      <c r="N30" s="80">
        <f>M34</f>
        <v>93.181818181818201</v>
      </c>
      <c r="O30" s="81"/>
      <c r="P30" s="82"/>
      <c r="Q30" s="83"/>
      <c r="R30" s="84"/>
      <c r="S30" s="85"/>
      <c r="T30" s="81"/>
      <c r="U30" s="82"/>
      <c r="V30" s="83"/>
      <c r="W30" s="84"/>
      <c r="X30" s="85"/>
      <c r="Y30" s="81"/>
      <c r="Z30" s="82"/>
      <c r="AA30" s="83"/>
      <c r="AB30" s="84"/>
      <c r="AC30" s="85"/>
      <c r="AD30" s="81"/>
      <c r="AE30" s="82"/>
      <c r="AF30" s="83"/>
      <c r="AG30" s="84"/>
      <c r="AH30" s="85"/>
      <c r="AI30" s="81"/>
      <c r="AJ30" s="82"/>
      <c r="AK30" s="83"/>
      <c r="AL30" s="84"/>
      <c r="AM30" s="85"/>
      <c r="AN30" s="81"/>
      <c r="AO30" s="82"/>
      <c r="AP30" s="83"/>
      <c r="AQ30" s="84"/>
      <c r="AR30" s="85"/>
      <c r="AS30" s="81"/>
      <c r="AT30" s="82"/>
      <c r="AU30" s="83"/>
      <c r="AV30" s="84"/>
      <c r="AW30" s="85"/>
      <c r="AX30" s="81"/>
      <c r="AY30" s="82"/>
      <c r="AZ30" s="83"/>
      <c r="BA30" s="84"/>
      <c r="BB30" s="85"/>
      <c r="BC30" s="81"/>
      <c r="BD30" s="82"/>
      <c r="BE30" s="83"/>
      <c r="BF30" s="84"/>
      <c r="BG30" s="85"/>
      <c r="BH30" s="81"/>
      <c r="BI30" s="82"/>
      <c r="BJ30" s="83"/>
      <c r="BK30" s="84"/>
      <c r="BL30" s="85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</row>
    <row r="31" spans="1:119" s="86" customFormat="1" ht="12.95" customHeight="1" outlineLevel="1">
      <c r="A31" s="78"/>
      <c r="B31" s="139" t="s">
        <v>113</v>
      </c>
      <c r="C31" s="88"/>
      <c r="D31" s="88"/>
      <c r="E31" s="88"/>
      <c r="F31" s="88"/>
      <c r="G31" s="88"/>
      <c r="H31" s="88"/>
      <c r="I31" s="88"/>
      <c r="J31" s="80">
        <f>J$28</f>
        <v>100</v>
      </c>
      <c r="K31" s="80">
        <v>0</v>
      </c>
      <c r="L31" s="89">
        <v>0</v>
      </c>
      <c r="M31" s="89">
        <v>0</v>
      </c>
      <c r="N31" s="80">
        <v>0</v>
      </c>
      <c r="O31" s="81"/>
      <c r="P31" s="82"/>
      <c r="Q31" s="83"/>
      <c r="R31" s="84"/>
      <c r="S31" s="85"/>
      <c r="T31" s="81"/>
      <c r="U31" s="82"/>
      <c r="V31" s="83"/>
      <c r="W31" s="84"/>
      <c r="X31" s="85"/>
      <c r="Y31" s="81"/>
      <c r="Z31" s="82"/>
      <c r="AA31" s="83"/>
      <c r="AB31" s="84"/>
      <c r="AC31" s="85"/>
      <c r="AD31" s="81"/>
      <c r="AE31" s="82"/>
      <c r="AF31" s="83"/>
      <c r="AG31" s="84"/>
      <c r="AH31" s="85"/>
      <c r="AI31" s="81"/>
      <c r="AJ31" s="82"/>
      <c r="AK31" s="83"/>
      <c r="AL31" s="84"/>
      <c r="AM31" s="85"/>
      <c r="AN31" s="81"/>
      <c r="AO31" s="82"/>
      <c r="AP31" s="83"/>
      <c r="AQ31" s="84"/>
      <c r="AR31" s="85"/>
      <c r="AS31" s="81"/>
      <c r="AT31" s="82"/>
      <c r="AU31" s="83"/>
      <c r="AV31" s="84"/>
      <c r="AW31" s="85"/>
      <c r="AX31" s="81"/>
      <c r="AY31" s="82"/>
      <c r="AZ31" s="83"/>
      <c r="BA31" s="84"/>
      <c r="BB31" s="85"/>
      <c r="BC31" s="81"/>
      <c r="BD31" s="82"/>
      <c r="BE31" s="83"/>
      <c r="BF31" s="84"/>
      <c r="BG31" s="85"/>
      <c r="BH31" s="81"/>
      <c r="BI31" s="82"/>
      <c r="BJ31" s="83"/>
      <c r="BK31" s="84"/>
      <c r="BL31" s="85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</row>
    <row r="32" spans="1:119" s="86" customFormat="1" ht="12.95" customHeight="1" outlineLevel="1">
      <c r="A32" s="78"/>
      <c r="B32" s="139" t="s">
        <v>114</v>
      </c>
      <c r="C32" s="88"/>
      <c r="D32" s="88"/>
      <c r="E32" s="88"/>
      <c r="F32" s="88"/>
      <c r="G32" s="88"/>
      <c r="H32" s="88"/>
      <c r="I32" s="88"/>
      <c r="J32" s="80"/>
      <c r="K32" s="80">
        <f>$J$15</f>
        <v>44</v>
      </c>
      <c r="L32" s="80">
        <f t="shared" ref="L32:N32" si="6">K32-1</f>
        <v>43</v>
      </c>
      <c r="M32" s="80">
        <f t="shared" si="6"/>
        <v>42</v>
      </c>
      <c r="N32" s="80">
        <f t="shared" si="6"/>
        <v>41</v>
      </c>
      <c r="O32" s="92"/>
      <c r="P32" s="80"/>
      <c r="Q32" s="80"/>
      <c r="R32" s="80"/>
      <c r="S32" s="140"/>
      <c r="T32" s="92"/>
      <c r="U32" s="80"/>
      <c r="V32" s="80"/>
      <c r="W32" s="80"/>
      <c r="X32" s="140"/>
      <c r="Y32" s="92"/>
      <c r="Z32" s="80"/>
      <c r="AA32" s="80"/>
      <c r="AB32" s="80"/>
      <c r="AC32" s="140"/>
      <c r="AD32" s="92"/>
      <c r="AE32" s="80"/>
      <c r="AF32" s="80"/>
      <c r="AG32" s="80"/>
      <c r="AH32" s="140"/>
      <c r="AI32" s="92"/>
      <c r="AJ32" s="80"/>
      <c r="AK32" s="80"/>
      <c r="AL32" s="80"/>
      <c r="AM32" s="140"/>
      <c r="AN32" s="92"/>
      <c r="AO32" s="80"/>
      <c r="AP32" s="80"/>
      <c r="AQ32" s="80"/>
      <c r="AR32" s="140"/>
      <c r="AS32" s="92"/>
      <c r="AT32" s="80"/>
      <c r="AU32" s="80"/>
      <c r="AV32" s="80"/>
      <c r="AW32" s="140"/>
      <c r="AX32" s="92"/>
      <c r="AY32" s="80"/>
      <c r="AZ32" s="80"/>
      <c r="BA32" s="80"/>
      <c r="BB32" s="140"/>
      <c r="BC32" s="92"/>
      <c r="BD32" s="80"/>
      <c r="BE32" s="80"/>
      <c r="BF32" s="80"/>
      <c r="BG32" s="140"/>
      <c r="BH32" s="92"/>
      <c r="BI32" s="80"/>
      <c r="BJ32" s="80"/>
      <c r="BK32" s="80"/>
      <c r="BL32" s="140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</row>
    <row r="33" spans="1:119" s="86" customFormat="1" ht="12.95" customHeight="1" outlineLevel="1">
      <c r="A33" s="78"/>
      <c r="B33" s="114" t="s">
        <v>115</v>
      </c>
      <c r="C33" s="88"/>
      <c r="D33" s="88"/>
      <c r="E33" s="88"/>
      <c r="F33" s="88"/>
      <c r="G33" s="88"/>
      <c r="H33" s="88"/>
      <c r="I33" s="88"/>
      <c r="J33" s="80">
        <f>IF(J30&lt;&gt;0,J30/J32,0)</f>
        <v>0</v>
      </c>
      <c r="K33" s="80">
        <f t="shared" ref="K33:N33" si="7">IF(K30&lt;&gt;0,K30/K32,0)</f>
        <v>2.2727272727272729</v>
      </c>
      <c r="L33" s="80">
        <f t="shared" si="7"/>
        <v>2.2727272727272729</v>
      </c>
      <c r="M33" s="80">
        <f t="shared" si="7"/>
        <v>2.2727272727272729</v>
      </c>
      <c r="N33" s="80">
        <f t="shared" si="7"/>
        <v>2.2727272727272734</v>
      </c>
      <c r="O33" s="81"/>
      <c r="P33" s="82"/>
      <c r="Q33" s="83"/>
      <c r="R33" s="84"/>
      <c r="S33" s="85"/>
      <c r="T33" s="81"/>
      <c r="U33" s="82"/>
      <c r="V33" s="83"/>
      <c r="W33" s="84"/>
      <c r="X33" s="85"/>
      <c r="Y33" s="81"/>
      <c r="Z33" s="82"/>
      <c r="AA33" s="83"/>
      <c r="AB33" s="84"/>
      <c r="AC33" s="85"/>
      <c r="AD33" s="81"/>
      <c r="AE33" s="82"/>
      <c r="AF33" s="83"/>
      <c r="AG33" s="84"/>
      <c r="AH33" s="85"/>
      <c r="AI33" s="81"/>
      <c r="AJ33" s="82"/>
      <c r="AK33" s="83"/>
      <c r="AL33" s="84"/>
      <c r="AM33" s="85"/>
      <c r="AN33" s="81"/>
      <c r="AO33" s="82"/>
      <c r="AP33" s="83"/>
      <c r="AQ33" s="84"/>
      <c r="AR33" s="85"/>
      <c r="AS33" s="81"/>
      <c r="AT33" s="82"/>
      <c r="AU33" s="83"/>
      <c r="AV33" s="84"/>
      <c r="AW33" s="85"/>
      <c r="AX33" s="81"/>
      <c r="AY33" s="82"/>
      <c r="AZ33" s="83"/>
      <c r="BA33" s="84"/>
      <c r="BB33" s="85"/>
      <c r="BC33" s="81"/>
      <c r="BD33" s="82"/>
      <c r="BE33" s="83"/>
      <c r="BF33" s="84"/>
      <c r="BG33" s="85"/>
      <c r="BH33" s="81"/>
      <c r="BI33" s="82"/>
      <c r="BJ33" s="83"/>
      <c r="BK33" s="84"/>
      <c r="BL33" s="85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</row>
    <row r="34" spans="1:119" s="86" customFormat="1" ht="12.95" customHeight="1" outlineLevel="1">
      <c r="A34" s="78"/>
      <c r="B34" s="87" t="s">
        <v>116</v>
      </c>
      <c r="C34" s="88"/>
      <c r="D34" s="88"/>
      <c r="E34" s="88"/>
      <c r="F34" s="88"/>
      <c r="G34" s="88"/>
      <c r="H34" s="88"/>
      <c r="I34" s="88"/>
      <c r="J34" s="141">
        <f>J30+J31-J33</f>
        <v>100</v>
      </c>
      <c r="K34" s="141">
        <f>K30+K31-K33</f>
        <v>97.727272727272734</v>
      </c>
      <c r="L34" s="141">
        <f>L30+L31-L33</f>
        <v>95.454545454545467</v>
      </c>
      <c r="M34" s="141">
        <f>M30+M31-M33</f>
        <v>93.181818181818201</v>
      </c>
      <c r="N34" s="142">
        <f>N30+N31-N33</f>
        <v>90.909090909090935</v>
      </c>
      <c r="O34" s="81"/>
      <c r="P34" s="82"/>
      <c r="Q34" s="83"/>
      <c r="R34" s="84"/>
      <c r="S34" s="85"/>
      <c r="T34" s="81"/>
      <c r="U34" s="82"/>
      <c r="V34" s="83"/>
      <c r="W34" s="84"/>
      <c r="X34" s="85"/>
      <c r="Y34" s="81"/>
      <c r="Z34" s="82"/>
      <c r="AA34" s="83"/>
      <c r="AB34" s="84"/>
      <c r="AC34" s="85"/>
      <c r="AD34" s="81"/>
      <c r="AE34" s="82"/>
      <c r="AF34" s="83"/>
      <c r="AG34" s="84"/>
      <c r="AH34" s="85"/>
      <c r="AI34" s="81"/>
      <c r="AJ34" s="82"/>
      <c r="AK34" s="83"/>
      <c r="AL34" s="84"/>
      <c r="AM34" s="85"/>
      <c r="AN34" s="81"/>
      <c r="AO34" s="82"/>
      <c r="AP34" s="83"/>
      <c r="AQ34" s="84"/>
      <c r="AR34" s="85"/>
      <c r="AS34" s="81"/>
      <c r="AT34" s="82"/>
      <c r="AU34" s="83"/>
      <c r="AV34" s="84"/>
      <c r="AW34" s="85"/>
      <c r="AX34" s="81"/>
      <c r="AY34" s="82"/>
      <c r="AZ34" s="83"/>
      <c r="BA34" s="84"/>
      <c r="BB34" s="85"/>
      <c r="BC34" s="81"/>
      <c r="BD34" s="82"/>
      <c r="BE34" s="83"/>
      <c r="BF34" s="84"/>
      <c r="BG34" s="85"/>
      <c r="BH34" s="81"/>
      <c r="BI34" s="82"/>
      <c r="BJ34" s="83"/>
      <c r="BK34" s="84"/>
      <c r="BL34" s="85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</row>
    <row r="35" spans="1:119" s="86" customFormat="1" ht="12.95" customHeight="1" outlineLevel="1">
      <c r="A35" s="77"/>
      <c r="B35" s="87" t="s">
        <v>117</v>
      </c>
      <c r="C35" s="79"/>
      <c r="D35" s="79"/>
      <c r="E35" s="79"/>
      <c r="F35" s="79"/>
      <c r="G35" s="79"/>
      <c r="H35" s="79"/>
      <c r="I35" s="79"/>
      <c r="J35" s="80">
        <v>0</v>
      </c>
      <c r="K35" s="80">
        <f>J39</f>
        <v>0</v>
      </c>
      <c r="L35" s="80">
        <f>K39</f>
        <v>100</v>
      </c>
      <c r="M35" s="80">
        <f>L39</f>
        <v>97.727272727272734</v>
      </c>
      <c r="N35" s="80">
        <f>M39</f>
        <v>95.454545454545467</v>
      </c>
      <c r="O35" s="81"/>
      <c r="P35" s="82"/>
      <c r="Q35" s="83"/>
      <c r="R35" s="84"/>
      <c r="S35" s="85"/>
      <c r="T35" s="81"/>
      <c r="U35" s="82"/>
      <c r="V35" s="83"/>
      <c r="W35" s="84"/>
      <c r="X35" s="85"/>
      <c r="Y35" s="81"/>
      <c r="Z35" s="82"/>
      <c r="AA35" s="83"/>
      <c r="AB35" s="84"/>
      <c r="AC35" s="85"/>
      <c r="AD35" s="81"/>
      <c r="AE35" s="82"/>
      <c r="AF35" s="83"/>
      <c r="AG35" s="84"/>
      <c r="AH35" s="85"/>
      <c r="AI35" s="81"/>
      <c r="AJ35" s="82"/>
      <c r="AK35" s="83"/>
      <c r="AL35" s="84"/>
      <c r="AM35" s="85"/>
      <c r="AN35" s="81"/>
      <c r="AO35" s="82"/>
      <c r="AP35" s="83"/>
      <c r="AQ35" s="84"/>
      <c r="AR35" s="85"/>
      <c r="AS35" s="81"/>
      <c r="AT35" s="82"/>
      <c r="AU35" s="83"/>
      <c r="AV35" s="84"/>
      <c r="AW35" s="85"/>
      <c r="AX35" s="81"/>
      <c r="AY35" s="82"/>
      <c r="AZ35" s="83"/>
      <c r="BA35" s="84"/>
      <c r="BB35" s="85"/>
      <c r="BC35" s="81"/>
      <c r="BD35" s="82"/>
      <c r="BE35" s="83"/>
      <c r="BF35" s="84"/>
      <c r="BG35" s="85"/>
      <c r="BH35" s="81"/>
      <c r="BI35" s="82"/>
      <c r="BJ35" s="83"/>
      <c r="BK35" s="84"/>
      <c r="BL35" s="85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</row>
    <row r="36" spans="1:119" s="86" customFormat="1" ht="12.95" customHeight="1" outlineLevel="1">
      <c r="A36" s="78"/>
      <c r="B36" s="139" t="s">
        <v>118</v>
      </c>
      <c r="C36" s="88"/>
      <c r="D36" s="88"/>
      <c r="E36" s="88"/>
      <c r="F36" s="88"/>
      <c r="G36" s="88"/>
      <c r="H36" s="88"/>
      <c r="I36" s="88"/>
      <c r="J36" s="80">
        <v>0</v>
      </c>
      <c r="K36" s="80">
        <f>K$28</f>
        <v>100</v>
      </c>
      <c r="L36" s="89">
        <v>0</v>
      </c>
      <c r="M36" s="89">
        <v>0</v>
      </c>
      <c r="N36" s="80">
        <v>0</v>
      </c>
      <c r="O36" s="81"/>
      <c r="P36" s="82"/>
      <c r="Q36" s="83"/>
      <c r="R36" s="84"/>
      <c r="S36" s="85"/>
      <c r="T36" s="81"/>
      <c r="U36" s="82"/>
      <c r="V36" s="83"/>
      <c r="W36" s="84"/>
      <c r="X36" s="85"/>
      <c r="Y36" s="81"/>
      <c r="Z36" s="82"/>
      <c r="AA36" s="83"/>
      <c r="AB36" s="84"/>
      <c r="AC36" s="85"/>
      <c r="AD36" s="81"/>
      <c r="AE36" s="82"/>
      <c r="AF36" s="83"/>
      <c r="AG36" s="84"/>
      <c r="AH36" s="85"/>
      <c r="AI36" s="81"/>
      <c r="AJ36" s="82"/>
      <c r="AK36" s="83"/>
      <c r="AL36" s="84"/>
      <c r="AM36" s="85"/>
      <c r="AN36" s="81"/>
      <c r="AO36" s="82"/>
      <c r="AP36" s="83"/>
      <c r="AQ36" s="84"/>
      <c r="AR36" s="85"/>
      <c r="AS36" s="81"/>
      <c r="AT36" s="82"/>
      <c r="AU36" s="83"/>
      <c r="AV36" s="84"/>
      <c r="AW36" s="85"/>
      <c r="AX36" s="81"/>
      <c r="AY36" s="82"/>
      <c r="AZ36" s="83"/>
      <c r="BA36" s="84"/>
      <c r="BB36" s="85"/>
      <c r="BC36" s="81"/>
      <c r="BD36" s="82"/>
      <c r="BE36" s="83"/>
      <c r="BF36" s="84"/>
      <c r="BG36" s="85"/>
      <c r="BH36" s="81"/>
      <c r="BI36" s="82"/>
      <c r="BJ36" s="83"/>
      <c r="BK36" s="84"/>
      <c r="BL36" s="85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</row>
    <row r="37" spans="1:119" s="86" customFormat="1" ht="12.95" customHeight="1" outlineLevel="1">
      <c r="A37" s="78"/>
      <c r="B37" s="139" t="s">
        <v>114</v>
      </c>
      <c r="C37" s="88"/>
      <c r="D37" s="88"/>
      <c r="E37" s="88"/>
      <c r="F37" s="88"/>
      <c r="G37" s="88"/>
      <c r="H37" s="88"/>
      <c r="I37" s="88"/>
      <c r="J37" s="80"/>
      <c r="K37" s="80"/>
      <c r="L37" s="80">
        <f>$J$15</f>
        <v>44</v>
      </c>
      <c r="M37" s="80">
        <f t="shared" ref="M37:N37" si="8">L37-1</f>
        <v>43</v>
      </c>
      <c r="N37" s="80">
        <f t="shared" si="8"/>
        <v>42</v>
      </c>
      <c r="O37" s="92"/>
      <c r="P37" s="80"/>
      <c r="Q37" s="80"/>
      <c r="R37" s="80"/>
      <c r="S37" s="140"/>
      <c r="T37" s="92"/>
      <c r="U37" s="80"/>
      <c r="V37" s="80"/>
      <c r="W37" s="80"/>
      <c r="X37" s="140"/>
      <c r="Y37" s="92"/>
      <c r="Z37" s="80"/>
      <c r="AA37" s="80"/>
      <c r="AB37" s="80"/>
      <c r="AC37" s="140"/>
      <c r="AD37" s="92"/>
      <c r="AE37" s="80"/>
      <c r="AF37" s="80"/>
      <c r="AG37" s="80"/>
      <c r="AH37" s="140"/>
      <c r="AI37" s="92"/>
      <c r="AJ37" s="80"/>
      <c r="AK37" s="80"/>
      <c r="AL37" s="80"/>
      <c r="AM37" s="140"/>
      <c r="AN37" s="92"/>
      <c r="AO37" s="80"/>
      <c r="AP37" s="80"/>
      <c r="AQ37" s="80"/>
      <c r="AR37" s="140"/>
      <c r="AS37" s="92"/>
      <c r="AT37" s="80"/>
      <c r="AU37" s="80"/>
      <c r="AV37" s="80"/>
      <c r="AW37" s="140"/>
      <c r="AX37" s="92"/>
      <c r="AY37" s="80"/>
      <c r="AZ37" s="80"/>
      <c r="BA37" s="80"/>
      <c r="BB37" s="140"/>
      <c r="BC37" s="92"/>
      <c r="BD37" s="80"/>
      <c r="BE37" s="80"/>
      <c r="BF37" s="80"/>
      <c r="BG37" s="140"/>
      <c r="BH37" s="92"/>
      <c r="BI37" s="80"/>
      <c r="BJ37" s="80"/>
      <c r="BK37" s="80"/>
      <c r="BL37" s="140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</row>
    <row r="38" spans="1:119" s="86" customFormat="1" ht="12.95" customHeight="1" outlineLevel="1">
      <c r="A38" s="78"/>
      <c r="B38" s="114" t="s">
        <v>119</v>
      </c>
      <c r="C38" s="88"/>
      <c r="D38" s="88"/>
      <c r="E38" s="88"/>
      <c r="F38" s="88"/>
      <c r="G38" s="88"/>
      <c r="H38" s="88"/>
      <c r="I38" s="88"/>
      <c r="J38" s="80">
        <f>IF(J35&lt;&gt;0,J35/J37,0)</f>
        <v>0</v>
      </c>
      <c r="K38" s="80">
        <f t="shared" ref="K38:N38" si="9">IF(K35&lt;&gt;0,K35/K37,0)</f>
        <v>0</v>
      </c>
      <c r="L38" s="80">
        <f t="shared" si="9"/>
        <v>2.2727272727272729</v>
      </c>
      <c r="M38" s="80">
        <f t="shared" si="9"/>
        <v>2.2727272727272729</v>
      </c>
      <c r="N38" s="80">
        <f t="shared" si="9"/>
        <v>2.2727272727272729</v>
      </c>
      <c r="O38" s="81"/>
      <c r="P38" s="82"/>
      <c r="Q38" s="83"/>
      <c r="R38" s="84"/>
      <c r="S38" s="85"/>
      <c r="T38" s="81"/>
      <c r="U38" s="82"/>
      <c r="V38" s="83"/>
      <c r="W38" s="84"/>
      <c r="X38" s="85"/>
      <c r="Y38" s="81"/>
      <c r="Z38" s="82"/>
      <c r="AA38" s="83"/>
      <c r="AB38" s="84"/>
      <c r="AC38" s="85"/>
      <c r="AD38" s="81"/>
      <c r="AE38" s="82"/>
      <c r="AF38" s="83"/>
      <c r="AG38" s="84"/>
      <c r="AH38" s="85"/>
      <c r="AI38" s="81"/>
      <c r="AJ38" s="82"/>
      <c r="AK38" s="83"/>
      <c r="AL38" s="84"/>
      <c r="AM38" s="85"/>
      <c r="AN38" s="81"/>
      <c r="AO38" s="82"/>
      <c r="AP38" s="83"/>
      <c r="AQ38" s="84"/>
      <c r="AR38" s="85"/>
      <c r="AS38" s="81"/>
      <c r="AT38" s="82"/>
      <c r="AU38" s="83"/>
      <c r="AV38" s="84"/>
      <c r="AW38" s="85"/>
      <c r="AX38" s="81"/>
      <c r="AY38" s="82"/>
      <c r="AZ38" s="83"/>
      <c r="BA38" s="84"/>
      <c r="BB38" s="85"/>
      <c r="BC38" s="81"/>
      <c r="BD38" s="82"/>
      <c r="BE38" s="83"/>
      <c r="BF38" s="84"/>
      <c r="BG38" s="85"/>
      <c r="BH38" s="81"/>
      <c r="BI38" s="82"/>
      <c r="BJ38" s="83"/>
      <c r="BK38" s="84"/>
      <c r="BL38" s="85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</row>
    <row r="39" spans="1:119" s="86" customFormat="1" ht="12.95" customHeight="1" outlineLevel="1">
      <c r="A39" s="78"/>
      <c r="B39" s="87" t="s">
        <v>120</v>
      </c>
      <c r="C39" s="88"/>
      <c r="D39" s="88"/>
      <c r="E39" s="88"/>
      <c r="F39" s="88"/>
      <c r="G39" s="88"/>
      <c r="H39" s="88"/>
      <c r="I39" s="88"/>
      <c r="J39" s="141">
        <f>J35+J36-J38</f>
        <v>0</v>
      </c>
      <c r="K39" s="141">
        <f>K35+K36-K38</f>
        <v>100</v>
      </c>
      <c r="L39" s="141">
        <f>L35+L36-L38</f>
        <v>97.727272727272734</v>
      </c>
      <c r="M39" s="141">
        <f>M35+M36-M38</f>
        <v>95.454545454545467</v>
      </c>
      <c r="N39" s="142">
        <f>N35+N36-N38</f>
        <v>93.181818181818201</v>
      </c>
      <c r="O39" s="81"/>
      <c r="P39" s="82"/>
      <c r="Q39" s="83"/>
      <c r="R39" s="84"/>
      <c r="S39" s="85"/>
      <c r="T39" s="81"/>
      <c r="U39" s="82"/>
      <c r="V39" s="83"/>
      <c r="W39" s="84"/>
      <c r="X39" s="85"/>
      <c r="Y39" s="81"/>
      <c r="Z39" s="82"/>
      <c r="AA39" s="83"/>
      <c r="AB39" s="84"/>
      <c r="AC39" s="85"/>
      <c r="AD39" s="81"/>
      <c r="AE39" s="82"/>
      <c r="AF39" s="83"/>
      <c r="AG39" s="84"/>
      <c r="AH39" s="85"/>
      <c r="AI39" s="81"/>
      <c r="AJ39" s="82"/>
      <c r="AK39" s="83"/>
      <c r="AL39" s="84"/>
      <c r="AM39" s="85"/>
      <c r="AN39" s="81"/>
      <c r="AO39" s="82"/>
      <c r="AP39" s="83"/>
      <c r="AQ39" s="84"/>
      <c r="AR39" s="85"/>
      <c r="AS39" s="81"/>
      <c r="AT39" s="82"/>
      <c r="AU39" s="83"/>
      <c r="AV39" s="84"/>
      <c r="AW39" s="85"/>
      <c r="AX39" s="81"/>
      <c r="AY39" s="82"/>
      <c r="AZ39" s="83"/>
      <c r="BA39" s="84"/>
      <c r="BB39" s="85"/>
      <c r="BC39" s="81"/>
      <c r="BD39" s="82"/>
      <c r="BE39" s="83"/>
      <c r="BF39" s="84"/>
      <c r="BG39" s="85"/>
      <c r="BH39" s="81"/>
      <c r="BI39" s="82"/>
      <c r="BJ39" s="83"/>
      <c r="BK39" s="84"/>
      <c r="BL39" s="85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</row>
    <row r="40" spans="1:119" s="86" customFormat="1" ht="12.95" customHeight="1" outlineLevel="1">
      <c r="A40" s="77"/>
      <c r="B40" s="87" t="s">
        <v>121</v>
      </c>
      <c r="C40" s="79"/>
      <c r="D40" s="79"/>
      <c r="E40" s="79"/>
      <c r="F40" s="79"/>
      <c r="G40" s="79"/>
      <c r="H40" s="79"/>
      <c r="I40" s="79"/>
      <c r="J40" s="80">
        <v>0</v>
      </c>
      <c r="K40" s="80">
        <f>J44</f>
        <v>0</v>
      </c>
      <c r="L40" s="80">
        <f>K44</f>
        <v>0</v>
      </c>
      <c r="M40" s="80">
        <f>L44</f>
        <v>100</v>
      </c>
      <c r="N40" s="80">
        <f>M44</f>
        <v>97.727272727272734</v>
      </c>
      <c r="O40" s="81"/>
      <c r="P40" s="82"/>
      <c r="Q40" s="83"/>
      <c r="R40" s="84"/>
      <c r="S40" s="85"/>
      <c r="T40" s="81"/>
      <c r="U40" s="82"/>
      <c r="V40" s="83"/>
      <c r="W40" s="84"/>
      <c r="X40" s="85"/>
      <c r="Y40" s="81"/>
      <c r="Z40" s="82"/>
      <c r="AA40" s="83"/>
      <c r="AB40" s="84"/>
      <c r="AC40" s="85"/>
      <c r="AD40" s="81"/>
      <c r="AE40" s="82"/>
      <c r="AF40" s="83"/>
      <c r="AG40" s="84"/>
      <c r="AH40" s="85"/>
      <c r="AI40" s="81"/>
      <c r="AJ40" s="82"/>
      <c r="AK40" s="83"/>
      <c r="AL40" s="84"/>
      <c r="AM40" s="85"/>
      <c r="AN40" s="81"/>
      <c r="AO40" s="82"/>
      <c r="AP40" s="83"/>
      <c r="AQ40" s="84"/>
      <c r="AR40" s="85"/>
      <c r="AS40" s="81"/>
      <c r="AT40" s="82"/>
      <c r="AU40" s="83"/>
      <c r="AV40" s="84"/>
      <c r="AW40" s="85"/>
      <c r="AX40" s="81"/>
      <c r="AY40" s="82"/>
      <c r="AZ40" s="83"/>
      <c r="BA40" s="84"/>
      <c r="BB40" s="85"/>
      <c r="BC40" s="81"/>
      <c r="BD40" s="82"/>
      <c r="BE40" s="83"/>
      <c r="BF40" s="84"/>
      <c r="BG40" s="85"/>
      <c r="BH40" s="81"/>
      <c r="BI40" s="82"/>
      <c r="BJ40" s="83"/>
      <c r="BK40" s="84"/>
      <c r="BL40" s="85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</row>
    <row r="41" spans="1:119" s="86" customFormat="1" ht="12.95" customHeight="1" outlineLevel="1">
      <c r="A41" s="78"/>
      <c r="B41" s="139" t="s">
        <v>122</v>
      </c>
      <c r="C41" s="88"/>
      <c r="D41" s="88"/>
      <c r="E41" s="88"/>
      <c r="F41" s="88"/>
      <c r="G41" s="88"/>
      <c r="H41" s="88"/>
      <c r="I41" s="88"/>
      <c r="J41" s="80">
        <v>0</v>
      </c>
      <c r="K41" s="80">
        <v>0</v>
      </c>
      <c r="L41" s="89">
        <f>L$28</f>
        <v>100</v>
      </c>
      <c r="M41" s="89">
        <v>0</v>
      </c>
      <c r="N41" s="80">
        <v>0</v>
      </c>
      <c r="O41" s="81"/>
      <c r="P41" s="82"/>
      <c r="Q41" s="83"/>
      <c r="R41" s="84"/>
      <c r="S41" s="85"/>
      <c r="T41" s="81"/>
      <c r="U41" s="82"/>
      <c r="V41" s="83"/>
      <c r="W41" s="84"/>
      <c r="X41" s="85"/>
      <c r="Y41" s="81"/>
      <c r="Z41" s="82"/>
      <c r="AA41" s="83"/>
      <c r="AB41" s="84"/>
      <c r="AC41" s="85"/>
      <c r="AD41" s="81"/>
      <c r="AE41" s="82"/>
      <c r="AF41" s="83"/>
      <c r="AG41" s="84"/>
      <c r="AH41" s="85"/>
      <c r="AI41" s="81"/>
      <c r="AJ41" s="82"/>
      <c r="AK41" s="83"/>
      <c r="AL41" s="84"/>
      <c r="AM41" s="85"/>
      <c r="AN41" s="81"/>
      <c r="AO41" s="82"/>
      <c r="AP41" s="83"/>
      <c r="AQ41" s="84"/>
      <c r="AR41" s="85"/>
      <c r="AS41" s="81"/>
      <c r="AT41" s="82"/>
      <c r="AU41" s="83"/>
      <c r="AV41" s="84"/>
      <c r="AW41" s="85"/>
      <c r="AX41" s="81"/>
      <c r="AY41" s="82"/>
      <c r="AZ41" s="83"/>
      <c r="BA41" s="84"/>
      <c r="BB41" s="85"/>
      <c r="BC41" s="81"/>
      <c r="BD41" s="82"/>
      <c r="BE41" s="83"/>
      <c r="BF41" s="84"/>
      <c r="BG41" s="85"/>
      <c r="BH41" s="81"/>
      <c r="BI41" s="82"/>
      <c r="BJ41" s="83"/>
      <c r="BK41" s="84"/>
      <c r="BL41" s="85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</row>
    <row r="42" spans="1:119" s="86" customFormat="1" ht="12.95" customHeight="1" outlineLevel="1">
      <c r="A42" s="78"/>
      <c r="B42" s="139" t="s">
        <v>114</v>
      </c>
      <c r="C42" s="88"/>
      <c r="D42" s="88"/>
      <c r="E42" s="88"/>
      <c r="F42" s="88"/>
      <c r="G42" s="88"/>
      <c r="H42" s="88"/>
      <c r="I42" s="88"/>
      <c r="J42" s="80"/>
      <c r="K42" s="80"/>
      <c r="L42" s="80"/>
      <c r="M42" s="80">
        <f>$J$15</f>
        <v>44</v>
      </c>
      <c r="N42" s="80">
        <f t="shared" ref="N42" si="10">M42-1</f>
        <v>43</v>
      </c>
      <c r="O42" s="92"/>
      <c r="P42" s="80"/>
      <c r="Q42" s="80"/>
      <c r="R42" s="80"/>
      <c r="S42" s="140"/>
      <c r="T42" s="92"/>
      <c r="U42" s="80"/>
      <c r="V42" s="80"/>
      <c r="W42" s="80"/>
      <c r="X42" s="140"/>
      <c r="Y42" s="92"/>
      <c r="Z42" s="80"/>
      <c r="AA42" s="80"/>
      <c r="AB42" s="80"/>
      <c r="AC42" s="140"/>
      <c r="AD42" s="92"/>
      <c r="AE42" s="80"/>
      <c r="AF42" s="80"/>
      <c r="AG42" s="80"/>
      <c r="AH42" s="140"/>
      <c r="AI42" s="92"/>
      <c r="AJ42" s="80"/>
      <c r="AK42" s="80"/>
      <c r="AL42" s="80"/>
      <c r="AM42" s="140"/>
      <c r="AN42" s="92"/>
      <c r="AO42" s="80"/>
      <c r="AP42" s="80"/>
      <c r="AQ42" s="80"/>
      <c r="AR42" s="140"/>
      <c r="AS42" s="92"/>
      <c r="AT42" s="80"/>
      <c r="AU42" s="80"/>
      <c r="AV42" s="80"/>
      <c r="AW42" s="140"/>
      <c r="AX42" s="92"/>
      <c r="AY42" s="80"/>
      <c r="AZ42" s="80"/>
      <c r="BA42" s="80"/>
      <c r="BB42" s="140"/>
      <c r="BC42" s="92"/>
      <c r="BD42" s="80"/>
      <c r="BE42" s="80"/>
      <c r="BF42" s="80"/>
      <c r="BG42" s="140"/>
      <c r="BH42" s="92"/>
      <c r="BI42" s="80"/>
      <c r="BJ42" s="80"/>
      <c r="BK42" s="80"/>
      <c r="BL42" s="140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</row>
    <row r="43" spans="1:119" s="86" customFormat="1" ht="12.95" customHeight="1" outlineLevel="1">
      <c r="A43" s="78"/>
      <c r="B43" s="114" t="s">
        <v>123</v>
      </c>
      <c r="C43" s="88"/>
      <c r="D43" s="88"/>
      <c r="E43" s="88"/>
      <c r="F43" s="88"/>
      <c r="G43" s="88"/>
      <c r="H43" s="88"/>
      <c r="I43" s="88"/>
      <c r="J43" s="80">
        <f>IF(J40&lt;&gt;0,J40/J42,0)</f>
        <v>0</v>
      </c>
      <c r="K43" s="80">
        <f t="shared" ref="K43:N43" si="11">IF(K40&lt;&gt;0,K40/K42,0)</f>
        <v>0</v>
      </c>
      <c r="L43" s="80">
        <f t="shared" si="11"/>
        <v>0</v>
      </c>
      <c r="M43" s="80">
        <f t="shared" si="11"/>
        <v>2.2727272727272729</v>
      </c>
      <c r="N43" s="80">
        <f t="shared" si="11"/>
        <v>2.2727272727272729</v>
      </c>
      <c r="O43" s="81"/>
      <c r="P43" s="82"/>
      <c r="Q43" s="83"/>
      <c r="R43" s="84"/>
      <c r="S43" s="85"/>
      <c r="T43" s="81"/>
      <c r="U43" s="82"/>
      <c r="V43" s="83"/>
      <c r="W43" s="84"/>
      <c r="X43" s="85"/>
      <c r="Y43" s="81"/>
      <c r="Z43" s="82"/>
      <c r="AA43" s="83"/>
      <c r="AB43" s="84"/>
      <c r="AC43" s="85"/>
      <c r="AD43" s="81"/>
      <c r="AE43" s="82"/>
      <c r="AF43" s="83"/>
      <c r="AG43" s="84"/>
      <c r="AH43" s="85"/>
      <c r="AI43" s="81"/>
      <c r="AJ43" s="82"/>
      <c r="AK43" s="83"/>
      <c r="AL43" s="84"/>
      <c r="AM43" s="85"/>
      <c r="AN43" s="81"/>
      <c r="AO43" s="82"/>
      <c r="AP43" s="83"/>
      <c r="AQ43" s="84"/>
      <c r="AR43" s="85"/>
      <c r="AS43" s="81"/>
      <c r="AT43" s="82"/>
      <c r="AU43" s="83"/>
      <c r="AV43" s="84"/>
      <c r="AW43" s="85"/>
      <c r="AX43" s="81"/>
      <c r="AY43" s="82"/>
      <c r="AZ43" s="83"/>
      <c r="BA43" s="84"/>
      <c r="BB43" s="85"/>
      <c r="BC43" s="81"/>
      <c r="BD43" s="82"/>
      <c r="BE43" s="83"/>
      <c r="BF43" s="84"/>
      <c r="BG43" s="85"/>
      <c r="BH43" s="81"/>
      <c r="BI43" s="82"/>
      <c r="BJ43" s="83"/>
      <c r="BK43" s="84"/>
      <c r="BL43" s="85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</row>
    <row r="44" spans="1:119" s="86" customFormat="1" ht="12.95" customHeight="1" outlineLevel="1">
      <c r="A44" s="78"/>
      <c r="B44" s="87" t="s">
        <v>124</v>
      </c>
      <c r="C44" s="88"/>
      <c r="D44" s="88"/>
      <c r="E44" s="88"/>
      <c r="F44" s="88"/>
      <c r="G44" s="88"/>
      <c r="H44" s="88"/>
      <c r="I44" s="88"/>
      <c r="J44" s="141">
        <f>J40+J41-J43</f>
        <v>0</v>
      </c>
      <c r="K44" s="141">
        <f>K40+K41-K43</f>
        <v>0</v>
      </c>
      <c r="L44" s="141">
        <f>L40+L41-L43</f>
        <v>100</v>
      </c>
      <c r="M44" s="141">
        <f>M40+M41-M43</f>
        <v>97.727272727272734</v>
      </c>
      <c r="N44" s="142">
        <f>N40+N41-N43</f>
        <v>95.454545454545467</v>
      </c>
      <c r="O44" s="81"/>
      <c r="P44" s="82"/>
      <c r="Q44" s="83"/>
      <c r="R44" s="84"/>
      <c r="S44" s="85"/>
      <c r="T44" s="81"/>
      <c r="U44" s="82"/>
      <c r="V44" s="83"/>
      <c r="W44" s="84"/>
      <c r="X44" s="85"/>
      <c r="Y44" s="81"/>
      <c r="Z44" s="82"/>
      <c r="AA44" s="83"/>
      <c r="AB44" s="84"/>
      <c r="AC44" s="85"/>
      <c r="AD44" s="81"/>
      <c r="AE44" s="82"/>
      <c r="AF44" s="83"/>
      <c r="AG44" s="84"/>
      <c r="AH44" s="85"/>
      <c r="AI44" s="81"/>
      <c r="AJ44" s="82"/>
      <c r="AK44" s="83"/>
      <c r="AL44" s="84"/>
      <c r="AM44" s="85"/>
      <c r="AN44" s="81"/>
      <c r="AO44" s="82"/>
      <c r="AP44" s="83"/>
      <c r="AQ44" s="84"/>
      <c r="AR44" s="85"/>
      <c r="AS44" s="81"/>
      <c r="AT44" s="82"/>
      <c r="AU44" s="83"/>
      <c r="AV44" s="84"/>
      <c r="AW44" s="85"/>
      <c r="AX44" s="81"/>
      <c r="AY44" s="82"/>
      <c r="AZ44" s="83"/>
      <c r="BA44" s="84"/>
      <c r="BB44" s="85"/>
      <c r="BC44" s="81"/>
      <c r="BD44" s="82"/>
      <c r="BE44" s="83"/>
      <c r="BF44" s="84"/>
      <c r="BG44" s="85"/>
      <c r="BH44" s="81"/>
      <c r="BI44" s="82"/>
      <c r="BJ44" s="83"/>
      <c r="BK44" s="84"/>
      <c r="BL44" s="85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</row>
    <row r="45" spans="1:119" s="86" customFormat="1" ht="12.95" customHeight="1" outlineLevel="1">
      <c r="A45" s="77"/>
      <c r="B45" s="87" t="s">
        <v>125</v>
      </c>
      <c r="C45" s="79"/>
      <c r="D45" s="79"/>
      <c r="E45" s="79"/>
      <c r="F45" s="79"/>
      <c r="G45" s="79"/>
      <c r="H45" s="79"/>
      <c r="I45" s="79"/>
      <c r="J45" s="80">
        <v>0</v>
      </c>
      <c r="K45" s="80">
        <f>J49</f>
        <v>0</v>
      </c>
      <c r="L45" s="80">
        <f>K49</f>
        <v>0</v>
      </c>
      <c r="M45" s="80">
        <f>L49</f>
        <v>0</v>
      </c>
      <c r="N45" s="80">
        <f>M49</f>
        <v>100</v>
      </c>
      <c r="O45" s="81"/>
      <c r="P45" s="82"/>
      <c r="Q45" s="83"/>
      <c r="R45" s="84"/>
      <c r="S45" s="85"/>
      <c r="T45" s="81"/>
      <c r="U45" s="82"/>
      <c r="V45" s="83"/>
      <c r="W45" s="84"/>
      <c r="X45" s="85"/>
      <c r="Y45" s="81"/>
      <c r="Z45" s="82"/>
      <c r="AA45" s="83"/>
      <c r="AB45" s="84"/>
      <c r="AC45" s="85"/>
      <c r="AD45" s="81"/>
      <c r="AE45" s="82"/>
      <c r="AF45" s="83"/>
      <c r="AG45" s="84"/>
      <c r="AH45" s="85"/>
      <c r="AI45" s="81"/>
      <c r="AJ45" s="82"/>
      <c r="AK45" s="83"/>
      <c r="AL45" s="84"/>
      <c r="AM45" s="85"/>
      <c r="AN45" s="81"/>
      <c r="AO45" s="82"/>
      <c r="AP45" s="83"/>
      <c r="AQ45" s="84"/>
      <c r="AR45" s="85"/>
      <c r="AS45" s="81"/>
      <c r="AT45" s="82"/>
      <c r="AU45" s="83"/>
      <c r="AV45" s="84"/>
      <c r="AW45" s="85"/>
      <c r="AX45" s="81"/>
      <c r="AY45" s="82"/>
      <c r="AZ45" s="83"/>
      <c r="BA45" s="84"/>
      <c r="BB45" s="85"/>
      <c r="BC45" s="81"/>
      <c r="BD45" s="82"/>
      <c r="BE45" s="83"/>
      <c r="BF45" s="84"/>
      <c r="BG45" s="85"/>
      <c r="BH45" s="81"/>
      <c r="BI45" s="82"/>
      <c r="BJ45" s="83"/>
      <c r="BK45" s="84"/>
      <c r="BL45" s="85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</row>
    <row r="46" spans="1:119" s="86" customFormat="1" ht="12.95" customHeight="1" outlineLevel="1">
      <c r="A46" s="78"/>
      <c r="B46" s="139" t="s">
        <v>126</v>
      </c>
      <c r="C46" s="88"/>
      <c r="D46" s="88"/>
      <c r="E46" s="88"/>
      <c r="F46" s="88"/>
      <c r="G46" s="88"/>
      <c r="H46" s="88"/>
      <c r="I46" s="88"/>
      <c r="J46" s="80">
        <v>0</v>
      </c>
      <c r="K46" s="80">
        <v>0</v>
      </c>
      <c r="L46" s="89">
        <v>0</v>
      </c>
      <c r="M46" s="89">
        <f>M$28</f>
        <v>100</v>
      </c>
      <c r="N46" s="80">
        <v>0</v>
      </c>
      <c r="O46" s="81"/>
      <c r="P46" s="82"/>
      <c r="Q46" s="83"/>
      <c r="R46" s="84"/>
      <c r="S46" s="85"/>
      <c r="T46" s="81"/>
      <c r="U46" s="82"/>
      <c r="V46" s="83"/>
      <c r="W46" s="84"/>
      <c r="X46" s="85"/>
      <c r="Y46" s="81"/>
      <c r="Z46" s="82"/>
      <c r="AA46" s="83"/>
      <c r="AB46" s="84"/>
      <c r="AC46" s="85"/>
      <c r="AD46" s="81"/>
      <c r="AE46" s="82"/>
      <c r="AF46" s="83"/>
      <c r="AG46" s="84"/>
      <c r="AH46" s="85"/>
      <c r="AI46" s="81"/>
      <c r="AJ46" s="82"/>
      <c r="AK46" s="83"/>
      <c r="AL46" s="84"/>
      <c r="AM46" s="85"/>
      <c r="AN46" s="81"/>
      <c r="AO46" s="82"/>
      <c r="AP46" s="83"/>
      <c r="AQ46" s="84"/>
      <c r="AR46" s="85"/>
      <c r="AS46" s="81"/>
      <c r="AT46" s="82"/>
      <c r="AU46" s="83"/>
      <c r="AV46" s="84"/>
      <c r="AW46" s="85"/>
      <c r="AX46" s="81"/>
      <c r="AY46" s="82"/>
      <c r="AZ46" s="83"/>
      <c r="BA46" s="84"/>
      <c r="BB46" s="85"/>
      <c r="BC46" s="81"/>
      <c r="BD46" s="82"/>
      <c r="BE46" s="83"/>
      <c r="BF46" s="84"/>
      <c r="BG46" s="85"/>
      <c r="BH46" s="81"/>
      <c r="BI46" s="82"/>
      <c r="BJ46" s="83"/>
      <c r="BK46" s="84"/>
      <c r="BL46" s="85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</row>
    <row r="47" spans="1:119" s="86" customFormat="1" ht="12.95" customHeight="1" outlineLevel="1">
      <c r="A47" s="78"/>
      <c r="B47" s="139" t="s">
        <v>114</v>
      </c>
      <c r="C47" s="88"/>
      <c r="D47" s="88"/>
      <c r="E47" s="88"/>
      <c r="F47" s="88"/>
      <c r="G47" s="88"/>
      <c r="H47" s="88"/>
      <c r="I47" s="88"/>
      <c r="J47" s="80"/>
      <c r="K47" s="80"/>
      <c r="L47" s="80"/>
      <c r="M47" s="80"/>
      <c r="N47" s="80">
        <f>$J$15</f>
        <v>44</v>
      </c>
      <c r="O47" s="92"/>
      <c r="P47" s="80"/>
      <c r="Q47" s="80"/>
      <c r="R47" s="80"/>
      <c r="S47" s="140"/>
      <c r="T47" s="92"/>
      <c r="U47" s="80"/>
      <c r="V47" s="80"/>
      <c r="W47" s="80"/>
      <c r="X47" s="140"/>
      <c r="Y47" s="92"/>
      <c r="Z47" s="80"/>
      <c r="AA47" s="80"/>
      <c r="AB47" s="80"/>
      <c r="AC47" s="140"/>
      <c r="AD47" s="92"/>
      <c r="AE47" s="80"/>
      <c r="AF47" s="80"/>
      <c r="AG47" s="80"/>
      <c r="AH47" s="140"/>
      <c r="AI47" s="92"/>
      <c r="AJ47" s="80"/>
      <c r="AK47" s="80"/>
      <c r="AL47" s="80"/>
      <c r="AM47" s="140"/>
      <c r="AN47" s="92"/>
      <c r="AO47" s="80"/>
      <c r="AP47" s="80"/>
      <c r="AQ47" s="80"/>
      <c r="AR47" s="140"/>
      <c r="AS47" s="92"/>
      <c r="AT47" s="80"/>
      <c r="AU47" s="80"/>
      <c r="AV47" s="80"/>
      <c r="AW47" s="140"/>
      <c r="AX47" s="92"/>
      <c r="AY47" s="80"/>
      <c r="AZ47" s="80"/>
      <c r="BA47" s="80"/>
      <c r="BB47" s="140"/>
      <c r="BC47" s="92"/>
      <c r="BD47" s="80"/>
      <c r="BE47" s="80"/>
      <c r="BF47" s="80"/>
      <c r="BG47" s="140"/>
      <c r="BH47" s="92"/>
      <c r="BI47" s="80"/>
      <c r="BJ47" s="80"/>
      <c r="BK47" s="80"/>
      <c r="BL47" s="140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</row>
    <row r="48" spans="1:119" s="86" customFormat="1" ht="12.95" customHeight="1" outlineLevel="1">
      <c r="A48" s="78"/>
      <c r="B48" s="114" t="s">
        <v>127</v>
      </c>
      <c r="C48" s="88"/>
      <c r="D48" s="88"/>
      <c r="E48" s="88"/>
      <c r="F48" s="88"/>
      <c r="G48" s="88"/>
      <c r="H48" s="88"/>
      <c r="I48" s="88"/>
      <c r="J48" s="80">
        <f>IF(J45&lt;&gt;0,J45/J47,0)</f>
        <v>0</v>
      </c>
      <c r="K48" s="80">
        <f t="shared" ref="K48:N48" si="12">IF(K45&lt;&gt;0,K45/K47,0)</f>
        <v>0</v>
      </c>
      <c r="L48" s="80">
        <f t="shared" si="12"/>
        <v>0</v>
      </c>
      <c r="M48" s="80">
        <f t="shared" si="12"/>
        <v>0</v>
      </c>
      <c r="N48" s="80">
        <f t="shared" si="12"/>
        <v>2.2727272727272729</v>
      </c>
      <c r="O48" s="81"/>
      <c r="P48" s="82"/>
      <c r="Q48" s="83"/>
      <c r="R48" s="84"/>
      <c r="S48" s="85"/>
      <c r="T48" s="81"/>
      <c r="U48" s="82"/>
      <c r="V48" s="83"/>
      <c r="W48" s="84"/>
      <c r="X48" s="85"/>
      <c r="Y48" s="81"/>
      <c r="Z48" s="82"/>
      <c r="AA48" s="83"/>
      <c r="AB48" s="84"/>
      <c r="AC48" s="85"/>
      <c r="AD48" s="81"/>
      <c r="AE48" s="82"/>
      <c r="AF48" s="83"/>
      <c r="AG48" s="84"/>
      <c r="AH48" s="85"/>
      <c r="AI48" s="81"/>
      <c r="AJ48" s="82"/>
      <c r="AK48" s="83"/>
      <c r="AL48" s="84"/>
      <c r="AM48" s="85"/>
      <c r="AN48" s="81"/>
      <c r="AO48" s="82"/>
      <c r="AP48" s="83"/>
      <c r="AQ48" s="84"/>
      <c r="AR48" s="85"/>
      <c r="AS48" s="81"/>
      <c r="AT48" s="82"/>
      <c r="AU48" s="83"/>
      <c r="AV48" s="84"/>
      <c r="AW48" s="85"/>
      <c r="AX48" s="81"/>
      <c r="AY48" s="82"/>
      <c r="AZ48" s="83"/>
      <c r="BA48" s="84"/>
      <c r="BB48" s="85"/>
      <c r="BC48" s="81"/>
      <c r="BD48" s="82"/>
      <c r="BE48" s="83"/>
      <c r="BF48" s="84"/>
      <c r="BG48" s="85"/>
      <c r="BH48" s="81"/>
      <c r="BI48" s="82"/>
      <c r="BJ48" s="83"/>
      <c r="BK48" s="84"/>
      <c r="BL48" s="85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</row>
    <row r="49" spans="1:119" s="86" customFormat="1" ht="12.95" customHeight="1" outlineLevel="1">
      <c r="A49" s="78"/>
      <c r="B49" s="87" t="s">
        <v>128</v>
      </c>
      <c r="C49" s="88"/>
      <c r="D49" s="88"/>
      <c r="E49" s="88"/>
      <c r="F49" s="88"/>
      <c r="G49" s="88"/>
      <c r="H49" s="88"/>
      <c r="I49" s="88"/>
      <c r="J49" s="141">
        <f>J45+J46-J48</f>
        <v>0</v>
      </c>
      <c r="K49" s="141">
        <f>K45+K46-K48</f>
        <v>0</v>
      </c>
      <c r="L49" s="141">
        <f>L45+L46-L48</f>
        <v>0</v>
      </c>
      <c r="M49" s="141">
        <f>M45+M46-M48</f>
        <v>100</v>
      </c>
      <c r="N49" s="142">
        <f>N45+N46-N48</f>
        <v>97.727272727272734</v>
      </c>
      <c r="O49" s="81"/>
      <c r="P49" s="82"/>
      <c r="Q49" s="83"/>
      <c r="R49" s="84"/>
      <c r="S49" s="85"/>
      <c r="T49" s="81"/>
      <c r="U49" s="82"/>
      <c r="V49" s="83"/>
      <c r="W49" s="84"/>
      <c r="X49" s="85"/>
      <c r="Y49" s="81"/>
      <c r="Z49" s="82"/>
      <c r="AA49" s="83"/>
      <c r="AB49" s="84"/>
      <c r="AC49" s="85"/>
      <c r="AD49" s="81"/>
      <c r="AE49" s="82"/>
      <c r="AF49" s="83"/>
      <c r="AG49" s="84"/>
      <c r="AH49" s="85"/>
      <c r="AI49" s="81"/>
      <c r="AJ49" s="82"/>
      <c r="AK49" s="83"/>
      <c r="AL49" s="84"/>
      <c r="AM49" s="85"/>
      <c r="AN49" s="81"/>
      <c r="AO49" s="82"/>
      <c r="AP49" s="83"/>
      <c r="AQ49" s="84"/>
      <c r="AR49" s="85"/>
      <c r="AS49" s="81"/>
      <c r="AT49" s="82"/>
      <c r="AU49" s="83"/>
      <c r="AV49" s="84"/>
      <c r="AW49" s="85"/>
      <c r="AX49" s="81"/>
      <c r="AY49" s="82"/>
      <c r="AZ49" s="83"/>
      <c r="BA49" s="84"/>
      <c r="BB49" s="85"/>
      <c r="BC49" s="81"/>
      <c r="BD49" s="82"/>
      <c r="BE49" s="83"/>
      <c r="BF49" s="84"/>
      <c r="BG49" s="85"/>
      <c r="BH49" s="81"/>
      <c r="BI49" s="82"/>
      <c r="BJ49" s="83"/>
      <c r="BK49" s="84"/>
      <c r="BL49" s="85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</row>
    <row r="50" spans="1:119" s="86" customFormat="1" ht="12.95" customHeight="1" outlineLevel="1">
      <c r="A50" s="77"/>
      <c r="B50" s="87" t="s">
        <v>129</v>
      </c>
      <c r="C50" s="79"/>
      <c r="D50" s="79"/>
      <c r="E50" s="79"/>
      <c r="F50" s="79"/>
      <c r="G50" s="79"/>
      <c r="H50" s="79"/>
      <c r="I50" s="79"/>
      <c r="J50" s="80">
        <v>0</v>
      </c>
      <c r="K50" s="80">
        <f>J54</f>
        <v>0</v>
      </c>
      <c r="L50" s="80">
        <f>K54</f>
        <v>0</v>
      </c>
      <c r="M50" s="80">
        <f>L54</f>
        <v>0</v>
      </c>
      <c r="N50" s="80">
        <f>M54</f>
        <v>0</v>
      </c>
      <c r="O50" s="81"/>
      <c r="P50" s="82"/>
      <c r="Q50" s="83"/>
      <c r="R50" s="84"/>
      <c r="S50" s="85"/>
      <c r="T50" s="81"/>
      <c r="U50" s="82"/>
      <c r="V50" s="83"/>
      <c r="W50" s="84"/>
      <c r="X50" s="85"/>
      <c r="Y50" s="81"/>
      <c r="Z50" s="82"/>
      <c r="AA50" s="83"/>
      <c r="AB50" s="84"/>
      <c r="AC50" s="85"/>
      <c r="AD50" s="81"/>
      <c r="AE50" s="82"/>
      <c r="AF50" s="83"/>
      <c r="AG50" s="84"/>
      <c r="AH50" s="85"/>
      <c r="AI50" s="81"/>
      <c r="AJ50" s="82"/>
      <c r="AK50" s="83"/>
      <c r="AL50" s="84"/>
      <c r="AM50" s="85"/>
      <c r="AN50" s="81"/>
      <c r="AO50" s="82"/>
      <c r="AP50" s="83"/>
      <c r="AQ50" s="84"/>
      <c r="AR50" s="85"/>
      <c r="AS50" s="81"/>
      <c r="AT50" s="82"/>
      <c r="AU50" s="83"/>
      <c r="AV50" s="84"/>
      <c r="AW50" s="85"/>
      <c r="AX50" s="81"/>
      <c r="AY50" s="82"/>
      <c r="AZ50" s="83"/>
      <c r="BA50" s="84"/>
      <c r="BB50" s="85"/>
      <c r="BC50" s="81"/>
      <c r="BD50" s="82"/>
      <c r="BE50" s="83"/>
      <c r="BF50" s="84"/>
      <c r="BG50" s="85"/>
      <c r="BH50" s="81"/>
      <c r="BI50" s="82"/>
      <c r="BJ50" s="83"/>
      <c r="BK50" s="84"/>
      <c r="BL50" s="85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</row>
    <row r="51" spans="1:119" s="86" customFormat="1" ht="12.95" customHeight="1" outlineLevel="1">
      <c r="A51" s="78"/>
      <c r="B51" s="139" t="s">
        <v>130</v>
      </c>
      <c r="C51" s="88"/>
      <c r="D51" s="88"/>
      <c r="E51" s="88"/>
      <c r="F51" s="88"/>
      <c r="G51" s="88"/>
      <c r="H51" s="88"/>
      <c r="I51" s="88"/>
      <c r="J51" s="80">
        <v>0</v>
      </c>
      <c r="K51" s="80">
        <v>0</v>
      </c>
      <c r="L51" s="89">
        <v>0</v>
      </c>
      <c r="M51" s="89">
        <v>0</v>
      </c>
      <c r="N51" s="80">
        <f>N$28</f>
        <v>100</v>
      </c>
      <c r="O51" s="81"/>
      <c r="P51" s="82"/>
      <c r="Q51" s="83"/>
      <c r="R51" s="84"/>
      <c r="S51" s="85"/>
      <c r="T51" s="81"/>
      <c r="U51" s="82"/>
      <c r="V51" s="83"/>
      <c r="W51" s="84"/>
      <c r="X51" s="85"/>
      <c r="Y51" s="81"/>
      <c r="Z51" s="82"/>
      <c r="AA51" s="83"/>
      <c r="AB51" s="84"/>
      <c r="AC51" s="85"/>
      <c r="AD51" s="81"/>
      <c r="AE51" s="82"/>
      <c r="AF51" s="83"/>
      <c r="AG51" s="84"/>
      <c r="AH51" s="85"/>
      <c r="AI51" s="81"/>
      <c r="AJ51" s="82"/>
      <c r="AK51" s="83"/>
      <c r="AL51" s="84"/>
      <c r="AM51" s="85"/>
      <c r="AN51" s="81"/>
      <c r="AO51" s="82"/>
      <c r="AP51" s="83"/>
      <c r="AQ51" s="84"/>
      <c r="AR51" s="85"/>
      <c r="AS51" s="81"/>
      <c r="AT51" s="82"/>
      <c r="AU51" s="83"/>
      <c r="AV51" s="84"/>
      <c r="AW51" s="85"/>
      <c r="AX51" s="81"/>
      <c r="AY51" s="82"/>
      <c r="AZ51" s="83"/>
      <c r="BA51" s="84"/>
      <c r="BB51" s="85"/>
      <c r="BC51" s="81"/>
      <c r="BD51" s="82"/>
      <c r="BE51" s="83"/>
      <c r="BF51" s="84"/>
      <c r="BG51" s="85"/>
      <c r="BH51" s="81"/>
      <c r="BI51" s="82"/>
      <c r="BJ51" s="83"/>
      <c r="BK51" s="84"/>
      <c r="BL51" s="85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</row>
    <row r="52" spans="1:119" s="86" customFormat="1" ht="12.95" customHeight="1" outlineLevel="1">
      <c r="A52" s="78"/>
      <c r="B52" s="139" t="s">
        <v>114</v>
      </c>
      <c r="C52" s="88"/>
      <c r="D52" s="88"/>
      <c r="E52" s="88"/>
      <c r="F52" s="88"/>
      <c r="G52" s="88"/>
      <c r="H52" s="88"/>
      <c r="I52" s="88"/>
      <c r="J52" s="80"/>
      <c r="K52" s="80"/>
      <c r="L52" s="80"/>
      <c r="M52" s="80"/>
      <c r="N52" s="80"/>
      <c r="O52" s="92"/>
      <c r="P52" s="80"/>
      <c r="Q52" s="80"/>
      <c r="R52" s="80"/>
      <c r="S52" s="140"/>
      <c r="T52" s="92"/>
      <c r="U52" s="80"/>
      <c r="V52" s="80"/>
      <c r="W52" s="80"/>
      <c r="X52" s="140"/>
      <c r="Y52" s="92"/>
      <c r="Z52" s="80"/>
      <c r="AA52" s="80"/>
      <c r="AB52" s="80"/>
      <c r="AC52" s="140"/>
      <c r="AD52" s="92"/>
      <c r="AE52" s="80"/>
      <c r="AF52" s="80"/>
      <c r="AG52" s="80"/>
      <c r="AH52" s="140"/>
      <c r="AI52" s="92"/>
      <c r="AJ52" s="80"/>
      <c r="AK52" s="80"/>
      <c r="AL52" s="80"/>
      <c r="AM52" s="140"/>
      <c r="AN52" s="92"/>
      <c r="AO52" s="80"/>
      <c r="AP52" s="80"/>
      <c r="AQ52" s="80"/>
      <c r="AR52" s="140"/>
      <c r="AS52" s="92"/>
      <c r="AT52" s="80"/>
      <c r="AU52" s="80"/>
      <c r="AV52" s="80"/>
      <c r="AW52" s="140"/>
      <c r="AX52" s="92"/>
      <c r="AY52" s="80"/>
      <c r="AZ52" s="80"/>
      <c r="BA52" s="80"/>
      <c r="BB52" s="140"/>
      <c r="BC52" s="92"/>
      <c r="BD52" s="80"/>
      <c r="BE52" s="80"/>
      <c r="BF52" s="80"/>
      <c r="BG52" s="140"/>
      <c r="BH52" s="92"/>
      <c r="BI52" s="80"/>
      <c r="BJ52" s="80"/>
      <c r="BK52" s="80"/>
      <c r="BL52" s="140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</row>
    <row r="53" spans="1:119" s="86" customFormat="1" ht="12.95" customHeight="1" outlineLevel="1">
      <c r="A53" s="78"/>
      <c r="B53" s="114" t="s">
        <v>131</v>
      </c>
      <c r="C53" s="88"/>
      <c r="D53" s="88"/>
      <c r="E53" s="88"/>
      <c r="F53" s="88"/>
      <c r="G53" s="88"/>
      <c r="H53" s="88"/>
      <c r="I53" s="88"/>
      <c r="J53" s="80">
        <f>IF(J50&lt;&gt;0,J50/J52,0)</f>
        <v>0</v>
      </c>
      <c r="K53" s="80">
        <f t="shared" ref="K53:N53" si="13">IF(K50&lt;&gt;0,K50/K52,0)</f>
        <v>0</v>
      </c>
      <c r="L53" s="80">
        <f t="shared" si="13"/>
        <v>0</v>
      </c>
      <c r="M53" s="80">
        <f t="shared" si="13"/>
        <v>0</v>
      </c>
      <c r="N53" s="80">
        <f t="shared" si="13"/>
        <v>0</v>
      </c>
      <c r="O53" s="81"/>
      <c r="P53" s="82"/>
      <c r="Q53" s="83"/>
      <c r="R53" s="84"/>
      <c r="S53" s="85"/>
      <c r="T53" s="81"/>
      <c r="U53" s="82"/>
      <c r="V53" s="83"/>
      <c r="W53" s="84"/>
      <c r="X53" s="85"/>
      <c r="Y53" s="81"/>
      <c r="Z53" s="82"/>
      <c r="AA53" s="83"/>
      <c r="AB53" s="84"/>
      <c r="AC53" s="85"/>
      <c r="AD53" s="81"/>
      <c r="AE53" s="82"/>
      <c r="AF53" s="83"/>
      <c r="AG53" s="84"/>
      <c r="AH53" s="85"/>
      <c r="AI53" s="81"/>
      <c r="AJ53" s="82"/>
      <c r="AK53" s="83"/>
      <c r="AL53" s="84"/>
      <c r="AM53" s="85"/>
      <c r="AN53" s="81"/>
      <c r="AO53" s="82"/>
      <c r="AP53" s="83"/>
      <c r="AQ53" s="84"/>
      <c r="AR53" s="85"/>
      <c r="AS53" s="81"/>
      <c r="AT53" s="82"/>
      <c r="AU53" s="83"/>
      <c r="AV53" s="84"/>
      <c r="AW53" s="85"/>
      <c r="AX53" s="81"/>
      <c r="AY53" s="82"/>
      <c r="AZ53" s="83"/>
      <c r="BA53" s="84"/>
      <c r="BB53" s="85"/>
      <c r="BC53" s="81"/>
      <c r="BD53" s="82"/>
      <c r="BE53" s="83"/>
      <c r="BF53" s="84"/>
      <c r="BG53" s="85"/>
      <c r="BH53" s="81"/>
      <c r="BI53" s="82"/>
      <c r="BJ53" s="83"/>
      <c r="BK53" s="84"/>
      <c r="BL53" s="85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</row>
    <row r="54" spans="1:119" s="86" customFormat="1" ht="12.95" customHeight="1" outlineLevel="1">
      <c r="A54" s="78"/>
      <c r="B54" s="87" t="s">
        <v>132</v>
      </c>
      <c r="C54" s="88"/>
      <c r="D54" s="88"/>
      <c r="E54" s="88"/>
      <c r="F54" s="88"/>
      <c r="G54" s="88"/>
      <c r="H54" s="88"/>
      <c r="I54" s="88"/>
      <c r="J54" s="141">
        <f>J50+J51-J53</f>
        <v>0</v>
      </c>
      <c r="K54" s="141">
        <f>K50+K51-K53</f>
        <v>0</v>
      </c>
      <c r="L54" s="141">
        <f>L50+L51-L53</f>
        <v>0</v>
      </c>
      <c r="M54" s="141">
        <f>M50+M51-M53</f>
        <v>0</v>
      </c>
      <c r="N54" s="142">
        <f>N50+N51-N53</f>
        <v>100</v>
      </c>
      <c r="O54" s="81"/>
      <c r="P54" s="82"/>
      <c r="Q54" s="83"/>
      <c r="R54" s="84"/>
      <c r="S54" s="85"/>
      <c r="T54" s="81"/>
      <c r="U54" s="82"/>
      <c r="V54" s="83"/>
      <c r="W54" s="84"/>
      <c r="X54" s="85"/>
      <c r="Y54" s="81"/>
      <c r="Z54" s="82"/>
      <c r="AA54" s="83"/>
      <c r="AB54" s="84"/>
      <c r="AC54" s="85"/>
      <c r="AD54" s="81"/>
      <c r="AE54" s="82"/>
      <c r="AF54" s="83"/>
      <c r="AG54" s="84"/>
      <c r="AH54" s="85"/>
      <c r="AI54" s="81"/>
      <c r="AJ54" s="82"/>
      <c r="AK54" s="83"/>
      <c r="AL54" s="84"/>
      <c r="AM54" s="85"/>
      <c r="AN54" s="81"/>
      <c r="AO54" s="82"/>
      <c r="AP54" s="83"/>
      <c r="AQ54" s="84"/>
      <c r="AR54" s="85"/>
      <c r="AS54" s="81"/>
      <c r="AT54" s="82"/>
      <c r="AU54" s="83"/>
      <c r="AV54" s="84"/>
      <c r="AW54" s="85"/>
      <c r="AX54" s="81"/>
      <c r="AY54" s="82"/>
      <c r="AZ54" s="83"/>
      <c r="BA54" s="84"/>
      <c r="BB54" s="85"/>
      <c r="BC54" s="81"/>
      <c r="BD54" s="82"/>
      <c r="BE54" s="83"/>
      <c r="BF54" s="84"/>
      <c r="BG54" s="85"/>
      <c r="BH54" s="81"/>
      <c r="BI54" s="82"/>
      <c r="BJ54" s="83"/>
      <c r="BK54" s="84"/>
      <c r="BL54" s="85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</row>
    <row r="55" spans="1:119" s="86" customFormat="1" ht="12.95" customHeight="1">
      <c r="A55" s="78"/>
      <c r="B55" s="79" t="s">
        <v>133</v>
      </c>
      <c r="C55" s="88"/>
      <c r="D55" s="88"/>
      <c r="E55" s="88"/>
      <c r="F55" s="88"/>
      <c r="G55" s="88"/>
      <c r="H55" s="88"/>
      <c r="I55" s="88"/>
      <c r="J55" s="143">
        <f>J30+J35+J40+J45+J50</f>
        <v>0</v>
      </c>
      <c r="K55" s="143">
        <f t="shared" ref="K55:N55" si="14">K30+K35+K40+K45+K50</f>
        <v>100</v>
      </c>
      <c r="L55" s="143">
        <f t="shared" si="14"/>
        <v>197.72727272727275</v>
      </c>
      <c r="M55" s="143">
        <f t="shared" si="14"/>
        <v>293.18181818181819</v>
      </c>
      <c r="N55" s="143">
        <f t="shared" si="14"/>
        <v>386.36363636363643</v>
      </c>
      <c r="O55" s="81"/>
      <c r="P55" s="82"/>
      <c r="Q55" s="83"/>
      <c r="R55" s="84"/>
      <c r="S55" s="85"/>
      <c r="T55" s="81"/>
      <c r="U55" s="82"/>
      <c r="V55" s="83"/>
      <c r="W55" s="84"/>
      <c r="X55" s="85"/>
      <c r="Y55" s="81"/>
      <c r="Z55" s="82"/>
      <c r="AA55" s="83"/>
      <c r="AB55" s="84"/>
      <c r="AC55" s="85"/>
      <c r="AD55" s="81"/>
      <c r="AE55" s="82"/>
      <c r="AF55" s="83"/>
      <c r="AG55" s="84"/>
      <c r="AH55" s="85"/>
      <c r="AI55" s="81"/>
      <c r="AJ55" s="82"/>
      <c r="AK55" s="83"/>
      <c r="AL55" s="84"/>
      <c r="AM55" s="85"/>
      <c r="AN55" s="81"/>
      <c r="AO55" s="82"/>
      <c r="AP55" s="83"/>
      <c r="AQ55" s="84"/>
      <c r="AR55" s="85"/>
      <c r="AS55" s="81"/>
      <c r="AT55" s="82"/>
      <c r="AU55" s="83"/>
      <c r="AV55" s="84"/>
      <c r="AW55" s="85"/>
      <c r="AX55" s="81"/>
      <c r="AY55" s="82"/>
      <c r="AZ55" s="83"/>
      <c r="BA55" s="84"/>
      <c r="BB55" s="85"/>
      <c r="BC55" s="81"/>
      <c r="BD55" s="82"/>
      <c r="BE55" s="83"/>
      <c r="BF55" s="84"/>
      <c r="BG55" s="85"/>
      <c r="BH55" s="81"/>
      <c r="BI55" s="82"/>
      <c r="BJ55" s="83"/>
      <c r="BK55" s="84"/>
      <c r="BL55" s="85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</row>
    <row r="56" spans="1:119" s="86" customFormat="1" ht="12.95" customHeight="1">
      <c r="A56" s="78"/>
      <c r="B56" s="79" t="s">
        <v>134</v>
      </c>
      <c r="C56" s="88"/>
      <c r="D56" s="88"/>
      <c r="E56" s="88"/>
      <c r="F56" s="88"/>
      <c r="G56" s="88"/>
      <c r="H56" s="88"/>
      <c r="I56" s="88"/>
      <c r="J56" s="80">
        <f>J33+J38+J43+J48+J53</f>
        <v>0</v>
      </c>
      <c r="K56" s="80">
        <f>K33+K38+K43+K48+K53</f>
        <v>2.2727272727272729</v>
      </c>
      <c r="L56" s="80">
        <f>L33+L38+L43+L48+L53</f>
        <v>4.5454545454545459</v>
      </c>
      <c r="M56" s="80">
        <f>M33+M38+M43+M48+M53</f>
        <v>6.8181818181818183</v>
      </c>
      <c r="N56" s="80">
        <f>N33+N38+N43+N48+N53</f>
        <v>9.0909090909090935</v>
      </c>
      <c r="O56" s="81"/>
      <c r="P56" s="82"/>
      <c r="Q56" s="83"/>
      <c r="R56" s="84"/>
      <c r="S56" s="85"/>
      <c r="T56" s="81"/>
      <c r="U56" s="82"/>
      <c r="V56" s="83"/>
      <c r="W56" s="84"/>
      <c r="X56" s="85"/>
      <c r="Y56" s="81"/>
      <c r="Z56" s="82"/>
      <c r="AA56" s="83"/>
      <c r="AB56" s="84"/>
      <c r="AC56" s="85"/>
      <c r="AD56" s="81"/>
      <c r="AE56" s="82"/>
      <c r="AF56" s="83"/>
      <c r="AG56" s="84"/>
      <c r="AH56" s="85"/>
      <c r="AI56" s="81"/>
      <c r="AJ56" s="82"/>
      <c r="AK56" s="83"/>
      <c r="AL56" s="84"/>
      <c r="AM56" s="85"/>
      <c r="AN56" s="81"/>
      <c r="AO56" s="82"/>
      <c r="AP56" s="83"/>
      <c r="AQ56" s="84"/>
      <c r="AR56" s="85"/>
      <c r="AS56" s="81"/>
      <c r="AT56" s="82"/>
      <c r="AU56" s="83"/>
      <c r="AV56" s="84"/>
      <c r="AW56" s="85"/>
      <c r="AX56" s="81"/>
      <c r="AY56" s="82"/>
      <c r="AZ56" s="83"/>
      <c r="BA56" s="84"/>
      <c r="BB56" s="85"/>
      <c r="BC56" s="81"/>
      <c r="BD56" s="82"/>
      <c r="BE56" s="83"/>
      <c r="BF56" s="84"/>
      <c r="BG56" s="85"/>
      <c r="BH56" s="81"/>
      <c r="BI56" s="82"/>
      <c r="BJ56" s="83"/>
      <c r="BK56" s="84"/>
      <c r="BL56" s="85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</row>
    <row r="57" spans="1:119" s="86" customFormat="1" ht="12.95" customHeight="1">
      <c r="A57" s="78"/>
      <c r="B57" s="91" t="s">
        <v>135</v>
      </c>
      <c r="C57" s="88"/>
      <c r="D57" s="88"/>
      <c r="E57" s="88"/>
      <c r="F57" s="88"/>
      <c r="G57" s="88"/>
      <c r="H57" s="88"/>
      <c r="I57" s="88"/>
      <c r="J57" s="80">
        <f>J55*$J$17</f>
        <v>0</v>
      </c>
      <c r="K57" s="80">
        <f t="shared" ref="K57:N57" si="15">K55*$J$17</f>
        <v>8</v>
      </c>
      <c r="L57" s="80">
        <f t="shared" si="15"/>
        <v>15.81818181818182</v>
      </c>
      <c r="M57" s="80">
        <f t="shared" si="15"/>
        <v>23.454545454545457</v>
      </c>
      <c r="N57" s="80">
        <f t="shared" si="15"/>
        <v>30.909090909090914</v>
      </c>
      <c r="O57" s="81"/>
      <c r="P57" s="82"/>
      <c r="Q57" s="83"/>
      <c r="R57" s="84"/>
      <c r="S57" s="85"/>
      <c r="T57" s="81"/>
      <c r="U57" s="82"/>
      <c r="V57" s="83"/>
      <c r="W57" s="84"/>
      <c r="X57" s="85"/>
      <c r="Y57" s="81"/>
      <c r="Z57" s="82"/>
      <c r="AA57" s="83"/>
      <c r="AB57" s="84"/>
      <c r="AC57" s="85"/>
      <c r="AD57" s="81"/>
      <c r="AE57" s="82"/>
      <c r="AF57" s="83"/>
      <c r="AG57" s="84"/>
      <c r="AH57" s="85"/>
      <c r="AI57" s="81"/>
      <c r="AJ57" s="82"/>
      <c r="AK57" s="83"/>
      <c r="AL57" s="84"/>
      <c r="AM57" s="85"/>
      <c r="AN57" s="81"/>
      <c r="AO57" s="82"/>
      <c r="AP57" s="83"/>
      <c r="AQ57" s="84"/>
      <c r="AR57" s="85"/>
      <c r="AS57" s="81"/>
      <c r="AT57" s="82"/>
      <c r="AU57" s="83"/>
      <c r="AV57" s="84"/>
      <c r="AW57" s="85"/>
      <c r="AX57" s="81"/>
      <c r="AY57" s="82"/>
      <c r="AZ57" s="83"/>
      <c r="BA57" s="84"/>
      <c r="BB57" s="85"/>
      <c r="BC57" s="81"/>
      <c r="BD57" s="82"/>
      <c r="BE57" s="83"/>
      <c r="BF57" s="84"/>
      <c r="BG57" s="85"/>
      <c r="BH57" s="81"/>
      <c r="BI57" s="82"/>
      <c r="BJ57" s="83"/>
      <c r="BK57" s="84"/>
      <c r="BL57" s="85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</row>
    <row r="58" spans="1:119" s="86" customFormat="1" ht="12.95" customHeight="1">
      <c r="A58" s="78"/>
      <c r="B58" s="91" t="s">
        <v>45</v>
      </c>
      <c r="C58" s="88"/>
      <c r="D58" s="88"/>
      <c r="E58" s="88"/>
      <c r="F58" s="88"/>
      <c r="G58" s="88"/>
      <c r="H58" s="88"/>
      <c r="I58" s="88"/>
      <c r="J58" s="80">
        <f>J56+J57</f>
        <v>0</v>
      </c>
      <c r="K58" s="80">
        <f t="shared" ref="K58:N58" si="16">K56+K57</f>
        <v>10.272727272727273</v>
      </c>
      <c r="L58" s="80">
        <f t="shared" si="16"/>
        <v>20.363636363636367</v>
      </c>
      <c r="M58" s="80">
        <f t="shared" si="16"/>
        <v>30.272727272727273</v>
      </c>
      <c r="N58" s="80">
        <f t="shared" si="16"/>
        <v>40.000000000000007</v>
      </c>
      <c r="O58" s="92"/>
      <c r="P58" s="80"/>
      <c r="Q58" s="80"/>
      <c r="R58" s="80"/>
      <c r="S58" s="80"/>
      <c r="T58" s="92"/>
      <c r="U58" s="80"/>
      <c r="V58" s="80"/>
      <c r="W58" s="80"/>
      <c r="X58" s="80"/>
      <c r="Y58" s="92"/>
      <c r="Z58" s="80"/>
      <c r="AA58" s="80"/>
      <c r="AB58" s="80"/>
      <c r="AC58" s="80"/>
      <c r="AD58" s="92"/>
      <c r="AE58" s="80"/>
      <c r="AF58" s="80"/>
      <c r="AG58" s="80"/>
      <c r="AH58" s="80"/>
      <c r="AI58" s="92"/>
      <c r="AJ58" s="80"/>
      <c r="AK58" s="80"/>
      <c r="AL58" s="80"/>
      <c r="AM58" s="80"/>
      <c r="AN58" s="92"/>
      <c r="AO58" s="80"/>
      <c r="AP58" s="80"/>
      <c r="AQ58" s="80"/>
      <c r="AR58" s="80"/>
      <c r="AS58" s="92"/>
      <c r="AT58" s="80"/>
      <c r="AU58" s="80"/>
      <c r="AV58" s="80"/>
      <c r="AW58" s="80"/>
      <c r="AX58" s="92"/>
      <c r="AY58" s="80"/>
      <c r="AZ58" s="80"/>
      <c r="BA58" s="80"/>
      <c r="BB58" s="80"/>
      <c r="BC58" s="92"/>
      <c r="BD58" s="80"/>
      <c r="BE58" s="80"/>
      <c r="BF58" s="80"/>
      <c r="BG58" s="80"/>
      <c r="BH58" s="92"/>
      <c r="BI58" s="80"/>
      <c r="BJ58" s="80"/>
      <c r="BK58" s="80"/>
      <c r="BL58" s="80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</row>
    <row r="59" spans="1:119" s="86" customFormat="1" ht="12.95" customHeight="1">
      <c r="A59" s="78"/>
      <c r="B59" s="93" t="s">
        <v>46</v>
      </c>
      <c r="C59" s="94"/>
      <c r="D59" s="94"/>
      <c r="E59" s="94"/>
      <c r="F59" s="94"/>
      <c r="G59" s="94"/>
      <c r="H59" s="94"/>
      <c r="I59" s="94"/>
      <c r="J59" s="95">
        <f>J58</f>
        <v>0</v>
      </c>
      <c r="K59" s="95">
        <f>K58</f>
        <v>10.272727272727273</v>
      </c>
      <c r="L59" s="95">
        <f>L58</f>
        <v>20.363636363636367</v>
      </c>
      <c r="M59" s="95">
        <f>M58</f>
        <v>30.272727272727273</v>
      </c>
      <c r="N59" s="96">
        <f>N58</f>
        <v>40.000000000000007</v>
      </c>
      <c r="O59" s="97"/>
      <c r="P59" s="95"/>
      <c r="Q59" s="95"/>
      <c r="R59" s="95"/>
      <c r="S59" s="95"/>
      <c r="T59" s="97"/>
      <c r="U59" s="95"/>
      <c r="V59" s="95"/>
      <c r="W59" s="95"/>
      <c r="X59" s="95"/>
      <c r="Y59" s="97"/>
      <c r="Z59" s="95"/>
      <c r="AA59" s="95"/>
      <c r="AB59" s="95"/>
      <c r="AC59" s="95"/>
      <c r="AD59" s="97"/>
      <c r="AE59" s="95"/>
      <c r="AF59" s="95"/>
      <c r="AG59" s="95"/>
      <c r="AH59" s="95"/>
      <c r="AI59" s="97"/>
      <c r="AJ59" s="95"/>
      <c r="AK59" s="95"/>
      <c r="AL59" s="95"/>
      <c r="AM59" s="95"/>
      <c r="AN59" s="97"/>
      <c r="AO59" s="95"/>
      <c r="AP59" s="95"/>
      <c r="AQ59" s="95"/>
      <c r="AR59" s="95"/>
      <c r="AS59" s="97"/>
      <c r="AT59" s="95"/>
      <c r="AU59" s="95"/>
      <c r="AV59" s="95"/>
      <c r="AW59" s="95"/>
      <c r="AX59" s="97"/>
      <c r="AY59" s="95"/>
      <c r="AZ59" s="95"/>
      <c r="BA59" s="95"/>
      <c r="BB59" s="95"/>
      <c r="BC59" s="97"/>
      <c r="BD59" s="95"/>
      <c r="BE59" s="95"/>
      <c r="BF59" s="95"/>
      <c r="BG59" s="95"/>
      <c r="BH59" s="97"/>
      <c r="BI59" s="95"/>
      <c r="BJ59" s="95"/>
      <c r="BK59" s="95"/>
      <c r="BL59" s="95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H59" s="82"/>
      <c r="DI59" s="82"/>
      <c r="DJ59" s="82"/>
      <c r="DK59" s="82"/>
      <c r="DL59" s="82"/>
      <c r="DM59" s="82"/>
      <c r="DN59" s="82"/>
      <c r="DO59" s="82"/>
    </row>
    <row r="60" spans="1:119" ht="12.95" customHeight="1">
      <c r="A60" s="38"/>
      <c r="B60" s="37"/>
      <c r="C60" s="38"/>
      <c r="D60" s="38"/>
      <c r="E60" s="38"/>
      <c r="F60" s="38"/>
      <c r="G60" s="38"/>
      <c r="H60" s="38"/>
      <c r="I60" s="38"/>
      <c r="J60" s="98"/>
      <c r="K60" s="98"/>
      <c r="L60" s="98"/>
      <c r="M60" s="98"/>
      <c r="N60" s="98"/>
      <c r="O60" s="99"/>
      <c r="P60" s="98"/>
      <c r="Q60" s="98"/>
      <c r="R60" s="98"/>
      <c r="S60" s="98"/>
      <c r="T60" s="99"/>
      <c r="U60" s="98"/>
      <c r="V60" s="98"/>
      <c r="W60" s="98"/>
      <c r="X60" s="98"/>
      <c r="Y60" s="99"/>
      <c r="Z60" s="98"/>
      <c r="AA60" s="98"/>
      <c r="AB60" s="98"/>
      <c r="AC60" s="98"/>
      <c r="AD60" s="99"/>
      <c r="AE60" s="98"/>
      <c r="AF60" s="98"/>
      <c r="AG60" s="98"/>
      <c r="AH60" s="98"/>
      <c r="AI60" s="99"/>
      <c r="AJ60" s="98"/>
      <c r="AK60" s="98"/>
      <c r="AL60" s="98"/>
      <c r="AM60" s="98"/>
      <c r="AN60" s="99"/>
      <c r="AO60" s="98"/>
      <c r="AP60" s="98"/>
      <c r="AQ60" s="98"/>
      <c r="AR60" s="98"/>
      <c r="AS60" s="99"/>
      <c r="AT60" s="98"/>
      <c r="AU60" s="98"/>
      <c r="AV60" s="98"/>
      <c r="AW60" s="98"/>
      <c r="AX60" s="99"/>
      <c r="AY60" s="98"/>
      <c r="AZ60" s="98"/>
      <c r="BA60" s="98"/>
      <c r="BB60" s="98"/>
      <c r="BC60" s="99"/>
      <c r="BD60" s="98"/>
      <c r="BE60" s="98"/>
      <c r="BF60" s="98"/>
      <c r="BG60" s="98"/>
      <c r="BH60" s="99"/>
      <c r="BI60" s="98"/>
      <c r="BJ60" s="98"/>
      <c r="BK60" s="98"/>
      <c r="BL60" s="98"/>
      <c r="BM60" s="100"/>
      <c r="BN60" s="100"/>
      <c r="BO60" s="100"/>
      <c r="BP60" s="100"/>
      <c r="BQ60" s="100"/>
      <c r="BR60" s="100"/>
      <c r="BS60" s="100"/>
      <c r="BT60" s="100"/>
      <c r="BU60" s="100"/>
      <c r="BV60" s="100"/>
      <c r="BW60" s="100"/>
      <c r="BX60" s="100"/>
      <c r="BY60" s="100"/>
      <c r="BZ60" s="100"/>
      <c r="CA60" s="100"/>
      <c r="CB60" s="100"/>
      <c r="CC60" s="100"/>
      <c r="CD60" s="100"/>
      <c r="CE60" s="100"/>
      <c r="CF60" s="100"/>
      <c r="CG60" s="100"/>
      <c r="CH60" s="100"/>
      <c r="CI60" s="100"/>
      <c r="CJ60" s="100"/>
      <c r="CK60" s="100"/>
      <c r="CL60" s="100"/>
      <c r="CM60" s="100"/>
      <c r="CN60" s="100"/>
      <c r="CO60" s="100"/>
      <c r="CP60" s="100"/>
      <c r="CQ60" s="100"/>
      <c r="CR60" s="100"/>
      <c r="CS60" s="100"/>
      <c r="CT60" s="100"/>
      <c r="CU60" s="100"/>
      <c r="CV60" s="100"/>
      <c r="CW60" s="100"/>
      <c r="CX60" s="100"/>
      <c r="CY60" s="100"/>
      <c r="CZ60" s="100"/>
      <c r="DA60" s="100"/>
      <c r="DB60" s="100"/>
      <c r="DC60" s="100"/>
      <c r="DD60" s="100"/>
      <c r="DE60" s="100"/>
      <c r="DF60" s="100"/>
      <c r="DG60" s="100"/>
      <c r="DH60" s="100"/>
      <c r="DI60" s="100"/>
      <c r="DJ60" s="100"/>
      <c r="DK60" s="100"/>
      <c r="DL60" s="100"/>
      <c r="DM60" s="100"/>
      <c r="DN60" s="100"/>
      <c r="DO60" s="100"/>
    </row>
    <row r="61" spans="1:119" ht="12.95" customHeight="1" outlineLevel="1">
      <c r="A61" s="35" t="s">
        <v>47</v>
      </c>
      <c r="B61" s="37" t="s">
        <v>48</v>
      </c>
      <c r="C61" s="38"/>
      <c r="D61" s="38"/>
      <c r="E61" s="38"/>
      <c r="F61" s="38"/>
      <c r="G61" s="38"/>
      <c r="H61" s="38"/>
      <c r="I61" s="38"/>
      <c r="J61" s="98">
        <f t="shared" ref="J61:BL61" si="17">J$28</f>
        <v>100</v>
      </c>
      <c r="K61" s="98">
        <f t="shared" si="17"/>
        <v>100</v>
      </c>
      <c r="L61" s="98">
        <f t="shared" si="17"/>
        <v>100</v>
      </c>
      <c r="M61" s="98">
        <f t="shared" si="17"/>
        <v>100</v>
      </c>
      <c r="N61" s="98">
        <f t="shared" si="17"/>
        <v>100</v>
      </c>
      <c r="O61" s="99">
        <f t="shared" si="17"/>
        <v>0</v>
      </c>
      <c r="P61" s="98">
        <f t="shared" si="17"/>
        <v>0</v>
      </c>
      <c r="Q61" s="98">
        <f t="shared" si="17"/>
        <v>0</v>
      </c>
      <c r="R61" s="98">
        <f t="shared" si="17"/>
        <v>0</v>
      </c>
      <c r="S61" s="98">
        <f t="shared" si="17"/>
        <v>0</v>
      </c>
      <c r="T61" s="99">
        <f t="shared" si="17"/>
        <v>0</v>
      </c>
      <c r="U61" s="98">
        <f t="shared" si="17"/>
        <v>0</v>
      </c>
      <c r="V61" s="98">
        <f t="shared" si="17"/>
        <v>0</v>
      </c>
      <c r="W61" s="98">
        <f t="shared" si="17"/>
        <v>0</v>
      </c>
      <c r="X61" s="98">
        <f t="shared" si="17"/>
        <v>0</v>
      </c>
      <c r="Y61" s="99">
        <f t="shared" si="17"/>
        <v>0</v>
      </c>
      <c r="Z61" s="98">
        <f t="shared" si="17"/>
        <v>0</v>
      </c>
      <c r="AA61" s="98">
        <f t="shared" si="17"/>
        <v>0</v>
      </c>
      <c r="AB61" s="98">
        <f t="shared" si="17"/>
        <v>0</v>
      </c>
      <c r="AC61" s="98">
        <f t="shared" si="17"/>
        <v>0</v>
      </c>
      <c r="AD61" s="99">
        <f t="shared" si="17"/>
        <v>0</v>
      </c>
      <c r="AE61" s="98">
        <f t="shared" si="17"/>
        <v>0</v>
      </c>
      <c r="AF61" s="98">
        <f t="shared" si="17"/>
        <v>0</v>
      </c>
      <c r="AG61" s="98">
        <f t="shared" si="17"/>
        <v>0</v>
      </c>
      <c r="AH61" s="98">
        <f t="shared" si="17"/>
        <v>0</v>
      </c>
      <c r="AI61" s="99">
        <f t="shared" si="17"/>
        <v>0</v>
      </c>
      <c r="AJ61" s="98">
        <f t="shared" si="17"/>
        <v>0</v>
      </c>
      <c r="AK61" s="98">
        <f t="shared" si="17"/>
        <v>0</v>
      </c>
      <c r="AL61" s="98">
        <f t="shared" si="17"/>
        <v>0</v>
      </c>
      <c r="AM61" s="98">
        <f t="shared" si="17"/>
        <v>0</v>
      </c>
      <c r="AN61" s="99">
        <f t="shared" si="17"/>
        <v>0</v>
      </c>
      <c r="AO61" s="98">
        <f t="shared" si="17"/>
        <v>0</v>
      </c>
      <c r="AP61" s="98">
        <f t="shared" si="17"/>
        <v>0</v>
      </c>
      <c r="AQ61" s="98">
        <f t="shared" si="17"/>
        <v>0</v>
      </c>
      <c r="AR61" s="98">
        <f t="shared" si="17"/>
        <v>0</v>
      </c>
      <c r="AS61" s="99">
        <f t="shared" si="17"/>
        <v>0</v>
      </c>
      <c r="AT61" s="98">
        <f t="shared" si="17"/>
        <v>0</v>
      </c>
      <c r="AU61" s="98">
        <f t="shared" si="17"/>
        <v>0</v>
      </c>
      <c r="AV61" s="98">
        <f t="shared" si="17"/>
        <v>0</v>
      </c>
      <c r="AW61" s="98">
        <f t="shared" si="17"/>
        <v>0</v>
      </c>
      <c r="AX61" s="99">
        <f t="shared" si="17"/>
        <v>0</v>
      </c>
      <c r="AY61" s="98">
        <f t="shared" si="17"/>
        <v>0</v>
      </c>
      <c r="AZ61" s="98">
        <f t="shared" si="17"/>
        <v>0</v>
      </c>
      <c r="BA61" s="98">
        <f t="shared" si="17"/>
        <v>0</v>
      </c>
      <c r="BB61" s="98">
        <f t="shared" si="17"/>
        <v>0</v>
      </c>
      <c r="BC61" s="99">
        <f t="shared" si="17"/>
        <v>0</v>
      </c>
      <c r="BD61" s="98">
        <f t="shared" si="17"/>
        <v>0</v>
      </c>
      <c r="BE61" s="98">
        <f t="shared" si="17"/>
        <v>0</v>
      </c>
      <c r="BF61" s="98">
        <f t="shared" si="17"/>
        <v>0</v>
      </c>
      <c r="BG61" s="98">
        <f t="shared" si="17"/>
        <v>0</v>
      </c>
      <c r="BH61" s="99">
        <f t="shared" si="17"/>
        <v>0</v>
      </c>
      <c r="BI61" s="98">
        <f t="shared" si="17"/>
        <v>0</v>
      </c>
      <c r="BJ61" s="98">
        <f t="shared" si="17"/>
        <v>0</v>
      </c>
      <c r="BK61" s="98">
        <f t="shared" si="17"/>
        <v>0</v>
      </c>
      <c r="BL61" s="98">
        <f t="shared" si="17"/>
        <v>0</v>
      </c>
    </row>
    <row r="62" spans="1:119" ht="12.95" customHeight="1" outlineLevel="1">
      <c r="A62" s="36" t="s">
        <v>136</v>
      </c>
      <c r="B62" s="37" t="s">
        <v>137</v>
      </c>
      <c r="C62" s="38"/>
      <c r="D62" s="38"/>
      <c r="E62" s="38"/>
      <c r="F62" s="38"/>
      <c r="G62" s="38"/>
      <c r="H62" s="38"/>
      <c r="I62" s="38"/>
      <c r="J62" s="98"/>
      <c r="K62" s="98"/>
      <c r="L62" s="98"/>
      <c r="M62" s="98"/>
      <c r="N62" s="98"/>
      <c r="O62" s="73"/>
      <c r="P62" s="100"/>
      <c r="R62" s="144"/>
      <c r="S62" s="145"/>
      <c r="T62" s="73"/>
      <c r="U62" s="100"/>
      <c r="W62" s="144"/>
      <c r="X62" s="145"/>
      <c r="Y62" s="73"/>
      <c r="Z62" s="100"/>
      <c r="AB62" s="144"/>
      <c r="AC62" s="145"/>
      <c r="AD62" s="73"/>
      <c r="AE62" s="100"/>
      <c r="AG62" s="144"/>
      <c r="AH62" s="145"/>
      <c r="AI62" s="73"/>
      <c r="AJ62" s="100"/>
      <c r="AL62" s="144"/>
      <c r="AM62" s="145"/>
      <c r="AN62" s="73"/>
      <c r="AO62" s="100"/>
      <c r="AQ62" s="144"/>
      <c r="AR62" s="145"/>
      <c r="AS62" s="73"/>
      <c r="AT62" s="100"/>
      <c r="AV62" s="144"/>
      <c r="AW62" s="145"/>
      <c r="AX62" s="73"/>
      <c r="AY62" s="100"/>
      <c r="BA62" s="144"/>
      <c r="BB62" s="145"/>
      <c r="BC62" s="73"/>
      <c r="BD62" s="100"/>
      <c r="BF62" s="144"/>
      <c r="BG62" s="145"/>
      <c r="BH62" s="73"/>
      <c r="BI62" s="100"/>
      <c r="BK62" s="144"/>
      <c r="BL62" s="145"/>
      <c r="BM62" s="100"/>
      <c r="BN62" s="100"/>
      <c r="BO62" s="100"/>
      <c r="BP62" s="100"/>
      <c r="BQ62" s="100"/>
      <c r="BR62" s="100"/>
      <c r="BS62" s="100"/>
      <c r="BT62" s="100"/>
      <c r="BU62" s="100"/>
      <c r="BV62" s="100"/>
      <c r="BW62" s="100"/>
      <c r="BX62" s="100"/>
      <c r="BY62" s="100"/>
      <c r="BZ62" s="100"/>
      <c r="CA62" s="100"/>
      <c r="CB62" s="100"/>
      <c r="CC62" s="100"/>
      <c r="CD62" s="100"/>
      <c r="CE62" s="100"/>
      <c r="CF62" s="100"/>
      <c r="CG62" s="100"/>
      <c r="CH62" s="100"/>
      <c r="CI62" s="100"/>
      <c r="CJ62" s="100"/>
      <c r="CK62" s="100"/>
      <c r="CL62" s="100"/>
      <c r="CM62" s="100"/>
      <c r="CN62" s="100"/>
      <c r="CO62" s="100"/>
      <c r="CP62" s="100"/>
      <c r="CQ62" s="100"/>
      <c r="CR62" s="100"/>
      <c r="CS62" s="100"/>
      <c r="CT62" s="100"/>
      <c r="CU62" s="100"/>
      <c r="CV62" s="100"/>
      <c r="CW62" s="100"/>
      <c r="CX62" s="100"/>
      <c r="CY62" s="100"/>
      <c r="CZ62" s="100"/>
      <c r="DA62" s="100"/>
      <c r="DB62" s="100"/>
      <c r="DC62" s="100"/>
      <c r="DD62" s="100"/>
      <c r="DE62" s="100"/>
      <c r="DF62" s="100"/>
      <c r="DG62" s="100"/>
      <c r="DH62" s="100"/>
      <c r="DI62" s="100"/>
      <c r="DJ62" s="100"/>
      <c r="DK62" s="100"/>
      <c r="DL62" s="100"/>
      <c r="DM62" s="100"/>
      <c r="DN62" s="100"/>
      <c r="DO62" s="100"/>
    </row>
    <row r="63" spans="1:119" ht="12.95" customHeight="1" outlineLevel="1">
      <c r="A63" s="101" t="s">
        <v>138</v>
      </c>
      <c r="B63" s="102" t="s">
        <v>139</v>
      </c>
      <c r="C63" s="38"/>
      <c r="D63" s="38"/>
      <c r="E63" s="38"/>
      <c r="F63" s="38"/>
      <c r="G63" s="38"/>
      <c r="H63" s="38"/>
      <c r="I63" s="38"/>
      <c r="J63" s="98">
        <v>0</v>
      </c>
      <c r="K63" s="98">
        <f>J67</f>
        <v>100</v>
      </c>
      <c r="L63" s="98">
        <f>K67</f>
        <v>97.727272727272734</v>
      </c>
      <c r="M63" s="98">
        <f>L67</f>
        <v>95.454545454545467</v>
      </c>
      <c r="N63" s="98">
        <f>M67</f>
        <v>93.181818181818201</v>
      </c>
      <c r="O63" s="99">
        <f t="shared" ref="O63:BL63" si="18">N67</f>
        <v>90.909090909090935</v>
      </c>
      <c r="P63" s="98">
        <f t="shared" si="18"/>
        <v>88.636363636363654</v>
      </c>
      <c r="Q63" s="98">
        <f t="shared" si="18"/>
        <v>86.363636363636374</v>
      </c>
      <c r="R63" s="98">
        <f t="shared" si="18"/>
        <v>84.090909090909108</v>
      </c>
      <c r="S63" s="146">
        <f t="shared" si="18"/>
        <v>81.818181818181841</v>
      </c>
      <c r="T63" s="98">
        <f t="shared" si="18"/>
        <v>79.545454545454561</v>
      </c>
      <c r="U63" s="98">
        <f t="shared" si="18"/>
        <v>77.27272727272728</v>
      </c>
      <c r="V63" s="98">
        <f t="shared" si="18"/>
        <v>75.000000000000014</v>
      </c>
      <c r="W63" s="98">
        <f t="shared" si="18"/>
        <v>72.727272727272748</v>
      </c>
      <c r="X63" s="98">
        <f t="shared" si="18"/>
        <v>70.454545454545467</v>
      </c>
      <c r="Y63" s="99">
        <f t="shared" si="18"/>
        <v>68.181818181818201</v>
      </c>
      <c r="Z63" s="98">
        <f t="shared" si="18"/>
        <v>65.909090909090935</v>
      </c>
      <c r="AA63" s="98">
        <f t="shared" si="18"/>
        <v>63.636363636363662</v>
      </c>
      <c r="AB63" s="98">
        <f t="shared" si="18"/>
        <v>61.363636363636388</v>
      </c>
      <c r="AC63" s="146">
        <f t="shared" si="18"/>
        <v>59.090909090909115</v>
      </c>
      <c r="AD63" s="98">
        <f t="shared" si="18"/>
        <v>56.818181818181841</v>
      </c>
      <c r="AE63" s="98">
        <f t="shared" si="18"/>
        <v>54.545454545454568</v>
      </c>
      <c r="AF63" s="98">
        <f t="shared" si="18"/>
        <v>52.272727272727295</v>
      </c>
      <c r="AG63" s="98">
        <f t="shared" si="18"/>
        <v>50.000000000000021</v>
      </c>
      <c r="AH63" s="98">
        <f t="shared" si="18"/>
        <v>47.727272727272748</v>
      </c>
      <c r="AI63" s="99">
        <f t="shared" si="18"/>
        <v>45.454545454545475</v>
      </c>
      <c r="AJ63" s="98">
        <f t="shared" si="18"/>
        <v>43.181818181818201</v>
      </c>
      <c r="AK63" s="98">
        <f t="shared" si="18"/>
        <v>40.909090909090928</v>
      </c>
      <c r="AL63" s="98">
        <f t="shared" si="18"/>
        <v>38.636363636363654</v>
      </c>
      <c r="AM63" s="146">
        <f t="shared" si="18"/>
        <v>36.363636363636381</v>
      </c>
      <c r="AN63" s="98">
        <f t="shared" si="18"/>
        <v>34.090909090909108</v>
      </c>
      <c r="AO63" s="98">
        <f t="shared" si="18"/>
        <v>31.818181818181834</v>
      </c>
      <c r="AP63" s="98">
        <f t="shared" si="18"/>
        <v>29.545454545454561</v>
      </c>
      <c r="AQ63" s="98">
        <f t="shared" si="18"/>
        <v>27.272727272727288</v>
      </c>
      <c r="AR63" s="98">
        <f t="shared" si="18"/>
        <v>25.000000000000014</v>
      </c>
      <c r="AS63" s="99">
        <f t="shared" si="18"/>
        <v>22.727272727272741</v>
      </c>
      <c r="AT63" s="98">
        <f t="shared" si="18"/>
        <v>20.454545454545467</v>
      </c>
      <c r="AU63" s="98">
        <f t="shared" si="18"/>
        <v>18.181818181818194</v>
      </c>
      <c r="AV63" s="98">
        <f t="shared" si="18"/>
        <v>15.909090909090921</v>
      </c>
      <c r="AW63" s="146">
        <f t="shared" si="18"/>
        <v>13.636363636363647</v>
      </c>
      <c r="AX63" s="98">
        <f t="shared" si="18"/>
        <v>11.363636363636372</v>
      </c>
      <c r="AY63" s="98">
        <f t="shared" si="18"/>
        <v>9.090909090909097</v>
      </c>
      <c r="AZ63" s="98">
        <f t="shared" si="18"/>
        <v>6.8181818181818228</v>
      </c>
      <c r="BA63" s="98">
        <f t="shared" si="18"/>
        <v>4.5454545454545485</v>
      </c>
      <c r="BB63" s="98">
        <f t="shared" si="18"/>
        <v>2.2727272727272743</v>
      </c>
      <c r="BC63" s="99">
        <f t="shared" si="18"/>
        <v>0</v>
      </c>
      <c r="BD63" s="98">
        <f t="shared" si="18"/>
        <v>0</v>
      </c>
      <c r="BE63" s="98">
        <f t="shared" si="18"/>
        <v>0</v>
      </c>
      <c r="BF63" s="98">
        <f t="shared" si="18"/>
        <v>0</v>
      </c>
      <c r="BG63" s="146">
        <f t="shared" si="18"/>
        <v>0</v>
      </c>
      <c r="BH63" s="98">
        <f t="shared" si="18"/>
        <v>0</v>
      </c>
      <c r="BI63" s="98">
        <f t="shared" si="18"/>
        <v>0</v>
      </c>
      <c r="BJ63" s="98">
        <f t="shared" si="18"/>
        <v>0</v>
      </c>
      <c r="BK63" s="98">
        <f t="shared" si="18"/>
        <v>0</v>
      </c>
      <c r="BL63" s="98">
        <f t="shared" si="18"/>
        <v>0</v>
      </c>
      <c r="BM63" s="100"/>
      <c r="BN63" s="100"/>
      <c r="BO63" s="100"/>
      <c r="BP63" s="100"/>
      <c r="BQ63" s="100"/>
      <c r="BR63" s="100"/>
      <c r="BS63" s="100"/>
      <c r="BT63" s="100"/>
      <c r="BU63" s="100"/>
      <c r="BV63" s="100"/>
      <c r="BW63" s="100"/>
      <c r="BX63" s="100"/>
      <c r="BY63" s="100"/>
      <c r="BZ63" s="100"/>
      <c r="CA63" s="100"/>
      <c r="CB63" s="100"/>
      <c r="CC63" s="100"/>
      <c r="CD63" s="100"/>
      <c r="CE63" s="100"/>
      <c r="CF63" s="100"/>
      <c r="CG63" s="100"/>
      <c r="CH63" s="100"/>
      <c r="CI63" s="100"/>
      <c r="CJ63" s="100"/>
      <c r="CK63" s="100"/>
      <c r="CL63" s="100"/>
      <c r="CM63" s="100"/>
      <c r="CN63" s="100"/>
      <c r="CO63" s="100"/>
      <c r="CP63" s="100"/>
      <c r="CQ63" s="100"/>
      <c r="CR63" s="100"/>
      <c r="CS63" s="100"/>
      <c r="CT63" s="100"/>
      <c r="CU63" s="100"/>
      <c r="CV63" s="100"/>
      <c r="CW63" s="100"/>
      <c r="CX63" s="100"/>
      <c r="CY63" s="100"/>
      <c r="CZ63" s="100"/>
      <c r="DA63" s="100"/>
      <c r="DB63" s="100"/>
      <c r="DC63" s="100"/>
      <c r="DD63" s="100"/>
      <c r="DE63" s="100"/>
      <c r="DF63" s="100"/>
      <c r="DG63" s="100"/>
      <c r="DH63" s="100"/>
      <c r="DI63" s="100"/>
      <c r="DJ63" s="100"/>
      <c r="DK63" s="100"/>
      <c r="DL63" s="100"/>
      <c r="DM63" s="100"/>
      <c r="DN63" s="100"/>
      <c r="DO63" s="100"/>
    </row>
    <row r="64" spans="1:119" ht="12.95" customHeight="1" outlineLevel="1">
      <c r="A64" s="101"/>
      <c r="B64" s="147" t="s">
        <v>140</v>
      </c>
      <c r="C64" s="60"/>
      <c r="D64" s="60"/>
      <c r="E64" s="60"/>
      <c r="F64" s="60"/>
      <c r="G64" s="60"/>
      <c r="H64" s="60"/>
      <c r="I64" s="60"/>
      <c r="J64" s="98">
        <f>J$61</f>
        <v>100</v>
      </c>
      <c r="K64" s="98">
        <v>0</v>
      </c>
      <c r="L64" s="49">
        <v>0</v>
      </c>
      <c r="M64" s="49">
        <v>0</v>
      </c>
      <c r="N64" s="146">
        <v>0</v>
      </c>
      <c r="O64" s="98">
        <v>0</v>
      </c>
      <c r="P64" s="98">
        <v>0</v>
      </c>
      <c r="Q64" s="98">
        <v>0</v>
      </c>
      <c r="R64" s="98">
        <v>0</v>
      </c>
      <c r="S64" s="146">
        <v>0</v>
      </c>
      <c r="T64" s="98">
        <v>0</v>
      </c>
      <c r="U64" s="98">
        <v>0</v>
      </c>
      <c r="V64" s="49">
        <v>0</v>
      </c>
      <c r="W64" s="49">
        <v>0</v>
      </c>
      <c r="X64" s="98">
        <v>0</v>
      </c>
      <c r="Y64" s="99">
        <v>0</v>
      </c>
      <c r="Z64" s="98">
        <v>0</v>
      </c>
      <c r="AA64" s="98">
        <v>0</v>
      </c>
      <c r="AB64" s="98">
        <v>0</v>
      </c>
      <c r="AC64" s="146">
        <v>0</v>
      </c>
      <c r="AD64" s="98">
        <v>0</v>
      </c>
      <c r="AE64" s="98">
        <v>0</v>
      </c>
      <c r="AF64" s="49">
        <v>0</v>
      </c>
      <c r="AG64" s="49">
        <v>0</v>
      </c>
      <c r="AH64" s="98">
        <v>0</v>
      </c>
      <c r="AI64" s="99">
        <v>0</v>
      </c>
      <c r="AJ64" s="98">
        <v>0</v>
      </c>
      <c r="AK64" s="98">
        <v>0</v>
      </c>
      <c r="AL64" s="98">
        <v>0</v>
      </c>
      <c r="AM64" s="146">
        <v>0</v>
      </c>
      <c r="AN64" s="98">
        <v>0</v>
      </c>
      <c r="AO64" s="98">
        <v>0</v>
      </c>
      <c r="AP64" s="49">
        <v>0</v>
      </c>
      <c r="AQ64" s="49">
        <v>0</v>
      </c>
      <c r="AR64" s="98">
        <v>0</v>
      </c>
      <c r="AS64" s="99">
        <v>0</v>
      </c>
      <c r="AT64" s="98">
        <v>0</v>
      </c>
      <c r="AU64" s="98">
        <v>0</v>
      </c>
      <c r="AV64" s="98">
        <v>0</v>
      </c>
      <c r="AW64" s="146">
        <v>0</v>
      </c>
      <c r="AX64" s="98">
        <v>0</v>
      </c>
      <c r="AY64" s="98">
        <v>0</v>
      </c>
      <c r="AZ64" s="49">
        <v>0</v>
      </c>
      <c r="BA64" s="49">
        <v>0</v>
      </c>
      <c r="BB64" s="98">
        <v>0</v>
      </c>
      <c r="BC64" s="99">
        <v>0</v>
      </c>
      <c r="BD64" s="98">
        <v>0</v>
      </c>
      <c r="BE64" s="98">
        <v>0</v>
      </c>
      <c r="BF64" s="98">
        <v>0</v>
      </c>
      <c r="BG64" s="146">
        <v>0</v>
      </c>
      <c r="BH64" s="98">
        <v>0</v>
      </c>
      <c r="BI64" s="98">
        <v>0</v>
      </c>
      <c r="BJ64" s="49">
        <v>0</v>
      </c>
      <c r="BK64" s="49">
        <v>0</v>
      </c>
      <c r="BL64" s="98">
        <v>0</v>
      </c>
      <c r="BM64" s="100"/>
      <c r="BN64" s="100"/>
      <c r="BO64" s="100"/>
      <c r="BP64" s="100"/>
      <c r="BQ64" s="100"/>
      <c r="BR64" s="100"/>
      <c r="BS64" s="100"/>
      <c r="BT64" s="100"/>
      <c r="BU64" s="100"/>
      <c r="BV64" s="100"/>
      <c r="BW64" s="100"/>
      <c r="BX64" s="100"/>
      <c r="BY64" s="100"/>
      <c r="BZ64" s="100"/>
      <c r="CA64" s="100"/>
      <c r="CB64" s="100"/>
      <c r="CC64" s="100"/>
      <c r="CD64" s="100"/>
      <c r="CE64" s="100"/>
      <c r="CF64" s="100"/>
      <c r="CG64" s="100"/>
      <c r="CH64" s="100"/>
      <c r="CI64" s="100"/>
      <c r="CJ64" s="100"/>
      <c r="CK64" s="100"/>
      <c r="CL64" s="100"/>
      <c r="CM64" s="100"/>
      <c r="CN64" s="100"/>
      <c r="CO64" s="100"/>
      <c r="CP64" s="100"/>
      <c r="CQ64" s="100"/>
      <c r="CR64" s="100"/>
      <c r="CS64" s="100"/>
      <c r="CT64" s="100"/>
      <c r="CU64" s="100"/>
      <c r="CV64" s="100"/>
      <c r="CW64" s="100"/>
      <c r="CX64" s="100"/>
      <c r="CY64" s="100"/>
      <c r="CZ64" s="100"/>
      <c r="DA64" s="100"/>
      <c r="DB64" s="100"/>
      <c r="DC64" s="100"/>
      <c r="DD64" s="100"/>
      <c r="DE64" s="100"/>
      <c r="DF64" s="100"/>
      <c r="DG64" s="100"/>
      <c r="DH64" s="100"/>
      <c r="DI64" s="100"/>
      <c r="DJ64" s="100"/>
      <c r="DK64" s="100"/>
      <c r="DL64" s="100"/>
      <c r="DM64" s="100"/>
      <c r="DN64" s="100"/>
      <c r="DO64" s="100"/>
    </row>
    <row r="65" spans="1:119" ht="12.95" customHeight="1" outlineLevel="1">
      <c r="A65" s="37"/>
      <c r="B65" s="147" t="s">
        <v>114</v>
      </c>
      <c r="C65" s="60"/>
      <c r="D65" s="60"/>
      <c r="E65" s="60"/>
      <c r="F65" s="60"/>
      <c r="G65" s="60"/>
      <c r="H65" s="60"/>
      <c r="I65" s="60"/>
      <c r="J65" s="60"/>
      <c r="K65" s="98">
        <f>$J$15</f>
        <v>44</v>
      </c>
      <c r="L65" s="98">
        <f t="shared" ref="L65:BL65" si="19">K65-1</f>
        <v>43</v>
      </c>
      <c r="M65" s="98">
        <f t="shared" si="19"/>
        <v>42</v>
      </c>
      <c r="N65" s="146">
        <f t="shared" si="19"/>
        <v>41</v>
      </c>
      <c r="O65" s="98">
        <f t="shared" si="19"/>
        <v>40</v>
      </c>
      <c r="P65" s="98">
        <f t="shared" si="19"/>
        <v>39</v>
      </c>
      <c r="Q65" s="98">
        <f t="shared" si="19"/>
        <v>38</v>
      </c>
      <c r="R65" s="98">
        <f t="shared" si="19"/>
        <v>37</v>
      </c>
      <c r="S65" s="146">
        <f t="shared" si="19"/>
        <v>36</v>
      </c>
      <c r="T65" s="98">
        <f t="shared" si="19"/>
        <v>35</v>
      </c>
      <c r="U65" s="98">
        <f t="shared" si="19"/>
        <v>34</v>
      </c>
      <c r="V65" s="98">
        <f t="shared" si="19"/>
        <v>33</v>
      </c>
      <c r="W65" s="98">
        <f t="shared" si="19"/>
        <v>32</v>
      </c>
      <c r="X65" s="98">
        <f t="shared" si="19"/>
        <v>31</v>
      </c>
      <c r="Y65" s="99">
        <f t="shared" si="19"/>
        <v>30</v>
      </c>
      <c r="Z65" s="98">
        <f t="shared" si="19"/>
        <v>29</v>
      </c>
      <c r="AA65" s="98">
        <f t="shared" si="19"/>
        <v>28</v>
      </c>
      <c r="AB65" s="98">
        <f t="shared" si="19"/>
        <v>27</v>
      </c>
      <c r="AC65" s="146">
        <f t="shared" si="19"/>
        <v>26</v>
      </c>
      <c r="AD65" s="98">
        <f t="shared" si="19"/>
        <v>25</v>
      </c>
      <c r="AE65" s="98">
        <f t="shared" si="19"/>
        <v>24</v>
      </c>
      <c r="AF65" s="98">
        <f t="shared" si="19"/>
        <v>23</v>
      </c>
      <c r="AG65" s="98">
        <f t="shared" si="19"/>
        <v>22</v>
      </c>
      <c r="AH65" s="98">
        <f t="shared" si="19"/>
        <v>21</v>
      </c>
      <c r="AI65" s="99">
        <f t="shared" si="19"/>
        <v>20</v>
      </c>
      <c r="AJ65" s="98">
        <f t="shared" si="19"/>
        <v>19</v>
      </c>
      <c r="AK65" s="98">
        <f t="shared" si="19"/>
        <v>18</v>
      </c>
      <c r="AL65" s="98">
        <f t="shared" si="19"/>
        <v>17</v>
      </c>
      <c r="AM65" s="146">
        <f t="shared" si="19"/>
        <v>16</v>
      </c>
      <c r="AN65" s="98">
        <f t="shared" si="19"/>
        <v>15</v>
      </c>
      <c r="AO65" s="98">
        <f t="shared" si="19"/>
        <v>14</v>
      </c>
      <c r="AP65" s="98">
        <f t="shared" si="19"/>
        <v>13</v>
      </c>
      <c r="AQ65" s="98">
        <f t="shared" si="19"/>
        <v>12</v>
      </c>
      <c r="AR65" s="98">
        <f t="shared" si="19"/>
        <v>11</v>
      </c>
      <c r="AS65" s="99">
        <f t="shared" si="19"/>
        <v>10</v>
      </c>
      <c r="AT65" s="98">
        <f t="shared" si="19"/>
        <v>9</v>
      </c>
      <c r="AU65" s="98">
        <f t="shared" si="19"/>
        <v>8</v>
      </c>
      <c r="AV65" s="98">
        <f t="shared" si="19"/>
        <v>7</v>
      </c>
      <c r="AW65" s="146">
        <f t="shared" si="19"/>
        <v>6</v>
      </c>
      <c r="AX65" s="98">
        <f t="shared" si="19"/>
        <v>5</v>
      </c>
      <c r="AY65" s="98">
        <f t="shared" si="19"/>
        <v>4</v>
      </c>
      <c r="AZ65" s="98">
        <f t="shared" si="19"/>
        <v>3</v>
      </c>
      <c r="BA65" s="98">
        <f t="shared" si="19"/>
        <v>2</v>
      </c>
      <c r="BB65" s="98">
        <f t="shared" si="19"/>
        <v>1</v>
      </c>
      <c r="BC65" s="99">
        <f t="shared" si="19"/>
        <v>0</v>
      </c>
      <c r="BD65" s="98">
        <f t="shared" si="19"/>
        <v>-1</v>
      </c>
      <c r="BE65" s="98">
        <f t="shared" si="19"/>
        <v>-2</v>
      </c>
      <c r="BF65" s="98">
        <f t="shared" si="19"/>
        <v>-3</v>
      </c>
      <c r="BG65" s="146">
        <f t="shared" si="19"/>
        <v>-4</v>
      </c>
      <c r="BH65" s="98">
        <f t="shared" si="19"/>
        <v>-5</v>
      </c>
      <c r="BI65" s="98">
        <f t="shared" si="19"/>
        <v>-6</v>
      </c>
      <c r="BJ65" s="98">
        <f t="shared" si="19"/>
        <v>-7</v>
      </c>
      <c r="BK65" s="98">
        <f t="shared" si="19"/>
        <v>-8</v>
      </c>
      <c r="BL65" s="98">
        <f t="shared" si="19"/>
        <v>-9</v>
      </c>
      <c r="BM65" s="100"/>
      <c r="BN65" s="100"/>
      <c r="BO65" s="100"/>
      <c r="BP65" s="100"/>
      <c r="BQ65" s="100"/>
      <c r="BR65" s="100"/>
      <c r="BS65" s="100"/>
      <c r="BT65" s="100"/>
      <c r="BU65" s="100"/>
      <c r="BV65" s="100"/>
      <c r="BW65" s="100"/>
      <c r="BX65" s="100"/>
      <c r="BY65" s="100"/>
      <c r="BZ65" s="100"/>
      <c r="CA65" s="100"/>
      <c r="CB65" s="100"/>
      <c r="CC65" s="100"/>
      <c r="CD65" s="100"/>
      <c r="CE65" s="100"/>
      <c r="CF65" s="100"/>
      <c r="CG65" s="100"/>
      <c r="CH65" s="100"/>
      <c r="CI65" s="100"/>
      <c r="CJ65" s="100"/>
      <c r="CK65" s="100"/>
      <c r="CL65" s="100"/>
      <c r="CM65" s="100"/>
      <c r="CN65" s="100"/>
      <c r="CO65" s="100"/>
      <c r="CP65" s="100"/>
      <c r="CQ65" s="100"/>
      <c r="CR65" s="100"/>
      <c r="CS65" s="100"/>
      <c r="CT65" s="100"/>
      <c r="CU65" s="100"/>
      <c r="CV65" s="100"/>
      <c r="CW65" s="100"/>
      <c r="CX65" s="100"/>
      <c r="CY65" s="100"/>
      <c r="CZ65" s="100"/>
      <c r="DA65" s="100"/>
      <c r="DB65" s="100"/>
      <c r="DC65" s="100"/>
      <c r="DD65" s="100"/>
      <c r="DE65" s="100"/>
      <c r="DF65" s="100"/>
      <c r="DG65" s="100"/>
      <c r="DH65" s="100"/>
      <c r="DI65" s="100"/>
      <c r="DJ65" s="100"/>
      <c r="DK65" s="100"/>
      <c r="DL65" s="100"/>
      <c r="DM65" s="100"/>
      <c r="DN65" s="100"/>
      <c r="DO65" s="100"/>
    </row>
    <row r="66" spans="1:119" ht="12.95" customHeight="1" outlineLevel="1">
      <c r="A66" s="37"/>
      <c r="B66" s="115" t="s">
        <v>141</v>
      </c>
      <c r="C66" s="60"/>
      <c r="D66" s="60"/>
      <c r="E66" s="60"/>
      <c r="F66" s="60"/>
      <c r="G66" s="60"/>
      <c r="H66" s="60"/>
      <c r="I66" s="60"/>
      <c r="J66" s="98">
        <f>IF(J63&lt;&gt;0,J63/J65,0)</f>
        <v>0</v>
      </c>
      <c r="K66" s="98">
        <f t="shared" ref="K66:BL66" si="20">IF(K63&lt;&gt;0,K63/K65,0)</f>
        <v>2.2727272727272729</v>
      </c>
      <c r="L66" s="98">
        <f t="shared" si="20"/>
        <v>2.2727272727272729</v>
      </c>
      <c r="M66" s="98">
        <f t="shared" si="20"/>
        <v>2.2727272727272729</v>
      </c>
      <c r="N66" s="146">
        <f t="shared" si="20"/>
        <v>2.2727272727272734</v>
      </c>
      <c r="O66" s="98">
        <f t="shared" si="20"/>
        <v>2.2727272727272734</v>
      </c>
      <c r="P66" s="98">
        <f t="shared" si="20"/>
        <v>2.2727272727272734</v>
      </c>
      <c r="Q66" s="98">
        <f t="shared" si="20"/>
        <v>2.2727272727272729</v>
      </c>
      <c r="R66" s="98">
        <f t="shared" si="20"/>
        <v>2.2727272727272734</v>
      </c>
      <c r="S66" s="146">
        <f t="shared" si="20"/>
        <v>2.2727272727272734</v>
      </c>
      <c r="T66" s="98">
        <f t="shared" si="20"/>
        <v>2.2727272727272734</v>
      </c>
      <c r="U66" s="98">
        <f t="shared" si="20"/>
        <v>2.2727272727272729</v>
      </c>
      <c r="V66" s="98">
        <f t="shared" si="20"/>
        <v>2.2727272727272734</v>
      </c>
      <c r="W66" s="98">
        <f t="shared" si="20"/>
        <v>2.2727272727272734</v>
      </c>
      <c r="X66" s="98">
        <f t="shared" si="20"/>
        <v>2.2727272727272729</v>
      </c>
      <c r="Y66" s="99">
        <f t="shared" si="20"/>
        <v>2.2727272727272734</v>
      </c>
      <c r="Z66" s="98">
        <f t="shared" si="20"/>
        <v>2.2727272727272738</v>
      </c>
      <c r="AA66" s="98">
        <f t="shared" si="20"/>
        <v>2.2727272727272738</v>
      </c>
      <c r="AB66" s="98">
        <f t="shared" si="20"/>
        <v>2.2727272727272738</v>
      </c>
      <c r="AC66" s="146">
        <f t="shared" si="20"/>
        <v>2.2727272727272738</v>
      </c>
      <c r="AD66" s="98">
        <f t="shared" si="20"/>
        <v>2.2727272727272738</v>
      </c>
      <c r="AE66" s="98">
        <f t="shared" si="20"/>
        <v>2.2727272727272738</v>
      </c>
      <c r="AF66" s="98">
        <f t="shared" si="20"/>
        <v>2.2727272727272738</v>
      </c>
      <c r="AG66" s="98">
        <f t="shared" si="20"/>
        <v>2.2727272727272738</v>
      </c>
      <c r="AH66" s="98">
        <f t="shared" si="20"/>
        <v>2.2727272727272738</v>
      </c>
      <c r="AI66" s="99">
        <f t="shared" si="20"/>
        <v>2.2727272727272738</v>
      </c>
      <c r="AJ66" s="98">
        <f t="shared" si="20"/>
        <v>2.2727272727272738</v>
      </c>
      <c r="AK66" s="98">
        <f t="shared" si="20"/>
        <v>2.2727272727272738</v>
      </c>
      <c r="AL66" s="98">
        <f t="shared" si="20"/>
        <v>2.2727272727272738</v>
      </c>
      <c r="AM66" s="146">
        <f t="shared" si="20"/>
        <v>2.2727272727272738</v>
      </c>
      <c r="AN66" s="98">
        <f t="shared" si="20"/>
        <v>2.2727272727272738</v>
      </c>
      <c r="AO66" s="98">
        <f t="shared" si="20"/>
        <v>2.2727272727272738</v>
      </c>
      <c r="AP66" s="98">
        <f t="shared" si="20"/>
        <v>2.2727272727272738</v>
      </c>
      <c r="AQ66" s="98">
        <f t="shared" si="20"/>
        <v>2.2727272727272738</v>
      </c>
      <c r="AR66" s="98">
        <f t="shared" si="20"/>
        <v>2.2727272727272738</v>
      </c>
      <c r="AS66" s="99">
        <f t="shared" si="20"/>
        <v>2.2727272727272743</v>
      </c>
      <c r="AT66" s="98">
        <f t="shared" si="20"/>
        <v>2.2727272727272743</v>
      </c>
      <c r="AU66" s="98">
        <f t="shared" si="20"/>
        <v>2.2727272727272743</v>
      </c>
      <c r="AV66" s="98">
        <f t="shared" si="20"/>
        <v>2.2727272727272743</v>
      </c>
      <c r="AW66" s="146">
        <f t="shared" si="20"/>
        <v>2.2727272727272747</v>
      </c>
      <c r="AX66" s="98">
        <f t="shared" si="20"/>
        <v>2.2727272727272743</v>
      </c>
      <c r="AY66" s="98">
        <f t="shared" si="20"/>
        <v>2.2727272727272743</v>
      </c>
      <c r="AZ66" s="98">
        <f t="shared" si="20"/>
        <v>2.2727272727272743</v>
      </c>
      <c r="BA66" s="98">
        <f t="shared" si="20"/>
        <v>2.2727272727272743</v>
      </c>
      <c r="BB66" s="98">
        <f t="shared" si="20"/>
        <v>2.2727272727272743</v>
      </c>
      <c r="BC66" s="99">
        <f t="shared" si="20"/>
        <v>0</v>
      </c>
      <c r="BD66" s="98">
        <f t="shared" si="20"/>
        <v>0</v>
      </c>
      <c r="BE66" s="98">
        <f t="shared" si="20"/>
        <v>0</v>
      </c>
      <c r="BF66" s="98">
        <f t="shared" si="20"/>
        <v>0</v>
      </c>
      <c r="BG66" s="146">
        <f t="shared" si="20"/>
        <v>0</v>
      </c>
      <c r="BH66" s="98">
        <f t="shared" si="20"/>
        <v>0</v>
      </c>
      <c r="BI66" s="98">
        <f t="shared" si="20"/>
        <v>0</v>
      </c>
      <c r="BJ66" s="98">
        <f t="shared" si="20"/>
        <v>0</v>
      </c>
      <c r="BK66" s="98">
        <f t="shared" si="20"/>
        <v>0</v>
      </c>
      <c r="BL66" s="98">
        <f t="shared" si="20"/>
        <v>0</v>
      </c>
      <c r="BM66" s="100"/>
      <c r="BN66" s="100"/>
      <c r="BO66" s="100"/>
      <c r="BP66" s="100"/>
      <c r="BQ66" s="100"/>
      <c r="BR66" s="100"/>
      <c r="BS66" s="100"/>
      <c r="BT66" s="100"/>
      <c r="BU66" s="100"/>
      <c r="BV66" s="100"/>
      <c r="BW66" s="100"/>
      <c r="BX66" s="100"/>
      <c r="BY66" s="100"/>
      <c r="BZ66" s="100"/>
      <c r="CA66" s="100"/>
      <c r="CB66" s="100"/>
      <c r="CC66" s="100"/>
      <c r="CD66" s="100"/>
      <c r="CE66" s="100"/>
      <c r="CF66" s="100"/>
      <c r="CG66" s="100"/>
      <c r="CH66" s="100"/>
      <c r="CI66" s="100"/>
      <c r="CJ66" s="100"/>
      <c r="CK66" s="100"/>
      <c r="CL66" s="100"/>
      <c r="CM66" s="100"/>
      <c r="CN66" s="100"/>
      <c r="CO66" s="100"/>
      <c r="CP66" s="100"/>
      <c r="CQ66" s="100"/>
      <c r="CR66" s="100"/>
      <c r="CS66" s="100"/>
      <c r="CT66" s="100"/>
      <c r="CU66" s="100"/>
      <c r="CV66" s="100"/>
      <c r="CW66" s="100"/>
      <c r="CX66" s="100"/>
      <c r="CY66" s="100"/>
      <c r="CZ66" s="100"/>
      <c r="DA66" s="100"/>
      <c r="DB66" s="100"/>
      <c r="DC66" s="100"/>
      <c r="DD66" s="100"/>
      <c r="DE66" s="100"/>
      <c r="DF66" s="100"/>
      <c r="DG66" s="100"/>
      <c r="DH66" s="100"/>
      <c r="DI66" s="100"/>
      <c r="DJ66" s="100"/>
      <c r="DK66" s="100"/>
      <c r="DL66" s="100"/>
      <c r="DM66" s="100"/>
      <c r="DN66" s="100"/>
      <c r="DO66" s="100"/>
    </row>
    <row r="67" spans="1:119" ht="12.95" customHeight="1" outlineLevel="1">
      <c r="A67" s="37"/>
      <c r="B67" s="102" t="s">
        <v>142</v>
      </c>
      <c r="C67" s="60"/>
      <c r="D67" s="60"/>
      <c r="E67" s="60"/>
      <c r="F67" s="60"/>
      <c r="G67" s="60"/>
      <c r="H67" s="60"/>
      <c r="I67" s="60"/>
      <c r="J67" s="148">
        <f>J63+J64-J66</f>
        <v>100</v>
      </c>
      <c r="K67" s="148">
        <f>K63+K64-K66</f>
        <v>97.727272727272734</v>
      </c>
      <c r="L67" s="148">
        <f>L63+L64-L66</f>
        <v>95.454545454545467</v>
      </c>
      <c r="M67" s="148">
        <f>M63+M64-M66</f>
        <v>93.181818181818201</v>
      </c>
      <c r="N67" s="149">
        <f>N63+N64-N66</f>
        <v>90.909090909090935</v>
      </c>
      <c r="O67" s="148">
        <f t="shared" ref="O67:BL67" si="21">O63+O64-O66</f>
        <v>88.636363636363654</v>
      </c>
      <c r="P67" s="148">
        <f t="shared" si="21"/>
        <v>86.363636363636374</v>
      </c>
      <c r="Q67" s="148">
        <f t="shared" si="21"/>
        <v>84.090909090909108</v>
      </c>
      <c r="R67" s="148">
        <f t="shared" si="21"/>
        <v>81.818181818181841</v>
      </c>
      <c r="S67" s="149">
        <f t="shared" si="21"/>
        <v>79.545454545454561</v>
      </c>
      <c r="T67" s="148">
        <f t="shared" si="21"/>
        <v>77.27272727272728</v>
      </c>
      <c r="U67" s="148">
        <f t="shared" si="21"/>
        <v>75.000000000000014</v>
      </c>
      <c r="V67" s="148">
        <f t="shared" si="21"/>
        <v>72.727272727272748</v>
      </c>
      <c r="W67" s="148">
        <f t="shared" si="21"/>
        <v>70.454545454545467</v>
      </c>
      <c r="X67" s="148">
        <f t="shared" si="21"/>
        <v>68.181818181818201</v>
      </c>
      <c r="Y67" s="150">
        <f t="shared" si="21"/>
        <v>65.909090909090935</v>
      </c>
      <c r="Z67" s="148">
        <f t="shared" si="21"/>
        <v>63.636363636363662</v>
      </c>
      <c r="AA67" s="148">
        <f t="shared" si="21"/>
        <v>61.363636363636388</v>
      </c>
      <c r="AB67" s="148">
        <f t="shared" si="21"/>
        <v>59.090909090909115</v>
      </c>
      <c r="AC67" s="149">
        <f t="shared" si="21"/>
        <v>56.818181818181841</v>
      </c>
      <c r="AD67" s="148">
        <f t="shared" si="21"/>
        <v>54.545454545454568</v>
      </c>
      <c r="AE67" s="148">
        <f t="shared" si="21"/>
        <v>52.272727272727295</v>
      </c>
      <c r="AF67" s="148">
        <f t="shared" si="21"/>
        <v>50.000000000000021</v>
      </c>
      <c r="AG67" s="148">
        <f t="shared" si="21"/>
        <v>47.727272727272748</v>
      </c>
      <c r="AH67" s="148">
        <f t="shared" si="21"/>
        <v>45.454545454545475</v>
      </c>
      <c r="AI67" s="150">
        <f t="shared" si="21"/>
        <v>43.181818181818201</v>
      </c>
      <c r="AJ67" s="148">
        <f t="shared" si="21"/>
        <v>40.909090909090928</v>
      </c>
      <c r="AK67" s="148">
        <f t="shared" si="21"/>
        <v>38.636363636363654</v>
      </c>
      <c r="AL67" s="148">
        <f t="shared" si="21"/>
        <v>36.363636363636381</v>
      </c>
      <c r="AM67" s="149">
        <f t="shared" si="21"/>
        <v>34.090909090909108</v>
      </c>
      <c r="AN67" s="148">
        <f t="shared" si="21"/>
        <v>31.818181818181834</v>
      </c>
      <c r="AO67" s="148">
        <f t="shared" si="21"/>
        <v>29.545454545454561</v>
      </c>
      <c r="AP67" s="148">
        <f t="shared" si="21"/>
        <v>27.272727272727288</v>
      </c>
      <c r="AQ67" s="148">
        <f t="shared" si="21"/>
        <v>25.000000000000014</v>
      </c>
      <c r="AR67" s="148">
        <f t="shared" si="21"/>
        <v>22.727272727272741</v>
      </c>
      <c r="AS67" s="150">
        <f t="shared" si="21"/>
        <v>20.454545454545467</v>
      </c>
      <c r="AT67" s="148">
        <f t="shared" si="21"/>
        <v>18.181818181818194</v>
      </c>
      <c r="AU67" s="148">
        <f t="shared" si="21"/>
        <v>15.909090909090921</v>
      </c>
      <c r="AV67" s="148">
        <f t="shared" si="21"/>
        <v>13.636363636363647</v>
      </c>
      <c r="AW67" s="149">
        <f t="shared" si="21"/>
        <v>11.363636363636372</v>
      </c>
      <c r="AX67" s="148">
        <f t="shared" si="21"/>
        <v>9.090909090909097</v>
      </c>
      <c r="AY67" s="148">
        <f t="shared" si="21"/>
        <v>6.8181818181818228</v>
      </c>
      <c r="AZ67" s="148">
        <f t="shared" si="21"/>
        <v>4.5454545454545485</v>
      </c>
      <c r="BA67" s="148">
        <f t="shared" si="21"/>
        <v>2.2727272727272743</v>
      </c>
      <c r="BB67" s="148">
        <f t="shared" si="21"/>
        <v>0</v>
      </c>
      <c r="BC67" s="150">
        <f t="shared" si="21"/>
        <v>0</v>
      </c>
      <c r="BD67" s="148">
        <f t="shared" si="21"/>
        <v>0</v>
      </c>
      <c r="BE67" s="148">
        <f t="shared" si="21"/>
        <v>0</v>
      </c>
      <c r="BF67" s="148">
        <f t="shared" si="21"/>
        <v>0</v>
      </c>
      <c r="BG67" s="149">
        <f t="shared" si="21"/>
        <v>0</v>
      </c>
      <c r="BH67" s="148">
        <f t="shared" si="21"/>
        <v>0</v>
      </c>
      <c r="BI67" s="148">
        <f t="shared" si="21"/>
        <v>0</v>
      </c>
      <c r="BJ67" s="148">
        <f t="shared" si="21"/>
        <v>0</v>
      </c>
      <c r="BK67" s="148">
        <f t="shared" si="21"/>
        <v>0</v>
      </c>
      <c r="BL67" s="149">
        <f t="shared" si="21"/>
        <v>0</v>
      </c>
      <c r="BM67" s="100"/>
      <c r="BN67" s="100"/>
      <c r="BO67" s="100"/>
      <c r="BP67" s="100"/>
      <c r="BQ67" s="100"/>
      <c r="BR67" s="100"/>
      <c r="BS67" s="100"/>
      <c r="BT67" s="100"/>
      <c r="BU67" s="100"/>
      <c r="BV67" s="100"/>
      <c r="BW67" s="100"/>
      <c r="BX67" s="100"/>
      <c r="BY67" s="100"/>
      <c r="BZ67" s="100"/>
      <c r="CA67" s="100"/>
      <c r="CB67" s="100"/>
      <c r="CC67" s="100"/>
      <c r="CD67" s="100"/>
      <c r="CE67" s="100"/>
      <c r="CF67" s="100"/>
      <c r="CG67" s="100"/>
      <c r="CH67" s="100"/>
      <c r="CI67" s="100"/>
      <c r="CJ67" s="100"/>
      <c r="CK67" s="100"/>
      <c r="CL67" s="100"/>
      <c r="CM67" s="100"/>
      <c r="CN67" s="100"/>
      <c r="CO67" s="100"/>
      <c r="CP67" s="100"/>
      <c r="CQ67" s="100"/>
      <c r="CR67" s="100"/>
      <c r="CS67" s="100"/>
      <c r="CT67" s="100"/>
      <c r="CU67" s="100"/>
      <c r="CV67" s="100"/>
      <c r="CW67" s="100"/>
      <c r="CX67" s="100"/>
      <c r="CY67" s="100"/>
      <c r="CZ67" s="100"/>
      <c r="DA67" s="100"/>
      <c r="DB67" s="100"/>
      <c r="DC67" s="100"/>
      <c r="DD67" s="100"/>
      <c r="DE67" s="100"/>
      <c r="DF67" s="100"/>
      <c r="DG67" s="100"/>
      <c r="DH67" s="100"/>
      <c r="DI67" s="100"/>
      <c r="DJ67" s="100"/>
      <c r="DK67" s="100"/>
      <c r="DL67" s="100"/>
      <c r="DM67" s="100"/>
      <c r="DN67" s="100"/>
      <c r="DO67" s="100"/>
    </row>
    <row r="68" spans="1:119" ht="12.95" customHeight="1" outlineLevel="1">
      <c r="A68" s="101"/>
      <c r="B68" s="102" t="s">
        <v>143</v>
      </c>
      <c r="C68" s="38"/>
      <c r="D68" s="38"/>
      <c r="E68" s="38"/>
      <c r="F68" s="38"/>
      <c r="G68" s="38"/>
      <c r="H68" s="38"/>
      <c r="I68" s="38"/>
      <c r="J68" s="98">
        <v>0</v>
      </c>
      <c r="K68" s="98">
        <f>J72</f>
        <v>0</v>
      </c>
      <c r="L68" s="98">
        <f>K72</f>
        <v>100</v>
      </c>
      <c r="M68" s="98">
        <f>L72</f>
        <v>97.727272727272734</v>
      </c>
      <c r="N68" s="146">
        <f>M72</f>
        <v>95.454545454545467</v>
      </c>
      <c r="O68" s="98">
        <f t="shared" ref="O68:BL68" si="22">N72</f>
        <v>93.181818181818201</v>
      </c>
      <c r="P68" s="98">
        <f t="shared" si="22"/>
        <v>90.909090909090935</v>
      </c>
      <c r="Q68" s="98">
        <f t="shared" si="22"/>
        <v>88.636363636363654</v>
      </c>
      <c r="R68" s="98">
        <f t="shared" si="22"/>
        <v>86.363636363636374</v>
      </c>
      <c r="S68" s="146">
        <f t="shared" si="22"/>
        <v>84.090909090909108</v>
      </c>
      <c r="T68" s="98">
        <f t="shared" si="22"/>
        <v>81.818181818181841</v>
      </c>
      <c r="U68" s="98">
        <f t="shared" si="22"/>
        <v>79.545454545454561</v>
      </c>
      <c r="V68" s="98">
        <f t="shared" si="22"/>
        <v>77.27272727272728</v>
      </c>
      <c r="W68" s="98">
        <f t="shared" si="22"/>
        <v>75.000000000000014</v>
      </c>
      <c r="X68" s="98">
        <f t="shared" si="22"/>
        <v>72.727272727272748</v>
      </c>
      <c r="Y68" s="99">
        <f t="shared" si="22"/>
        <v>70.454545454545467</v>
      </c>
      <c r="Z68" s="98">
        <f t="shared" si="22"/>
        <v>68.181818181818201</v>
      </c>
      <c r="AA68" s="98">
        <f t="shared" si="22"/>
        <v>65.909090909090935</v>
      </c>
      <c r="AB68" s="98">
        <f t="shared" si="22"/>
        <v>63.636363636363662</v>
      </c>
      <c r="AC68" s="146">
        <f t="shared" si="22"/>
        <v>61.363636363636388</v>
      </c>
      <c r="AD68" s="98">
        <f t="shared" si="22"/>
        <v>59.090909090909115</v>
      </c>
      <c r="AE68" s="98">
        <f t="shared" si="22"/>
        <v>56.818181818181841</v>
      </c>
      <c r="AF68" s="98">
        <f t="shared" si="22"/>
        <v>54.545454545454568</v>
      </c>
      <c r="AG68" s="98">
        <f t="shared" si="22"/>
        <v>52.272727272727295</v>
      </c>
      <c r="AH68" s="98">
        <f t="shared" si="22"/>
        <v>50.000000000000021</v>
      </c>
      <c r="AI68" s="99">
        <f t="shared" si="22"/>
        <v>47.727272727272748</v>
      </c>
      <c r="AJ68" s="98">
        <f t="shared" si="22"/>
        <v>45.454545454545475</v>
      </c>
      <c r="AK68" s="98">
        <f t="shared" si="22"/>
        <v>43.181818181818201</v>
      </c>
      <c r="AL68" s="98">
        <f t="shared" si="22"/>
        <v>40.909090909090928</v>
      </c>
      <c r="AM68" s="146">
        <f t="shared" si="22"/>
        <v>38.636363636363654</v>
      </c>
      <c r="AN68" s="98">
        <f t="shared" si="22"/>
        <v>36.363636363636381</v>
      </c>
      <c r="AO68" s="98">
        <f t="shared" si="22"/>
        <v>34.090909090909108</v>
      </c>
      <c r="AP68" s="98">
        <f t="shared" si="22"/>
        <v>31.818181818181834</v>
      </c>
      <c r="AQ68" s="98">
        <f t="shared" si="22"/>
        <v>29.545454545454561</v>
      </c>
      <c r="AR68" s="98">
        <f t="shared" si="22"/>
        <v>27.272727272727288</v>
      </c>
      <c r="AS68" s="99">
        <f t="shared" si="22"/>
        <v>25.000000000000014</v>
      </c>
      <c r="AT68" s="98">
        <f t="shared" si="22"/>
        <v>22.727272727272741</v>
      </c>
      <c r="AU68" s="98">
        <f t="shared" si="22"/>
        <v>20.454545454545467</v>
      </c>
      <c r="AV68" s="98">
        <f t="shared" si="22"/>
        <v>18.181818181818194</v>
      </c>
      <c r="AW68" s="146">
        <f t="shared" si="22"/>
        <v>15.909090909090921</v>
      </c>
      <c r="AX68" s="98">
        <f t="shared" si="22"/>
        <v>13.636363636363647</v>
      </c>
      <c r="AY68" s="98">
        <f t="shared" si="22"/>
        <v>11.363636363636372</v>
      </c>
      <c r="AZ68" s="98">
        <f t="shared" si="22"/>
        <v>9.090909090909097</v>
      </c>
      <c r="BA68" s="98">
        <f t="shared" si="22"/>
        <v>6.8181818181818228</v>
      </c>
      <c r="BB68" s="98">
        <f t="shared" si="22"/>
        <v>4.5454545454545485</v>
      </c>
      <c r="BC68" s="99">
        <f t="shared" si="22"/>
        <v>2.2727272727272743</v>
      </c>
      <c r="BD68" s="98">
        <f t="shared" si="22"/>
        <v>0</v>
      </c>
      <c r="BE68" s="98">
        <f t="shared" si="22"/>
        <v>0</v>
      </c>
      <c r="BF68" s="98">
        <f t="shared" si="22"/>
        <v>0</v>
      </c>
      <c r="BG68" s="146">
        <f t="shared" si="22"/>
        <v>0</v>
      </c>
      <c r="BH68" s="98">
        <f t="shared" si="22"/>
        <v>0</v>
      </c>
      <c r="BI68" s="98">
        <f t="shared" si="22"/>
        <v>0</v>
      </c>
      <c r="BJ68" s="98">
        <f t="shared" si="22"/>
        <v>0</v>
      </c>
      <c r="BK68" s="98">
        <f t="shared" si="22"/>
        <v>0</v>
      </c>
      <c r="BL68" s="98">
        <f t="shared" si="22"/>
        <v>0</v>
      </c>
      <c r="BM68" s="100"/>
      <c r="BN68" s="100"/>
      <c r="BO68" s="100"/>
      <c r="BP68" s="100"/>
      <c r="BQ68" s="100"/>
      <c r="BR68" s="100"/>
      <c r="BS68" s="100"/>
      <c r="BT68" s="100"/>
      <c r="BU68" s="100"/>
      <c r="BV68" s="100"/>
      <c r="BW68" s="100"/>
      <c r="BX68" s="100"/>
      <c r="BY68" s="100"/>
      <c r="BZ68" s="100"/>
      <c r="CA68" s="100"/>
      <c r="CB68" s="100"/>
      <c r="CC68" s="100"/>
      <c r="CD68" s="100"/>
      <c r="CE68" s="100"/>
      <c r="CF68" s="100"/>
      <c r="CG68" s="100"/>
      <c r="CH68" s="100"/>
      <c r="CI68" s="100"/>
      <c r="CJ68" s="100"/>
      <c r="CK68" s="100"/>
      <c r="CL68" s="100"/>
      <c r="CM68" s="100"/>
      <c r="CN68" s="100"/>
      <c r="CO68" s="100"/>
      <c r="CP68" s="100"/>
      <c r="CQ68" s="100"/>
      <c r="CR68" s="100"/>
      <c r="CS68" s="100"/>
      <c r="CT68" s="100"/>
      <c r="CU68" s="100"/>
      <c r="CV68" s="100"/>
      <c r="CW68" s="100"/>
      <c r="CX68" s="100"/>
      <c r="CY68" s="100"/>
      <c r="CZ68" s="100"/>
      <c r="DA68" s="100"/>
      <c r="DB68" s="100"/>
      <c r="DC68" s="100"/>
      <c r="DD68" s="100"/>
      <c r="DE68" s="100"/>
      <c r="DF68" s="100"/>
      <c r="DG68" s="100"/>
      <c r="DH68" s="100"/>
      <c r="DI68" s="100"/>
      <c r="DJ68" s="100"/>
      <c r="DK68" s="100"/>
      <c r="DL68" s="100"/>
      <c r="DM68" s="100"/>
      <c r="DN68" s="100"/>
      <c r="DO68" s="100"/>
    </row>
    <row r="69" spans="1:119" ht="12.95" customHeight="1" outlineLevel="1">
      <c r="A69" s="37"/>
      <c r="B69" s="147" t="s">
        <v>144</v>
      </c>
      <c r="C69" s="60"/>
      <c r="D69" s="60"/>
      <c r="E69" s="60"/>
      <c r="F69" s="60"/>
      <c r="G69" s="60"/>
      <c r="H69" s="60"/>
      <c r="I69" s="60"/>
      <c r="J69" s="98">
        <v>0</v>
      </c>
      <c r="K69" s="98">
        <f>K$61</f>
        <v>100</v>
      </c>
      <c r="L69" s="49">
        <v>0</v>
      </c>
      <c r="M69" s="49">
        <v>0</v>
      </c>
      <c r="N69" s="146">
        <v>0</v>
      </c>
      <c r="O69" s="98">
        <v>0</v>
      </c>
      <c r="P69" s="98">
        <v>0</v>
      </c>
      <c r="Q69" s="98">
        <v>0</v>
      </c>
      <c r="R69" s="98">
        <v>0</v>
      </c>
      <c r="S69" s="146">
        <v>0</v>
      </c>
      <c r="T69" s="98">
        <v>0</v>
      </c>
      <c r="U69" s="98">
        <v>0</v>
      </c>
      <c r="V69" s="49">
        <v>0</v>
      </c>
      <c r="W69" s="49">
        <v>0</v>
      </c>
      <c r="X69" s="98">
        <v>0</v>
      </c>
      <c r="Y69" s="99">
        <v>0</v>
      </c>
      <c r="Z69" s="98">
        <v>0</v>
      </c>
      <c r="AA69" s="98">
        <v>0</v>
      </c>
      <c r="AB69" s="98">
        <v>0</v>
      </c>
      <c r="AC69" s="146">
        <v>0</v>
      </c>
      <c r="AD69" s="98">
        <v>0</v>
      </c>
      <c r="AE69" s="98">
        <v>0</v>
      </c>
      <c r="AF69" s="49">
        <v>0</v>
      </c>
      <c r="AG69" s="49">
        <v>0</v>
      </c>
      <c r="AH69" s="98">
        <v>0</v>
      </c>
      <c r="AI69" s="99">
        <v>0</v>
      </c>
      <c r="AJ69" s="98">
        <v>0</v>
      </c>
      <c r="AK69" s="98">
        <v>0</v>
      </c>
      <c r="AL69" s="98">
        <v>0</v>
      </c>
      <c r="AM69" s="146">
        <v>0</v>
      </c>
      <c r="AN69" s="98">
        <v>0</v>
      </c>
      <c r="AO69" s="98">
        <v>0</v>
      </c>
      <c r="AP69" s="49">
        <v>0</v>
      </c>
      <c r="AQ69" s="49">
        <v>0</v>
      </c>
      <c r="AR69" s="98">
        <v>0</v>
      </c>
      <c r="AS69" s="99">
        <v>0</v>
      </c>
      <c r="AT69" s="98">
        <v>0</v>
      </c>
      <c r="AU69" s="98">
        <v>0</v>
      </c>
      <c r="AV69" s="98">
        <v>0</v>
      </c>
      <c r="AW69" s="146">
        <v>0</v>
      </c>
      <c r="AX69" s="98">
        <v>0</v>
      </c>
      <c r="AY69" s="98">
        <v>0</v>
      </c>
      <c r="AZ69" s="49">
        <v>0</v>
      </c>
      <c r="BA69" s="49">
        <v>0</v>
      </c>
      <c r="BB69" s="98">
        <v>0</v>
      </c>
      <c r="BC69" s="99">
        <v>0</v>
      </c>
      <c r="BD69" s="98">
        <v>0</v>
      </c>
      <c r="BE69" s="98">
        <v>0</v>
      </c>
      <c r="BF69" s="98">
        <v>0</v>
      </c>
      <c r="BG69" s="146">
        <v>0</v>
      </c>
      <c r="BH69" s="98">
        <v>0</v>
      </c>
      <c r="BI69" s="98">
        <v>0</v>
      </c>
      <c r="BJ69" s="49">
        <v>0</v>
      </c>
      <c r="BK69" s="49">
        <v>0</v>
      </c>
      <c r="BL69" s="98">
        <v>0</v>
      </c>
      <c r="BM69" s="100"/>
      <c r="BN69" s="100"/>
      <c r="BO69" s="100"/>
      <c r="BP69" s="100"/>
      <c r="BQ69" s="100"/>
      <c r="BR69" s="100"/>
      <c r="BS69" s="100"/>
      <c r="BT69" s="100"/>
      <c r="BU69" s="100"/>
      <c r="BV69" s="100"/>
      <c r="BW69" s="100"/>
      <c r="BX69" s="100"/>
      <c r="BY69" s="100"/>
      <c r="BZ69" s="100"/>
      <c r="CA69" s="100"/>
      <c r="CB69" s="100"/>
      <c r="CC69" s="100"/>
      <c r="CD69" s="100"/>
      <c r="CE69" s="100"/>
      <c r="CF69" s="100"/>
      <c r="CG69" s="100"/>
      <c r="CH69" s="100"/>
      <c r="CI69" s="100"/>
      <c r="CJ69" s="100"/>
      <c r="CK69" s="100"/>
      <c r="CL69" s="100"/>
      <c r="CM69" s="100"/>
      <c r="CN69" s="100"/>
      <c r="CO69" s="100"/>
      <c r="CP69" s="100"/>
      <c r="CQ69" s="100"/>
      <c r="CR69" s="100"/>
      <c r="CS69" s="100"/>
      <c r="CT69" s="100"/>
      <c r="CU69" s="100"/>
      <c r="CV69" s="100"/>
      <c r="CW69" s="100"/>
      <c r="CX69" s="100"/>
      <c r="CY69" s="100"/>
      <c r="CZ69" s="100"/>
      <c r="DA69" s="100"/>
      <c r="DB69" s="100"/>
      <c r="DC69" s="100"/>
      <c r="DD69" s="100"/>
      <c r="DE69" s="100"/>
      <c r="DF69" s="100"/>
      <c r="DG69" s="100"/>
      <c r="DH69" s="100"/>
      <c r="DI69" s="100"/>
      <c r="DJ69" s="100"/>
      <c r="DK69" s="100"/>
      <c r="DL69" s="100"/>
      <c r="DM69" s="100"/>
      <c r="DN69" s="100"/>
      <c r="DO69" s="100"/>
    </row>
    <row r="70" spans="1:119" ht="12.95" customHeight="1" outlineLevel="1">
      <c r="A70" s="37"/>
      <c r="B70" s="147" t="s">
        <v>114</v>
      </c>
      <c r="C70" s="60"/>
      <c r="D70" s="60"/>
      <c r="E70" s="60"/>
      <c r="F70" s="60"/>
      <c r="G70" s="60"/>
      <c r="H70" s="60"/>
      <c r="I70" s="60"/>
      <c r="J70" s="98"/>
      <c r="K70" s="98"/>
      <c r="L70" s="98">
        <f>$J$15</f>
        <v>44</v>
      </c>
      <c r="M70" s="98">
        <f t="shared" ref="M70:BL70" si="23">L70-1</f>
        <v>43</v>
      </c>
      <c r="N70" s="146">
        <f t="shared" si="23"/>
        <v>42</v>
      </c>
      <c r="O70" s="98">
        <f t="shared" si="23"/>
        <v>41</v>
      </c>
      <c r="P70" s="98">
        <f t="shared" si="23"/>
        <v>40</v>
      </c>
      <c r="Q70" s="98">
        <f t="shared" si="23"/>
        <v>39</v>
      </c>
      <c r="R70" s="98">
        <f t="shared" si="23"/>
        <v>38</v>
      </c>
      <c r="S70" s="146">
        <f t="shared" si="23"/>
        <v>37</v>
      </c>
      <c r="T70" s="98">
        <f t="shared" si="23"/>
        <v>36</v>
      </c>
      <c r="U70" s="98">
        <f t="shared" si="23"/>
        <v>35</v>
      </c>
      <c r="V70" s="98">
        <f t="shared" si="23"/>
        <v>34</v>
      </c>
      <c r="W70" s="98">
        <f t="shared" si="23"/>
        <v>33</v>
      </c>
      <c r="X70" s="98">
        <f t="shared" si="23"/>
        <v>32</v>
      </c>
      <c r="Y70" s="99">
        <f t="shared" si="23"/>
        <v>31</v>
      </c>
      <c r="Z70" s="98">
        <f t="shared" si="23"/>
        <v>30</v>
      </c>
      <c r="AA70" s="98">
        <f t="shared" si="23"/>
        <v>29</v>
      </c>
      <c r="AB70" s="98">
        <f t="shared" si="23"/>
        <v>28</v>
      </c>
      <c r="AC70" s="146">
        <f t="shared" si="23"/>
        <v>27</v>
      </c>
      <c r="AD70" s="98">
        <f t="shared" si="23"/>
        <v>26</v>
      </c>
      <c r="AE70" s="98">
        <f t="shared" si="23"/>
        <v>25</v>
      </c>
      <c r="AF70" s="98">
        <f t="shared" si="23"/>
        <v>24</v>
      </c>
      <c r="AG70" s="98">
        <f t="shared" si="23"/>
        <v>23</v>
      </c>
      <c r="AH70" s="98">
        <f t="shared" si="23"/>
        <v>22</v>
      </c>
      <c r="AI70" s="99">
        <f t="shared" si="23"/>
        <v>21</v>
      </c>
      <c r="AJ70" s="98">
        <f t="shared" si="23"/>
        <v>20</v>
      </c>
      <c r="AK70" s="98">
        <f t="shared" si="23"/>
        <v>19</v>
      </c>
      <c r="AL70" s="98">
        <f t="shared" si="23"/>
        <v>18</v>
      </c>
      <c r="AM70" s="146">
        <f t="shared" si="23"/>
        <v>17</v>
      </c>
      <c r="AN70" s="98">
        <f t="shared" si="23"/>
        <v>16</v>
      </c>
      <c r="AO70" s="98">
        <f t="shared" si="23"/>
        <v>15</v>
      </c>
      <c r="AP70" s="98">
        <f t="shared" si="23"/>
        <v>14</v>
      </c>
      <c r="AQ70" s="98">
        <f t="shared" si="23"/>
        <v>13</v>
      </c>
      <c r="AR70" s="98">
        <f t="shared" si="23"/>
        <v>12</v>
      </c>
      <c r="AS70" s="99">
        <f t="shared" si="23"/>
        <v>11</v>
      </c>
      <c r="AT70" s="98">
        <f t="shared" si="23"/>
        <v>10</v>
      </c>
      <c r="AU70" s="98">
        <f t="shared" si="23"/>
        <v>9</v>
      </c>
      <c r="AV70" s="98">
        <f t="shared" si="23"/>
        <v>8</v>
      </c>
      <c r="AW70" s="146">
        <f t="shared" si="23"/>
        <v>7</v>
      </c>
      <c r="AX70" s="98">
        <f t="shared" si="23"/>
        <v>6</v>
      </c>
      <c r="AY70" s="98">
        <f t="shared" si="23"/>
        <v>5</v>
      </c>
      <c r="AZ70" s="98">
        <f t="shared" si="23"/>
        <v>4</v>
      </c>
      <c r="BA70" s="98">
        <f t="shared" si="23"/>
        <v>3</v>
      </c>
      <c r="BB70" s="98">
        <f t="shared" si="23"/>
        <v>2</v>
      </c>
      <c r="BC70" s="99">
        <f t="shared" si="23"/>
        <v>1</v>
      </c>
      <c r="BD70" s="98">
        <f t="shared" si="23"/>
        <v>0</v>
      </c>
      <c r="BE70" s="98">
        <f t="shared" si="23"/>
        <v>-1</v>
      </c>
      <c r="BF70" s="98">
        <f t="shared" si="23"/>
        <v>-2</v>
      </c>
      <c r="BG70" s="146">
        <f t="shared" si="23"/>
        <v>-3</v>
      </c>
      <c r="BH70" s="98">
        <f t="shared" si="23"/>
        <v>-4</v>
      </c>
      <c r="BI70" s="98">
        <f t="shared" si="23"/>
        <v>-5</v>
      </c>
      <c r="BJ70" s="98">
        <f t="shared" si="23"/>
        <v>-6</v>
      </c>
      <c r="BK70" s="98">
        <f t="shared" si="23"/>
        <v>-7</v>
      </c>
      <c r="BL70" s="98">
        <f t="shared" si="23"/>
        <v>-8</v>
      </c>
      <c r="BM70" s="100"/>
      <c r="BN70" s="100"/>
      <c r="BO70" s="100"/>
      <c r="BP70" s="100"/>
      <c r="BQ70" s="100"/>
      <c r="BR70" s="100"/>
      <c r="BS70" s="100"/>
      <c r="BT70" s="100"/>
      <c r="BU70" s="100"/>
      <c r="BV70" s="100"/>
      <c r="BW70" s="100"/>
      <c r="BX70" s="100"/>
      <c r="BY70" s="100"/>
      <c r="BZ70" s="100"/>
      <c r="CA70" s="100"/>
      <c r="CB70" s="100"/>
      <c r="CC70" s="100"/>
      <c r="CD70" s="100"/>
      <c r="CE70" s="100"/>
      <c r="CF70" s="100"/>
      <c r="CG70" s="100"/>
      <c r="CH70" s="100"/>
      <c r="CI70" s="100"/>
      <c r="CJ70" s="100"/>
      <c r="CK70" s="100"/>
      <c r="CL70" s="100"/>
      <c r="CM70" s="100"/>
      <c r="CN70" s="100"/>
      <c r="CO70" s="100"/>
      <c r="CP70" s="100"/>
      <c r="CQ70" s="100"/>
      <c r="CR70" s="100"/>
      <c r="CS70" s="100"/>
      <c r="CT70" s="100"/>
      <c r="CU70" s="100"/>
      <c r="CV70" s="100"/>
      <c r="CW70" s="100"/>
      <c r="CX70" s="100"/>
      <c r="CY70" s="100"/>
      <c r="CZ70" s="100"/>
      <c r="DA70" s="100"/>
      <c r="DB70" s="100"/>
      <c r="DC70" s="100"/>
      <c r="DD70" s="100"/>
      <c r="DE70" s="100"/>
      <c r="DF70" s="100"/>
      <c r="DG70" s="100"/>
      <c r="DH70" s="100"/>
      <c r="DI70" s="100"/>
      <c r="DJ70" s="100"/>
      <c r="DK70" s="100"/>
      <c r="DL70" s="100"/>
      <c r="DM70" s="100"/>
      <c r="DN70" s="100"/>
      <c r="DO70" s="100"/>
    </row>
    <row r="71" spans="1:119" ht="12.95" customHeight="1" outlineLevel="1">
      <c r="A71" s="37"/>
      <c r="B71" s="115" t="s">
        <v>145</v>
      </c>
      <c r="C71" s="60"/>
      <c r="D71" s="60"/>
      <c r="E71" s="60"/>
      <c r="F71" s="60"/>
      <c r="G71" s="60"/>
      <c r="H71" s="60"/>
      <c r="I71" s="60"/>
      <c r="J71" s="98">
        <f>IF(J68&lt;&gt;0,J68/J70,0)</f>
        <v>0</v>
      </c>
      <c r="K71" s="98">
        <f t="shared" ref="K71:BL71" si="24">IF(K68&lt;&gt;0,K68/K70,0)</f>
        <v>0</v>
      </c>
      <c r="L71" s="98">
        <f t="shared" si="24"/>
        <v>2.2727272727272729</v>
      </c>
      <c r="M71" s="98">
        <f t="shared" si="24"/>
        <v>2.2727272727272729</v>
      </c>
      <c r="N71" s="146">
        <f t="shared" si="24"/>
        <v>2.2727272727272729</v>
      </c>
      <c r="O71" s="98">
        <f t="shared" si="24"/>
        <v>2.2727272727272734</v>
      </c>
      <c r="P71" s="98">
        <f t="shared" si="24"/>
        <v>2.2727272727272734</v>
      </c>
      <c r="Q71" s="98">
        <f t="shared" si="24"/>
        <v>2.2727272727272734</v>
      </c>
      <c r="R71" s="98">
        <f t="shared" si="24"/>
        <v>2.2727272727272729</v>
      </c>
      <c r="S71" s="146">
        <f t="shared" si="24"/>
        <v>2.2727272727272734</v>
      </c>
      <c r="T71" s="98">
        <f t="shared" si="24"/>
        <v>2.2727272727272734</v>
      </c>
      <c r="U71" s="98">
        <f t="shared" si="24"/>
        <v>2.2727272727272734</v>
      </c>
      <c r="V71" s="98">
        <f t="shared" si="24"/>
        <v>2.2727272727272729</v>
      </c>
      <c r="W71" s="98">
        <f t="shared" si="24"/>
        <v>2.2727272727272734</v>
      </c>
      <c r="X71" s="98">
        <f t="shared" si="24"/>
        <v>2.2727272727272734</v>
      </c>
      <c r="Y71" s="99">
        <f t="shared" si="24"/>
        <v>2.2727272727272729</v>
      </c>
      <c r="Z71" s="98">
        <f t="shared" si="24"/>
        <v>2.2727272727272734</v>
      </c>
      <c r="AA71" s="98">
        <f t="shared" si="24"/>
        <v>2.2727272727272738</v>
      </c>
      <c r="AB71" s="98">
        <f t="shared" si="24"/>
        <v>2.2727272727272738</v>
      </c>
      <c r="AC71" s="146">
        <f t="shared" si="24"/>
        <v>2.2727272727272738</v>
      </c>
      <c r="AD71" s="98">
        <f t="shared" si="24"/>
        <v>2.2727272727272738</v>
      </c>
      <c r="AE71" s="98">
        <f t="shared" si="24"/>
        <v>2.2727272727272738</v>
      </c>
      <c r="AF71" s="98">
        <f t="shared" si="24"/>
        <v>2.2727272727272738</v>
      </c>
      <c r="AG71" s="98">
        <f t="shared" si="24"/>
        <v>2.2727272727272738</v>
      </c>
      <c r="AH71" s="98">
        <f t="shared" si="24"/>
        <v>2.2727272727272738</v>
      </c>
      <c r="AI71" s="99">
        <f t="shared" si="24"/>
        <v>2.2727272727272738</v>
      </c>
      <c r="AJ71" s="98">
        <f t="shared" si="24"/>
        <v>2.2727272727272738</v>
      </c>
      <c r="AK71" s="98">
        <f t="shared" si="24"/>
        <v>2.2727272727272738</v>
      </c>
      <c r="AL71" s="98">
        <f t="shared" si="24"/>
        <v>2.2727272727272738</v>
      </c>
      <c r="AM71" s="146">
        <f t="shared" si="24"/>
        <v>2.2727272727272738</v>
      </c>
      <c r="AN71" s="98">
        <f t="shared" si="24"/>
        <v>2.2727272727272738</v>
      </c>
      <c r="AO71" s="98">
        <f t="shared" si="24"/>
        <v>2.2727272727272738</v>
      </c>
      <c r="AP71" s="98">
        <f t="shared" si="24"/>
        <v>2.2727272727272738</v>
      </c>
      <c r="AQ71" s="98">
        <f t="shared" si="24"/>
        <v>2.2727272727272738</v>
      </c>
      <c r="AR71" s="98">
        <f t="shared" si="24"/>
        <v>2.2727272727272738</v>
      </c>
      <c r="AS71" s="99">
        <f t="shared" si="24"/>
        <v>2.2727272727272738</v>
      </c>
      <c r="AT71" s="98">
        <f t="shared" si="24"/>
        <v>2.2727272727272743</v>
      </c>
      <c r="AU71" s="98">
        <f t="shared" si="24"/>
        <v>2.2727272727272743</v>
      </c>
      <c r="AV71" s="98">
        <f t="shared" si="24"/>
        <v>2.2727272727272743</v>
      </c>
      <c r="AW71" s="146">
        <f t="shared" si="24"/>
        <v>2.2727272727272743</v>
      </c>
      <c r="AX71" s="98">
        <f t="shared" si="24"/>
        <v>2.2727272727272747</v>
      </c>
      <c r="AY71" s="98">
        <f t="shared" si="24"/>
        <v>2.2727272727272743</v>
      </c>
      <c r="AZ71" s="98">
        <f t="shared" si="24"/>
        <v>2.2727272727272743</v>
      </c>
      <c r="BA71" s="98">
        <f t="shared" si="24"/>
        <v>2.2727272727272743</v>
      </c>
      <c r="BB71" s="98">
        <f t="shared" si="24"/>
        <v>2.2727272727272743</v>
      </c>
      <c r="BC71" s="99">
        <f t="shared" si="24"/>
        <v>2.2727272727272743</v>
      </c>
      <c r="BD71" s="98">
        <f t="shared" si="24"/>
        <v>0</v>
      </c>
      <c r="BE71" s="98">
        <f t="shared" si="24"/>
        <v>0</v>
      </c>
      <c r="BF71" s="98">
        <f t="shared" si="24"/>
        <v>0</v>
      </c>
      <c r="BG71" s="146">
        <f t="shared" si="24"/>
        <v>0</v>
      </c>
      <c r="BH71" s="98">
        <f t="shared" si="24"/>
        <v>0</v>
      </c>
      <c r="BI71" s="98">
        <f t="shared" si="24"/>
        <v>0</v>
      </c>
      <c r="BJ71" s="98">
        <f t="shared" si="24"/>
        <v>0</v>
      </c>
      <c r="BK71" s="98">
        <f t="shared" si="24"/>
        <v>0</v>
      </c>
      <c r="BL71" s="98">
        <f t="shared" si="24"/>
        <v>0</v>
      </c>
      <c r="BM71" s="100"/>
      <c r="BN71" s="100"/>
      <c r="BO71" s="100"/>
      <c r="BP71" s="100"/>
      <c r="BQ71" s="100"/>
      <c r="BR71" s="100"/>
      <c r="BS71" s="100"/>
      <c r="BT71" s="100"/>
      <c r="BU71" s="100"/>
      <c r="BV71" s="100"/>
      <c r="BW71" s="100"/>
      <c r="BX71" s="100"/>
      <c r="BY71" s="100"/>
      <c r="BZ71" s="100"/>
      <c r="CA71" s="100"/>
      <c r="CB71" s="100"/>
      <c r="CC71" s="100"/>
      <c r="CD71" s="100"/>
      <c r="CE71" s="100"/>
      <c r="CF71" s="100"/>
      <c r="CG71" s="100"/>
      <c r="CH71" s="100"/>
      <c r="CI71" s="100"/>
      <c r="CJ71" s="100"/>
      <c r="CK71" s="100"/>
      <c r="CL71" s="100"/>
      <c r="CM71" s="100"/>
      <c r="CN71" s="100"/>
      <c r="CO71" s="100"/>
      <c r="CP71" s="100"/>
      <c r="CQ71" s="100"/>
      <c r="CR71" s="100"/>
      <c r="CS71" s="100"/>
      <c r="CT71" s="100"/>
      <c r="CU71" s="100"/>
      <c r="CV71" s="100"/>
      <c r="CW71" s="100"/>
      <c r="CX71" s="100"/>
      <c r="CY71" s="100"/>
      <c r="CZ71" s="100"/>
      <c r="DA71" s="100"/>
      <c r="DB71" s="100"/>
      <c r="DC71" s="100"/>
      <c r="DD71" s="100"/>
      <c r="DE71" s="100"/>
      <c r="DF71" s="100"/>
      <c r="DG71" s="100"/>
      <c r="DH71" s="100"/>
      <c r="DI71" s="100"/>
      <c r="DJ71" s="100"/>
      <c r="DK71" s="100"/>
      <c r="DL71" s="100"/>
      <c r="DM71" s="100"/>
      <c r="DN71" s="100"/>
      <c r="DO71" s="100"/>
    </row>
    <row r="72" spans="1:119" ht="12.95" customHeight="1" outlineLevel="1">
      <c r="A72" s="37"/>
      <c r="B72" s="102" t="s">
        <v>146</v>
      </c>
      <c r="C72" s="60"/>
      <c r="D72" s="60"/>
      <c r="E72" s="60"/>
      <c r="F72" s="60"/>
      <c r="G72" s="60"/>
      <c r="H72" s="60"/>
      <c r="I72" s="60"/>
      <c r="J72" s="148">
        <f>J68+J69-J71</f>
        <v>0</v>
      </c>
      <c r="K72" s="148">
        <f>K68+K69-K71</f>
        <v>100</v>
      </c>
      <c r="L72" s="148">
        <f>L68+L69-L71</f>
        <v>97.727272727272734</v>
      </c>
      <c r="M72" s="148">
        <f>M68+M69-M71</f>
        <v>95.454545454545467</v>
      </c>
      <c r="N72" s="149">
        <f>N68+N69-N71</f>
        <v>93.181818181818201</v>
      </c>
      <c r="O72" s="148">
        <f t="shared" ref="O72:BL72" si="25">O68+O69-O71</f>
        <v>90.909090909090935</v>
      </c>
      <c r="P72" s="148">
        <f t="shared" si="25"/>
        <v>88.636363636363654</v>
      </c>
      <c r="Q72" s="148">
        <f t="shared" si="25"/>
        <v>86.363636363636374</v>
      </c>
      <c r="R72" s="148">
        <f t="shared" si="25"/>
        <v>84.090909090909108</v>
      </c>
      <c r="S72" s="149">
        <f t="shared" si="25"/>
        <v>81.818181818181841</v>
      </c>
      <c r="T72" s="148">
        <f t="shared" si="25"/>
        <v>79.545454545454561</v>
      </c>
      <c r="U72" s="148">
        <f t="shared" si="25"/>
        <v>77.27272727272728</v>
      </c>
      <c r="V72" s="148">
        <f t="shared" si="25"/>
        <v>75.000000000000014</v>
      </c>
      <c r="W72" s="148">
        <f t="shared" si="25"/>
        <v>72.727272727272748</v>
      </c>
      <c r="X72" s="148">
        <f t="shared" si="25"/>
        <v>70.454545454545467</v>
      </c>
      <c r="Y72" s="150">
        <f t="shared" si="25"/>
        <v>68.181818181818201</v>
      </c>
      <c r="Z72" s="148">
        <f t="shared" si="25"/>
        <v>65.909090909090935</v>
      </c>
      <c r="AA72" s="148">
        <f t="shared" si="25"/>
        <v>63.636363636363662</v>
      </c>
      <c r="AB72" s="148">
        <f t="shared" si="25"/>
        <v>61.363636363636388</v>
      </c>
      <c r="AC72" s="149">
        <f t="shared" si="25"/>
        <v>59.090909090909115</v>
      </c>
      <c r="AD72" s="148">
        <f t="shared" si="25"/>
        <v>56.818181818181841</v>
      </c>
      <c r="AE72" s="148">
        <f t="shared" si="25"/>
        <v>54.545454545454568</v>
      </c>
      <c r="AF72" s="148">
        <f t="shared" si="25"/>
        <v>52.272727272727295</v>
      </c>
      <c r="AG72" s="148">
        <f t="shared" si="25"/>
        <v>50.000000000000021</v>
      </c>
      <c r="AH72" s="148">
        <f t="shared" si="25"/>
        <v>47.727272727272748</v>
      </c>
      <c r="AI72" s="150">
        <f t="shared" si="25"/>
        <v>45.454545454545475</v>
      </c>
      <c r="AJ72" s="148">
        <f t="shared" si="25"/>
        <v>43.181818181818201</v>
      </c>
      <c r="AK72" s="148">
        <f t="shared" si="25"/>
        <v>40.909090909090928</v>
      </c>
      <c r="AL72" s="148">
        <f t="shared" si="25"/>
        <v>38.636363636363654</v>
      </c>
      <c r="AM72" s="149">
        <f t="shared" si="25"/>
        <v>36.363636363636381</v>
      </c>
      <c r="AN72" s="148">
        <f t="shared" si="25"/>
        <v>34.090909090909108</v>
      </c>
      <c r="AO72" s="148">
        <f t="shared" si="25"/>
        <v>31.818181818181834</v>
      </c>
      <c r="AP72" s="148">
        <f t="shared" si="25"/>
        <v>29.545454545454561</v>
      </c>
      <c r="AQ72" s="148">
        <f t="shared" si="25"/>
        <v>27.272727272727288</v>
      </c>
      <c r="AR72" s="148">
        <f t="shared" si="25"/>
        <v>25.000000000000014</v>
      </c>
      <c r="AS72" s="150">
        <f t="shared" si="25"/>
        <v>22.727272727272741</v>
      </c>
      <c r="AT72" s="148">
        <f t="shared" si="25"/>
        <v>20.454545454545467</v>
      </c>
      <c r="AU72" s="148">
        <f t="shared" si="25"/>
        <v>18.181818181818194</v>
      </c>
      <c r="AV72" s="148">
        <f t="shared" si="25"/>
        <v>15.909090909090921</v>
      </c>
      <c r="AW72" s="149">
        <f t="shared" si="25"/>
        <v>13.636363636363647</v>
      </c>
      <c r="AX72" s="148">
        <f t="shared" si="25"/>
        <v>11.363636363636372</v>
      </c>
      <c r="AY72" s="148">
        <f t="shared" si="25"/>
        <v>9.090909090909097</v>
      </c>
      <c r="AZ72" s="148">
        <f t="shared" si="25"/>
        <v>6.8181818181818228</v>
      </c>
      <c r="BA72" s="148">
        <f t="shared" si="25"/>
        <v>4.5454545454545485</v>
      </c>
      <c r="BB72" s="148">
        <f t="shared" si="25"/>
        <v>2.2727272727272743</v>
      </c>
      <c r="BC72" s="150">
        <f t="shared" si="25"/>
        <v>0</v>
      </c>
      <c r="BD72" s="148">
        <f t="shared" si="25"/>
        <v>0</v>
      </c>
      <c r="BE72" s="148">
        <f t="shared" si="25"/>
        <v>0</v>
      </c>
      <c r="BF72" s="148">
        <f t="shared" si="25"/>
        <v>0</v>
      </c>
      <c r="BG72" s="149">
        <f t="shared" si="25"/>
        <v>0</v>
      </c>
      <c r="BH72" s="148">
        <f t="shared" si="25"/>
        <v>0</v>
      </c>
      <c r="BI72" s="148">
        <f t="shared" si="25"/>
        <v>0</v>
      </c>
      <c r="BJ72" s="148">
        <f t="shared" si="25"/>
        <v>0</v>
      </c>
      <c r="BK72" s="148">
        <f t="shared" si="25"/>
        <v>0</v>
      </c>
      <c r="BL72" s="149">
        <f t="shared" si="25"/>
        <v>0</v>
      </c>
      <c r="BM72" s="100"/>
      <c r="BN72" s="100"/>
      <c r="BO72" s="100"/>
      <c r="BP72" s="100"/>
      <c r="BQ72" s="100"/>
      <c r="BR72" s="100"/>
      <c r="BS72" s="100"/>
      <c r="BT72" s="100"/>
      <c r="BU72" s="100"/>
      <c r="BV72" s="100"/>
      <c r="BW72" s="100"/>
      <c r="BX72" s="100"/>
      <c r="BY72" s="100"/>
      <c r="BZ72" s="100"/>
      <c r="CA72" s="100"/>
      <c r="CB72" s="100"/>
      <c r="CC72" s="100"/>
      <c r="CD72" s="100"/>
      <c r="CE72" s="100"/>
      <c r="CF72" s="100"/>
      <c r="CG72" s="100"/>
      <c r="CH72" s="100"/>
      <c r="CI72" s="100"/>
      <c r="CJ72" s="100"/>
      <c r="CK72" s="100"/>
      <c r="CL72" s="100"/>
      <c r="CM72" s="100"/>
      <c r="CN72" s="100"/>
      <c r="CO72" s="100"/>
      <c r="CP72" s="100"/>
      <c r="CQ72" s="100"/>
      <c r="CR72" s="100"/>
      <c r="CS72" s="100"/>
      <c r="CT72" s="100"/>
      <c r="CU72" s="100"/>
      <c r="CV72" s="100"/>
      <c r="CW72" s="100"/>
      <c r="CX72" s="100"/>
      <c r="CY72" s="100"/>
      <c r="CZ72" s="100"/>
      <c r="DA72" s="100"/>
      <c r="DB72" s="100"/>
      <c r="DC72" s="100"/>
      <c r="DD72" s="100"/>
      <c r="DE72" s="100"/>
      <c r="DF72" s="100"/>
      <c r="DG72" s="100"/>
      <c r="DH72" s="100"/>
      <c r="DI72" s="100"/>
      <c r="DJ72" s="100"/>
      <c r="DK72" s="100"/>
      <c r="DL72" s="100"/>
      <c r="DM72" s="100"/>
      <c r="DN72" s="100"/>
      <c r="DO72" s="100"/>
    </row>
    <row r="73" spans="1:119" ht="12.95" customHeight="1" outlineLevel="1">
      <c r="A73" s="101"/>
      <c r="B73" s="102" t="s">
        <v>147</v>
      </c>
      <c r="C73" s="38"/>
      <c r="D73" s="38"/>
      <c r="E73" s="38"/>
      <c r="F73" s="38"/>
      <c r="G73" s="38"/>
      <c r="H73" s="38"/>
      <c r="I73" s="38"/>
      <c r="J73" s="98">
        <v>0</v>
      </c>
      <c r="K73" s="98">
        <f>J77</f>
        <v>0</v>
      </c>
      <c r="L73" s="98">
        <f>K77</f>
        <v>0</v>
      </c>
      <c r="M73" s="98">
        <f>L77</f>
        <v>100</v>
      </c>
      <c r="N73" s="146">
        <f>M77</f>
        <v>97.727272727272734</v>
      </c>
      <c r="O73" s="98">
        <f t="shared" ref="O73:BL73" si="26">N77</f>
        <v>95.454545454545467</v>
      </c>
      <c r="P73" s="98">
        <f t="shared" si="26"/>
        <v>93.181818181818201</v>
      </c>
      <c r="Q73" s="98">
        <f t="shared" si="26"/>
        <v>90.909090909090935</v>
      </c>
      <c r="R73" s="98">
        <f t="shared" si="26"/>
        <v>88.636363636363654</v>
      </c>
      <c r="S73" s="146">
        <f t="shared" si="26"/>
        <v>86.363636363636374</v>
      </c>
      <c r="T73" s="98">
        <f t="shared" si="26"/>
        <v>84.090909090909108</v>
      </c>
      <c r="U73" s="98">
        <f t="shared" si="26"/>
        <v>81.818181818181841</v>
      </c>
      <c r="V73" s="98">
        <f t="shared" si="26"/>
        <v>79.545454545454561</v>
      </c>
      <c r="W73" s="98">
        <f t="shared" si="26"/>
        <v>77.27272727272728</v>
      </c>
      <c r="X73" s="98">
        <f t="shared" si="26"/>
        <v>75.000000000000014</v>
      </c>
      <c r="Y73" s="99">
        <f t="shared" si="26"/>
        <v>72.727272727272748</v>
      </c>
      <c r="Z73" s="98">
        <f t="shared" si="26"/>
        <v>70.454545454545467</v>
      </c>
      <c r="AA73" s="98">
        <f t="shared" si="26"/>
        <v>68.181818181818201</v>
      </c>
      <c r="AB73" s="98">
        <f t="shared" si="26"/>
        <v>65.909090909090935</v>
      </c>
      <c r="AC73" s="146">
        <f t="shared" si="26"/>
        <v>63.636363636363662</v>
      </c>
      <c r="AD73" s="98">
        <f t="shared" si="26"/>
        <v>61.363636363636388</v>
      </c>
      <c r="AE73" s="98">
        <f t="shared" si="26"/>
        <v>59.090909090909115</v>
      </c>
      <c r="AF73" s="98">
        <f t="shared" si="26"/>
        <v>56.818181818181841</v>
      </c>
      <c r="AG73" s="98">
        <f t="shared" si="26"/>
        <v>54.545454545454568</v>
      </c>
      <c r="AH73" s="98">
        <f t="shared" si="26"/>
        <v>52.272727272727295</v>
      </c>
      <c r="AI73" s="99">
        <f t="shared" si="26"/>
        <v>50.000000000000021</v>
      </c>
      <c r="AJ73" s="98">
        <f t="shared" si="26"/>
        <v>47.727272727272748</v>
      </c>
      <c r="AK73" s="98">
        <f t="shared" si="26"/>
        <v>45.454545454545475</v>
      </c>
      <c r="AL73" s="98">
        <f t="shared" si="26"/>
        <v>43.181818181818201</v>
      </c>
      <c r="AM73" s="146">
        <f t="shared" si="26"/>
        <v>40.909090909090928</v>
      </c>
      <c r="AN73" s="98">
        <f t="shared" si="26"/>
        <v>38.636363636363654</v>
      </c>
      <c r="AO73" s="98">
        <f t="shared" si="26"/>
        <v>36.363636363636381</v>
      </c>
      <c r="AP73" s="98">
        <f t="shared" si="26"/>
        <v>34.090909090909108</v>
      </c>
      <c r="AQ73" s="98">
        <f t="shared" si="26"/>
        <v>31.818181818181834</v>
      </c>
      <c r="AR73" s="98">
        <f t="shared" si="26"/>
        <v>29.545454545454561</v>
      </c>
      <c r="AS73" s="99">
        <f t="shared" si="26"/>
        <v>27.272727272727288</v>
      </c>
      <c r="AT73" s="98">
        <f t="shared" si="26"/>
        <v>25.000000000000014</v>
      </c>
      <c r="AU73" s="98">
        <f t="shared" si="26"/>
        <v>22.727272727272741</v>
      </c>
      <c r="AV73" s="98">
        <f t="shared" si="26"/>
        <v>20.454545454545467</v>
      </c>
      <c r="AW73" s="146">
        <f t="shared" si="26"/>
        <v>18.181818181818194</v>
      </c>
      <c r="AX73" s="98">
        <f t="shared" si="26"/>
        <v>15.909090909090921</v>
      </c>
      <c r="AY73" s="98">
        <f t="shared" si="26"/>
        <v>13.636363636363647</v>
      </c>
      <c r="AZ73" s="98">
        <f t="shared" si="26"/>
        <v>11.363636363636372</v>
      </c>
      <c r="BA73" s="98">
        <f t="shared" si="26"/>
        <v>9.090909090909097</v>
      </c>
      <c r="BB73" s="98">
        <f t="shared" si="26"/>
        <v>6.8181818181818228</v>
      </c>
      <c r="BC73" s="99">
        <f t="shared" si="26"/>
        <v>4.5454545454545485</v>
      </c>
      <c r="BD73" s="98">
        <f t="shared" si="26"/>
        <v>2.2727272727272743</v>
      </c>
      <c r="BE73" s="98">
        <f t="shared" si="26"/>
        <v>0</v>
      </c>
      <c r="BF73" s="98">
        <f t="shared" si="26"/>
        <v>0</v>
      </c>
      <c r="BG73" s="146">
        <f t="shared" si="26"/>
        <v>0</v>
      </c>
      <c r="BH73" s="98">
        <f t="shared" si="26"/>
        <v>0</v>
      </c>
      <c r="BI73" s="98">
        <f t="shared" si="26"/>
        <v>0</v>
      </c>
      <c r="BJ73" s="98">
        <f t="shared" si="26"/>
        <v>0</v>
      </c>
      <c r="BK73" s="98">
        <f t="shared" si="26"/>
        <v>0</v>
      </c>
      <c r="BL73" s="98">
        <f t="shared" si="26"/>
        <v>0</v>
      </c>
      <c r="BM73" s="100"/>
      <c r="BN73" s="100"/>
      <c r="BO73" s="100"/>
      <c r="BP73" s="100"/>
      <c r="BQ73" s="100"/>
      <c r="BR73" s="100"/>
      <c r="BS73" s="100"/>
      <c r="BT73" s="100"/>
      <c r="BU73" s="100"/>
      <c r="BV73" s="100"/>
      <c r="BW73" s="100"/>
      <c r="BX73" s="100"/>
      <c r="BY73" s="100"/>
      <c r="BZ73" s="100"/>
      <c r="CA73" s="100"/>
      <c r="CB73" s="100"/>
      <c r="CC73" s="100"/>
      <c r="CD73" s="100"/>
      <c r="CE73" s="100"/>
      <c r="CF73" s="100"/>
      <c r="CG73" s="100"/>
      <c r="CH73" s="100"/>
      <c r="CI73" s="100"/>
      <c r="CJ73" s="100"/>
      <c r="CK73" s="100"/>
      <c r="CL73" s="100"/>
      <c r="CM73" s="100"/>
      <c r="CN73" s="100"/>
      <c r="CO73" s="100"/>
      <c r="CP73" s="100"/>
      <c r="CQ73" s="100"/>
      <c r="CR73" s="100"/>
      <c r="CS73" s="100"/>
      <c r="CT73" s="100"/>
      <c r="CU73" s="100"/>
      <c r="CV73" s="100"/>
      <c r="CW73" s="100"/>
      <c r="CX73" s="100"/>
      <c r="CY73" s="100"/>
      <c r="CZ73" s="100"/>
      <c r="DA73" s="100"/>
      <c r="DB73" s="100"/>
      <c r="DC73" s="100"/>
      <c r="DD73" s="100"/>
      <c r="DE73" s="100"/>
      <c r="DF73" s="100"/>
      <c r="DG73" s="100"/>
      <c r="DH73" s="100"/>
      <c r="DI73" s="100"/>
      <c r="DJ73" s="100"/>
      <c r="DK73" s="100"/>
      <c r="DL73" s="100"/>
      <c r="DM73" s="100"/>
      <c r="DN73" s="100"/>
      <c r="DO73" s="100"/>
    </row>
    <row r="74" spans="1:119" ht="12.95" customHeight="1" outlineLevel="1">
      <c r="A74" s="37"/>
      <c r="B74" s="147" t="s">
        <v>148</v>
      </c>
      <c r="C74" s="60"/>
      <c r="D74" s="60"/>
      <c r="E74" s="60"/>
      <c r="F74" s="60"/>
      <c r="G74" s="60"/>
      <c r="H74" s="60"/>
      <c r="I74" s="60"/>
      <c r="J74" s="98">
        <v>0</v>
      </c>
      <c r="K74" s="98">
        <v>0</v>
      </c>
      <c r="L74" s="98">
        <f>L$61</f>
        <v>100</v>
      </c>
      <c r="M74" s="49">
        <v>0</v>
      </c>
      <c r="N74" s="146">
        <v>0</v>
      </c>
      <c r="O74" s="98">
        <v>0</v>
      </c>
      <c r="P74" s="98">
        <v>0</v>
      </c>
      <c r="Q74" s="98">
        <v>0</v>
      </c>
      <c r="R74" s="98">
        <v>0</v>
      </c>
      <c r="S74" s="146">
        <v>0</v>
      </c>
      <c r="T74" s="98">
        <v>0</v>
      </c>
      <c r="U74" s="98">
        <v>0</v>
      </c>
      <c r="V74" s="49">
        <v>0</v>
      </c>
      <c r="W74" s="49">
        <v>0</v>
      </c>
      <c r="X74" s="98">
        <v>0</v>
      </c>
      <c r="Y74" s="99">
        <v>0</v>
      </c>
      <c r="Z74" s="98">
        <v>0</v>
      </c>
      <c r="AA74" s="98">
        <v>0</v>
      </c>
      <c r="AB74" s="98">
        <v>0</v>
      </c>
      <c r="AC74" s="146">
        <v>0</v>
      </c>
      <c r="AD74" s="98">
        <v>0</v>
      </c>
      <c r="AE74" s="98">
        <v>0</v>
      </c>
      <c r="AF74" s="49">
        <v>0</v>
      </c>
      <c r="AG74" s="49">
        <v>0</v>
      </c>
      <c r="AH74" s="98">
        <v>0</v>
      </c>
      <c r="AI74" s="99">
        <v>0</v>
      </c>
      <c r="AJ74" s="98">
        <v>0</v>
      </c>
      <c r="AK74" s="98">
        <v>0</v>
      </c>
      <c r="AL74" s="98">
        <v>0</v>
      </c>
      <c r="AM74" s="146">
        <v>0</v>
      </c>
      <c r="AN74" s="98">
        <v>0</v>
      </c>
      <c r="AO74" s="98">
        <v>0</v>
      </c>
      <c r="AP74" s="49">
        <v>0</v>
      </c>
      <c r="AQ74" s="49">
        <v>0</v>
      </c>
      <c r="AR74" s="98">
        <v>0</v>
      </c>
      <c r="AS74" s="99">
        <v>0</v>
      </c>
      <c r="AT74" s="98">
        <v>0</v>
      </c>
      <c r="AU74" s="98">
        <v>0</v>
      </c>
      <c r="AV74" s="98">
        <v>0</v>
      </c>
      <c r="AW74" s="146">
        <v>0</v>
      </c>
      <c r="AX74" s="98">
        <v>0</v>
      </c>
      <c r="AY74" s="98">
        <v>0</v>
      </c>
      <c r="AZ74" s="49">
        <v>0</v>
      </c>
      <c r="BA74" s="49">
        <v>0</v>
      </c>
      <c r="BB74" s="98">
        <v>0</v>
      </c>
      <c r="BC74" s="99">
        <v>0</v>
      </c>
      <c r="BD74" s="98">
        <v>0</v>
      </c>
      <c r="BE74" s="98">
        <v>0</v>
      </c>
      <c r="BF74" s="98">
        <v>0</v>
      </c>
      <c r="BG74" s="146">
        <v>0</v>
      </c>
      <c r="BH74" s="98">
        <v>0</v>
      </c>
      <c r="BI74" s="98">
        <v>0</v>
      </c>
      <c r="BJ74" s="49">
        <v>0</v>
      </c>
      <c r="BK74" s="49">
        <v>0</v>
      </c>
      <c r="BL74" s="98">
        <v>0</v>
      </c>
      <c r="BM74" s="100"/>
      <c r="BN74" s="100"/>
      <c r="BO74" s="100"/>
      <c r="BP74" s="100"/>
      <c r="BQ74" s="100"/>
      <c r="BR74" s="100"/>
      <c r="BS74" s="100"/>
      <c r="BT74" s="100"/>
      <c r="BU74" s="100"/>
      <c r="BV74" s="100"/>
      <c r="BW74" s="100"/>
      <c r="BX74" s="100"/>
      <c r="BY74" s="100"/>
      <c r="BZ74" s="100"/>
      <c r="CA74" s="100"/>
      <c r="CB74" s="100"/>
      <c r="CC74" s="100"/>
      <c r="CD74" s="100"/>
      <c r="CE74" s="100"/>
      <c r="CF74" s="100"/>
      <c r="CG74" s="100"/>
      <c r="CH74" s="100"/>
      <c r="CI74" s="100"/>
      <c r="CJ74" s="100"/>
      <c r="CK74" s="100"/>
      <c r="CL74" s="100"/>
      <c r="CM74" s="100"/>
      <c r="CN74" s="100"/>
      <c r="CO74" s="100"/>
      <c r="CP74" s="100"/>
      <c r="CQ74" s="100"/>
      <c r="CR74" s="100"/>
      <c r="CS74" s="100"/>
      <c r="CT74" s="100"/>
      <c r="CU74" s="100"/>
      <c r="CV74" s="100"/>
      <c r="CW74" s="100"/>
      <c r="CX74" s="100"/>
      <c r="CY74" s="100"/>
      <c r="CZ74" s="100"/>
      <c r="DA74" s="100"/>
      <c r="DB74" s="100"/>
      <c r="DC74" s="100"/>
      <c r="DD74" s="100"/>
      <c r="DE74" s="100"/>
      <c r="DF74" s="100"/>
      <c r="DG74" s="100"/>
      <c r="DH74" s="100"/>
      <c r="DI74" s="100"/>
      <c r="DJ74" s="100"/>
      <c r="DK74" s="100"/>
      <c r="DL74" s="100"/>
      <c r="DM74" s="100"/>
      <c r="DN74" s="100"/>
      <c r="DO74" s="100"/>
    </row>
    <row r="75" spans="1:119" ht="12.95" customHeight="1" outlineLevel="1">
      <c r="A75" s="37"/>
      <c r="B75" s="147" t="s">
        <v>114</v>
      </c>
      <c r="C75" s="60"/>
      <c r="D75" s="60"/>
      <c r="E75" s="60"/>
      <c r="F75" s="60"/>
      <c r="G75" s="60"/>
      <c r="H75" s="60"/>
      <c r="I75" s="60"/>
      <c r="J75" s="98"/>
      <c r="K75" s="98"/>
      <c r="L75" s="98"/>
      <c r="M75" s="98">
        <f>$J$15</f>
        <v>44</v>
      </c>
      <c r="N75" s="146">
        <f t="shared" ref="N75:BL75" si="27">M75-1</f>
        <v>43</v>
      </c>
      <c r="O75" s="98">
        <f t="shared" si="27"/>
        <v>42</v>
      </c>
      <c r="P75" s="98">
        <f t="shared" si="27"/>
        <v>41</v>
      </c>
      <c r="Q75" s="98">
        <f t="shared" si="27"/>
        <v>40</v>
      </c>
      <c r="R75" s="98">
        <f t="shared" si="27"/>
        <v>39</v>
      </c>
      <c r="S75" s="146">
        <f t="shared" si="27"/>
        <v>38</v>
      </c>
      <c r="T75" s="98">
        <f t="shared" si="27"/>
        <v>37</v>
      </c>
      <c r="U75" s="98">
        <f t="shared" si="27"/>
        <v>36</v>
      </c>
      <c r="V75" s="98">
        <f t="shared" si="27"/>
        <v>35</v>
      </c>
      <c r="W75" s="98">
        <f t="shared" si="27"/>
        <v>34</v>
      </c>
      <c r="X75" s="98">
        <f t="shared" si="27"/>
        <v>33</v>
      </c>
      <c r="Y75" s="99">
        <f t="shared" si="27"/>
        <v>32</v>
      </c>
      <c r="Z75" s="98">
        <f t="shared" si="27"/>
        <v>31</v>
      </c>
      <c r="AA75" s="98">
        <f t="shared" si="27"/>
        <v>30</v>
      </c>
      <c r="AB75" s="98">
        <f t="shared" si="27"/>
        <v>29</v>
      </c>
      <c r="AC75" s="146">
        <f t="shared" si="27"/>
        <v>28</v>
      </c>
      <c r="AD75" s="98">
        <f t="shared" si="27"/>
        <v>27</v>
      </c>
      <c r="AE75" s="98">
        <f t="shared" si="27"/>
        <v>26</v>
      </c>
      <c r="AF75" s="98">
        <f t="shared" si="27"/>
        <v>25</v>
      </c>
      <c r="AG75" s="98">
        <f t="shared" si="27"/>
        <v>24</v>
      </c>
      <c r="AH75" s="98">
        <f t="shared" si="27"/>
        <v>23</v>
      </c>
      <c r="AI75" s="99">
        <f t="shared" si="27"/>
        <v>22</v>
      </c>
      <c r="AJ75" s="98">
        <f t="shared" si="27"/>
        <v>21</v>
      </c>
      <c r="AK75" s="98">
        <f t="shared" si="27"/>
        <v>20</v>
      </c>
      <c r="AL75" s="98">
        <f t="shared" si="27"/>
        <v>19</v>
      </c>
      <c r="AM75" s="146">
        <f t="shared" si="27"/>
        <v>18</v>
      </c>
      <c r="AN75" s="98">
        <f t="shared" si="27"/>
        <v>17</v>
      </c>
      <c r="AO75" s="98">
        <f t="shared" si="27"/>
        <v>16</v>
      </c>
      <c r="AP75" s="98">
        <f t="shared" si="27"/>
        <v>15</v>
      </c>
      <c r="AQ75" s="98">
        <f t="shared" si="27"/>
        <v>14</v>
      </c>
      <c r="AR75" s="98">
        <f t="shared" si="27"/>
        <v>13</v>
      </c>
      <c r="AS75" s="99">
        <f t="shared" si="27"/>
        <v>12</v>
      </c>
      <c r="AT75" s="98">
        <f t="shared" si="27"/>
        <v>11</v>
      </c>
      <c r="AU75" s="98">
        <f t="shared" si="27"/>
        <v>10</v>
      </c>
      <c r="AV75" s="98">
        <f t="shared" si="27"/>
        <v>9</v>
      </c>
      <c r="AW75" s="146">
        <f t="shared" si="27"/>
        <v>8</v>
      </c>
      <c r="AX75" s="98">
        <f t="shared" si="27"/>
        <v>7</v>
      </c>
      <c r="AY75" s="98">
        <f t="shared" si="27"/>
        <v>6</v>
      </c>
      <c r="AZ75" s="98">
        <f t="shared" si="27"/>
        <v>5</v>
      </c>
      <c r="BA75" s="98">
        <f t="shared" si="27"/>
        <v>4</v>
      </c>
      <c r="BB75" s="98">
        <f t="shared" si="27"/>
        <v>3</v>
      </c>
      <c r="BC75" s="99">
        <f t="shared" si="27"/>
        <v>2</v>
      </c>
      <c r="BD75" s="98">
        <f t="shared" si="27"/>
        <v>1</v>
      </c>
      <c r="BE75" s="98">
        <f t="shared" si="27"/>
        <v>0</v>
      </c>
      <c r="BF75" s="98">
        <f t="shared" si="27"/>
        <v>-1</v>
      </c>
      <c r="BG75" s="146">
        <f t="shared" si="27"/>
        <v>-2</v>
      </c>
      <c r="BH75" s="98">
        <f t="shared" si="27"/>
        <v>-3</v>
      </c>
      <c r="BI75" s="98">
        <f t="shared" si="27"/>
        <v>-4</v>
      </c>
      <c r="BJ75" s="98">
        <f t="shared" si="27"/>
        <v>-5</v>
      </c>
      <c r="BK75" s="98">
        <f t="shared" si="27"/>
        <v>-6</v>
      </c>
      <c r="BL75" s="98">
        <f t="shared" si="27"/>
        <v>-7</v>
      </c>
      <c r="BM75" s="100"/>
      <c r="BN75" s="100"/>
      <c r="BO75" s="100"/>
      <c r="BP75" s="100"/>
      <c r="BQ75" s="100"/>
      <c r="BR75" s="100"/>
      <c r="BS75" s="100"/>
      <c r="BT75" s="100"/>
      <c r="BU75" s="100"/>
      <c r="BV75" s="100"/>
      <c r="BW75" s="100"/>
      <c r="BX75" s="100"/>
      <c r="BY75" s="100"/>
      <c r="BZ75" s="100"/>
      <c r="CA75" s="100"/>
      <c r="CB75" s="100"/>
      <c r="CC75" s="100"/>
      <c r="CD75" s="100"/>
      <c r="CE75" s="100"/>
      <c r="CF75" s="100"/>
      <c r="CG75" s="100"/>
      <c r="CH75" s="100"/>
      <c r="CI75" s="100"/>
      <c r="CJ75" s="100"/>
      <c r="CK75" s="100"/>
      <c r="CL75" s="100"/>
      <c r="CM75" s="100"/>
      <c r="CN75" s="100"/>
      <c r="CO75" s="100"/>
      <c r="CP75" s="100"/>
      <c r="CQ75" s="100"/>
      <c r="CR75" s="100"/>
      <c r="CS75" s="100"/>
      <c r="CT75" s="100"/>
      <c r="CU75" s="100"/>
      <c r="CV75" s="100"/>
      <c r="CW75" s="100"/>
      <c r="CX75" s="100"/>
      <c r="CY75" s="100"/>
      <c r="CZ75" s="100"/>
      <c r="DA75" s="100"/>
      <c r="DB75" s="100"/>
      <c r="DC75" s="100"/>
      <c r="DD75" s="100"/>
      <c r="DE75" s="100"/>
      <c r="DF75" s="100"/>
      <c r="DG75" s="100"/>
      <c r="DH75" s="100"/>
      <c r="DI75" s="100"/>
      <c r="DJ75" s="100"/>
      <c r="DK75" s="100"/>
      <c r="DL75" s="100"/>
      <c r="DM75" s="100"/>
      <c r="DN75" s="100"/>
      <c r="DO75" s="100"/>
    </row>
    <row r="76" spans="1:119" ht="12.95" customHeight="1" outlineLevel="1">
      <c r="A76" s="37"/>
      <c r="B76" s="115" t="s">
        <v>149</v>
      </c>
      <c r="C76" s="60"/>
      <c r="D76" s="60"/>
      <c r="E76" s="60"/>
      <c r="F76" s="60"/>
      <c r="G76" s="60"/>
      <c r="H76" s="60"/>
      <c r="I76" s="60"/>
      <c r="J76" s="98">
        <f>IF(J73&lt;&gt;0,J73/J75,0)</f>
        <v>0</v>
      </c>
      <c r="K76" s="98">
        <f t="shared" ref="K76:BL76" si="28">IF(K73&lt;&gt;0,K73/K75,0)</f>
        <v>0</v>
      </c>
      <c r="L76" s="98">
        <f t="shared" si="28"/>
        <v>0</v>
      </c>
      <c r="M76" s="98">
        <f t="shared" si="28"/>
        <v>2.2727272727272729</v>
      </c>
      <c r="N76" s="146">
        <f t="shared" si="28"/>
        <v>2.2727272727272729</v>
      </c>
      <c r="O76" s="98">
        <f t="shared" si="28"/>
        <v>2.2727272727272729</v>
      </c>
      <c r="P76" s="98">
        <f t="shared" si="28"/>
        <v>2.2727272727272734</v>
      </c>
      <c r="Q76" s="98">
        <f t="shared" si="28"/>
        <v>2.2727272727272734</v>
      </c>
      <c r="R76" s="98">
        <f t="shared" si="28"/>
        <v>2.2727272727272734</v>
      </c>
      <c r="S76" s="146">
        <f t="shared" si="28"/>
        <v>2.2727272727272729</v>
      </c>
      <c r="T76" s="98">
        <f t="shared" si="28"/>
        <v>2.2727272727272734</v>
      </c>
      <c r="U76" s="98">
        <f t="shared" si="28"/>
        <v>2.2727272727272734</v>
      </c>
      <c r="V76" s="98">
        <f t="shared" si="28"/>
        <v>2.2727272727272734</v>
      </c>
      <c r="W76" s="98">
        <f t="shared" si="28"/>
        <v>2.2727272727272729</v>
      </c>
      <c r="X76" s="98">
        <f t="shared" si="28"/>
        <v>2.2727272727272734</v>
      </c>
      <c r="Y76" s="99">
        <f t="shared" si="28"/>
        <v>2.2727272727272734</v>
      </c>
      <c r="Z76" s="98">
        <f t="shared" si="28"/>
        <v>2.2727272727272729</v>
      </c>
      <c r="AA76" s="98">
        <f t="shared" si="28"/>
        <v>2.2727272727272734</v>
      </c>
      <c r="AB76" s="98">
        <f t="shared" si="28"/>
        <v>2.2727272727272738</v>
      </c>
      <c r="AC76" s="146">
        <f t="shared" si="28"/>
        <v>2.2727272727272738</v>
      </c>
      <c r="AD76" s="98">
        <f t="shared" si="28"/>
        <v>2.2727272727272738</v>
      </c>
      <c r="AE76" s="98">
        <f t="shared" si="28"/>
        <v>2.2727272727272738</v>
      </c>
      <c r="AF76" s="98">
        <f t="shared" si="28"/>
        <v>2.2727272727272738</v>
      </c>
      <c r="AG76" s="98">
        <f t="shared" si="28"/>
        <v>2.2727272727272738</v>
      </c>
      <c r="AH76" s="98">
        <f t="shared" si="28"/>
        <v>2.2727272727272738</v>
      </c>
      <c r="AI76" s="99">
        <f t="shared" si="28"/>
        <v>2.2727272727272738</v>
      </c>
      <c r="AJ76" s="98">
        <f t="shared" si="28"/>
        <v>2.2727272727272738</v>
      </c>
      <c r="AK76" s="98">
        <f t="shared" si="28"/>
        <v>2.2727272727272738</v>
      </c>
      <c r="AL76" s="98">
        <f t="shared" si="28"/>
        <v>2.2727272727272738</v>
      </c>
      <c r="AM76" s="146">
        <f t="shared" si="28"/>
        <v>2.2727272727272738</v>
      </c>
      <c r="AN76" s="98">
        <f t="shared" si="28"/>
        <v>2.2727272727272738</v>
      </c>
      <c r="AO76" s="98">
        <f t="shared" si="28"/>
        <v>2.2727272727272738</v>
      </c>
      <c r="AP76" s="98">
        <f t="shared" si="28"/>
        <v>2.2727272727272738</v>
      </c>
      <c r="AQ76" s="98">
        <f t="shared" si="28"/>
        <v>2.2727272727272738</v>
      </c>
      <c r="AR76" s="98">
        <f t="shared" si="28"/>
        <v>2.2727272727272738</v>
      </c>
      <c r="AS76" s="99">
        <f t="shared" si="28"/>
        <v>2.2727272727272738</v>
      </c>
      <c r="AT76" s="98">
        <f t="shared" si="28"/>
        <v>2.2727272727272738</v>
      </c>
      <c r="AU76" s="98">
        <f t="shared" si="28"/>
        <v>2.2727272727272743</v>
      </c>
      <c r="AV76" s="98">
        <f t="shared" si="28"/>
        <v>2.2727272727272743</v>
      </c>
      <c r="AW76" s="146">
        <f t="shared" si="28"/>
        <v>2.2727272727272743</v>
      </c>
      <c r="AX76" s="98">
        <f t="shared" si="28"/>
        <v>2.2727272727272743</v>
      </c>
      <c r="AY76" s="98">
        <f t="shared" si="28"/>
        <v>2.2727272727272747</v>
      </c>
      <c r="AZ76" s="98">
        <f t="shared" si="28"/>
        <v>2.2727272727272743</v>
      </c>
      <c r="BA76" s="98">
        <f t="shared" si="28"/>
        <v>2.2727272727272743</v>
      </c>
      <c r="BB76" s="98">
        <f t="shared" si="28"/>
        <v>2.2727272727272743</v>
      </c>
      <c r="BC76" s="99">
        <f t="shared" si="28"/>
        <v>2.2727272727272743</v>
      </c>
      <c r="BD76" s="98">
        <f t="shared" si="28"/>
        <v>2.2727272727272743</v>
      </c>
      <c r="BE76" s="98">
        <f t="shared" si="28"/>
        <v>0</v>
      </c>
      <c r="BF76" s="98">
        <f t="shared" si="28"/>
        <v>0</v>
      </c>
      <c r="BG76" s="146">
        <f t="shared" si="28"/>
        <v>0</v>
      </c>
      <c r="BH76" s="98">
        <f t="shared" si="28"/>
        <v>0</v>
      </c>
      <c r="BI76" s="98">
        <f t="shared" si="28"/>
        <v>0</v>
      </c>
      <c r="BJ76" s="98">
        <f t="shared" si="28"/>
        <v>0</v>
      </c>
      <c r="BK76" s="98">
        <f t="shared" si="28"/>
        <v>0</v>
      </c>
      <c r="BL76" s="98">
        <f t="shared" si="28"/>
        <v>0</v>
      </c>
      <c r="BM76" s="100"/>
      <c r="BN76" s="100"/>
      <c r="BO76" s="100"/>
      <c r="BP76" s="100"/>
      <c r="BQ76" s="100"/>
      <c r="BR76" s="100"/>
      <c r="BS76" s="100"/>
      <c r="BT76" s="100"/>
      <c r="BU76" s="100"/>
      <c r="BV76" s="100"/>
      <c r="BW76" s="100"/>
      <c r="BX76" s="100"/>
      <c r="BY76" s="100"/>
      <c r="BZ76" s="100"/>
      <c r="CA76" s="100"/>
      <c r="CB76" s="100"/>
      <c r="CC76" s="100"/>
      <c r="CD76" s="100"/>
      <c r="CE76" s="100"/>
      <c r="CF76" s="100"/>
      <c r="CG76" s="100"/>
      <c r="CH76" s="100"/>
      <c r="CI76" s="100"/>
      <c r="CJ76" s="100"/>
      <c r="CK76" s="100"/>
      <c r="CL76" s="100"/>
      <c r="CM76" s="100"/>
      <c r="CN76" s="100"/>
      <c r="CO76" s="100"/>
      <c r="CP76" s="100"/>
      <c r="CQ76" s="100"/>
      <c r="CR76" s="100"/>
      <c r="CS76" s="100"/>
      <c r="CT76" s="100"/>
      <c r="CU76" s="100"/>
      <c r="CV76" s="100"/>
      <c r="CW76" s="100"/>
      <c r="CX76" s="100"/>
      <c r="CY76" s="100"/>
      <c r="CZ76" s="100"/>
      <c r="DA76" s="100"/>
      <c r="DB76" s="100"/>
      <c r="DC76" s="100"/>
      <c r="DD76" s="100"/>
      <c r="DE76" s="100"/>
      <c r="DF76" s="100"/>
      <c r="DG76" s="100"/>
      <c r="DH76" s="100"/>
      <c r="DI76" s="100"/>
      <c r="DJ76" s="100"/>
      <c r="DK76" s="100"/>
      <c r="DL76" s="100"/>
      <c r="DM76" s="100"/>
      <c r="DN76" s="100"/>
      <c r="DO76" s="100"/>
    </row>
    <row r="77" spans="1:119" ht="12.95" customHeight="1" outlineLevel="1">
      <c r="A77" s="37"/>
      <c r="B77" s="102" t="s">
        <v>150</v>
      </c>
      <c r="C77" s="60"/>
      <c r="D77" s="60"/>
      <c r="E77" s="60"/>
      <c r="F77" s="60"/>
      <c r="G77" s="60"/>
      <c r="H77" s="60"/>
      <c r="I77" s="60"/>
      <c r="J77" s="148">
        <f>J73+J74-J76</f>
        <v>0</v>
      </c>
      <c r="K77" s="148">
        <f>K73+K74-K76</f>
        <v>0</v>
      </c>
      <c r="L77" s="148">
        <f>L73+L74-L76</f>
        <v>100</v>
      </c>
      <c r="M77" s="148">
        <f>M73+M74-M76</f>
        <v>97.727272727272734</v>
      </c>
      <c r="N77" s="149">
        <f>N73+N74-N76</f>
        <v>95.454545454545467</v>
      </c>
      <c r="O77" s="148">
        <f t="shared" ref="O77:BL77" si="29">O73+O74-O76</f>
        <v>93.181818181818201</v>
      </c>
      <c r="P77" s="148">
        <f t="shared" si="29"/>
        <v>90.909090909090935</v>
      </c>
      <c r="Q77" s="148">
        <f t="shared" si="29"/>
        <v>88.636363636363654</v>
      </c>
      <c r="R77" s="148">
        <f t="shared" si="29"/>
        <v>86.363636363636374</v>
      </c>
      <c r="S77" s="149">
        <f t="shared" si="29"/>
        <v>84.090909090909108</v>
      </c>
      <c r="T77" s="148">
        <f t="shared" si="29"/>
        <v>81.818181818181841</v>
      </c>
      <c r="U77" s="148">
        <f t="shared" si="29"/>
        <v>79.545454545454561</v>
      </c>
      <c r="V77" s="148">
        <f t="shared" si="29"/>
        <v>77.27272727272728</v>
      </c>
      <c r="W77" s="148">
        <f t="shared" si="29"/>
        <v>75.000000000000014</v>
      </c>
      <c r="X77" s="148">
        <f t="shared" si="29"/>
        <v>72.727272727272748</v>
      </c>
      <c r="Y77" s="150">
        <f t="shared" si="29"/>
        <v>70.454545454545467</v>
      </c>
      <c r="Z77" s="148">
        <f t="shared" si="29"/>
        <v>68.181818181818201</v>
      </c>
      <c r="AA77" s="148">
        <f t="shared" si="29"/>
        <v>65.909090909090935</v>
      </c>
      <c r="AB77" s="148">
        <f t="shared" si="29"/>
        <v>63.636363636363662</v>
      </c>
      <c r="AC77" s="149">
        <f t="shared" si="29"/>
        <v>61.363636363636388</v>
      </c>
      <c r="AD77" s="148">
        <f t="shared" si="29"/>
        <v>59.090909090909115</v>
      </c>
      <c r="AE77" s="148">
        <f t="shared" si="29"/>
        <v>56.818181818181841</v>
      </c>
      <c r="AF77" s="148">
        <f t="shared" si="29"/>
        <v>54.545454545454568</v>
      </c>
      <c r="AG77" s="148">
        <f t="shared" si="29"/>
        <v>52.272727272727295</v>
      </c>
      <c r="AH77" s="148">
        <f t="shared" si="29"/>
        <v>50.000000000000021</v>
      </c>
      <c r="AI77" s="150">
        <f t="shared" si="29"/>
        <v>47.727272727272748</v>
      </c>
      <c r="AJ77" s="148">
        <f t="shared" si="29"/>
        <v>45.454545454545475</v>
      </c>
      <c r="AK77" s="148">
        <f t="shared" si="29"/>
        <v>43.181818181818201</v>
      </c>
      <c r="AL77" s="148">
        <f t="shared" si="29"/>
        <v>40.909090909090928</v>
      </c>
      <c r="AM77" s="149">
        <f t="shared" si="29"/>
        <v>38.636363636363654</v>
      </c>
      <c r="AN77" s="148">
        <f t="shared" si="29"/>
        <v>36.363636363636381</v>
      </c>
      <c r="AO77" s="148">
        <f t="shared" si="29"/>
        <v>34.090909090909108</v>
      </c>
      <c r="AP77" s="148">
        <f t="shared" si="29"/>
        <v>31.818181818181834</v>
      </c>
      <c r="AQ77" s="148">
        <f t="shared" si="29"/>
        <v>29.545454545454561</v>
      </c>
      <c r="AR77" s="148">
        <f t="shared" si="29"/>
        <v>27.272727272727288</v>
      </c>
      <c r="AS77" s="150">
        <f t="shared" si="29"/>
        <v>25.000000000000014</v>
      </c>
      <c r="AT77" s="148">
        <f t="shared" si="29"/>
        <v>22.727272727272741</v>
      </c>
      <c r="AU77" s="148">
        <f t="shared" si="29"/>
        <v>20.454545454545467</v>
      </c>
      <c r="AV77" s="148">
        <f t="shared" si="29"/>
        <v>18.181818181818194</v>
      </c>
      <c r="AW77" s="149">
        <f t="shared" si="29"/>
        <v>15.909090909090921</v>
      </c>
      <c r="AX77" s="148">
        <f t="shared" si="29"/>
        <v>13.636363636363647</v>
      </c>
      <c r="AY77" s="148">
        <f t="shared" si="29"/>
        <v>11.363636363636372</v>
      </c>
      <c r="AZ77" s="148">
        <f t="shared" si="29"/>
        <v>9.090909090909097</v>
      </c>
      <c r="BA77" s="148">
        <f t="shared" si="29"/>
        <v>6.8181818181818228</v>
      </c>
      <c r="BB77" s="148">
        <f t="shared" si="29"/>
        <v>4.5454545454545485</v>
      </c>
      <c r="BC77" s="150">
        <f t="shared" si="29"/>
        <v>2.2727272727272743</v>
      </c>
      <c r="BD77" s="148">
        <f t="shared" si="29"/>
        <v>0</v>
      </c>
      <c r="BE77" s="148">
        <f t="shared" si="29"/>
        <v>0</v>
      </c>
      <c r="BF77" s="148">
        <f t="shared" si="29"/>
        <v>0</v>
      </c>
      <c r="BG77" s="149">
        <f t="shared" si="29"/>
        <v>0</v>
      </c>
      <c r="BH77" s="148">
        <f t="shared" si="29"/>
        <v>0</v>
      </c>
      <c r="BI77" s="148">
        <f t="shared" si="29"/>
        <v>0</v>
      </c>
      <c r="BJ77" s="148">
        <f t="shared" si="29"/>
        <v>0</v>
      </c>
      <c r="BK77" s="148">
        <f t="shared" si="29"/>
        <v>0</v>
      </c>
      <c r="BL77" s="149">
        <f t="shared" si="29"/>
        <v>0</v>
      </c>
      <c r="BM77" s="100"/>
      <c r="BN77" s="100"/>
      <c r="BO77" s="100"/>
      <c r="BP77" s="100"/>
      <c r="BQ77" s="100"/>
      <c r="BR77" s="100"/>
      <c r="BS77" s="100"/>
      <c r="BT77" s="100"/>
      <c r="BU77" s="100"/>
      <c r="BV77" s="100"/>
      <c r="BW77" s="100"/>
      <c r="BX77" s="100"/>
      <c r="BY77" s="100"/>
      <c r="BZ77" s="100"/>
      <c r="CA77" s="100"/>
      <c r="CB77" s="100"/>
      <c r="CC77" s="100"/>
      <c r="CD77" s="100"/>
      <c r="CE77" s="100"/>
      <c r="CF77" s="100"/>
      <c r="CG77" s="100"/>
      <c r="CH77" s="100"/>
      <c r="CI77" s="100"/>
      <c r="CJ77" s="100"/>
      <c r="CK77" s="100"/>
      <c r="CL77" s="100"/>
      <c r="CM77" s="100"/>
      <c r="CN77" s="100"/>
      <c r="CO77" s="100"/>
      <c r="CP77" s="100"/>
      <c r="CQ77" s="100"/>
      <c r="CR77" s="100"/>
      <c r="CS77" s="100"/>
      <c r="CT77" s="100"/>
      <c r="CU77" s="100"/>
      <c r="CV77" s="100"/>
      <c r="CW77" s="100"/>
      <c r="CX77" s="100"/>
      <c r="CY77" s="100"/>
      <c r="CZ77" s="100"/>
      <c r="DA77" s="100"/>
      <c r="DB77" s="100"/>
      <c r="DC77" s="100"/>
      <c r="DD77" s="100"/>
      <c r="DE77" s="100"/>
      <c r="DF77" s="100"/>
      <c r="DG77" s="100"/>
      <c r="DH77" s="100"/>
      <c r="DI77" s="100"/>
      <c r="DJ77" s="100"/>
      <c r="DK77" s="100"/>
      <c r="DL77" s="100"/>
      <c r="DM77" s="100"/>
      <c r="DN77" s="100"/>
      <c r="DO77" s="100"/>
    </row>
    <row r="78" spans="1:119" ht="12.95" customHeight="1" outlineLevel="1">
      <c r="A78" s="101"/>
      <c r="B78" s="102" t="s">
        <v>151</v>
      </c>
      <c r="C78" s="38"/>
      <c r="D78" s="38"/>
      <c r="E78" s="38"/>
      <c r="F78" s="38"/>
      <c r="G78" s="38"/>
      <c r="H78" s="38"/>
      <c r="I78" s="38"/>
      <c r="J78" s="98">
        <v>0</v>
      </c>
      <c r="K78" s="98">
        <f>J82</f>
        <v>0</v>
      </c>
      <c r="L78" s="98">
        <f>K82</f>
        <v>0</v>
      </c>
      <c r="M78" s="98">
        <f>L82</f>
        <v>0</v>
      </c>
      <c r="N78" s="146">
        <f>M82</f>
        <v>100</v>
      </c>
      <c r="O78" s="98">
        <f t="shared" ref="O78:BL78" si="30">N82</f>
        <v>97.727272727272734</v>
      </c>
      <c r="P78" s="98">
        <f t="shared" si="30"/>
        <v>95.454545454545467</v>
      </c>
      <c r="Q78" s="98">
        <f t="shared" si="30"/>
        <v>93.181818181818201</v>
      </c>
      <c r="R78" s="98">
        <f t="shared" si="30"/>
        <v>90.909090909090935</v>
      </c>
      <c r="S78" s="146">
        <f t="shared" si="30"/>
        <v>88.636363636363654</v>
      </c>
      <c r="T78" s="98">
        <f t="shared" si="30"/>
        <v>86.363636363636374</v>
      </c>
      <c r="U78" s="98">
        <f t="shared" si="30"/>
        <v>84.090909090909108</v>
      </c>
      <c r="V78" s="98">
        <f t="shared" si="30"/>
        <v>81.818181818181841</v>
      </c>
      <c r="W78" s="98">
        <f t="shared" si="30"/>
        <v>79.545454545454561</v>
      </c>
      <c r="X78" s="98">
        <f t="shared" si="30"/>
        <v>77.27272727272728</v>
      </c>
      <c r="Y78" s="99">
        <f t="shared" si="30"/>
        <v>75.000000000000014</v>
      </c>
      <c r="Z78" s="98">
        <f t="shared" si="30"/>
        <v>72.727272727272748</v>
      </c>
      <c r="AA78" s="98">
        <f t="shared" si="30"/>
        <v>70.454545454545467</v>
      </c>
      <c r="AB78" s="98">
        <f t="shared" si="30"/>
        <v>68.181818181818201</v>
      </c>
      <c r="AC78" s="146">
        <f t="shared" si="30"/>
        <v>65.909090909090935</v>
      </c>
      <c r="AD78" s="98">
        <f t="shared" si="30"/>
        <v>63.636363636363662</v>
      </c>
      <c r="AE78" s="98">
        <f t="shared" si="30"/>
        <v>61.363636363636388</v>
      </c>
      <c r="AF78" s="98">
        <f t="shared" si="30"/>
        <v>59.090909090909115</v>
      </c>
      <c r="AG78" s="98">
        <f t="shared" si="30"/>
        <v>56.818181818181841</v>
      </c>
      <c r="AH78" s="98">
        <f t="shared" si="30"/>
        <v>54.545454545454568</v>
      </c>
      <c r="AI78" s="99">
        <f t="shared" si="30"/>
        <v>52.272727272727295</v>
      </c>
      <c r="AJ78" s="98">
        <f t="shared" si="30"/>
        <v>50.000000000000021</v>
      </c>
      <c r="AK78" s="98">
        <f t="shared" si="30"/>
        <v>47.727272727272748</v>
      </c>
      <c r="AL78" s="98">
        <f t="shared" si="30"/>
        <v>45.454545454545475</v>
      </c>
      <c r="AM78" s="146">
        <f t="shared" si="30"/>
        <v>43.181818181818201</v>
      </c>
      <c r="AN78" s="98">
        <f t="shared" si="30"/>
        <v>40.909090909090928</v>
      </c>
      <c r="AO78" s="98">
        <f t="shared" si="30"/>
        <v>38.636363636363654</v>
      </c>
      <c r="AP78" s="98">
        <f t="shared" si="30"/>
        <v>36.363636363636381</v>
      </c>
      <c r="AQ78" s="98">
        <f t="shared" si="30"/>
        <v>34.090909090909108</v>
      </c>
      <c r="AR78" s="98">
        <f t="shared" si="30"/>
        <v>31.818181818181834</v>
      </c>
      <c r="AS78" s="99">
        <f t="shared" si="30"/>
        <v>29.545454545454561</v>
      </c>
      <c r="AT78" s="98">
        <f t="shared" si="30"/>
        <v>27.272727272727288</v>
      </c>
      <c r="AU78" s="98">
        <f t="shared" si="30"/>
        <v>25.000000000000014</v>
      </c>
      <c r="AV78" s="98">
        <f t="shared" si="30"/>
        <v>22.727272727272741</v>
      </c>
      <c r="AW78" s="146">
        <f t="shared" si="30"/>
        <v>20.454545454545467</v>
      </c>
      <c r="AX78" s="98">
        <f t="shared" si="30"/>
        <v>18.181818181818194</v>
      </c>
      <c r="AY78" s="98">
        <f t="shared" si="30"/>
        <v>15.909090909090921</v>
      </c>
      <c r="AZ78" s="98">
        <f t="shared" si="30"/>
        <v>13.636363636363647</v>
      </c>
      <c r="BA78" s="98">
        <f t="shared" si="30"/>
        <v>11.363636363636372</v>
      </c>
      <c r="BB78" s="98">
        <f t="shared" si="30"/>
        <v>9.090909090909097</v>
      </c>
      <c r="BC78" s="99">
        <f t="shared" si="30"/>
        <v>6.8181818181818228</v>
      </c>
      <c r="BD78" s="98">
        <f t="shared" si="30"/>
        <v>4.5454545454545485</v>
      </c>
      <c r="BE78" s="98">
        <f t="shared" si="30"/>
        <v>2.2727272727272743</v>
      </c>
      <c r="BF78" s="98">
        <f t="shared" si="30"/>
        <v>0</v>
      </c>
      <c r="BG78" s="146">
        <f t="shared" si="30"/>
        <v>0</v>
      </c>
      <c r="BH78" s="98">
        <f t="shared" si="30"/>
        <v>0</v>
      </c>
      <c r="BI78" s="98">
        <f t="shared" si="30"/>
        <v>0</v>
      </c>
      <c r="BJ78" s="98">
        <f t="shared" si="30"/>
        <v>0</v>
      </c>
      <c r="BK78" s="98">
        <f t="shared" si="30"/>
        <v>0</v>
      </c>
      <c r="BL78" s="98">
        <f t="shared" si="30"/>
        <v>0</v>
      </c>
      <c r="BM78" s="100"/>
      <c r="BN78" s="100"/>
      <c r="BO78" s="100"/>
      <c r="BP78" s="100"/>
      <c r="BQ78" s="100"/>
      <c r="BR78" s="100"/>
      <c r="BS78" s="100"/>
      <c r="BT78" s="100"/>
      <c r="BU78" s="100"/>
      <c r="BV78" s="100"/>
      <c r="BW78" s="100"/>
      <c r="BX78" s="100"/>
      <c r="BY78" s="100"/>
      <c r="BZ78" s="100"/>
      <c r="CA78" s="100"/>
      <c r="CB78" s="100"/>
      <c r="CC78" s="100"/>
      <c r="CD78" s="100"/>
      <c r="CE78" s="100"/>
      <c r="CF78" s="100"/>
      <c r="CG78" s="100"/>
      <c r="CH78" s="100"/>
      <c r="CI78" s="100"/>
      <c r="CJ78" s="100"/>
      <c r="CK78" s="100"/>
      <c r="CL78" s="100"/>
      <c r="CM78" s="100"/>
      <c r="CN78" s="100"/>
      <c r="CO78" s="100"/>
      <c r="CP78" s="100"/>
      <c r="CQ78" s="100"/>
      <c r="CR78" s="100"/>
      <c r="CS78" s="100"/>
      <c r="CT78" s="100"/>
      <c r="CU78" s="100"/>
      <c r="CV78" s="100"/>
      <c r="CW78" s="100"/>
      <c r="CX78" s="100"/>
      <c r="CY78" s="100"/>
      <c r="CZ78" s="100"/>
      <c r="DA78" s="100"/>
      <c r="DB78" s="100"/>
      <c r="DC78" s="100"/>
      <c r="DD78" s="100"/>
      <c r="DE78" s="100"/>
      <c r="DF78" s="100"/>
      <c r="DG78" s="100"/>
      <c r="DH78" s="100"/>
      <c r="DI78" s="100"/>
      <c r="DJ78" s="100"/>
      <c r="DK78" s="100"/>
      <c r="DL78" s="100"/>
      <c r="DM78" s="100"/>
      <c r="DN78" s="100"/>
      <c r="DO78" s="100"/>
    </row>
    <row r="79" spans="1:119" ht="12.95" customHeight="1" outlineLevel="1">
      <c r="A79" s="37"/>
      <c r="B79" s="147" t="s">
        <v>152</v>
      </c>
      <c r="C79" s="60"/>
      <c r="D79" s="60"/>
      <c r="E79" s="60"/>
      <c r="F79" s="60"/>
      <c r="G79" s="60"/>
      <c r="H79" s="60"/>
      <c r="I79" s="60"/>
      <c r="J79" s="98">
        <v>0</v>
      </c>
      <c r="K79" s="98">
        <v>0</v>
      </c>
      <c r="L79" s="49">
        <v>0</v>
      </c>
      <c r="M79" s="98">
        <f>M$61</f>
        <v>100</v>
      </c>
      <c r="N79" s="146">
        <v>0</v>
      </c>
      <c r="O79" s="98">
        <v>0</v>
      </c>
      <c r="P79" s="98">
        <v>0</v>
      </c>
      <c r="Q79" s="98">
        <v>0</v>
      </c>
      <c r="R79" s="98">
        <v>0</v>
      </c>
      <c r="S79" s="146">
        <v>0</v>
      </c>
      <c r="T79" s="98">
        <v>0</v>
      </c>
      <c r="U79" s="98">
        <v>0</v>
      </c>
      <c r="V79" s="49">
        <v>0</v>
      </c>
      <c r="W79" s="49">
        <v>0</v>
      </c>
      <c r="X79" s="98">
        <v>0</v>
      </c>
      <c r="Y79" s="99">
        <v>0</v>
      </c>
      <c r="Z79" s="98">
        <v>0</v>
      </c>
      <c r="AA79" s="98">
        <v>0</v>
      </c>
      <c r="AB79" s="98">
        <v>0</v>
      </c>
      <c r="AC79" s="146">
        <v>0</v>
      </c>
      <c r="AD79" s="98">
        <v>0</v>
      </c>
      <c r="AE79" s="98">
        <v>0</v>
      </c>
      <c r="AF79" s="49">
        <v>0</v>
      </c>
      <c r="AG79" s="49">
        <v>0</v>
      </c>
      <c r="AH79" s="98">
        <v>0</v>
      </c>
      <c r="AI79" s="99">
        <v>0</v>
      </c>
      <c r="AJ79" s="98">
        <v>0</v>
      </c>
      <c r="AK79" s="98">
        <v>0</v>
      </c>
      <c r="AL79" s="98">
        <v>0</v>
      </c>
      <c r="AM79" s="146">
        <v>0</v>
      </c>
      <c r="AN79" s="98">
        <v>0</v>
      </c>
      <c r="AO79" s="98">
        <v>0</v>
      </c>
      <c r="AP79" s="49">
        <v>0</v>
      </c>
      <c r="AQ79" s="49">
        <v>0</v>
      </c>
      <c r="AR79" s="98">
        <v>0</v>
      </c>
      <c r="AS79" s="99">
        <v>0</v>
      </c>
      <c r="AT79" s="98">
        <v>0</v>
      </c>
      <c r="AU79" s="98">
        <v>0</v>
      </c>
      <c r="AV79" s="98">
        <v>0</v>
      </c>
      <c r="AW79" s="146">
        <v>0</v>
      </c>
      <c r="AX79" s="98">
        <v>0</v>
      </c>
      <c r="AY79" s="98">
        <v>0</v>
      </c>
      <c r="AZ79" s="49">
        <v>0</v>
      </c>
      <c r="BA79" s="49">
        <v>0</v>
      </c>
      <c r="BB79" s="98">
        <v>0</v>
      </c>
      <c r="BC79" s="99">
        <v>0</v>
      </c>
      <c r="BD79" s="98">
        <v>0</v>
      </c>
      <c r="BE79" s="98">
        <v>0</v>
      </c>
      <c r="BF79" s="98">
        <v>0</v>
      </c>
      <c r="BG79" s="146">
        <v>0</v>
      </c>
      <c r="BH79" s="98">
        <v>0</v>
      </c>
      <c r="BI79" s="98">
        <v>0</v>
      </c>
      <c r="BJ79" s="49">
        <v>0</v>
      </c>
      <c r="BK79" s="49">
        <v>0</v>
      </c>
      <c r="BL79" s="98">
        <v>0</v>
      </c>
      <c r="BM79" s="100"/>
      <c r="BN79" s="100"/>
      <c r="BO79" s="100"/>
      <c r="BP79" s="100"/>
      <c r="BQ79" s="100"/>
      <c r="BR79" s="100"/>
      <c r="BS79" s="100"/>
      <c r="BT79" s="100"/>
      <c r="BU79" s="100"/>
      <c r="BV79" s="100"/>
      <c r="BW79" s="100"/>
      <c r="BX79" s="100"/>
      <c r="BY79" s="100"/>
      <c r="BZ79" s="100"/>
      <c r="CA79" s="100"/>
      <c r="CB79" s="100"/>
      <c r="CC79" s="100"/>
      <c r="CD79" s="100"/>
      <c r="CE79" s="100"/>
      <c r="CF79" s="100"/>
      <c r="CG79" s="100"/>
      <c r="CH79" s="100"/>
      <c r="CI79" s="100"/>
      <c r="CJ79" s="100"/>
      <c r="CK79" s="100"/>
      <c r="CL79" s="100"/>
      <c r="CM79" s="100"/>
      <c r="CN79" s="100"/>
      <c r="CO79" s="100"/>
      <c r="CP79" s="100"/>
      <c r="CQ79" s="100"/>
      <c r="CR79" s="100"/>
      <c r="CS79" s="100"/>
      <c r="CT79" s="100"/>
      <c r="CU79" s="100"/>
      <c r="CV79" s="100"/>
      <c r="CW79" s="100"/>
      <c r="CX79" s="100"/>
      <c r="CY79" s="100"/>
      <c r="CZ79" s="100"/>
      <c r="DA79" s="100"/>
      <c r="DB79" s="100"/>
      <c r="DC79" s="100"/>
      <c r="DD79" s="100"/>
      <c r="DE79" s="100"/>
      <c r="DF79" s="100"/>
      <c r="DG79" s="100"/>
      <c r="DH79" s="100"/>
      <c r="DI79" s="100"/>
      <c r="DJ79" s="100"/>
      <c r="DK79" s="100"/>
      <c r="DL79" s="100"/>
      <c r="DM79" s="100"/>
      <c r="DN79" s="100"/>
      <c r="DO79" s="100"/>
    </row>
    <row r="80" spans="1:119" ht="12.95" customHeight="1" outlineLevel="1">
      <c r="A80" s="37"/>
      <c r="B80" s="147" t="s">
        <v>114</v>
      </c>
      <c r="C80" s="60"/>
      <c r="D80" s="60"/>
      <c r="E80" s="60"/>
      <c r="F80" s="60"/>
      <c r="G80" s="60"/>
      <c r="H80" s="60"/>
      <c r="I80" s="60"/>
      <c r="J80" s="98"/>
      <c r="K80" s="98"/>
      <c r="L80" s="98"/>
      <c r="M80" s="98"/>
      <c r="N80" s="146">
        <f>$J$15</f>
        <v>44</v>
      </c>
      <c r="O80" s="98">
        <f t="shared" ref="O80:BL80" si="31">N80-1</f>
        <v>43</v>
      </c>
      <c r="P80" s="98">
        <f t="shared" si="31"/>
        <v>42</v>
      </c>
      <c r="Q80" s="98">
        <f t="shared" si="31"/>
        <v>41</v>
      </c>
      <c r="R80" s="98">
        <f t="shared" si="31"/>
        <v>40</v>
      </c>
      <c r="S80" s="146">
        <f t="shared" si="31"/>
        <v>39</v>
      </c>
      <c r="T80" s="98">
        <f t="shared" si="31"/>
        <v>38</v>
      </c>
      <c r="U80" s="98">
        <f t="shared" si="31"/>
        <v>37</v>
      </c>
      <c r="V80" s="98">
        <f t="shared" si="31"/>
        <v>36</v>
      </c>
      <c r="W80" s="98">
        <f t="shared" si="31"/>
        <v>35</v>
      </c>
      <c r="X80" s="98">
        <f t="shared" si="31"/>
        <v>34</v>
      </c>
      <c r="Y80" s="99">
        <f t="shared" si="31"/>
        <v>33</v>
      </c>
      <c r="Z80" s="98">
        <f t="shared" si="31"/>
        <v>32</v>
      </c>
      <c r="AA80" s="98">
        <f t="shared" si="31"/>
        <v>31</v>
      </c>
      <c r="AB80" s="98">
        <f t="shared" si="31"/>
        <v>30</v>
      </c>
      <c r="AC80" s="146">
        <f t="shared" si="31"/>
        <v>29</v>
      </c>
      <c r="AD80" s="98">
        <f t="shared" si="31"/>
        <v>28</v>
      </c>
      <c r="AE80" s="98">
        <f t="shared" si="31"/>
        <v>27</v>
      </c>
      <c r="AF80" s="98">
        <f t="shared" si="31"/>
        <v>26</v>
      </c>
      <c r="AG80" s="98">
        <f t="shared" si="31"/>
        <v>25</v>
      </c>
      <c r="AH80" s="98">
        <f t="shared" si="31"/>
        <v>24</v>
      </c>
      <c r="AI80" s="99">
        <f t="shared" si="31"/>
        <v>23</v>
      </c>
      <c r="AJ80" s="98">
        <f t="shared" si="31"/>
        <v>22</v>
      </c>
      <c r="AK80" s="98">
        <f t="shared" si="31"/>
        <v>21</v>
      </c>
      <c r="AL80" s="98">
        <f t="shared" si="31"/>
        <v>20</v>
      </c>
      <c r="AM80" s="146">
        <f t="shared" si="31"/>
        <v>19</v>
      </c>
      <c r="AN80" s="98">
        <f t="shared" si="31"/>
        <v>18</v>
      </c>
      <c r="AO80" s="98">
        <f t="shared" si="31"/>
        <v>17</v>
      </c>
      <c r="AP80" s="98">
        <f t="shared" si="31"/>
        <v>16</v>
      </c>
      <c r="AQ80" s="98">
        <f t="shared" si="31"/>
        <v>15</v>
      </c>
      <c r="AR80" s="98">
        <f t="shared" si="31"/>
        <v>14</v>
      </c>
      <c r="AS80" s="99">
        <f t="shared" si="31"/>
        <v>13</v>
      </c>
      <c r="AT80" s="98">
        <f t="shared" si="31"/>
        <v>12</v>
      </c>
      <c r="AU80" s="98">
        <f t="shared" si="31"/>
        <v>11</v>
      </c>
      <c r="AV80" s="98">
        <f t="shared" si="31"/>
        <v>10</v>
      </c>
      <c r="AW80" s="146">
        <f t="shared" si="31"/>
        <v>9</v>
      </c>
      <c r="AX80" s="98">
        <f t="shared" si="31"/>
        <v>8</v>
      </c>
      <c r="AY80" s="98">
        <f t="shared" si="31"/>
        <v>7</v>
      </c>
      <c r="AZ80" s="98">
        <f t="shared" si="31"/>
        <v>6</v>
      </c>
      <c r="BA80" s="98">
        <f t="shared" si="31"/>
        <v>5</v>
      </c>
      <c r="BB80" s="98">
        <f t="shared" si="31"/>
        <v>4</v>
      </c>
      <c r="BC80" s="99">
        <f t="shared" si="31"/>
        <v>3</v>
      </c>
      <c r="BD80" s="98">
        <f t="shared" si="31"/>
        <v>2</v>
      </c>
      <c r="BE80" s="98">
        <f t="shared" si="31"/>
        <v>1</v>
      </c>
      <c r="BF80" s="98">
        <f t="shared" si="31"/>
        <v>0</v>
      </c>
      <c r="BG80" s="146">
        <f t="shared" si="31"/>
        <v>-1</v>
      </c>
      <c r="BH80" s="98">
        <f t="shared" si="31"/>
        <v>-2</v>
      </c>
      <c r="BI80" s="98">
        <f t="shared" si="31"/>
        <v>-3</v>
      </c>
      <c r="BJ80" s="98">
        <f t="shared" si="31"/>
        <v>-4</v>
      </c>
      <c r="BK80" s="98">
        <f t="shared" si="31"/>
        <v>-5</v>
      </c>
      <c r="BL80" s="98">
        <f t="shared" si="31"/>
        <v>-6</v>
      </c>
      <c r="BM80" s="100"/>
      <c r="BN80" s="100"/>
      <c r="BO80" s="100"/>
      <c r="BP80" s="100"/>
      <c r="BQ80" s="100"/>
      <c r="BR80" s="100"/>
      <c r="BS80" s="100"/>
      <c r="BT80" s="100"/>
      <c r="BU80" s="100"/>
      <c r="BV80" s="100"/>
      <c r="BW80" s="100"/>
      <c r="BX80" s="100"/>
      <c r="BY80" s="100"/>
      <c r="BZ80" s="100"/>
      <c r="CA80" s="100"/>
      <c r="CB80" s="100"/>
      <c r="CC80" s="100"/>
      <c r="CD80" s="100"/>
      <c r="CE80" s="100"/>
      <c r="CF80" s="100"/>
      <c r="CG80" s="100"/>
      <c r="CH80" s="100"/>
      <c r="CI80" s="100"/>
      <c r="CJ80" s="100"/>
      <c r="CK80" s="100"/>
      <c r="CL80" s="100"/>
      <c r="CM80" s="100"/>
      <c r="CN80" s="100"/>
      <c r="CO80" s="100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A80" s="100"/>
      <c r="DB80" s="100"/>
      <c r="DC80" s="100"/>
      <c r="DD80" s="100"/>
      <c r="DE80" s="100"/>
      <c r="DF80" s="100"/>
      <c r="DG80" s="100"/>
      <c r="DH80" s="100"/>
      <c r="DI80" s="100"/>
      <c r="DJ80" s="100"/>
      <c r="DK80" s="100"/>
      <c r="DL80" s="100"/>
      <c r="DM80" s="100"/>
      <c r="DN80" s="100"/>
      <c r="DO80" s="100"/>
    </row>
    <row r="81" spans="1:119" ht="12.95" customHeight="1" outlineLevel="1">
      <c r="A81" s="37"/>
      <c r="B81" s="115" t="s">
        <v>153</v>
      </c>
      <c r="C81" s="60"/>
      <c r="D81" s="60"/>
      <c r="E81" s="60"/>
      <c r="F81" s="60"/>
      <c r="G81" s="60"/>
      <c r="H81" s="60"/>
      <c r="I81" s="60"/>
      <c r="J81" s="98">
        <f>IF(J78&lt;&gt;0,J78/J80,0)</f>
        <v>0</v>
      </c>
      <c r="K81" s="98">
        <f t="shared" ref="K81:BL81" si="32">IF(K78&lt;&gt;0,K78/K80,0)</f>
        <v>0</v>
      </c>
      <c r="L81" s="98">
        <f t="shared" si="32"/>
        <v>0</v>
      </c>
      <c r="M81" s="98">
        <f t="shared" si="32"/>
        <v>0</v>
      </c>
      <c r="N81" s="146">
        <f t="shared" si="32"/>
        <v>2.2727272727272729</v>
      </c>
      <c r="O81" s="151">
        <f t="shared" si="32"/>
        <v>2.2727272727272729</v>
      </c>
      <c r="P81" s="151">
        <f t="shared" si="32"/>
        <v>2.2727272727272729</v>
      </c>
      <c r="Q81" s="151">
        <f t="shared" si="32"/>
        <v>2.2727272727272734</v>
      </c>
      <c r="R81" s="151">
        <f t="shared" si="32"/>
        <v>2.2727272727272734</v>
      </c>
      <c r="S81" s="152">
        <f t="shared" si="32"/>
        <v>2.2727272727272734</v>
      </c>
      <c r="T81" s="98">
        <f t="shared" si="32"/>
        <v>2.2727272727272729</v>
      </c>
      <c r="U81" s="98">
        <f t="shared" si="32"/>
        <v>2.2727272727272734</v>
      </c>
      <c r="V81" s="98">
        <f t="shared" si="32"/>
        <v>2.2727272727272734</v>
      </c>
      <c r="W81" s="98">
        <f t="shared" si="32"/>
        <v>2.2727272727272734</v>
      </c>
      <c r="X81" s="98">
        <f t="shared" si="32"/>
        <v>2.2727272727272729</v>
      </c>
      <c r="Y81" s="99">
        <f t="shared" si="32"/>
        <v>2.2727272727272734</v>
      </c>
      <c r="Z81" s="98">
        <f t="shared" si="32"/>
        <v>2.2727272727272734</v>
      </c>
      <c r="AA81" s="98">
        <f t="shared" si="32"/>
        <v>2.2727272727272729</v>
      </c>
      <c r="AB81" s="98">
        <f t="shared" si="32"/>
        <v>2.2727272727272734</v>
      </c>
      <c r="AC81" s="146">
        <f t="shared" si="32"/>
        <v>2.2727272727272738</v>
      </c>
      <c r="AD81" s="98">
        <f t="shared" si="32"/>
        <v>2.2727272727272738</v>
      </c>
      <c r="AE81" s="98">
        <f t="shared" si="32"/>
        <v>2.2727272727272738</v>
      </c>
      <c r="AF81" s="98">
        <f t="shared" si="32"/>
        <v>2.2727272727272738</v>
      </c>
      <c r="AG81" s="98">
        <f t="shared" si="32"/>
        <v>2.2727272727272738</v>
      </c>
      <c r="AH81" s="98">
        <f t="shared" si="32"/>
        <v>2.2727272727272738</v>
      </c>
      <c r="AI81" s="153">
        <f t="shared" si="32"/>
        <v>2.2727272727272738</v>
      </c>
      <c r="AJ81" s="151">
        <f t="shared" si="32"/>
        <v>2.2727272727272738</v>
      </c>
      <c r="AK81" s="151">
        <f t="shared" si="32"/>
        <v>2.2727272727272738</v>
      </c>
      <c r="AL81" s="151">
        <f t="shared" si="32"/>
        <v>2.2727272727272738</v>
      </c>
      <c r="AM81" s="152">
        <f t="shared" si="32"/>
        <v>2.2727272727272738</v>
      </c>
      <c r="AN81" s="98">
        <f t="shared" si="32"/>
        <v>2.2727272727272738</v>
      </c>
      <c r="AO81" s="98">
        <f t="shared" si="32"/>
        <v>2.2727272727272738</v>
      </c>
      <c r="AP81" s="98">
        <f t="shared" si="32"/>
        <v>2.2727272727272738</v>
      </c>
      <c r="AQ81" s="98">
        <f t="shared" si="32"/>
        <v>2.2727272727272738</v>
      </c>
      <c r="AR81" s="98">
        <f t="shared" si="32"/>
        <v>2.2727272727272738</v>
      </c>
      <c r="AS81" s="99">
        <f t="shared" si="32"/>
        <v>2.2727272727272738</v>
      </c>
      <c r="AT81" s="98">
        <f t="shared" si="32"/>
        <v>2.2727272727272738</v>
      </c>
      <c r="AU81" s="98">
        <f t="shared" si="32"/>
        <v>2.2727272727272738</v>
      </c>
      <c r="AV81" s="98">
        <f t="shared" si="32"/>
        <v>2.2727272727272743</v>
      </c>
      <c r="AW81" s="146">
        <f t="shared" si="32"/>
        <v>2.2727272727272743</v>
      </c>
      <c r="AX81" s="98">
        <f t="shared" si="32"/>
        <v>2.2727272727272743</v>
      </c>
      <c r="AY81" s="98">
        <f t="shared" si="32"/>
        <v>2.2727272727272743</v>
      </c>
      <c r="AZ81" s="98">
        <f t="shared" si="32"/>
        <v>2.2727272727272747</v>
      </c>
      <c r="BA81" s="98">
        <f t="shared" si="32"/>
        <v>2.2727272727272743</v>
      </c>
      <c r="BB81" s="98">
        <f t="shared" si="32"/>
        <v>2.2727272727272743</v>
      </c>
      <c r="BC81" s="153">
        <f t="shared" si="32"/>
        <v>2.2727272727272743</v>
      </c>
      <c r="BD81" s="151">
        <f t="shared" si="32"/>
        <v>2.2727272727272743</v>
      </c>
      <c r="BE81" s="151">
        <f t="shared" si="32"/>
        <v>2.2727272727272743</v>
      </c>
      <c r="BF81" s="151">
        <f t="shared" si="32"/>
        <v>0</v>
      </c>
      <c r="BG81" s="152">
        <f t="shared" si="32"/>
        <v>0</v>
      </c>
      <c r="BH81" s="98">
        <f t="shared" si="32"/>
        <v>0</v>
      </c>
      <c r="BI81" s="98">
        <f t="shared" si="32"/>
        <v>0</v>
      </c>
      <c r="BJ81" s="98">
        <f t="shared" si="32"/>
        <v>0</v>
      </c>
      <c r="BK81" s="98">
        <f t="shared" si="32"/>
        <v>0</v>
      </c>
      <c r="BL81" s="98">
        <f t="shared" si="32"/>
        <v>0</v>
      </c>
      <c r="BM81" s="100"/>
      <c r="BN81" s="100"/>
      <c r="BO81" s="100"/>
      <c r="BP81" s="100"/>
      <c r="BQ81" s="100"/>
      <c r="BR81" s="100"/>
      <c r="BS81" s="100"/>
      <c r="BT81" s="100"/>
      <c r="BU81" s="100"/>
      <c r="BV81" s="100"/>
      <c r="BW81" s="100"/>
      <c r="BX81" s="100"/>
      <c r="BY81" s="100"/>
      <c r="BZ81" s="100"/>
      <c r="CA81" s="100"/>
      <c r="CB81" s="100"/>
      <c r="CC81" s="100"/>
      <c r="CD81" s="100"/>
      <c r="CE81" s="100"/>
      <c r="CF81" s="100"/>
      <c r="CG81" s="100"/>
      <c r="CH81" s="100"/>
      <c r="CI81" s="100"/>
      <c r="CJ81" s="100"/>
      <c r="CK81" s="100"/>
      <c r="CL81" s="100"/>
      <c r="CM81" s="100"/>
      <c r="CN81" s="100"/>
      <c r="CO81" s="100"/>
      <c r="CP81" s="100"/>
      <c r="CQ81" s="100"/>
      <c r="CR81" s="100"/>
      <c r="CS81" s="100"/>
      <c r="CT81" s="100"/>
      <c r="CU81" s="100"/>
      <c r="CV81" s="100"/>
      <c r="CW81" s="100"/>
      <c r="CX81" s="100"/>
      <c r="CY81" s="100"/>
      <c r="CZ81" s="100"/>
      <c r="DA81" s="100"/>
      <c r="DB81" s="100"/>
      <c r="DC81" s="100"/>
      <c r="DD81" s="100"/>
      <c r="DE81" s="100"/>
      <c r="DF81" s="100"/>
      <c r="DG81" s="100"/>
      <c r="DH81" s="100"/>
      <c r="DI81" s="100"/>
      <c r="DJ81" s="100"/>
      <c r="DK81" s="100"/>
      <c r="DL81" s="100"/>
      <c r="DM81" s="100"/>
      <c r="DN81" s="100"/>
      <c r="DO81" s="100"/>
    </row>
    <row r="82" spans="1:119" ht="12.95" customHeight="1" outlineLevel="1">
      <c r="A82" s="37"/>
      <c r="B82" s="102" t="s">
        <v>154</v>
      </c>
      <c r="C82" s="60"/>
      <c r="D82" s="60"/>
      <c r="E82" s="60"/>
      <c r="F82" s="60"/>
      <c r="G82" s="60"/>
      <c r="H82" s="60"/>
      <c r="I82" s="60"/>
      <c r="J82" s="148">
        <f>J78+J79-J81</f>
        <v>0</v>
      </c>
      <c r="K82" s="148">
        <f>K78+K79-K81</f>
        <v>0</v>
      </c>
      <c r="L82" s="148">
        <f>L78+L79-L81</f>
        <v>0</v>
      </c>
      <c r="M82" s="148">
        <f>M78+M79-M81</f>
        <v>100</v>
      </c>
      <c r="N82" s="149">
        <f>N78+N79-N81</f>
        <v>97.727272727272734</v>
      </c>
      <c r="O82" s="148">
        <f t="shared" ref="O82:BL82" si="33">O78+O79-O81</f>
        <v>95.454545454545467</v>
      </c>
      <c r="P82" s="148">
        <f t="shared" si="33"/>
        <v>93.181818181818201</v>
      </c>
      <c r="Q82" s="148">
        <f t="shared" si="33"/>
        <v>90.909090909090935</v>
      </c>
      <c r="R82" s="148">
        <f t="shared" si="33"/>
        <v>88.636363636363654</v>
      </c>
      <c r="S82" s="149">
        <f t="shared" si="33"/>
        <v>86.363636363636374</v>
      </c>
      <c r="T82" s="148">
        <f t="shared" si="33"/>
        <v>84.090909090909108</v>
      </c>
      <c r="U82" s="148">
        <f t="shared" si="33"/>
        <v>81.818181818181841</v>
      </c>
      <c r="V82" s="148">
        <f t="shared" si="33"/>
        <v>79.545454545454561</v>
      </c>
      <c r="W82" s="148">
        <f t="shared" si="33"/>
        <v>77.27272727272728</v>
      </c>
      <c r="X82" s="148">
        <f t="shared" si="33"/>
        <v>75.000000000000014</v>
      </c>
      <c r="Y82" s="150">
        <f t="shared" si="33"/>
        <v>72.727272727272748</v>
      </c>
      <c r="Z82" s="148">
        <f t="shared" si="33"/>
        <v>70.454545454545467</v>
      </c>
      <c r="AA82" s="148">
        <f t="shared" si="33"/>
        <v>68.181818181818201</v>
      </c>
      <c r="AB82" s="148">
        <f t="shared" si="33"/>
        <v>65.909090909090935</v>
      </c>
      <c r="AC82" s="149">
        <f t="shared" si="33"/>
        <v>63.636363636363662</v>
      </c>
      <c r="AD82" s="148">
        <f t="shared" si="33"/>
        <v>61.363636363636388</v>
      </c>
      <c r="AE82" s="148">
        <f t="shared" si="33"/>
        <v>59.090909090909115</v>
      </c>
      <c r="AF82" s="148">
        <f t="shared" si="33"/>
        <v>56.818181818181841</v>
      </c>
      <c r="AG82" s="148">
        <f t="shared" si="33"/>
        <v>54.545454545454568</v>
      </c>
      <c r="AH82" s="148">
        <f t="shared" si="33"/>
        <v>52.272727272727295</v>
      </c>
      <c r="AI82" s="150">
        <f t="shared" si="33"/>
        <v>50.000000000000021</v>
      </c>
      <c r="AJ82" s="148">
        <f t="shared" si="33"/>
        <v>47.727272727272748</v>
      </c>
      <c r="AK82" s="148">
        <f t="shared" si="33"/>
        <v>45.454545454545475</v>
      </c>
      <c r="AL82" s="148">
        <f t="shared" si="33"/>
        <v>43.181818181818201</v>
      </c>
      <c r="AM82" s="149">
        <f t="shared" si="33"/>
        <v>40.909090909090928</v>
      </c>
      <c r="AN82" s="148">
        <f t="shared" si="33"/>
        <v>38.636363636363654</v>
      </c>
      <c r="AO82" s="148">
        <f t="shared" si="33"/>
        <v>36.363636363636381</v>
      </c>
      <c r="AP82" s="148">
        <f t="shared" si="33"/>
        <v>34.090909090909108</v>
      </c>
      <c r="AQ82" s="148">
        <f t="shared" si="33"/>
        <v>31.818181818181834</v>
      </c>
      <c r="AR82" s="148">
        <f t="shared" si="33"/>
        <v>29.545454545454561</v>
      </c>
      <c r="AS82" s="150">
        <f t="shared" si="33"/>
        <v>27.272727272727288</v>
      </c>
      <c r="AT82" s="148">
        <f t="shared" si="33"/>
        <v>25.000000000000014</v>
      </c>
      <c r="AU82" s="148">
        <f t="shared" si="33"/>
        <v>22.727272727272741</v>
      </c>
      <c r="AV82" s="148">
        <f t="shared" si="33"/>
        <v>20.454545454545467</v>
      </c>
      <c r="AW82" s="149">
        <f t="shared" si="33"/>
        <v>18.181818181818194</v>
      </c>
      <c r="AX82" s="148">
        <f t="shared" si="33"/>
        <v>15.909090909090921</v>
      </c>
      <c r="AY82" s="148">
        <f t="shared" si="33"/>
        <v>13.636363636363647</v>
      </c>
      <c r="AZ82" s="148">
        <f t="shared" si="33"/>
        <v>11.363636363636372</v>
      </c>
      <c r="BA82" s="148">
        <f t="shared" si="33"/>
        <v>9.090909090909097</v>
      </c>
      <c r="BB82" s="148">
        <f t="shared" si="33"/>
        <v>6.8181818181818228</v>
      </c>
      <c r="BC82" s="150">
        <f t="shared" si="33"/>
        <v>4.5454545454545485</v>
      </c>
      <c r="BD82" s="148">
        <f t="shared" si="33"/>
        <v>2.2727272727272743</v>
      </c>
      <c r="BE82" s="148">
        <f t="shared" si="33"/>
        <v>0</v>
      </c>
      <c r="BF82" s="148">
        <f t="shared" si="33"/>
        <v>0</v>
      </c>
      <c r="BG82" s="149">
        <f t="shared" si="33"/>
        <v>0</v>
      </c>
      <c r="BH82" s="148">
        <f t="shared" si="33"/>
        <v>0</v>
      </c>
      <c r="BI82" s="148">
        <f t="shared" si="33"/>
        <v>0</v>
      </c>
      <c r="BJ82" s="148">
        <f t="shared" si="33"/>
        <v>0</v>
      </c>
      <c r="BK82" s="148">
        <f t="shared" si="33"/>
        <v>0</v>
      </c>
      <c r="BL82" s="149">
        <f t="shared" si="33"/>
        <v>0</v>
      </c>
      <c r="BM82" s="100"/>
      <c r="BN82" s="100"/>
      <c r="BO82" s="100"/>
      <c r="BP82" s="100"/>
      <c r="BQ82" s="100"/>
      <c r="BR82" s="100"/>
      <c r="BS82" s="100"/>
      <c r="BT82" s="100"/>
      <c r="BU82" s="100"/>
      <c r="BV82" s="100"/>
      <c r="BW82" s="100"/>
      <c r="BX82" s="100"/>
      <c r="BY82" s="100"/>
      <c r="BZ82" s="100"/>
      <c r="CA82" s="100"/>
      <c r="CB82" s="100"/>
      <c r="CC82" s="100"/>
      <c r="CD82" s="100"/>
      <c r="CE82" s="100"/>
      <c r="CF82" s="100"/>
      <c r="CG82" s="100"/>
      <c r="CH82" s="100"/>
      <c r="CI82" s="100"/>
      <c r="CJ82" s="100"/>
      <c r="CK82" s="100"/>
      <c r="CL82" s="100"/>
      <c r="CM82" s="100"/>
      <c r="CN82" s="100"/>
      <c r="CO82" s="100"/>
      <c r="CP82" s="100"/>
      <c r="CQ82" s="100"/>
      <c r="CR82" s="100"/>
      <c r="CS82" s="100"/>
      <c r="CT82" s="100"/>
      <c r="CU82" s="100"/>
      <c r="CV82" s="100"/>
      <c r="CW82" s="100"/>
      <c r="CX82" s="100"/>
      <c r="CY82" s="100"/>
      <c r="CZ82" s="100"/>
      <c r="DA82" s="100"/>
      <c r="DB82" s="100"/>
      <c r="DC82" s="100"/>
      <c r="DD82" s="100"/>
      <c r="DE82" s="100"/>
      <c r="DF82" s="100"/>
      <c r="DG82" s="100"/>
      <c r="DH82" s="100"/>
      <c r="DI82" s="100"/>
      <c r="DJ82" s="100"/>
      <c r="DK82" s="100"/>
      <c r="DL82" s="100"/>
      <c r="DM82" s="100"/>
      <c r="DN82" s="100"/>
      <c r="DO82" s="100"/>
    </row>
    <row r="83" spans="1:119" ht="12.95" customHeight="1" outlineLevel="1">
      <c r="A83" s="101"/>
      <c r="B83" s="102" t="s">
        <v>155</v>
      </c>
      <c r="C83" s="38"/>
      <c r="D83" s="38"/>
      <c r="E83" s="38"/>
      <c r="F83" s="38"/>
      <c r="G83" s="38"/>
      <c r="H83" s="38"/>
      <c r="I83" s="38"/>
      <c r="J83" s="98">
        <v>0</v>
      </c>
      <c r="K83" s="98">
        <f>J87</f>
        <v>0</v>
      </c>
      <c r="L83" s="98">
        <f>K87</f>
        <v>0</v>
      </c>
      <c r="M83" s="98">
        <f>L87</f>
        <v>0</v>
      </c>
      <c r="N83" s="146">
        <f>M87</f>
        <v>0</v>
      </c>
      <c r="O83" s="98">
        <f>N87</f>
        <v>100</v>
      </c>
      <c r="P83" s="98">
        <f t="shared" ref="P83:BL83" si="34">O87</f>
        <v>97.727272727272734</v>
      </c>
      <c r="Q83" s="98">
        <f t="shared" si="34"/>
        <v>95.454545454545467</v>
      </c>
      <c r="R83" s="98">
        <f t="shared" si="34"/>
        <v>93.181818181818201</v>
      </c>
      <c r="S83" s="146">
        <f t="shared" si="34"/>
        <v>90.909090909090935</v>
      </c>
      <c r="T83" s="98">
        <f t="shared" si="34"/>
        <v>88.636363636363654</v>
      </c>
      <c r="U83" s="98">
        <f t="shared" si="34"/>
        <v>86.363636363636374</v>
      </c>
      <c r="V83" s="98">
        <f t="shared" si="34"/>
        <v>84.090909090909108</v>
      </c>
      <c r="W83" s="98">
        <f t="shared" si="34"/>
        <v>81.818181818181841</v>
      </c>
      <c r="X83" s="98">
        <f t="shared" si="34"/>
        <v>79.545454545454561</v>
      </c>
      <c r="Y83" s="99">
        <f t="shared" si="34"/>
        <v>77.27272727272728</v>
      </c>
      <c r="Z83" s="98">
        <f t="shared" si="34"/>
        <v>75.000000000000014</v>
      </c>
      <c r="AA83" s="98">
        <f t="shared" si="34"/>
        <v>72.727272727272748</v>
      </c>
      <c r="AB83" s="98">
        <f t="shared" si="34"/>
        <v>70.454545454545467</v>
      </c>
      <c r="AC83" s="146">
        <f t="shared" si="34"/>
        <v>68.181818181818201</v>
      </c>
      <c r="AD83" s="98">
        <f t="shared" si="34"/>
        <v>65.909090909090935</v>
      </c>
      <c r="AE83" s="98">
        <f t="shared" si="34"/>
        <v>63.636363636363662</v>
      </c>
      <c r="AF83" s="98">
        <f t="shared" si="34"/>
        <v>61.363636363636388</v>
      </c>
      <c r="AG83" s="98">
        <f t="shared" si="34"/>
        <v>59.090909090909115</v>
      </c>
      <c r="AH83" s="98">
        <f t="shared" si="34"/>
        <v>56.818181818181841</v>
      </c>
      <c r="AI83" s="99">
        <f t="shared" si="34"/>
        <v>54.545454545454568</v>
      </c>
      <c r="AJ83" s="98">
        <f t="shared" si="34"/>
        <v>52.272727272727295</v>
      </c>
      <c r="AK83" s="98">
        <f t="shared" si="34"/>
        <v>50.000000000000021</v>
      </c>
      <c r="AL83" s="98">
        <f t="shared" si="34"/>
        <v>47.727272727272748</v>
      </c>
      <c r="AM83" s="146">
        <f t="shared" si="34"/>
        <v>45.454545454545475</v>
      </c>
      <c r="AN83" s="98">
        <f t="shared" si="34"/>
        <v>43.181818181818201</v>
      </c>
      <c r="AO83" s="98">
        <f t="shared" si="34"/>
        <v>40.909090909090928</v>
      </c>
      <c r="AP83" s="98">
        <f t="shared" si="34"/>
        <v>38.636363636363654</v>
      </c>
      <c r="AQ83" s="98">
        <f t="shared" si="34"/>
        <v>36.363636363636381</v>
      </c>
      <c r="AR83" s="98">
        <f t="shared" si="34"/>
        <v>34.090909090909108</v>
      </c>
      <c r="AS83" s="99">
        <f t="shared" si="34"/>
        <v>31.818181818181834</v>
      </c>
      <c r="AT83" s="98">
        <f t="shared" si="34"/>
        <v>29.545454545454561</v>
      </c>
      <c r="AU83" s="98">
        <f t="shared" si="34"/>
        <v>27.272727272727288</v>
      </c>
      <c r="AV83" s="98">
        <f t="shared" si="34"/>
        <v>25.000000000000014</v>
      </c>
      <c r="AW83" s="146">
        <f t="shared" si="34"/>
        <v>22.727272727272741</v>
      </c>
      <c r="AX83" s="98">
        <f t="shared" si="34"/>
        <v>20.454545454545467</v>
      </c>
      <c r="AY83" s="98">
        <f t="shared" si="34"/>
        <v>18.181818181818194</v>
      </c>
      <c r="AZ83" s="98">
        <f t="shared" si="34"/>
        <v>15.909090909090921</v>
      </c>
      <c r="BA83" s="98">
        <f t="shared" si="34"/>
        <v>13.636363636363647</v>
      </c>
      <c r="BB83" s="98">
        <f t="shared" si="34"/>
        <v>11.363636363636372</v>
      </c>
      <c r="BC83" s="99">
        <f t="shared" si="34"/>
        <v>9.090909090909097</v>
      </c>
      <c r="BD83" s="98">
        <f t="shared" si="34"/>
        <v>6.8181818181818228</v>
      </c>
      <c r="BE83" s="98">
        <f t="shared" si="34"/>
        <v>4.5454545454545485</v>
      </c>
      <c r="BF83" s="98">
        <f t="shared" si="34"/>
        <v>2.2727272727272743</v>
      </c>
      <c r="BG83" s="146">
        <f t="shared" si="34"/>
        <v>0</v>
      </c>
      <c r="BH83" s="98">
        <f t="shared" si="34"/>
        <v>0</v>
      </c>
      <c r="BI83" s="98">
        <f t="shared" si="34"/>
        <v>0</v>
      </c>
      <c r="BJ83" s="98">
        <f t="shared" si="34"/>
        <v>0</v>
      </c>
      <c r="BK83" s="98">
        <f t="shared" si="34"/>
        <v>0</v>
      </c>
      <c r="BL83" s="98">
        <f t="shared" si="34"/>
        <v>0</v>
      </c>
      <c r="BM83" s="100"/>
      <c r="BN83" s="100"/>
      <c r="BO83" s="100"/>
      <c r="BP83" s="100"/>
      <c r="BQ83" s="100"/>
      <c r="BR83" s="100"/>
      <c r="BS83" s="100"/>
      <c r="BT83" s="100"/>
      <c r="BU83" s="100"/>
      <c r="BV83" s="100"/>
      <c r="BW83" s="100"/>
      <c r="BX83" s="100"/>
      <c r="BY83" s="100"/>
      <c r="BZ83" s="100"/>
      <c r="CA83" s="100"/>
      <c r="CB83" s="100"/>
      <c r="CC83" s="100"/>
      <c r="CD83" s="100"/>
      <c r="CE83" s="100"/>
      <c r="CF83" s="100"/>
      <c r="CG83" s="100"/>
      <c r="CH83" s="100"/>
      <c r="CI83" s="100"/>
      <c r="CJ83" s="100"/>
      <c r="CK83" s="100"/>
      <c r="CL83" s="100"/>
      <c r="CM83" s="100"/>
      <c r="CN83" s="100"/>
      <c r="CO83" s="100"/>
      <c r="CP83" s="100"/>
      <c r="CQ83" s="100"/>
      <c r="CR83" s="100"/>
      <c r="CS83" s="100"/>
      <c r="CT83" s="100"/>
      <c r="CU83" s="100"/>
      <c r="CV83" s="100"/>
      <c r="CW83" s="100"/>
      <c r="CX83" s="100"/>
      <c r="CY83" s="100"/>
      <c r="CZ83" s="100"/>
      <c r="DA83" s="100"/>
      <c r="DB83" s="100"/>
      <c r="DC83" s="100"/>
      <c r="DD83" s="100"/>
      <c r="DE83" s="100"/>
      <c r="DF83" s="100"/>
      <c r="DG83" s="100"/>
      <c r="DH83" s="100"/>
      <c r="DI83" s="100"/>
      <c r="DJ83" s="100"/>
      <c r="DK83" s="100"/>
      <c r="DL83" s="100"/>
      <c r="DM83" s="100"/>
      <c r="DN83" s="100"/>
      <c r="DO83" s="100"/>
    </row>
    <row r="84" spans="1:119" ht="12.95" customHeight="1" outlineLevel="1">
      <c r="A84" s="37"/>
      <c r="B84" s="147" t="s">
        <v>156</v>
      </c>
      <c r="C84" s="60"/>
      <c r="D84" s="60"/>
      <c r="E84" s="60"/>
      <c r="F84" s="60"/>
      <c r="G84" s="60"/>
      <c r="H84" s="60"/>
      <c r="I84" s="60"/>
      <c r="J84" s="98">
        <v>0</v>
      </c>
      <c r="K84" s="98">
        <v>0</v>
      </c>
      <c r="L84" s="49">
        <v>0</v>
      </c>
      <c r="M84" s="49">
        <v>0</v>
      </c>
      <c r="N84" s="146">
        <f>N$61</f>
        <v>100</v>
      </c>
      <c r="O84" s="98"/>
      <c r="P84" s="98"/>
      <c r="Q84" s="98"/>
      <c r="R84" s="98"/>
      <c r="S84" s="146"/>
      <c r="T84" s="98"/>
      <c r="U84" s="98"/>
      <c r="V84" s="49"/>
      <c r="W84" s="49"/>
      <c r="X84" s="98"/>
      <c r="Y84" s="99"/>
      <c r="Z84" s="98"/>
      <c r="AA84" s="98"/>
      <c r="AB84" s="98"/>
      <c r="AC84" s="146"/>
      <c r="AD84" s="98"/>
      <c r="AE84" s="98"/>
      <c r="AF84" s="49"/>
      <c r="AG84" s="49"/>
      <c r="AH84" s="98"/>
      <c r="AI84" s="99"/>
      <c r="AJ84" s="98"/>
      <c r="AK84" s="98"/>
      <c r="AL84" s="98"/>
      <c r="AM84" s="146"/>
      <c r="AN84" s="98"/>
      <c r="AO84" s="98"/>
      <c r="AP84" s="49"/>
      <c r="AQ84" s="49"/>
      <c r="AR84" s="98"/>
      <c r="AS84" s="99"/>
      <c r="AT84" s="98"/>
      <c r="AU84" s="98"/>
      <c r="AV84" s="98"/>
      <c r="AW84" s="146"/>
      <c r="AX84" s="98"/>
      <c r="AY84" s="98"/>
      <c r="AZ84" s="49"/>
      <c r="BA84" s="49"/>
      <c r="BB84" s="98"/>
      <c r="BC84" s="99"/>
      <c r="BD84" s="98"/>
      <c r="BE84" s="98"/>
      <c r="BF84" s="98"/>
      <c r="BG84" s="146"/>
      <c r="BH84" s="98"/>
      <c r="BI84" s="98"/>
      <c r="BJ84" s="49"/>
      <c r="BK84" s="49"/>
      <c r="BL84" s="98"/>
      <c r="BM84" s="100"/>
      <c r="BN84" s="100"/>
      <c r="BO84" s="100"/>
      <c r="BP84" s="100"/>
      <c r="BQ84" s="100"/>
      <c r="BR84" s="100"/>
      <c r="BS84" s="100"/>
      <c r="BT84" s="100"/>
      <c r="BU84" s="100"/>
      <c r="BV84" s="100"/>
      <c r="BW84" s="100"/>
      <c r="BX84" s="100"/>
      <c r="BY84" s="100"/>
      <c r="BZ84" s="100"/>
      <c r="CA84" s="100"/>
      <c r="CB84" s="100"/>
      <c r="CC84" s="100"/>
      <c r="CD84" s="100"/>
      <c r="CE84" s="100"/>
      <c r="CF84" s="100"/>
      <c r="CG84" s="100"/>
      <c r="CH84" s="100"/>
      <c r="CI84" s="100"/>
      <c r="CJ84" s="100"/>
      <c r="CK84" s="100"/>
      <c r="CL84" s="100"/>
      <c r="CM84" s="100"/>
      <c r="CN84" s="100"/>
      <c r="CO84" s="100"/>
      <c r="CP84" s="100"/>
      <c r="CQ84" s="100"/>
      <c r="CR84" s="100"/>
      <c r="CS84" s="100"/>
      <c r="CT84" s="100"/>
      <c r="CU84" s="100"/>
      <c r="CV84" s="100"/>
      <c r="CW84" s="100"/>
      <c r="CX84" s="100"/>
      <c r="CY84" s="100"/>
      <c r="CZ84" s="100"/>
      <c r="DA84" s="100"/>
      <c r="DB84" s="100"/>
      <c r="DC84" s="100"/>
      <c r="DD84" s="100"/>
      <c r="DE84" s="100"/>
      <c r="DF84" s="100"/>
      <c r="DG84" s="100"/>
      <c r="DH84" s="100"/>
      <c r="DI84" s="100"/>
      <c r="DJ84" s="100"/>
      <c r="DK84" s="100"/>
      <c r="DL84" s="100"/>
      <c r="DM84" s="100"/>
      <c r="DN84" s="100"/>
      <c r="DO84" s="100"/>
    </row>
    <row r="85" spans="1:119" ht="12.95" customHeight="1" outlineLevel="1">
      <c r="A85" s="37"/>
      <c r="B85" s="147" t="s">
        <v>114</v>
      </c>
      <c r="C85" s="60"/>
      <c r="D85" s="60"/>
      <c r="E85" s="60"/>
      <c r="F85" s="60"/>
      <c r="G85" s="60"/>
      <c r="H85" s="60"/>
      <c r="I85" s="60"/>
      <c r="J85" s="98"/>
      <c r="K85" s="98"/>
      <c r="L85" s="98"/>
      <c r="M85" s="98"/>
      <c r="N85" s="146"/>
      <c r="O85" s="98">
        <f>$J$15</f>
        <v>44</v>
      </c>
      <c r="P85" s="98">
        <f t="shared" ref="P85:BL85" si="35">O85-1</f>
        <v>43</v>
      </c>
      <c r="Q85" s="98">
        <f t="shared" si="35"/>
        <v>42</v>
      </c>
      <c r="R85" s="98">
        <f t="shared" si="35"/>
        <v>41</v>
      </c>
      <c r="S85" s="146">
        <f t="shared" si="35"/>
        <v>40</v>
      </c>
      <c r="T85" s="98">
        <f t="shared" si="35"/>
        <v>39</v>
      </c>
      <c r="U85" s="98">
        <f t="shared" si="35"/>
        <v>38</v>
      </c>
      <c r="V85" s="98">
        <f t="shared" si="35"/>
        <v>37</v>
      </c>
      <c r="W85" s="98">
        <f t="shared" si="35"/>
        <v>36</v>
      </c>
      <c r="X85" s="98">
        <f t="shared" si="35"/>
        <v>35</v>
      </c>
      <c r="Y85" s="99">
        <f t="shared" si="35"/>
        <v>34</v>
      </c>
      <c r="Z85" s="98">
        <f t="shared" si="35"/>
        <v>33</v>
      </c>
      <c r="AA85" s="98">
        <f t="shared" si="35"/>
        <v>32</v>
      </c>
      <c r="AB85" s="98">
        <f t="shared" si="35"/>
        <v>31</v>
      </c>
      <c r="AC85" s="146">
        <f t="shared" si="35"/>
        <v>30</v>
      </c>
      <c r="AD85" s="98">
        <f t="shared" si="35"/>
        <v>29</v>
      </c>
      <c r="AE85" s="98">
        <f t="shared" si="35"/>
        <v>28</v>
      </c>
      <c r="AF85" s="98">
        <f t="shared" si="35"/>
        <v>27</v>
      </c>
      <c r="AG85" s="98">
        <f t="shared" si="35"/>
        <v>26</v>
      </c>
      <c r="AH85" s="98">
        <f t="shared" si="35"/>
        <v>25</v>
      </c>
      <c r="AI85" s="99">
        <f t="shared" si="35"/>
        <v>24</v>
      </c>
      <c r="AJ85" s="98">
        <f t="shared" si="35"/>
        <v>23</v>
      </c>
      <c r="AK85" s="98">
        <f t="shared" si="35"/>
        <v>22</v>
      </c>
      <c r="AL85" s="98">
        <f t="shared" si="35"/>
        <v>21</v>
      </c>
      <c r="AM85" s="146">
        <f t="shared" si="35"/>
        <v>20</v>
      </c>
      <c r="AN85" s="98">
        <f t="shared" si="35"/>
        <v>19</v>
      </c>
      <c r="AO85" s="98">
        <f t="shared" si="35"/>
        <v>18</v>
      </c>
      <c r="AP85" s="98">
        <f t="shared" si="35"/>
        <v>17</v>
      </c>
      <c r="AQ85" s="98">
        <f t="shared" si="35"/>
        <v>16</v>
      </c>
      <c r="AR85" s="98">
        <f t="shared" si="35"/>
        <v>15</v>
      </c>
      <c r="AS85" s="99">
        <f t="shared" si="35"/>
        <v>14</v>
      </c>
      <c r="AT85" s="98">
        <f t="shared" si="35"/>
        <v>13</v>
      </c>
      <c r="AU85" s="98">
        <f t="shared" si="35"/>
        <v>12</v>
      </c>
      <c r="AV85" s="98">
        <f t="shared" si="35"/>
        <v>11</v>
      </c>
      <c r="AW85" s="146">
        <f t="shared" si="35"/>
        <v>10</v>
      </c>
      <c r="AX85" s="98">
        <f t="shared" si="35"/>
        <v>9</v>
      </c>
      <c r="AY85" s="98">
        <f t="shared" si="35"/>
        <v>8</v>
      </c>
      <c r="AZ85" s="98">
        <f t="shared" si="35"/>
        <v>7</v>
      </c>
      <c r="BA85" s="98">
        <f t="shared" si="35"/>
        <v>6</v>
      </c>
      <c r="BB85" s="98">
        <f t="shared" si="35"/>
        <v>5</v>
      </c>
      <c r="BC85" s="99">
        <f t="shared" si="35"/>
        <v>4</v>
      </c>
      <c r="BD85" s="98">
        <f t="shared" si="35"/>
        <v>3</v>
      </c>
      <c r="BE85" s="98">
        <f t="shared" si="35"/>
        <v>2</v>
      </c>
      <c r="BF85" s="98">
        <f t="shared" si="35"/>
        <v>1</v>
      </c>
      <c r="BG85" s="146">
        <f t="shared" si="35"/>
        <v>0</v>
      </c>
      <c r="BH85" s="98">
        <f t="shared" si="35"/>
        <v>-1</v>
      </c>
      <c r="BI85" s="98">
        <f t="shared" si="35"/>
        <v>-2</v>
      </c>
      <c r="BJ85" s="98">
        <f t="shared" si="35"/>
        <v>-3</v>
      </c>
      <c r="BK85" s="98">
        <f t="shared" si="35"/>
        <v>-4</v>
      </c>
      <c r="BL85" s="98">
        <f t="shared" si="35"/>
        <v>-5</v>
      </c>
      <c r="BM85" s="100"/>
      <c r="BN85" s="100"/>
      <c r="BO85" s="100"/>
      <c r="BP85" s="100"/>
      <c r="BQ85" s="100"/>
      <c r="BR85" s="100"/>
      <c r="BS85" s="100"/>
      <c r="BT85" s="100"/>
      <c r="BU85" s="100"/>
      <c r="BV85" s="100"/>
      <c r="BW85" s="100"/>
      <c r="BX85" s="100"/>
      <c r="BY85" s="100"/>
      <c r="BZ85" s="100"/>
      <c r="CA85" s="100"/>
      <c r="CB85" s="100"/>
      <c r="CC85" s="100"/>
      <c r="CD85" s="100"/>
      <c r="CE85" s="100"/>
      <c r="CF85" s="100"/>
      <c r="CG85" s="100"/>
      <c r="CH85" s="100"/>
      <c r="CI85" s="100"/>
      <c r="CJ85" s="100"/>
      <c r="CK85" s="100"/>
      <c r="CL85" s="100"/>
      <c r="CM85" s="100"/>
      <c r="CN85" s="100"/>
      <c r="CO85" s="100"/>
      <c r="CP85" s="100"/>
      <c r="CQ85" s="100"/>
      <c r="CR85" s="100"/>
      <c r="CS85" s="100"/>
      <c r="CT85" s="100"/>
      <c r="CU85" s="100"/>
      <c r="CV85" s="100"/>
      <c r="CW85" s="100"/>
      <c r="CX85" s="100"/>
      <c r="CY85" s="100"/>
      <c r="CZ85" s="100"/>
      <c r="DA85" s="100"/>
      <c r="DB85" s="100"/>
      <c r="DC85" s="100"/>
      <c r="DD85" s="100"/>
      <c r="DE85" s="100"/>
      <c r="DF85" s="100"/>
      <c r="DG85" s="100"/>
      <c r="DH85" s="100"/>
      <c r="DI85" s="100"/>
      <c r="DJ85" s="100"/>
      <c r="DK85" s="100"/>
      <c r="DL85" s="100"/>
      <c r="DM85" s="100"/>
      <c r="DN85" s="100"/>
      <c r="DO85" s="100"/>
    </row>
    <row r="86" spans="1:119" ht="12.95" customHeight="1" outlineLevel="1">
      <c r="A86" s="37"/>
      <c r="B86" s="115" t="s">
        <v>157</v>
      </c>
      <c r="C86" s="60"/>
      <c r="D86" s="60"/>
      <c r="E86" s="60"/>
      <c r="F86" s="60"/>
      <c r="G86" s="60"/>
      <c r="H86" s="60"/>
      <c r="I86" s="60"/>
      <c r="J86" s="98">
        <f>IF(J83&lt;&gt;0,J83/J85,0)</f>
        <v>0</v>
      </c>
      <c r="K86" s="98">
        <f t="shared" ref="K86:BL86" si="36">IF(K83&lt;&gt;0,K83/K85,0)</f>
        <v>0</v>
      </c>
      <c r="L86" s="98">
        <f t="shared" si="36"/>
        <v>0</v>
      </c>
      <c r="M86" s="98">
        <f t="shared" si="36"/>
        <v>0</v>
      </c>
      <c r="N86" s="146">
        <f t="shared" si="36"/>
        <v>0</v>
      </c>
      <c r="O86" s="98">
        <f t="shared" si="36"/>
        <v>2.2727272727272729</v>
      </c>
      <c r="P86" s="98">
        <f t="shared" si="36"/>
        <v>2.2727272727272729</v>
      </c>
      <c r="Q86" s="98">
        <f t="shared" si="36"/>
        <v>2.2727272727272729</v>
      </c>
      <c r="R86" s="98">
        <f t="shared" si="36"/>
        <v>2.2727272727272734</v>
      </c>
      <c r="S86" s="146">
        <f t="shared" si="36"/>
        <v>2.2727272727272734</v>
      </c>
      <c r="T86" s="98">
        <f t="shared" si="36"/>
        <v>2.2727272727272734</v>
      </c>
      <c r="U86" s="98">
        <f t="shared" si="36"/>
        <v>2.2727272727272729</v>
      </c>
      <c r="V86" s="98">
        <f t="shared" si="36"/>
        <v>2.2727272727272734</v>
      </c>
      <c r="W86" s="98">
        <f t="shared" si="36"/>
        <v>2.2727272727272734</v>
      </c>
      <c r="X86" s="98">
        <f t="shared" si="36"/>
        <v>2.2727272727272734</v>
      </c>
      <c r="Y86" s="99">
        <f t="shared" si="36"/>
        <v>2.2727272727272729</v>
      </c>
      <c r="Z86" s="98">
        <f t="shared" si="36"/>
        <v>2.2727272727272734</v>
      </c>
      <c r="AA86" s="98">
        <f t="shared" si="36"/>
        <v>2.2727272727272734</v>
      </c>
      <c r="AB86" s="98">
        <f t="shared" si="36"/>
        <v>2.2727272727272729</v>
      </c>
      <c r="AC86" s="146">
        <f t="shared" si="36"/>
        <v>2.2727272727272734</v>
      </c>
      <c r="AD86" s="98">
        <f t="shared" si="36"/>
        <v>2.2727272727272738</v>
      </c>
      <c r="AE86" s="98">
        <f t="shared" si="36"/>
        <v>2.2727272727272738</v>
      </c>
      <c r="AF86" s="98">
        <f t="shared" si="36"/>
        <v>2.2727272727272738</v>
      </c>
      <c r="AG86" s="98">
        <f t="shared" si="36"/>
        <v>2.2727272727272738</v>
      </c>
      <c r="AH86" s="98">
        <f t="shared" si="36"/>
        <v>2.2727272727272738</v>
      </c>
      <c r="AI86" s="99">
        <f t="shared" si="36"/>
        <v>2.2727272727272738</v>
      </c>
      <c r="AJ86" s="98">
        <f t="shared" si="36"/>
        <v>2.2727272727272738</v>
      </c>
      <c r="AK86" s="98">
        <f t="shared" si="36"/>
        <v>2.2727272727272738</v>
      </c>
      <c r="AL86" s="98">
        <f t="shared" si="36"/>
        <v>2.2727272727272738</v>
      </c>
      <c r="AM86" s="146">
        <f t="shared" si="36"/>
        <v>2.2727272727272738</v>
      </c>
      <c r="AN86" s="98">
        <f t="shared" si="36"/>
        <v>2.2727272727272738</v>
      </c>
      <c r="AO86" s="98">
        <f t="shared" si="36"/>
        <v>2.2727272727272738</v>
      </c>
      <c r="AP86" s="98">
        <f t="shared" si="36"/>
        <v>2.2727272727272738</v>
      </c>
      <c r="AQ86" s="98">
        <f t="shared" si="36"/>
        <v>2.2727272727272738</v>
      </c>
      <c r="AR86" s="98">
        <f t="shared" si="36"/>
        <v>2.2727272727272738</v>
      </c>
      <c r="AS86" s="99">
        <f t="shared" si="36"/>
        <v>2.2727272727272738</v>
      </c>
      <c r="AT86" s="98">
        <f t="shared" si="36"/>
        <v>2.2727272727272738</v>
      </c>
      <c r="AU86" s="98">
        <f t="shared" si="36"/>
        <v>2.2727272727272738</v>
      </c>
      <c r="AV86" s="98">
        <f t="shared" si="36"/>
        <v>2.2727272727272738</v>
      </c>
      <c r="AW86" s="146">
        <f t="shared" si="36"/>
        <v>2.2727272727272743</v>
      </c>
      <c r="AX86" s="98">
        <f t="shared" si="36"/>
        <v>2.2727272727272743</v>
      </c>
      <c r="AY86" s="98">
        <f t="shared" si="36"/>
        <v>2.2727272727272743</v>
      </c>
      <c r="AZ86" s="98">
        <f t="shared" si="36"/>
        <v>2.2727272727272743</v>
      </c>
      <c r="BA86" s="98">
        <f t="shared" si="36"/>
        <v>2.2727272727272747</v>
      </c>
      <c r="BB86" s="98">
        <f t="shared" si="36"/>
        <v>2.2727272727272743</v>
      </c>
      <c r="BC86" s="99">
        <f t="shared" si="36"/>
        <v>2.2727272727272743</v>
      </c>
      <c r="BD86" s="98">
        <f t="shared" si="36"/>
        <v>2.2727272727272743</v>
      </c>
      <c r="BE86" s="98">
        <f t="shared" si="36"/>
        <v>2.2727272727272743</v>
      </c>
      <c r="BF86" s="98">
        <f t="shared" si="36"/>
        <v>2.2727272727272743</v>
      </c>
      <c r="BG86" s="146">
        <f t="shared" si="36"/>
        <v>0</v>
      </c>
      <c r="BH86" s="98">
        <f t="shared" si="36"/>
        <v>0</v>
      </c>
      <c r="BI86" s="98">
        <f t="shared" si="36"/>
        <v>0</v>
      </c>
      <c r="BJ86" s="98">
        <f t="shared" si="36"/>
        <v>0</v>
      </c>
      <c r="BK86" s="98">
        <f t="shared" si="36"/>
        <v>0</v>
      </c>
      <c r="BL86" s="98">
        <f t="shared" si="36"/>
        <v>0</v>
      </c>
      <c r="BM86" s="100"/>
      <c r="BN86" s="100"/>
      <c r="BO86" s="100"/>
      <c r="BP86" s="100"/>
      <c r="BQ86" s="100"/>
      <c r="BR86" s="100"/>
      <c r="BS86" s="100"/>
      <c r="BT86" s="100"/>
      <c r="BU86" s="100"/>
      <c r="BV86" s="100"/>
      <c r="BW86" s="100"/>
      <c r="BX86" s="100"/>
      <c r="BY86" s="100"/>
      <c r="BZ86" s="100"/>
      <c r="CA86" s="100"/>
      <c r="CB86" s="100"/>
      <c r="CC86" s="100"/>
      <c r="CD86" s="100"/>
      <c r="CE86" s="100"/>
      <c r="CF86" s="100"/>
      <c r="CG86" s="100"/>
      <c r="CH86" s="100"/>
      <c r="CI86" s="100"/>
      <c r="CJ86" s="100"/>
      <c r="CK86" s="100"/>
      <c r="CL86" s="100"/>
      <c r="CM86" s="100"/>
      <c r="CN86" s="100"/>
      <c r="CO86" s="100"/>
      <c r="CP86" s="100"/>
      <c r="CQ86" s="100"/>
      <c r="CR86" s="100"/>
      <c r="CS86" s="100"/>
      <c r="CT86" s="100"/>
      <c r="CU86" s="100"/>
      <c r="CV86" s="100"/>
      <c r="CW86" s="100"/>
      <c r="CX86" s="100"/>
      <c r="CY86" s="100"/>
      <c r="CZ86" s="100"/>
      <c r="DA86" s="100"/>
      <c r="DB86" s="100"/>
      <c r="DC86" s="100"/>
      <c r="DD86" s="100"/>
      <c r="DE86" s="100"/>
      <c r="DF86" s="100"/>
      <c r="DG86" s="100"/>
      <c r="DH86" s="100"/>
      <c r="DI86" s="100"/>
      <c r="DJ86" s="100"/>
      <c r="DK86" s="100"/>
      <c r="DL86" s="100"/>
      <c r="DM86" s="100"/>
      <c r="DN86" s="100"/>
      <c r="DO86" s="100"/>
    </row>
    <row r="87" spans="1:119" ht="12.95" customHeight="1" outlineLevel="1">
      <c r="A87" s="37"/>
      <c r="B87" s="115" t="s">
        <v>158</v>
      </c>
      <c r="C87" s="60"/>
      <c r="D87" s="60"/>
      <c r="E87" s="60"/>
      <c r="F87" s="60"/>
      <c r="G87" s="60"/>
      <c r="H87" s="60"/>
      <c r="I87" s="60"/>
      <c r="J87" s="154">
        <f t="shared" ref="J87:BL87" si="37">J83+J84-J86</f>
        <v>0</v>
      </c>
      <c r="K87" s="154">
        <f t="shared" si="37"/>
        <v>0</v>
      </c>
      <c r="L87" s="154">
        <f t="shared" si="37"/>
        <v>0</v>
      </c>
      <c r="M87" s="154">
        <f t="shared" si="37"/>
        <v>0</v>
      </c>
      <c r="N87" s="155">
        <f t="shared" si="37"/>
        <v>100</v>
      </c>
      <c r="O87" s="154">
        <f t="shared" si="37"/>
        <v>97.727272727272734</v>
      </c>
      <c r="P87" s="154">
        <f t="shared" si="37"/>
        <v>95.454545454545467</v>
      </c>
      <c r="Q87" s="154">
        <f t="shared" si="37"/>
        <v>93.181818181818201</v>
      </c>
      <c r="R87" s="154">
        <f t="shared" si="37"/>
        <v>90.909090909090935</v>
      </c>
      <c r="S87" s="155">
        <f t="shared" si="37"/>
        <v>88.636363636363654</v>
      </c>
      <c r="T87" s="154">
        <f t="shared" si="37"/>
        <v>86.363636363636374</v>
      </c>
      <c r="U87" s="154">
        <f t="shared" si="37"/>
        <v>84.090909090909108</v>
      </c>
      <c r="V87" s="154">
        <f t="shared" si="37"/>
        <v>81.818181818181841</v>
      </c>
      <c r="W87" s="154">
        <f t="shared" si="37"/>
        <v>79.545454545454561</v>
      </c>
      <c r="X87" s="154">
        <f t="shared" si="37"/>
        <v>77.27272727272728</v>
      </c>
      <c r="Y87" s="156">
        <f t="shared" si="37"/>
        <v>75.000000000000014</v>
      </c>
      <c r="Z87" s="154">
        <f t="shared" si="37"/>
        <v>72.727272727272748</v>
      </c>
      <c r="AA87" s="154">
        <f t="shared" si="37"/>
        <v>70.454545454545467</v>
      </c>
      <c r="AB87" s="154">
        <f t="shared" si="37"/>
        <v>68.181818181818201</v>
      </c>
      <c r="AC87" s="155">
        <f t="shared" si="37"/>
        <v>65.909090909090935</v>
      </c>
      <c r="AD87" s="154">
        <f t="shared" si="37"/>
        <v>63.636363636363662</v>
      </c>
      <c r="AE87" s="154">
        <f t="shared" si="37"/>
        <v>61.363636363636388</v>
      </c>
      <c r="AF87" s="154">
        <f t="shared" si="37"/>
        <v>59.090909090909115</v>
      </c>
      <c r="AG87" s="154">
        <f t="shared" si="37"/>
        <v>56.818181818181841</v>
      </c>
      <c r="AH87" s="154">
        <f t="shared" si="37"/>
        <v>54.545454545454568</v>
      </c>
      <c r="AI87" s="156">
        <f t="shared" si="37"/>
        <v>52.272727272727295</v>
      </c>
      <c r="AJ87" s="154">
        <f t="shared" si="37"/>
        <v>50.000000000000021</v>
      </c>
      <c r="AK87" s="154">
        <f t="shared" si="37"/>
        <v>47.727272727272748</v>
      </c>
      <c r="AL87" s="154">
        <f t="shared" si="37"/>
        <v>45.454545454545475</v>
      </c>
      <c r="AM87" s="155">
        <f t="shared" si="37"/>
        <v>43.181818181818201</v>
      </c>
      <c r="AN87" s="154">
        <f t="shared" si="37"/>
        <v>40.909090909090928</v>
      </c>
      <c r="AO87" s="154">
        <f t="shared" si="37"/>
        <v>38.636363636363654</v>
      </c>
      <c r="AP87" s="154">
        <f t="shared" si="37"/>
        <v>36.363636363636381</v>
      </c>
      <c r="AQ87" s="154">
        <f t="shared" si="37"/>
        <v>34.090909090909108</v>
      </c>
      <c r="AR87" s="154">
        <f t="shared" si="37"/>
        <v>31.818181818181834</v>
      </c>
      <c r="AS87" s="156">
        <f t="shared" si="37"/>
        <v>29.545454545454561</v>
      </c>
      <c r="AT87" s="154">
        <f t="shared" si="37"/>
        <v>27.272727272727288</v>
      </c>
      <c r="AU87" s="154">
        <f t="shared" si="37"/>
        <v>25.000000000000014</v>
      </c>
      <c r="AV87" s="154">
        <f t="shared" si="37"/>
        <v>22.727272727272741</v>
      </c>
      <c r="AW87" s="155">
        <f t="shared" si="37"/>
        <v>20.454545454545467</v>
      </c>
      <c r="AX87" s="154">
        <f t="shared" si="37"/>
        <v>18.181818181818194</v>
      </c>
      <c r="AY87" s="154">
        <f t="shared" si="37"/>
        <v>15.909090909090921</v>
      </c>
      <c r="AZ87" s="154">
        <f t="shared" si="37"/>
        <v>13.636363636363647</v>
      </c>
      <c r="BA87" s="154">
        <f t="shared" si="37"/>
        <v>11.363636363636372</v>
      </c>
      <c r="BB87" s="154">
        <f t="shared" si="37"/>
        <v>9.090909090909097</v>
      </c>
      <c r="BC87" s="156">
        <f t="shared" si="37"/>
        <v>6.8181818181818228</v>
      </c>
      <c r="BD87" s="154">
        <f t="shared" si="37"/>
        <v>4.5454545454545485</v>
      </c>
      <c r="BE87" s="154">
        <f t="shared" si="37"/>
        <v>2.2727272727272743</v>
      </c>
      <c r="BF87" s="154">
        <f t="shared" si="37"/>
        <v>0</v>
      </c>
      <c r="BG87" s="155">
        <f t="shared" si="37"/>
        <v>0</v>
      </c>
      <c r="BH87" s="154">
        <f t="shared" si="37"/>
        <v>0</v>
      </c>
      <c r="BI87" s="154">
        <f t="shared" si="37"/>
        <v>0</v>
      </c>
      <c r="BJ87" s="154">
        <f t="shared" si="37"/>
        <v>0</v>
      </c>
      <c r="BK87" s="154">
        <f t="shared" si="37"/>
        <v>0</v>
      </c>
      <c r="BL87" s="154">
        <f t="shared" si="37"/>
        <v>0</v>
      </c>
      <c r="BM87" s="100"/>
      <c r="BN87" s="100"/>
      <c r="BO87" s="100"/>
      <c r="BP87" s="100"/>
      <c r="BQ87" s="100"/>
      <c r="BR87" s="100"/>
      <c r="BS87" s="100"/>
      <c r="BT87" s="100"/>
      <c r="BU87" s="100"/>
      <c r="BV87" s="100"/>
      <c r="BW87" s="100"/>
      <c r="BX87" s="100"/>
      <c r="BY87" s="100"/>
      <c r="BZ87" s="100"/>
      <c r="CA87" s="100"/>
      <c r="CB87" s="100"/>
      <c r="CC87" s="100"/>
      <c r="CD87" s="100"/>
      <c r="CE87" s="100"/>
      <c r="CF87" s="100"/>
      <c r="CG87" s="100"/>
      <c r="CH87" s="100"/>
      <c r="CI87" s="100"/>
      <c r="CJ87" s="100"/>
      <c r="CK87" s="100"/>
      <c r="CL87" s="100"/>
      <c r="CM87" s="100"/>
      <c r="CN87" s="100"/>
      <c r="CO87" s="100"/>
      <c r="CP87" s="100"/>
      <c r="CQ87" s="100"/>
      <c r="CR87" s="100"/>
      <c r="CS87" s="100"/>
      <c r="CT87" s="100"/>
      <c r="CU87" s="100"/>
      <c r="CV87" s="100"/>
      <c r="CW87" s="100"/>
      <c r="CX87" s="100"/>
      <c r="CY87" s="100"/>
      <c r="CZ87" s="100"/>
      <c r="DA87" s="100"/>
      <c r="DB87" s="100"/>
      <c r="DC87" s="100"/>
      <c r="DD87" s="100"/>
      <c r="DE87" s="100"/>
      <c r="DF87" s="100"/>
      <c r="DG87" s="100"/>
      <c r="DH87" s="100"/>
      <c r="DI87" s="100"/>
      <c r="DJ87" s="100"/>
      <c r="DK87" s="100"/>
      <c r="DL87" s="100"/>
      <c r="DM87" s="100"/>
      <c r="DN87" s="100"/>
      <c r="DO87" s="100"/>
    </row>
    <row r="88" spans="1:119" ht="12.95" customHeight="1" outlineLevel="1">
      <c r="A88" s="37"/>
      <c r="B88" s="38" t="s">
        <v>159</v>
      </c>
      <c r="C88" s="60"/>
      <c r="D88" s="60"/>
      <c r="E88" s="60"/>
      <c r="F88" s="60"/>
      <c r="G88" s="60"/>
      <c r="H88" s="60"/>
      <c r="I88" s="60"/>
      <c r="J88" s="154">
        <f>J63+J68+J73+J78+J83</f>
        <v>0</v>
      </c>
      <c r="K88" s="154">
        <f t="shared" ref="K88:BL88" si="38">K63+K68+K73+K78+K83</f>
        <v>100</v>
      </c>
      <c r="L88" s="154">
        <f t="shared" si="38"/>
        <v>197.72727272727275</v>
      </c>
      <c r="M88" s="154">
        <f t="shared" si="38"/>
        <v>293.18181818181819</v>
      </c>
      <c r="N88" s="155">
        <f t="shared" si="38"/>
        <v>386.36363636363643</v>
      </c>
      <c r="O88" s="154">
        <f t="shared" si="38"/>
        <v>477.27272727272737</v>
      </c>
      <c r="P88" s="154">
        <f t="shared" si="38"/>
        <v>465.90909090909099</v>
      </c>
      <c r="Q88" s="154">
        <f t="shared" si="38"/>
        <v>454.54545454545462</v>
      </c>
      <c r="R88" s="154">
        <f t="shared" si="38"/>
        <v>443.18181818181824</v>
      </c>
      <c r="S88" s="155">
        <f t="shared" si="38"/>
        <v>431.81818181818193</v>
      </c>
      <c r="T88" s="154">
        <f t="shared" si="38"/>
        <v>420.4545454545455</v>
      </c>
      <c r="U88" s="154">
        <f t="shared" si="38"/>
        <v>409.09090909090918</v>
      </c>
      <c r="V88" s="154">
        <f t="shared" si="38"/>
        <v>397.72727272727286</v>
      </c>
      <c r="W88" s="154">
        <f t="shared" si="38"/>
        <v>386.36363636363649</v>
      </c>
      <c r="X88" s="154">
        <f t="shared" si="38"/>
        <v>375.00000000000006</v>
      </c>
      <c r="Y88" s="156">
        <f t="shared" si="38"/>
        <v>363.63636363636374</v>
      </c>
      <c r="Z88" s="154">
        <f t="shared" si="38"/>
        <v>352.27272727272737</v>
      </c>
      <c r="AA88" s="154">
        <f t="shared" si="38"/>
        <v>340.90909090909099</v>
      </c>
      <c r="AB88" s="154">
        <f t="shared" si="38"/>
        <v>329.54545454545462</v>
      </c>
      <c r="AC88" s="155">
        <f t="shared" si="38"/>
        <v>318.1818181818183</v>
      </c>
      <c r="AD88" s="154">
        <f t="shared" si="38"/>
        <v>306.81818181818198</v>
      </c>
      <c r="AE88" s="154">
        <f t="shared" si="38"/>
        <v>295.45454545454561</v>
      </c>
      <c r="AF88" s="154">
        <f t="shared" si="38"/>
        <v>284.09090909090924</v>
      </c>
      <c r="AG88" s="154">
        <f t="shared" si="38"/>
        <v>272.7272727272728</v>
      </c>
      <c r="AH88" s="154">
        <f t="shared" si="38"/>
        <v>261.36363636363649</v>
      </c>
      <c r="AI88" s="156">
        <f t="shared" si="38"/>
        <v>250.00000000000011</v>
      </c>
      <c r="AJ88" s="154">
        <f t="shared" si="38"/>
        <v>238.63636363636374</v>
      </c>
      <c r="AK88" s="154">
        <f t="shared" si="38"/>
        <v>227.27272727272737</v>
      </c>
      <c r="AL88" s="154">
        <f t="shared" si="38"/>
        <v>215.90909090909102</v>
      </c>
      <c r="AM88" s="155">
        <f t="shared" si="38"/>
        <v>204.54545454545465</v>
      </c>
      <c r="AN88" s="154">
        <f t="shared" si="38"/>
        <v>193.1818181818183</v>
      </c>
      <c r="AO88" s="154">
        <f t="shared" si="38"/>
        <v>181.8181818181819</v>
      </c>
      <c r="AP88" s="154">
        <f t="shared" si="38"/>
        <v>170.45454545454552</v>
      </c>
      <c r="AQ88" s="154">
        <f t="shared" si="38"/>
        <v>159.09090909090918</v>
      </c>
      <c r="AR88" s="154">
        <f t="shared" si="38"/>
        <v>147.7272727272728</v>
      </c>
      <c r="AS88" s="156">
        <f t="shared" si="38"/>
        <v>136.36363636363643</v>
      </c>
      <c r="AT88" s="154">
        <f t="shared" si="38"/>
        <v>125.00000000000006</v>
      </c>
      <c r="AU88" s="154">
        <f t="shared" si="38"/>
        <v>113.63636363636371</v>
      </c>
      <c r="AV88" s="154">
        <f t="shared" si="38"/>
        <v>102.27272727272734</v>
      </c>
      <c r="AW88" s="155">
        <f t="shared" si="38"/>
        <v>90.909090909090963</v>
      </c>
      <c r="AX88" s="154">
        <f t="shared" si="38"/>
        <v>79.545454545454604</v>
      </c>
      <c r="AY88" s="154">
        <f t="shared" si="38"/>
        <v>68.18181818181823</v>
      </c>
      <c r="AZ88" s="154">
        <f t="shared" si="38"/>
        <v>56.818181818181863</v>
      </c>
      <c r="BA88" s="154">
        <f t="shared" si="38"/>
        <v>45.454545454545489</v>
      </c>
      <c r="BB88" s="154">
        <f t="shared" si="38"/>
        <v>34.090909090909115</v>
      </c>
      <c r="BC88" s="156">
        <f t="shared" si="38"/>
        <v>22.727272727272741</v>
      </c>
      <c r="BD88" s="154">
        <f t="shared" si="38"/>
        <v>13.636363636363646</v>
      </c>
      <c r="BE88" s="154">
        <f t="shared" si="38"/>
        <v>6.8181818181818228</v>
      </c>
      <c r="BF88" s="154">
        <f t="shared" si="38"/>
        <v>2.2727272727272743</v>
      </c>
      <c r="BG88" s="155">
        <f t="shared" si="38"/>
        <v>0</v>
      </c>
      <c r="BH88" s="154">
        <f t="shared" si="38"/>
        <v>0</v>
      </c>
      <c r="BI88" s="154">
        <f t="shared" si="38"/>
        <v>0</v>
      </c>
      <c r="BJ88" s="154">
        <f t="shared" si="38"/>
        <v>0</v>
      </c>
      <c r="BK88" s="154">
        <f t="shared" si="38"/>
        <v>0</v>
      </c>
      <c r="BL88" s="154">
        <f t="shared" si="38"/>
        <v>0</v>
      </c>
      <c r="BM88" s="100"/>
      <c r="BN88" s="100"/>
      <c r="BO88" s="100"/>
      <c r="BP88" s="100"/>
      <c r="BQ88" s="100"/>
      <c r="BR88" s="100"/>
      <c r="BS88" s="100"/>
      <c r="BT88" s="100"/>
      <c r="BU88" s="100"/>
      <c r="BV88" s="100"/>
      <c r="BW88" s="100"/>
      <c r="BX88" s="100"/>
      <c r="BY88" s="100"/>
      <c r="BZ88" s="100"/>
      <c r="CA88" s="100"/>
      <c r="CB88" s="100"/>
      <c r="CC88" s="100"/>
      <c r="CD88" s="100"/>
      <c r="CE88" s="100"/>
      <c r="CF88" s="100"/>
      <c r="CG88" s="100"/>
      <c r="CH88" s="100"/>
      <c r="CI88" s="100"/>
      <c r="CJ88" s="100"/>
      <c r="CK88" s="100"/>
      <c r="CL88" s="100"/>
      <c r="CM88" s="100"/>
      <c r="CN88" s="100"/>
      <c r="CO88" s="100"/>
      <c r="CP88" s="100"/>
      <c r="CQ88" s="100"/>
      <c r="CR88" s="100"/>
      <c r="CS88" s="100"/>
      <c r="CT88" s="100"/>
      <c r="CU88" s="100"/>
      <c r="CV88" s="100"/>
      <c r="CW88" s="100"/>
      <c r="CX88" s="100"/>
      <c r="CY88" s="100"/>
      <c r="CZ88" s="100"/>
      <c r="DA88" s="100"/>
      <c r="DB88" s="100"/>
      <c r="DC88" s="100"/>
      <c r="DD88" s="100"/>
      <c r="DE88" s="100"/>
      <c r="DF88" s="100"/>
      <c r="DG88" s="100"/>
      <c r="DH88" s="100"/>
      <c r="DI88" s="100"/>
      <c r="DJ88" s="100"/>
      <c r="DK88" s="100"/>
      <c r="DL88" s="100"/>
      <c r="DM88" s="100"/>
      <c r="DN88" s="100"/>
      <c r="DO88" s="100"/>
    </row>
    <row r="89" spans="1:119" ht="12.95" customHeight="1" outlineLevel="1">
      <c r="A89" s="37"/>
      <c r="B89" s="38" t="s">
        <v>160</v>
      </c>
      <c r="C89" s="60"/>
      <c r="D89" s="60"/>
      <c r="E89" s="60"/>
      <c r="F89" s="60"/>
      <c r="G89" s="60"/>
      <c r="H89" s="60"/>
      <c r="I89" s="60"/>
      <c r="J89" s="98">
        <f t="shared" ref="J89:BL89" si="39">J66+J71+J76+J81+J86</f>
        <v>0</v>
      </c>
      <c r="K89" s="98">
        <f t="shared" si="39"/>
        <v>2.2727272727272729</v>
      </c>
      <c r="L89" s="98">
        <f t="shared" si="39"/>
        <v>4.5454545454545459</v>
      </c>
      <c r="M89" s="98">
        <f t="shared" si="39"/>
        <v>6.8181818181818183</v>
      </c>
      <c r="N89" s="146">
        <f t="shared" si="39"/>
        <v>9.0909090909090935</v>
      </c>
      <c r="O89" s="98">
        <f t="shared" si="39"/>
        <v>11.363636363636367</v>
      </c>
      <c r="P89" s="157">
        <f t="shared" si="39"/>
        <v>11.363636363636367</v>
      </c>
      <c r="Q89" s="49">
        <f t="shared" si="39"/>
        <v>11.363636363636367</v>
      </c>
      <c r="R89" s="49">
        <f t="shared" si="39"/>
        <v>11.363636363636367</v>
      </c>
      <c r="S89" s="158">
        <f t="shared" si="39"/>
        <v>11.363636363636367</v>
      </c>
      <c r="T89" s="99">
        <f t="shared" si="39"/>
        <v>11.363636363636367</v>
      </c>
      <c r="U89" s="157">
        <f t="shared" si="39"/>
        <v>11.363636363636367</v>
      </c>
      <c r="V89" s="49">
        <f t="shared" si="39"/>
        <v>11.363636363636367</v>
      </c>
      <c r="W89" s="49">
        <f t="shared" si="39"/>
        <v>11.363636363636367</v>
      </c>
      <c r="X89" s="158">
        <f t="shared" si="39"/>
        <v>11.363636363636367</v>
      </c>
      <c r="Y89" s="99">
        <f t="shared" si="39"/>
        <v>11.363636363636367</v>
      </c>
      <c r="Z89" s="157">
        <f t="shared" si="39"/>
        <v>11.363636363636367</v>
      </c>
      <c r="AA89" s="49">
        <f t="shared" si="39"/>
        <v>11.363636363636367</v>
      </c>
      <c r="AB89" s="49">
        <f t="shared" si="39"/>
        <v>11.363636363636369</v>
      </c>
      <c r="AC89" s="158">
        <f t="shared" si="39"/>
        <v>11.363636363636369</v>
      </c>
      <c r="AD89" s="99">
        <f t="shared" si="39"/>
        <v>11.363636363636369</v>
      </c>
      <c r="AE89" s="157">
        <f t="shared" si="39"/>
        <v>11.363636363636369</v>
      </c>
      <c r="AF89" s="49">
        <f t="shared" si="39"/>
        <v>11.363636363636369</v>
      </c>
      <c r="AG89" s="49">
        <f t="shared" si="39"/>
        <v>11.363636363636369</v>
      </c>
      <c r="AH89" s="158">
        <f t="shared" si="39"/>
        <v>11.363636363636369</v>
      </c>
      <c r="AI89" s="99">
        <f t="shared" si="39"/>
        <v>11.363636363636369</v>
      </c>
      <c r="AJ89" s="157">
        <f t="shared" si="39"/>
        <v>11.363636363636369</v>
      </c>
      <c r="AK89" s="49">
        <f t="shared" si="39"/>
        <v>11.363636363636369</v>
      </c>
      <c r="AL89" s="49">
        <f t="shared" si="39"/>
        <v>11.363636363636369</v>
      </c>
      <c r="AM89" s="158">
        <f t="shared" si="39"/>
        <v>11.363636363636369</v>
      </c>
      <c r="AN89" s="99">
        <f t="shared" si="39"/>
        <v>11.363636363636369</v>
      </c>
      <c r="AO89" s="157">
        <f t="shared" si="39"/>
        <v>11.363636363636369</v>
      </c>
      <c r="AP89" s="49">
        <f t="shared" si="39"/>
        <v>11.363636363636369</v>
      </c>
      <c r="AQ89" s="49">
        <f t="shared" si="39"/>
        <v>11.363636363636369</v>
      </c>
      <c r="AR89" s="158">
        <f t="shared" si="39"/>
        <v>11.363636363636369</v>
      </c>
      <c r="AS89" s="99">
        <f t="shared" si="39"/>
        <v>11.363636363636369</v>
      </c>
      <c r="AT89" s="157">
        <f t="shared" si="39"/>
        <v>11.363636363636369</v>
      </c>
      <c r="AU89" s="49">
        <f t="shared" si="39"/>
        <v>11.36363636363637</v>
      </c>
      <c r="AV89" s="49">
        <f t="shared" si="39"/>
        <v>11.36363636363637</v>
      </c>
      <c r="AW89" s="158">
        <f t="shared" si="39"/>
        <v>11.36363636363637</v>
      </c>
      <c r="AX89" s="99">
        <f t="shared" si="39"/>
        <v>11.36363636363637</v>
      </c>
      <c r="AY89" s="157">
        <f t="shared" si="39"/>
        <v>11.36363636363637</v>
      </c>
      <c r="AZ89" s="49">
        <f t="shared" si="39"/>
        <v>11.36363636363637</v>
      </c>
      <c r="BA89" s="49">
        <f t="shared" si="39"/>
        <v>11.363636363636372</v>
      </c>
      <c r="BB89" s="158">
        <f t="shared" si="39"/>
        <v>11.36363636363637</v>
      </c>
      <c r="BC89" s="99">
        <f t="shared" si="39"/>
        <v>9.090909090909097</v>
      </c>
      <c r="BD89" s="157">
        <f t="shared" si="39"/>
        <v>6.8181818181818228</v>
      </c>
      <c r="BE89" s="49">
        <f t="shared" si="39"/>
        <v>4.5454545454545485</v>
      </c>
      <c r="BF89" s="49">
        <f t="shared" si="39"/>
        <v>2.2727272727272743</v>
      </c>
      <c r="BG89" s="158">
        <f t="shared" si="39"/>
        <v>0</v>
      </c>
      <c r="BH89" s="99">
        <f t="shared" si="39"/>
        <v>0</v>
      </c>
      <c r="BI89" s="157">
        <f t="shared" si="39"/>
        <v>0</v>
      </c>
      <c r="BJ89" s="49">
        <f t="shared" si="39"/>
        <v>0</v>
      </c>
      <c r="BK89" s="49">
        <f t="shared" si="39"/>
        <v>0</v>
      </c>
      <c r="BL89" s="158">
        <f t="shared" si="39"/>
        <v>0</v>
      </c>
      <c r="BM89" s="100"/>
      <c r="BN89" s="100"/>
      <c r="BO89" s="100"/>
      <c r="BP89" s="100"/>
      <c r="BQ89" s="100"/>
      <c r="BR89" s="100"/>
      <c r="BS89" s="100"/>
      <c r="BT89" s="100"/>
      <c r="BU89" s="100"/>
      <c r="BV89" s="100"/>
      <c r="BW89" s="100"/>
      <c r="BX89" s="100"/>
      <c r="BY89" s="100"/>
      <c r="BZ89" s="100"/>
      <c r="CA89" s="100"/>
      <c r="CB89" s="100"/>
      <c r="CC89" s="100"/>
      <c r="CD89" s="100"/>
      <c r="CE89" s="100"/>
      <c r="CF89" s="100"/>
      <c r="CG89" s="100"/>
      <c r="CH89" s="100"/>
      <c r="CI89" s="100"/>
      <c r="CJ89" s="100"/>
      <c r="CK89" s="100"/>
      <c r="CL89" s="100"/>
      <c r="CM89" s="100"/>
      <c r="CN89" s="100"/>
      <c r="CO89" s="100"/>
      <c r="CP89" s="100"/>
      <c r="CQ89" s="100"/>
      <c r="CR89" s="100"/>
      <c r="CS89" s="100"/>
      <c r="CT89" s="100"/>
      <c r="CU89" s="100"/>
      <c r="CV89" s="100"/>
      <c r="CW89" s="100"/>
      <c r="CX89" s="100"/>
      <c r="CY89" s="100"/>
      <c r="CZ89" s="100"/>
      <c r="DA89" s="100"/>
      <c r="DB89" s="100"/>
      <c r="DC89" s="100"/>
      <c r="DD89" s="100"/>
      <c r="DE89" s="100"/>
      <c r="DF89" s="100"/>
      <c r="DG89" s="100"/>
      <c r="DH89" s="100"/>
      <c r="DI89" s="100"/>
      <c r="DJ89" s="100"/>
      <c r="DK89" s="100"/>
      <c r="DL89" s="100"/>
      <c r="DM89" s="100"/>
      <c r="DN89" s="100"/>
      <c r="DO89" s="100"/>
    </row>
    <row r="90" spans="1:119" s="65" customFormat="1" ht="12.95" customHeight="1" outlineLevel="1">
      <c r="A90" s="103"/>
      <c r="B90" s="46" t="s">
        <v>55</v>
      </c>
      <c r="C90" s="60"/>
      <c r="D90" s="60"/>
      <c r="E90" s="60"/>
      <c r="F90" s="60"/>
      <c r="G90" s="60"/>
      <c r="H90" s="60"/>
      <c r="I90" s="60"/>
      <c r="J90" s="98">
        <f t="shared" ref="J90:BL90" si="40">J88*$J$17</f>
        <v>0</v>
      </c>
      <c r="K90" s="98">
        <f t="shared" si="40"/>
        <v>8</v>
      </c>
      <c r="L90" s="49">
        <f t="shared" si="40"/>
        <v>15.81818181818182</v>
      </c>
      <c r="M90" s="49">
        <f t="shared" si="40"/>
        <v>23.454545454545457</v>
      </c>
      <c r="N90" s="146">
        <f t="shared" si="40"/>
        <v>30.909090909090914</v>
      </c>
      <c r="O90" s="98">
        <f t="shared" si="40"/>
        <v>38.181818181818187</v>
      </c>
      <c r="P90" s="49">
        <f t="shared" si="40"/>
        <v>37.27272727272728</v>
      </c>
      <c r="Q90" s="49">
        <f t="shared" si="40"/>
        <v>36.363636363636367</v>
      </c>
      <c r="R90" s="49">
        <f t="shared" si="40"/>
        <v>35.45454545454546</v>
      </c>
      <c r="S90" s="98">
        <f t="shared" si="40"/>
        <v>34.545454545454554</v>
      </c>
      <c r="T90" s="99">
        <f t="shared" si="40"/>
        <v>33.63636363636364</v>
      </c>
      <c r="U90" s="49">
        <f t="shared" si="40"/>
        <v>32.727272727272734</v>
      </c>
      <c r="V90" s="49">
        <f t="shared" si="40"/>
        <v>31.818181818181831</v>
      </c>
      <c r="W90" s="49">
        <f t="shared" si="40"/>
        <v>30.909090909090921</v>
      </c>
      <c r="X90" s="98">
        <f t="shared" si="40"/>
        <v>30.000000000000004</v>
      </c>
      <c r="Y90" s="99">
        <f t="shared" si="40"/>
        <v>29.090909090909101</v>
      </c>
      <c r="Z90" s="49">
        <f t="shared" si="40"/>
        <v>28.181818181818191</v>
      </c>
      <c r="AA90" s="49">
        <f t="shared" si="40"/>
        <v>27.27272727272728</v>
      </c>
      <c r="AB90" s="49">
        <f t="shared" si="40"/>
        <v>26.36363636363637</v>
      </c>
      <c r="AC90" s="98">
        <f t="shared" si="40"/>
        <v>25.454545454545464</v>
      </c>
      <c r="AD90" s="99">
        <f t="shared" si="40"/>
        <v>24.545454545454561</v>
      </c>
      <c r="AE90" s="49">
        <f t="shared" si="40"/>
        <v>23.636363636363651</v>
      </c>
      <c r="AF90" s="49">
        <f t="shared" si="40"/>
        <v>22.727272727272741</v>
      </c>
      <c r="AG90" s="49">
        <f t="shared" si="40"/>
        <v>21.818181818181824</v>
      </c>
      <c r="AH90" s="98">
        <f t="shared" si="40"/>
        <v>20.909090909090921</v>
      </c>
      <c r="AI90" s="99">
        <f t="shared" si="40"/>
        <v>20.000000000000011</v>
      </c>
      <c r="AJ90" s="49">
        <f t="shared" si="40"/>
        <v>19.090909090909101</v>
      </c>
      <c r="AK90" s="49">
        <f t="shared" si="40"/>
        <v>18.181818181818191</v>
      </c>
      <c r="AL90" s="49">
        <f t="shared" si="40"/>
        <v>17.27272727272728</v>
      </c>
      <c r="AM90" s="98">
        <f t="shared" si="40"/>
        <v>16.36363636363637</v>
      </c>
      <c r="AN90" s="99">
        <f t="shared" si="40"/>
        <v>15.454545454545464</v>
      </c>
      <c r="AO90" s="49">
        <f t="shared" si="40"/>
        <v>14.545454545454552</v>
      </c>
      <c r="AP90" s="49">
        <f t="shared" si="40"/>
        <v>13.636363636363642</v>
      </c>
      <c r="AQ90" s="49">
        <f t="shared" si="40"/>
        <v>12.727272727272734</v>
      </c>
      <c r="AR90" s="98">
        <f t="shared" si="40"/>
        <v>11.818181818181825</v>
      </c>
      <c r="AS90" s="99">
        <f t="shared" si="40"/>
        <v>10.909090909090915</v>
      </c>
      <c r="AT90" s="49">
        <f t="shared" si="40"/>
        <v>10.000000000000005</v>
      </c>
      <c r="AU90" s="49">
        <f t="shared" si="40"/>
        <v>9.090909090909097</v>
      </c>
      <c r="AV90" s="49">
        <f t="shared" si="40"/>
        <v>8.181818181818187</v>
      </c>
      <c r="AW90" s="98">
        <f t="shared" si="40"/>
        <v>7.2727272727272769</v>
      </c>
      <c r="AX90" s="99">
        <f t="shared" si="40"/>
        <v>6.3636363636363686</v>
      </c>
      <c r="AY90" s="49">
        <f t="shared" si="40"/>
        <v>5.4545454545454586</v>
      </c>
      <c r="AZ90" s="49">
        <f t="shared" si="40"/>
        <v>4.5454545454545494</v>
      </c>
      <c r="BA90" s="49">
        <f t="shared" si="40"/>
        <v>3.6363636363636394</v>
      </c>
      <c r="BB90" s="98">
        <f t="shared" si="40"/>
        <v>2.7272727272727293</v>
      </c>
      <c r="BC90" s="99">
        <f t="shared" si="40"/>
        <v>1.8181818181818192</v>
      </c>
      <c r="BD90" s="49">
        <f t="shared" si="40"/>
        <v>1.0909090909090917</v>
      </c>
      <c r="BE90" s="49">
        <f t="shared" si="40"/>
        <v>0.54545454545454586</v>
      </c>
      <c r="BF90" s="49">
        <f t="shared" si="40"/>
        <v>0.18181818181818193</v>
      </c>
      <c r="BG90" s="98">
        <f t="shared" si="40"/>
        <v>0</v>
      </c>
      <c r="BH90" s="99">
        <f t="shared" si="40"/>
        <v>0</v>
      </c>
      <c r="BI90" s="49">
        <f t="shared" si="40"/>
        <v>0</v>
      </c>
      <c r="BJ90" s="49">
        <f t="shared" si="40"/>
        <v>0</v>
      </c>
      <c r="BK90" s="49">
        <f t="shared" si="40"/>
        <v>0</v>
      </c>
      <c r="BL90" s="98">
        <f t="shared" si="40"/>
        <v>0</v>
      </c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</row>
    <row r="91" spans="1:119" s="65" customFormat="1" ht="12.95" customHeight="1" outlineLevel="1">
      <c r="A91" s="103"/>
      <c r="B91" s="46" t="s">
        <v>56</v>
      </c>
      <c r="C91" s="60"/>
      <c r="D91" s="60"/>
      <c r="E91" s="60"/>
      <c r="F91" s="60"/>
      <c r="G91" s="60"/>
      <c r="H91" s="60"/>
      <c r="I91" s="60"/>
      <c r="J91" s="98">
        <f t="shared" ref="J91:BL91" si="41">J90+J89</f>
        <v>0</v>
      </c>
      <c r="K91" s="98">
        <f t="shared" si="41"/>
        <v>10.272727272727273</v>
      </c>
      <c r="L91" s="49">
        <f t="shared" si="41"/>
        <v>20.363636363636367</v>
      </c>
      <c r="M91" s="49">
        <f t="shared" si="41"/>
        <v>30.272727272727273</v>
      </c>
      <c r="N91" s="146">
        <f t="shared" si="41"/>
        <v>40.000000000000007</v>
      </c>
      <c r="O91" s="98">
        <f t="shared" si="41"/>
        <v>49.545454545454554</v>
      </c>
      <c r="P91" s="49">
        <f t="shared" si="41"/>
        <v>48.636363636363647</v>
      </c>
      <c r="Q91" s="49">
        <f t="shared" si="41"/>
        <v>47.727272727272734</v>
      </c>
      <c r="R91" s="49">
        <f t="shared" si="41"/>
        <v>46.818181818181827</v>
      </c>
      <c r="S91" s="98">
        <f t="shared" si="41"/>
        <v>45.909090909090921</v>
      </c>
      <c r="T91" s="99">
        <f t="shared" si="41"/>
        <v>45.000000000000007</v>
      </c>
      <c r="U91" s="49">
        <f t="shared" si="41"/>
        <v>44.090909090909101</v>
      </c>
      <c r="V91" s="49">
        <f t="shared" si="41"/>
        <v>43.181818181818201</v>
      </c>
      <c r="W91" s="49">
        <f t="shared" si="41"/>
        <v>42.272727272727288</v>
      </c>
      <c r="X91" s="98">
        <f t="shared" si="41"/>
        <v>41.363636363636374</v>
      </c>
      <c r="Y91" s="99">
        <f t="shared" si="41"/>
        <v>40.454545454545467</v>
      </c>
      <c r="Z91" s="49">
        <f t="shared" si="41"/>
        <v>39.545454545454561</v>
      </c>
      <c r="AA91" s="49">
        <f t="shared" si="41"/>
        <v>38.636363636363647</v>
      </c>
      <c r="AB91" s="49">
        <f t="shared" si="41"/>
        <v>37.727272727272741</v>
      </c>
      <c r="AC91" s="98">
        <f t="shared" si="41"/>
        <v>36.818181818181834</v>
      </c>
      <c r="AD91" s="99">
        <f t="shared" si="41"/>
        <v>35.909090909090928</v>
      </c>
      <c r="AE91" s="49">
        <f t="shared" si="41"/>
        <v>35.000000000000021</v>
      </c>
      <c r="AF91" s="49">
        <f t="shared" si="41"/>
        <v>34.090909090909108</v>
      </c>
      <c r="AG91" s="49">
        <f t="shared" si="41"/>
        <v>33.181818181818194</v>
      </c>
      <c r="AH91" s="98">
        <f t="shared" si="41"/>
        <v>32.272727272727288</v>
      </c>
      <c r="AI91" s="99">
        <f t="shared" si="41"/>
        <v>31.363636363636381</v>
      </c>
      <c r="AJ91" s="49">
        <f t="shared" si="41"/>
        <v>30.454545454545467</v>
      </c>
      <c r="AK91" s="49">
        <f t="shared" si="41"/>
        <v>29.545454545454561</v>
      </c>
      <c r="AL91" s="49">
        <f t="shared" si="41"/>
        <v>28.636363636363647</v>
      </c>
      <c r="AM91" s="98">
        <f t="shared" si="41"/>
        <v>27.727272727272741</v>
      </c>
      <c r="AN91" s="99">
        <f t="shared" si="41"/>
        <v>26.818181818181834</v>
      </c>
      <c r="AO91" s="49">
        <f t="shared" si="41"/>
        <v>25.909090909090921</v>
      </c>
      <c r="AP91" s="49">
        <f t="shared" si="41"/>
        <v>25.000000000000011</v>
      </c>
      <c r="AQ91" s="49">
        <f t="shared" si="41"/>
        <v>24.090909090909101</v>
      </c>
      <c r="AR91" s="98">
        <f t="shared" si="41"/>
        <v>23.181818181818194</v>
      </c>
      <c r="AS91" s="99">
        <f t="shared" si="41"/>
        <v>22.272727272727284</v>
      </c>
      <c r="AT91" s="49">
        <f t="shared" si="41"/>
        <v>21.363636363636374</v>
      </c>
      <c r="AU91" s="49">
        <f t="shared" si="41"/>
        <v>20.454545454545467</v>
      </c>
      <c r="AV91" s="49">
        <f t="shared" si="41"/>
        <v>19.545454545454557</v>
      </c>
      <c r="AW91" s="98">
        <f t="shared" si="41"/>
        <v>18.636363636363647</v>
      </c>
      <c r="AX91" s="99">
        <f t="shared" si="41"/>
        <v>17.727272727272741</v>
      </c>
      <c r="AY91" s="49">
        <f t="shared" si="41"/>
        <v>16.818181818181827</v>
      </c>
      <c r="AZ91" s="49">
        <f t="shared" si="41"/>
        <v>15.909090909090921</v>
      </c>
      <c r="BA91" s="49">
        <f t="shared" si="41"/>
        <v>15.000000000000011</v>
      </c>
      <c r="BB91" s="98">
        <f t="shared" si="41"/>
        <v>14.090909090909101</v>
      </c>
      <c r="BC91" s="99">
        <f t="shared" si="41"/>
        <v>10.909090909090917</v>
      </c>
      <c r="BD91" s="49">
        <f t="shared" si="41"/>
        <v>7.9090909090909145</v>
      </c>
      <c r="BE91" s="49">
        <f t="shared" si="41"/>
        <v>5.0909090909090944</v>
      </c>
      <c r="BF91" s="49">
        <f t="shared" si="41"/>
        <v>2.4545454545454564</v>
      </c>
      <c r="BG91" s="98">
        <f t="shared" si="41"/>
        <v>0</v>
      </c>
      <c r="BH91" s="99">
        <f t="shared" si="41"/>
        <v>0</v>
      </c>
      <c r="BI91" s="49">
        <f t="shared" si="41"/>
        <v>0</v>
      </c>
      <c r="BJ91" s="49">
        <f t="shared" si="41"/>
        <v>0</v>
      </c>
      <c r="BK91" s="49">
        <f t="shared" si="41"/>
        <v>0</v>
      </c>
      <c r="BL91" s="98">
        <f t="shared" si="41"/>
        <v>0</v>
      </c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</row>
    <row r="92" spans="1:119" ht="12.95" customHeight="1" outlineLevel="1">
      <c r="A92" s="37"/>
      <c r="B92" s="104" t="s">
        <v>46</v>
      </c>
      <c r="C92" s="105"/>
      <c r="D92" s="105"/>
      <c r="E92" s="105"/>
      <c r="F92" s="105"/>
      <c r="G92" s="105"/>
      <c r="H92" s="105"/>
      <c r="I92" s="105"/>
      <c r="J92" s="106">
        <f>J$58</f>
        <v>0</v>
      </c>
      <c r="K92" s="106">
        <f>K$58</f>
        <v>10.272727272727273</v>
      </c>
      <c r="L92" s="106">
        <f>L$58</f>
        <v>20.363636363636367</v>
      </c>
      <c r="M92" s="106">
        <f>M$58</f>
        <v>30.272727272727273</v>
      </c>
      <c r="N92" s="107">
        <f>N$58</f>
        <v>40.000000000000007</v>
      </c>
      <c r="O92" s="106"/>
      <c r="P92" s="106"/>
      <c r="Q92" s="106"/>
      <c r="R92" s="106"/>
      <c r="S92" s="106"/>
      <c r="T92" s="108"/>
      <c r="U92" s="106"/>
      <c r="V92" s="106"/>
      <c r="W92" s="106"/>
      <c r="X92" s="106"/>
      <c r="Y92" s="108"/>
      <c r="Z92" s="106"/>
      <c r="AA92" s="106"/>
      <c r="AB92" s="106"/>
      <c r="AC92" s="106"/>
      <c r="AD92" s="108"/>
      <c r="AE92" s="106"/>
      <c r="AF92" s="106"/>
      <c r="AG92" s="106"/>
      <c r="AH92" s="106"/>
      <c r="AI92" s="108"/>
      <c r="AJ92" s="106"/>
      <c r="AK92" s="106"/>
      <c r="AL92" s="106"/>
      <c r="AM92" s="106"/>
      <c r="AN92" s="108"/>
      <c r="AO92" s="106"/>
      <c r="AP92" s="106"/>
      <c r="AQ92" s="106"/>
      <c r="AR92" s="106"/>
      <c r="AS92" s="108"/>
      <c r="AT92" s="106"/>
      <c r="AU92" s="106"/>
      <c r="AV92" s="106"/>
      <c r="AW92" s="106"/>
      <c r="AX92" s="108"/>
      <c r="AY92" s="106"/>
      <c r="AZ92" s="106"/>
      <c r="BA92" s="106"/>
      <c r="BB92" s="106"/>
      <c r="BC92" s="108"/>
      <c r="BD92" s="106"/>
      <c r="BE92" s="106"/>
      <c r="BF92" s="106"/>
      <c r="BG92" s="106"/>
      <c r="BH92" s="108"/>
      <c r="BI92" s="106"/>
      <c r="BJ92" s="106"/>
      <c r="BK92" s="106"/>
      <c r="BL92" s="106"/>
      <c r="BM92" s="100"/>
      <c r="BN92" s="100"/>
      <c r="BO92" s="100"/>
      <c r="BP92" s="100"/>
      <c r="BQ92" s="100"/>
      <c r="BR92" s="100"/>
      <c r="BS92" s="100"/>
      <c r="BT92" s="100"/>
      <c r="BU92" s="100"/>
      <c r="BV92" s="100"/>
      <c r="BW92" s="100"/>
      <c r="BX92" s="100"/>
      <c r="BY92" s="100"/>
      <c r="BZ92" s="100"/>
      <c r="CA92" s="100"/>
      <c r="CB92" s="100"/>
      <c r="CC92" s="100"/>
      <c r="CD92" s="100"/>
      <c r="CE92" s="100"/>
      <c r="CF92" s="100"/>
      <c r="CG92" s="100"/>
      <c r="CH92" s="100"/>
      <c r="CI92" s="100"/>
      <c r="CJ92" s="100"/>
      <c r="CK92" s="100"/>
      <c r="CL92" s="100"/>
      <c r="CM92" s="100"/>
      <c r="CN92" s="100"/>
      <c r="CO92" s="100"/>
      <c r="CP92" s="100"/>
      <c r="CQ92" s="100"/>
      <c r="CR92" s="100"/>
      <c r="CS92" s="100"/>
      <c r="CT92" s="100"/>
      <c r="CU92" s="100"/>
      <c r="CV92" s="100"/>
      <c r="CW92" s="100"/>
      <c r="CX92" s="100"/>
      <c r="CY92" s="100"/>
      <c r="CZ92" s="100"/>
      <c r="DA92" s="100"/>
      <c r="DB92" s="100"/>
      <c r="DC92" s="100"/>
      <c r="DD92" s="100"/>
      <c r="DE92" s="100"/>
      <c r="DF92" s="100"/>
      <c r="DG92" s="100"/>
      <c r="DH92" s="100"/>
      <c r="DI92" s="100"/>
      <c r="DJ92" s="100"/>
      <c r="DK92" s="100"/>
      <c r="DL92" s="100"/>
      <c r="DM92" s="100"/>
      <c r="DN92" s="100"/>
      <c r="DO92" s="100"/>
    </row>
    <row r="93" spans="1:119" ht="12.95" customHeight="1" outlineLevel="1">
      <c r="A93" s="37"/>
      <c r="B93" s="104" t="s">
        <v>57</v>
      </c>
      <c r="C93" s="105"/>
      <c r="D93" s="105"/>
      <c r="E93" s="105"/>
      <c r="F93" s="105"/>
      <c r="G93" s="105"/>
      <c r="H93" s="105"/>
      <c r="I93" s="105"/>
      <c r="J93" s="106"/>
      <c r="K93" s="106"/>
      <c r="L93" s="106"/>
      <c r="M93" s="106"/>
      <c r="N93" s="107"/>
      <c r="O93" s="106">
        <f t="shared" ref="O93:BL93" si="42">O91</f>
        <v>49.545454545454554</v>
      </c>
      <c r="P93" s="106">
        <f t="shared" si="42"/>
        <v>48.636363636363647</v>
      </c>
      <c r="Q93" s="106">
        <f t="shared" si="42"/>
        <v>47.727272727272734</v>
      </c>
      <c r="R93" s="106">
        <f t="shared" si="42"/>
        <v>46.818181818181827</v>
      </c>
      <c r="S93" s="106">
        <f t="shared" si="42"/>
        <v>45.909090909090921</v>
      </c>
      <c r="T93" s="108">
        <f t="shared" si="42"/>
        <v>45.000000000000007</v>
      </c>
      <c r="U93" s="106">
        <f t="shared" si="42"/>
        <v>44.090909090909101</v>
      </c>
      <c r="V93" s="106">
        <f t="shared" si="42"/>
        <v>43.181818181818201</v>
      </c>
      <c r="W93" s="106">
        <f t="shared" si="42"/>
        <v>42.272727272727288</v>
      </c>
      <c r="X93" s="106">
        <f t="shared" si="42"/>
        <v>41.363636363636374</v>
      </c>
      <c r="Y93" s="108">
        <f t="shared" si="42"/>
        <v>40.454545454545467</v>
      </c>
      <c r="Z93" s="106">
        <f t="shared" si="42"/>
        <v>39.545454545454561</v>
      </c>
      <c r="AA93" s="106">
        <f t="shared" si="42"/>
        <v>38.636363636363647</v>
      </c>
      <c r="AB93" s="106">
        <f t="shared" si="42"/>
        <v>37.727272727272741</v>
      </c>
      <c r="AC93" s="106">
        <f t="shared" si="42"/>
        <v>36.818181818181834</v>
      </c>
      <c r="AD93" s="108">
        <f t="shared" si="42"/>
        <v>35.909090909090928</v>
      </c>
      <c r="AE93" s="106">
        <f t="shared" si="42"/>
        <v>35.000000000000021</v>
      </c>
      <c r="AF93" s="106">
        <f t="shared" si="42"/>
        <v>34.090909090909108</v>
      </c>
      <c r="AG93" s="106">
        <f t="shared" si="42"/>
        <v>33.181818181818194</v>
      </c>
      <c r="AH93" s="106">
        <f t="shared" si="42"/>
        <v>32.272727272727288</v>
      </c>
      <c r="AI93" s="108">
        <f t="shared" si="42"/>
        <v>31.363636363636381</v>
      </c>
      <c r="AJ93" s="106">
        <f t="shared" si="42"/>
        <v>30.454545454545467</v>
      </c>
      <c r="AK93" s="106">
        <f t="shared" si="42"/>
        <v>29.545454545454561</v>
      </c>
      <c r="AL93" s="106">
        <f t="shared" si="42"/>
        <v>28.636363636363647</v>
      </c>
      <c r="AM93" s="106">
        <f t="shared" si="42"/>
        <v>27.727272727272741</v>
      </c>
      <c r="AN93" s="108">
        <f t="shared" si="42"/>
        <v>26.818181818181834</v>
      </c>
      <c r="AO93" s="106">
        <f t="shared" si="42"/>
        <v>25.909090909090921</v>
      </c>
      <c r="AP93" s="106">
        <f t="shared" si="42"/>
        <v>25.000000000000011</v>
      </c>
      <c r="AQ93" s="106">
        <f t="shared" si="42"/>
        <v>24.090909090909101</v>
      </c>
      <c r="AR93" s="106">
        <f t="shared" si="42"/>
        <v>23.181818181818194</v>
      </c>
      <c r="AS93" s="108">
        <f t="shared" si="42"/>
        <v>22.272727272727284</v>
      </c>
      <c r="AT93" s="106">
        <f t="shared" si="42"/>
        <v>21.363636363636374</v>
      </c>
      <c r="AU93" s="106">
        <f t="shared" si="42"/>
        <v>20.454545454545467</v>
      </c>
      <c r="AV93" s="106">
        <f t="shared" si="42"/>
        <v>19.545454545454557</v>
      </c>
      <c r="AW93" s="106">
        <f t="shared" si="42"/>
        <v>18.636363636363647</v>
      </c>
      <c r="AX93" s="108">
        <f t="shared" si="42"/>
        <v>17.727272727272741</v>
      </c>
      <c r="AY93" s="106">
        <f t="shared" si="42"/>
        <v>16.818181818181827</v>
      </c>
      <c r="AZ93" s="106">
        <f t="shared" si="42"/>
        <v>15.909090909090921</v>
      </c>
      <c r="BA93" s="106">
        <f t="shared" si="42"/>
        <v>15.000000000000011</v>
      </c>
      <c r="BB93" s="106">
        <f t="shared" si="42"/>
        <v>14.090909090909101</v>
      </c>
      <c r="BC93" s="108">
        <f t="shared" si="42"/>
        <v>10.909090909090917</v>
      </c>
      <c r="BD93" s="106">
        <f t="shared" si="42"/>
        <v>7.9090909090909145</v>
      </c>
      <c r="BE93" s="106">
        <f t="shared" si="42"/>
        <v>5.0909090909090944</v>
      </c>
      <c r="BF93" s="106">
        <f t="shared" si="42"/>
        <v>2.4545454545454564</v>
      </c>
      <c r="BG93" s="106">
        <f t="shared" si="42"/>
        <v>0</v>
      </c>
      <c r="BH93" s="108">
        <f t="shared" si="42"/>
        <v>0</v>
      </c>
      <c r="BI93" s="106">
        <f t="shared" si="42"/>
        <v>0</v>
      </c>
      <c r="BJ93" s="106">
        <f t="shared" si="42"/>
        <v>0</v>
      </c>
      <c r="BK93" s="106">
        <f t="shared" si="42"/>
        <v>0</v>
      </c>
      <c r="BL93" s="106">
        <f t="shared" si="42"/>
        <v>0</v>
      </c>
      <c r="BM93" s="100"/>
      <c r="BN93" s="100"/>
      <c r="BO93" s="100"/>
      <c r="BP93" s="100"/>
      <c r="BQ93" s="100"/>
      <c r="BR93" s="100"/>
      <c r="BS93" s="100"/>
      <c r="BT93" s="100"/>
      <c r="BU93" s="100"/>
      <c r="BV93" s="100"/>
      <c r="BW93" s="100"/>
      <c r="BX93" s="100"/>
      <c r="BY93" s="100"/>
      <c r="BZ93" s="100"/>
      <c r="CA93" s="100"/>
      <c r="CB93" s="100"/>
      <c r="CC93" s="100"/>
      <c r="CD93" s="100"/>
      <c r="CE93" s="100"/>
      <c r="CF93" s="100"/>
      <c r="CG93" s="100"/>
      <c r="CH93" s="100"/>
      <c r="CI93" s="100"/>
      <c r="CJ93" s="100"/>
      <c r="CK93" s="100"/>
      <c r="CL93" s="100"/>
      <c r="CM93" s="100"/>
      <c r="CN93" s="100"/>
      <c r="CO93" s="100"/>
      <c r="CP93" s="100"/>
      <c r="CQ93" s="100"/>
      <c r="CR93" s="100"/>
      <c r="CS93" s="100"/>
      <c r="CT93" s="100"/>
      <c r="CU93" s="100"/>
      <c r="CV93" s="100"/>
      <c r="CW93" s="100"/>
      <c r="CX93" s="100"/>
      <c r="CY93" s="100"/>
      <c r="CZ93" s="100"/>
      <c r="DA93" s="100"/>
      <c r="DB93" s="100"/>
      <c r="DC93" s="100"/>
      <c r="DD93" s="100"/>
      <c r="DE93" s="100"/>
      <c r="DF93" s="100"/>
      <c r="DG93" s="100"/>
      <c r="DH93" s="100"/>
      <c r="DI93" s="100"/>
      <c r="DJ93" s="100"/>
      <c r="DK93" s="100"/>
      <c r="DL93" s="100"/>
      <c r="DM93" s="100"/>
      <c r="DN93" s="100"/>
      <c r="DO93" s="100"/>
    </row>
    <row r="94" spans="1:119" ht="12.95" customHeight="1" outlineLevel="1">
      <c r="A94" s="37"/>
      <c r="B94" s="104" t="s">
        <v>58</v>
      </c>
      <c r="C94" s="105"/>
      <c r="D94" s="105"/>
      <c r="E94" s="105"/>
      <c r="F94" s="105"/>
      <c r="G94" s="105"/>
      <c r="H94" s="105"/>
      <c r="I94" s="105"/>
      <c r="J94" s="106">
        <f t="shared" ref="J94:BL94" si="43">SUM(J92:J93)</f>
        <v>0</v>
      </c>
      <c r="K94" s="106">
        <f t="shared" si="43"/>
        <v>10.272727272727273</v>
      </c>
      <c r="L94" s="106">
        <f t="shared" si="43"/>
        <v>20.363636363636367</v>
      </c>
      <c r="M94" s="106">
        <f t="shared" si="43"/>
        <v>30.272727272727273</v>
      </c>
      <c r="N94" s="107">
        <f t="shared" si="43"/>
        <v>40.000000000000007</v>
      </c>
      <c r="O94" s="106">
        <f t="shared" si="43"/>
        <v>49.545454545454554</v>
      </c>
      <c r="P94" s="106">
        <f t="shared" si="43"/>
        <v>48.636363636363647</v>
      </c>
      <c r="Q94" s="106">
        <f t="shared" si="43"/>
        <v>47.727272727272734</v>
      </c>
      <c r="R94" s="106">
        <f t="shared" si="43"/>
        <v>46.818181818181827</v>
      </c>
      <c r="S94" s="106">
        <f t="shared" si="43"/>
        <v>45.909090909090921</v>
      </c>
      <c r="T94" s="108">
        <f t="shared" si="43"/>
        <v>45.000000000000007</v>
      </c>
      <c r="U94" s="106">
        <f t="shared" si="43"/>
        <v>44.090909090909101</v>
      </c>
      <c r="V94" s="106">
        <f t="shared" si="43"/>
        <v>43.181818181818201</v>
      </c>
      <c r="W94" s="106">
        <f t="shared" si="43"/>
        <v>42.272727272727288</v>
      </c>
      <c r="X94" s="106">
        <f t="shared" si="43"/>
        <v>41.363636363636374</v>
      </c>
      <c r="Y94" s="108">
        <f t="shared" si="43"/>
        <v>40.454545454545467</v>
      </c>
      <c r="Z94" s="106">
        <f t="shared" si="43"/>
        <v>39.545454545454561</v>
      </c>
      <c r="AA94" s="106">
        <f t="shared" si="43"/>
        <v>38.636363636363647</v>
      </c>
      <c r="AB94" s="106">
        <f t="shared" si="43"/>
        <v>37.727272727272741</v>
      </c>
      <c r="AC94" s="106">
        <f t="shared" si="43"/>
        <v>36.818181818181834</v>
      </c>
      <c r="AD94" s="108">
        <f t="shared" si="43"/>
        <v>35.909090909090928</v>
      </c>
      <c r="AE94" s="106">
        <f t="shared" si="43"/>
        <v>35.000000000000021</v>
      </c>
      <c r="AF94" s="106">
        <f t="shared" si="43"/>
        <v>34.090909090909108</v>
      </c>
      <c r="AG94" s="106">
        <f t="shared" si="43"/>
        <v>33.181818181818194</v>
      </c>
      <c r="AH94" s="106">
        <f t="shared" si="43"/>
        <v>32.272727272727288</v>
      </c>
      <c r="AI94" s="108">
        <f t="shared" si="43"/>
        <v>31.363636363636381</v>
      </c>
      <c r="AJ94" s="106">
        <f t="shared" si="43"/>
        <v>30.454545454545467</v>
      </c>
      <c r="AK94" s="106">
        <f t="shared" si="43"/>
        <v>29.545454545454561</v>
      </c>
      <c r="AL94" s="106">
        <f t="shared" si="43"/>
        <v>28.636363636363647</v>
      </c>
      <c r="AM94" s="106">
        <f t="shared" si="43"/>
        <v>27.727272727272741</v>
      </c>
      <c r="AN94" s="108">
        <f t="shared" si="43"/>
        <v>26.818181818181834</v>
      </c>
      <c r="AO94" s="106">
        <f t="shared" si="43"/>
        <v>25.909090909090921</v>
      </c>
      <c r="AP94" s="106">
        <f t="shared" si="43"/>
        <v>25.000000000000011</v>
      </c>
      <c r="AQ94" s="106">
        <f t="shared" si="43"/>
        <v>24.090909090909101</v>
      </c>
      <c r="AR94" s="106">
        <f t="shared" si="43"/>
        <v>23.181818181818194</v>
      </c>
      <c r="AS94" s="108">
        <f t="shared" si="43"/>
        <v>22.272727272727284</v>
      </c>
      <c r="AT94" s="106">
        <f t="shared" si="43"/>
        <v>21.363636363636374</v>
      </c>
      <c r="AU94" s="106">
        <f t="shared" si="43"/>
        <v>20.454545454545467</v>
      </c>
      <c r="AV94" s="106">
        <f t="shared" si="43"/>
        <v>19.545454545454557</v>
      </c>
      <c r="AW94" s="106">
        <f t="shared" si="43"/>
        <v>18.636363636363647</v>
      </c>
      <c r="AX94" s="108">
        <f t="shared" si="43"/>
        <v>17.727272727272741</v>
      </c>
      <c r="AY94" s="106">
        <f t="shared" si="43"/>
        <v>16.818181818181827</v>
      </c>
      <c r="AZ94" s="106">
        <f t="shared" si="43"/>
        <v>15.909090909090921</v>
      </c>
      <c r="BA94" s="106">
        <f t="shared" si="43"/>
        <v>15.000000000000011</v>
      </c>
      <c r="BB94" s="106">
        <f t="shared" si="43"/>
        <v>14.090909090909101</v>
      </c>
      <c r="BC94" s="108">
        <f t="shared" si="43"/>
        <v>10.909090909090917</v>
      </c>
      <c r="BD94" s="106">
        <f t="shared" si="43"/>
        <v>7.9090909090909145</v>
      </c>
      <c r="BE94" s="106">
        <f t="shared" si="43"/>
        <v>5.0909090909090944</v>
      </c>
      <c r="BF94" s="106">
        <f t="shared" si="43"/>
        <v>2.4545454545454564</v>
      </c>
      <c r="BG94" s="106">
        <f t="shared" si="43"/>
        <v>0</v>
      </c>
      <c r="BH94" s="108">
        <f t="shared" si="43"/>
        <v>0</v>
      </c>
      <c r="BI94" s="106">
        <f t="shared" si="43"/>
        <v>0</v>
      </c>
      <c r="BJ94" s="106">
        <f t="shared" si="43"/>
        <v>0</v>
      </c>
      <c r="BK94" s="106">
        <f t="shared" si="43"/>
        <v>0</v>
      </c>
      <c r="BL94" s="106">
        <f t="shared" si="43"/>
        <v>0</v>
      </c>
      <c r="BM94" s="100"/>
      <c r="BN94" s="100"/>
      <c r="BO94" s="100"/>
      <c r="BP94" s="100"/>
      <c r="BQ94" s="100"/>
      <c r="BR94" s="100"/>
      <c r="BS94" s="100"/>
      <c r="BT94" s="100"/>
      <c r="BU94" s="100"/>
      <c r="BV94" s="100"/>
      <c r="BW94" s="100"/>
      <c r="BX94" s="100"/>
      <c r="BY94" s="100"/>
      <c r="BZ94" s="100"/>
      <c r="CA94" s="100"/>
      <c r="CB94" s="100"/>
      <c r="CC94" s="100"/>
      <c r="CD94" s="100"/>
      <c r="CE94" s="100"/>
      <c r="CF94" s="100"/>
      <c r="CG94" s="100"/>
      <c r="CH94" s="100"/>
      <c r="CI94" s="100"/>
      <c r="CJ94" s="100"/>
      <c r="CK94" s="100"/>
      <c r="CL94" s="100"/>
      <c r="CM94" s="100"/>
      <c r="CN94" s="100"/>
      <c r="CO94" s="100"/>
      <c r="CP94" s="100"/>
      <c r="CQ94" s="100"/>
      <c r="CR94" s="100"/>
      <c r="CS94" s="100"/>
      <c r="CT94" s="100"/>
      <c r="CU94" s="100"/>
      <c r="CV94" s="100"/>
      <c r="CW94" s="100"/>
      <c r="CX94" s="100"/>
      <c r="CY94" s="100"/>
      <c r="CZ94" s="100"/>
      <c r="DA94" s="100"/>
      <c r="DB94" s="100"/>
      <c r="DC94" s="100"/>
      <c r="DD94" s="100"/>
      <c r="DE94" s="100"/>
      <c r="DF94" s="100"/>
      <c r="DG94" s="100"/>
      <c r="DH94" s="100"/>
      <c r="DI94" s="100"/>
      <c r="DJ94" s="100"/>
      <c r="DK94" s="100"/>
      <c r="DL94" s="100"/>
      <c r="DM94" s="100"/>
      <c r="DN94" s="100"/>
      <c r="DO94" s="100"/>
    </row>
    <row r="95" spans="1:119" ht="12.95" customHeight="1" outlineLevel="1">
      <c r="A95" s="101"/>
      <c r="B95" s="37"/>
      <c r="C95" s="38"/>
      <c r="D95" s="38"/>
      <c r="E95" s="38"/>
      <c r="F95" s="38"/>
      <c r="G95" s="38"/>
      <c r="H95" s="38"/>
      <c r="I95" s="38"/>
      <c r="J95" s="98"/>
      <c r="K95" s="98"/>
      <c r="L95" s="49"/>
      <c r="M95" s="49"/>
      <c r="N95" s="146"/>
      <c r="O95" s="98"/>
      <c r="P95" s="49"/>
      <c r="Q95" s="49"/>
      <c r="R95" s="49"/>
      <c r="S95" s="98"/>
      <c r="T95" s="99"/>
      <c r="U95" s="49"/>
      <c r="V95" s="49"/>
      <c r="W95" s="49"/>
      <c r="X95" s="98"/>
      <c r="Y95" s="99"/>
      <c r="Z95" s="49"/>
      <c r="AA95" s="49"/>
      <c r="AB95" s="49"/>
      <c r="AC95" s="98"/>
      <c r="AD95" s="99"/>
      <c r="AE95" s="49"/>
      <c r="AF95" s="49"/>
      <c r="AG95" s="49"/>
      <c r="AH95" s="98"/>
      <c r="AI95" s="99"/>
      <c r="AJ95" s="49"/>
      <c r="AK95" s="49"/>
      <c r="AL95" s="49"/>
      <c r="AM95" s="98"/>
      <c r="AN95" s="99"/>
      <c r="AO95" s="49"/>
      <c r="AP95" s="49"/>
      <c r="AQ95" s="49"/>
      <c r="AR95" s="98"/>
      <c r="AS95" s="99"/>
      <c r="AT95" s="49"/>
      <c r="AU95" s="49"/>
      <c r="AV95" s="49"/>
      <c r="AW95" s="98"/>
      <c r="AX95" s="99"/>
      <c r="AY95" s="49"/>
      <c r="AZ95" s="49"/>
      <c r="BA95" s="49"/>
      <c r="BB95" s="98"/>
      <c r="BC95" s="99"/>
      <c r="BD95" s="49"/>
      <c r="BE95" s="49"/>
      <c r="BF95" s="49"/>
      <c r="BG95" s="98"/>
      <c r="BH95" s="99"/>
      <c r="BI95" s="49"/>
      <c r="BJ95" s="49"/>
      <c r="BK95" s="49"/>
      <c r="BL95" s="98"/>
    </row>
    <row r="96" spans="1:119" s="112" customFormat="1" ht="12.95" customHeight="1">
      <c r="A96" s="83" t="s">
        <v>47</v>
      </c>
      <c r="B96" s="78" t="s">
        <v>161</v>
      </c>
      <c r="C96" s="88"/>
      <c r="D96" s="88"/>
      <c r="E96" s="88"/>
      <c r="F96" s="88"/>
      <c r="G96" s="88"/>
      <c r="H96" s="88"/>
      <c r="I96" s="88"/>
      <c r="J96" s="80">
        <f>J14</f>
        <v>100</v>
      </c>
      <c r="K96" s="80">
        <f>K14</f>
        <v>100</v>
      </c>
      <c r="L96" s="80">
        <f>L14</f>
        <v>90</v>
      </c>
      <c r="M96" s="80">
        <f>M14</f>
        <v>100</v>
      </c>
      <c r="N96" s="140">
        <f>N14</f>
        <v>100</v>
      </c>
      <c r="O96" s="80"/>
      <c r="P96" s="80"/>
      <c r="Q96" s="80"/>
      <c r="R96" s="80"/>
      <c r="S96" s="140"/>
      <c r="T96" s="109"/>
      <c r="U96" s="110"/>
      <c r="V96" s="110"/>
      <c r="W96" s="110"/>
      <c r="X96" s="110"/>
      <c r="Y96" s="109"/>
      <c r="Z96" s="110"/>
      <c r="AA96" s="110"/>
      <c r="AB96" s="110"/>
      <c r="AC96" s="110"/>
      <c r="AD96" s="109"/>
      <c r="AE96" s="110"/>
      <c r="AF96" s="110"/>
      <c r="AG96" s="110"/>
      <c r="AH96" s="110"/>
      <c r="AI96" s="109"/>
      <c r="AJ96" s="110"/>
      <c r="AK96" s="110"/>
      <c r="AL96" s="110"/>
      <c r="AM96" s="110"/>
      <c r="AN96" s="109"/>
      <c r="AO96" s="110"/>
      <c r="AP96" s="110"/>
      <c r="AQ96" s="110"/>
      <c r="AR96" s="110"/>
      <c r="AS96" s="109"/>
      <c r="AT96" s="110"/>
      <c r="AU96" s="110"/>
      <c r="AV96" s="110"/>
      <c r="AW96" s="110"/>
      <c r="AX96" s="109"/>
      <c r="AY96" s="110"/>
      <c r="AZ96" s="110"/>
      <c r="BA96" s="110"/>
      <c r="BB96" s="110"/>
      <c r="BC96" s="109"/>
      <c r="BD96" s="110"/>
      <c r="BE96" s="110"/>
      <c r="BF96" s="110"/>
      <c r="BG96" s="110"/>
      <c r="BH96" s="109"/>
      <c r="BI96" s="110"/>
      <c r="BJ96" s="110"/>
      <c r="BK96" s="110"/>
      <c r="BL96" s="110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  <c r="DJ96" s="111"/>
      <c r="DK96" s="111"/>
      <c r="DL96" s="111"/>
      <c r="DM96" s="111"/>
      <c r="DN96" s="111"/>
      <c r="DO96" s="111"/>
    </row>
    <row r="97" spans="1:119" s="86" customFormat="1" ht="12.95" customHeight="1" outlineLevel="1">
      <c r="A97" s="86" t="s">
        <v>136</v>
      </c>
      <c r="B97" s="78" t="s">
        <v>137</v>
      </c>
      <c r="C97" s="79"/>
      <c r="D97" s="79"/>
      <c r="E97" s="79"/>
      <c r="F97" s="79"/>
      <c r="G97" s="79"/>
      <c r="H97" s="79"/>
      <c r="I97" s="79"/>
      <c r="J97" s="80"/>
      <c r="K97" s="80"/>
      <c r="L97" s="80"/>
      <c r="M97" s="80"/>
      <c r="N97" s="140"/>
      <c r="O97" s="80"/>
      <c r="P97" s="80"/>
      <c r="Q97" s="80"/>
      <c r="R97" s="80"/>
      <c r="S97" s="140"/>
      <c r="T97" s="92"/>
      <c r="U97" s="80"/>
      <c r="V97" s="80"/>
      <c r="W97" s="80"/>
      <c r="X97" s="140"/>
      <c r="Y97" s="92"/>
      <c r="Z97" s="80"/>
      <c r="AA97" s="80"/>
      <c r="AB97" s="80"/>
      <c r="AC97" s="140"/>
      <c r="AD97" s="92"/>
      <c r="AE97" s="80"/>
      <c r="AF97" s="80"/>
      <c r="AG97" s="80"/>
      <c r="AH97" s="140"/>
      <c r="AI97" s="92"/>
      <c r="AJ97" s="80"/>
      <c r="AK97" s="80"/>
      <c r="AL97" s="80"/>
      <c r="AM97" s="140"/>
      <c r="AN97" s="92"/>
      <c r="AO97" s="80"/>
      <c r="AP97" s="80"/>
      <c r="AQ97" s="80"/>
      <c r="AR97" s="140"/>
      <c r="AS97" s="92"/>
      <c r="AT97" s="80"/>
      <c r="AU97" s="80"/>
      <c r="AV97" s="80"/>
      <c r="AW97" s="140"/>
      <c r="AX97" s="92"/>
      <c r="AY97" s="80"/>
      <c r="AZ97" s="80"/>
      <c r="BA97" s="80"/>
      <c r="BB97" s="140"/>
      <c r="BC97" s="92"/>
      <c r="BD97" s="80"/>
      <c r="BE97" s="80"/>
      <c r="BF97" s="80"/>
      <c r="BG97" s="140"/>
      <c r="BH97" s="92"/>
      <c r="BI97" s="80"/>
      <c r="BJ97" s="80"/>
      <c r="BK97" s="80"/>
      <c r="BL97" s="140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</row>
    <row r="98" spans="1:119" s="86" customFormat="1" ht="12.95" customHeight="1" outlineLevel="1">
      <c r="A98" s="77" t="s">
        <v>162</v>
      </c>
      <c r="B98" s="87" t="s">
        <v>139</v>
      </c>
      <c r="C98" s="79"/>
      <c r="D98" s="79"/>
      <c r="E98" s="79"/>
      <c r="F98" s="79"/>
      <c r="G98" s="79"/>
      <c r="H98" s="79"/>
      <c r="I98" s="79"/>
      <c r="J98" s="80">
        <v>0</v>
      </c>
      <c r="K98" s="80">
        <f>J102</f>
        <v>100</v>
      </c>
      <c r="L98" s="80">
        <f>K102</f>
        <v>97.727272727272734</v>
      </c>
      <c r="M98" s="80">
        <f>L102</f>
        <v>95.454545454545467</v>
      </c>
      <c r="N98" s="140">
        <f>M102</f>
        <v>93.181818181818201</v>
      </c>
      <c r="O98" s="80">
        <f t="shared" ref="O98:BL98" si="44">N102</f>
        <v>90.909090909090935</v>
      </c>
      <c r="P98" s="80">
        <f t="shared" si="44"/>
        <v>88.636363636363654</v>
      </c>
      <c r="Q98" s="80">
        <f t="shared" si="44"/>
        <v>86.363636363636374</v>
      </c>
      <c r="R98" s="80">
        <f t="shared" si="44"/>
        <v>84.090909090909108</v>
      </c>
      <c r="S98" s="140">
        <f t="shared" si="44"/>
        <v>81.818181818181841</v>
      </c>
      <c r="T98" s="92">
        <f t="shared" si="44"/>
        <v>79.545454545454561</v>
      </c>
      <c r="U98" s="80">
        <f t="shared" si="44"/>
        <v>77.27272727272728</v>
      </c>
      <c r="V98" s="80">
        <f t="shared" si="44"/>
        <v>75.000000000000014</v>
      </c>
      <c r="W98" s="80">
        <f t="shared" si="44"/>
        <v>72.727272727272748</v>
      </c>
      <c r="X98" s="140">
        <f t="shared" si="44"/>
        <v>70.454545454545467</v>
      </c>
      <c r="Y98" s="92">
        <f t="shared" si="44"/>
        <v>68.181818181818201</v>
      </c>
      <c r="Z98" s="80">
        <f t="shared" si="44"/>
        <v>65.909090909090935</v>
      </c>
      <c r="AA98" s="80">
        <f t="shared" si="44"/>
        <v>63.636363636363662</v>
      </c>
      <c r="AB98" s="80">
        <f t="shared" si="44"/>
        <v>61.363636363636388</v>
      </c>
      <c r="AC98" s="140">
        <f t="shared" si="44"/>
        <v>59.090909090909115</v>
      </c>
      <c r="AD98" s="92">
        <f t="shared" si="44"/>
        <v>56.818181818181841</v>
      </c>
      <c r="AE98" s="80">
        <f t="shared" si="44"/>
        <v>54.545454545454568</v>
      </c>
      <c r="AF98" s="80">
        <f t="shared" si="44"/>
        <v>52.272727272727295</v>
      </c>
      <c r="AG98" s="80">
        <f t="shared" si="44"/>
        <v>50.000000000000021</v>
      </c>
      <c r="AH98" s="140">
        <f t="shared" si="44"/>
        <v>47.727272727272748</v>
      </c>
      <c r="AI98" s="92">
        <f t="shared" si="44"/>
        <v>45.454545454545475</v>
      </c>
      <c r="AJ98" s="80">
        <f t="shared" si="44"/>
        <v>43.181818181818201</v>
      </c>
      <c r="AK98" s="80">
        <f t="shared" si="44"/>
        <v>40.909090909090928</v>
      </c>
      <c r="AL98" s="80">
        <f t="shared" si="44"/>
        <v>38.636363636363654</v>
      </c>
      <c r="AM98" s="140">
        <f t="shared" si="44"/>
        <v>36.363636363636381</v>
      </c>
      <c r="AN98" s="92">
        <f t="shared" si="44"/>
        <v>34.090909090909108</v>
      </c>
      <c r="AO98" s="80">
        <f t="shared" si="44"/>
        <v>31.818181818181834</v>
      </c>
      <c r="AP98" s="80">
        <f t="shared" si="44"/>
        <v>29.545454545454561</v>
      </c>
      <c r="AQ98" s="80">
        <f t="shared" si="44"/>
        <v>27.272727272727288</v>
      </c>
      <c r="AR98" s="140">
        <f t="shared" si="44"/>
        <v>25.000000000000014</v>
      </c>
      <c r="AS98" s="92">
        <f t="shared" si="44"/>
        <v>22.727272727272741</v>
      </c>
      <c r="AT98" s="80">
        <f t="shared" si="44"/>
        <v>20.454545454545467</v>
      </c>
      <c r="AU98" s="80">
        <f t="shared" si="44"/>
        <v>18.181818181818194</v>
      </c>
      <c r="AV98" s="80">
        <f t="shared" si="44"/>
        <v>15.909090909090921</v>
      </c>
      <c r="AW98" s="140">
        <f t="shared" si="44"/>
        <v>13.636363636363647</v>
      </c>
      <c r="AX98" s="92">
        <f t="shared" si="44"/>
        <v>11.363636363636372</v>
      </c>
      <c r="AY98" s="80">
        <f t="shared" si="44"/>
        <v>9.090909090909097</v>
      </c>
      <c r="AZ98" s="80">
        <f t="shared" si="44"/>
        <v>6.8181818181818228</v>
      </c>
      <c r="BA98" s="80">
        <f t="shared" si="44"/>
        <v>4.5454545454545485</v>
      </c>
      <c r="BB98" s="140">
        <f t="shared" si="44"/>
        <v>2.2727272727272743</v>
      </c>
      <c r="BC98" s="92">
        <f t="shared" si="44"/>
        <v>0</v>
      </c>
      <c r="BD98" s="80">
        <f t="shared" si="44"/>
        <v>0</v>
      </c>
      <c r="BE98" s="80">
        <f t="shared" si="44"/>
        <v>0</v>
      </c>
      <c r="BF98" s="80">
        <f t="shared" si="44"/>
        <v>0</v>
      </c>
      <c r="BG98" s="140">
        <f t="shared" si="44"/>
        <v>0</v>
      </c>
      <c r="BH98" s="92">
        <f t="shared" si="44"/>
        <v>0</v>
      </c>
      <c r="BI98" s="80">
        <f t="shared" si="44"/>
        <v>0</v>
      </c>
      <c r="BJ98" s="80">
        <f t="shared" si="44"/>
        <v>0</v>
      </c>
      <c r="BK98" s="80">
        <f t="shared" si="44"/>
        <v>0</v>
      </c>
      <c r="BL98" s="140">
        <f t="shared" si="44"/>
        <v>0</v>
      </c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</row>
    <row r="99" spans="1:119" s="86" customFormat="1" ht="12.95" customHeight="1" outlineLevel="1">
      <c r="A99" s="78"/>
      <c r="B99" s="139" t="s">
        <v>140</v>
      </c>
      <c r="C99" s="88"/>
      <c r="D99" s="88"/>
      <c r="E99" s="88"/>
      <c r="F99" s="88"/>
      <c r="G99" s="88"/>
      <c r="H99" s="88"/>
      <c r="I99" s="88"/>
      <c r="J99" s="80">
        <f>J$96</f>
        <v>100</v>
      </c>
      <c r="K99" s="80">
        <v>0</v>
      </c>
      <c r="L99" s="89">
        <v>0</v>
      </c>
      <c r="M99" s="89">
        <v>0</v>
      </c>
      <c r="N99" s="140">
        <v>0</v>
      </c>
      <c r="O99" s="80">
        <v>0</v>
      </c>
      <c r="P99" s="80">
        <v>0</v>
      </c>
      <c r="Q99" s="80">
        <v>0</v>
      </c>
      <c r="R99" s="80">
        <v>0</v>
      </c>
      <c r="S99" s="140">
        <v>0</v>
      </c>
      <c r="T99" s="92">
        <v>0</v>
      </c>
      <c r="U99" s="80">
        <v>0</v>
      </c>
      <c r="V99" s="80">
        <v>0</v>
      </c>
      <c r="W99" s="80">
        <v>0</v>
      </c>
      <c r="X99" s="140">
        <v>0</v>
      </c>
      <c r="Y99" s="92">
        <v>0</v>
      </c>
      <c r="Z99" s="80">
        <v>0</v>
      </c>
      <c r="AA99" s="80">
        <v>0</v>
      </c>
      <c r="AB99" s="80">
        <v>0</v>
      </c>
      <c r="AC99" s="140">
        <v>0</v>
      </c>
      <c r="AD99" s="92">
        <v>0</v>
      </c>
      <c r="AE99" s="80">
        <v>0</v>
      </c>
      <c r="AF99" s="80">
        <v>0</v>
      </c>
      <c r="AG99" s="80">
        <v>0</v>
      </c>
      <c r="AH99" s="140">
        <v>0</v>
      </c>
      <c r="AI99" s="92">
        <v>0</v>
      </c>
      <c r="AJ99" s="80">
        <v>0</v>
      </c>
      <c r="AK99" s="80">
        <v>0</v>
      </c>
      <c r="AL99" s="80">
        <v>0</v>
      </c>
      <c r="AM99" s="140">
        <v>0</v>
      </c>
      <c r="AN99" s="92">
        <v>0</v>
      </c>
      <c r="AO99" s="80">
        <v>0</v>
      </c>
      <c r="AP99" s="80">
        <v>0</v>
      </c>
      <c r="AQ99" s="80">
        <v>0</v>
      </c>
      <c r="AR99" s="140">
        <v>0</v>
      </c>
      <c r="AS99" s="92">
        <v>0</v>
      </c>
      <c r="AT99" s="80">
        <v>0</v>
      </c>
      <c r="AU99" s="80">
        <v>0</v>
      </c>
      <c r="AV99" s="80">
        <v>0</v>
      </c>
      <c r="AW99" s="140">
        <v>0</v>
      </c>
      <c r="AX99" s="92">
        <v>0</v>
      </c>
      <c r="AY99" s="80">
        <v>0</v>
      </c>
      <c r="AZ99" s="80">
        <v>0</v>
      </c>
      <c r="BA99" s="80">
        <v>0</v>
      </c>
      <c r="BB99" s="140">
        <v>0</v>
      </c>
      <c r="BC99" s="92">
        <v>0</v>
      </c>
      <c r="BD99" s="80">
        <v>0</v>
      </c>
      <c r="BE99" s="80">
        <v>0</v>
      </c>
      <c r="BF99" s="80">
        <v>0</v>
      </c>
      <c r="BG99" s="140">
        <v>0</v>
      </c>
      <c r="BH99" s="92">
        <v>0</v>
      </c>
      <c r="BI99" s="80">
        <v>0</v>
      </c>
      <c r="BJ99" s="80">
        <v>0</v>
      </c>
      <c r="BK99" s="80">
        <v>0</v>
      </c>
      <c r="BL99" s="140">
        <v>0</v>
      </c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</row>
    <row r="100" spans="1:119" s="86" customFormat="1" ht="12.95" customHeight="1" outlineLevel="1">
      <c r="A100" s="78"/>
      <c r="B100" s="139" t="s">
        <v>114</v>
      </c>
      <c r="C100" s="88"/>
      <c r="D100" s="88"/>
      <c r="E100" s="88"/>
      <c r="F100" s="88"/>
      <c r="G100" s="88"/>
      <c r="H100" s="88"/>
      <c r="I100" s="88"/>
      <c r="J100" s="88"/>
      <c r="K100" s="80">
        <f>J$16</f>
        <v>44</v>
      </c>
      <c r="L100" s="80">
        <f t="shared" ref="L100:BL100" si="45">K100-1</f>
        <v>43</v>
      </c>
      <c r="M100" s="80">
        <f t="shared" si="45"/>
        <v>42</v>
      </c>
      <c r="N100" s="140">
        <f t="shared" si="45"/>
        <v>41</v>
      </c>
      <c r="O100" s="80">
        <f t="shared" si="45"/>
        <v>40</v>
      </c>
      <c r="P100" s="80">
        <f t="shared" si="45"/>
        <v>39</v>
      </c>
      <c r="Q100" s="80">
        <f t="shared" si="45"/>
        <v>38</v>
      </c>
      <c r="R100" s="80">
        <f t="shared" si="45"/>
        <v>37</v>
      </c>
      <c r="S100" s="140">
        <f t="shared" si="45"/>
        <v>36</v>
      </c>
      <c r="T100" s="92">
        <f t="shared" si="45"/>
        <v>35</v>
      </c>
      <c r="U100" s="80">
        <f t="shared" si="45"/>
        <v>34</v>
      </c>
      <c r="V100" s="80">
        <f t="shared" si="45"/>
        <v>33</v>
      </c>
      <c r="W100" s="80">
        <f t="shared" si="45"/>
        <v>32</v>
      </c>
      <c r="X100" s="140">
        <f t="shared" si="45"/>
        <v>31</v>
      </c>
      <c r="Y100" s="92">
        <f t="shared" si="45"/>
        <v>30</v>
      </c>
      <c r="Z100" s="80">
        <f t="shared" si="45"/>
        <v>29</v>
      </c>
      <c r="AA100" s="80">
        <f t="shared" si="45"/>
        <v>28</v>
      </c>
      <c r="AB100" s="80">
        <f t="shared" si="45"/>
        <v>27</v>
      </c>
      <c r="AC100" s="140">
        <f t="shared" si="45"/>
        <v>26</v>
      </c>
      <c r="AD100" s="92">
        <f t="shared" si="45"/>
        <v>25</v>
      </c>
      <c r="AE100" s="80">
        <f t="shared" si="45"/>
        <v>24</v>
      </c>
      <c r="AF100" s="80">
        <f t="shared" si="45"/>
        <v>23</v>
      </c>
      <c r="AG100" s="80">
        <f t="shared" si="45"/>
        <v>22</v>
      </c>
      <c r="AH100" s="140">
        <f t="shared" si="45"/>
        <v>21</v>
      </c>
      <c r="AI100" s="92">
        <f t="shared" si="45"/>
        <v>20</v>
      </c>
      <c r="AJ100" s="80">
        <f t="shared" si="45"/>
        <v>19</v>
      </c>
      <c r="AK100" s="80">
        <f t="shared" si="45"/>
        <v>18</v>
      </c>
      <c r="AL100" s="80">
        <f t="shared" si="45"/>
        <v>17</v>
      </c>
      <c r="AM100" s="140">
        <f t="shared" si="45"/>
        <v>16</v>
      </c>
      <c r="AN100" s="92">
        <f t="shared" si="45"/>
        <v>15</v>
      </c>
      <c r="AO100" s="80">
        <f t="shared" si="45"/>
        <v>14</v>
      </c>
      <c r="AP100" s="80">
        <f t="shared" si="45"/>
        <v>13</v>
      </c>
      <c r="AQ100" s="80">
        <f t="shared" si="45"/>
        <v>12</v>
      </c>
      <c r="AR100" s="140">
        <f t="shared" si="45"/>
        <v>11</v>
      </c>
      <c r="AS100" s="92">
        <f t="shared" si="45"/>
        <v>10</v>
      </c>
      <c r="AT100" s="80">
        <f t="shared" si="45"/>
        <v>9</v>
      </c>
      <c r="AU100" s="80">
        <f t="shared" si="45"/>
        <v>8</v>
      </c>
      <c r="AV100" s="80">
        <f t="shared" si="45"/>
        <v>7</v>
      </c>
      <c r="AW100" s="140">
        <f t="shared" si="45"/>
        <v>6</v>
      </c>
      <c r="AX100" s="92">
        <f t="shared" si="45"/>
        <v>5</v>
      </c>
      <c r="AY100" s="80">
        <f t="shared" si="45"/>
        <v>4</v>
      </c>
      <c r="AZ100" s="80">
        <f t="shared" si="45"/>
        <v>3</v>
      </c>
      <c r="BA100" s="80">
        <f t="shared" si="45"/>
        <v>2</v>
      </c>
      <c r="BB100" s="140">
        <f t="shared" si="45"/>
        <v>1</v>
      </c>
      <c r="BC100" s="92">
        <f t="shared" si="45"/>
        <v>0</v>
      </c>
      <c r="BD100" s="80">
        <f t="shared" si="45"/>
        <v>-1</v>
      </c>
      <c r="BE100" s="80">
        <f t="shared" si="45"/>
        <v>-2</v>
      </c>
      <c r="BF100" s="80">
        <f t="shared" si="45"/>
        <v>-3</v>
      </c>
      <c r="BG100" s="140">
        <f t="shared" si="45"/>
        <v>-4</v>
      </c>
      <c r="BH100" s="92">
        <f t="shared" si="45"/>
        <v>-5</v>
      </c>
      <c r="BI100" s="80">
        <f t="shared" si="45"/>
        <v>-6</v>
      </c>
      <c r="BJ100" s="80">
        <f t="shared" si="45"/>
        <v>-7</v>
      </c>
      <c r="BK100" s="80">
        <f t="shared" si="45"/>
        <v>-8</v>
      </c>
      <c r="BL100" s="140">
        <f t="shared" si="45"/>
        <v>-9</v>
      </c>
      <c r="BM100" s="82"/>
      <c r="BN100" s="82"/>
      <c r="BO100" s="82"/>
      <c r="BP100" s="82"/>
      <c r="BQ100" s="82"/>
      <c r="BR100" s="82"/>
      <c r="BS100" s="82"/>
      <c r="BT100" s="82"/>
      <c r="BU100" s="82"/>
      <c r="BV100" s="82"/>
      <c r="BW100" s="82"/>
      <c r="BX100" s="82"/>
      <c r="BY100" s="82"/>
      <c r="BZ100" s="82"/>
      <c r="CA100" s="82"/>
      <c r="CB100" s="82"/>
      <c r="CC100" s="82"/>
      <c r="CD100" s="82"/>
      <c r="CE100" s="82"/>
      <c r="CF100" s="82"/>
      <c r="CG100" s="82"/>
      <c r="CH100" s="82"/>
      <c r="CI100" s="82"/>
      <c r="CJ100" s="82"/>
      <c r="CK100" s="82"/>
      <c r="CL100" s="82"/>
      <c r="CM100" s="82"/>
      <c r="CN100" s="82"/>
      <c r="CO100" s="82"/>
      <c r="CP100" s="82"/>
      <c r="CQ100" s="82"/>
      <c r="CR100" s="82"/>
      <c r="CS100" s="82"/>
      <c r="CT100" s="82"/>
      <c r="CU100" s="82"/>
      <c r="CV100" s="82"/>
      <c r="CW100" s="82"/>
      <c r="CX100" s="82"/>
      <c r="CY100" s="82"/>
      <c r="CZ100" s="82"/>
      <c r="DA100" s="82"/>
      <c r="DB100" s="82"/>
      <c r="DC100" s="82"/>
      <c r="DD100" s="82"/>
      <c r="DE100" s="82"/>
      <c r="DF100" s="82"/>
      <c r="DG100" s="82"/>
      <c r="DH100" s="82"/>
      <c r="DI100" s="82"/>
      <c r="DJ100" s="82"/>
      <c r="DK100" s="82"/>
      <c r="DL100" s="82"/>
      <c r="DM100" s="82"/>
      <c r="DN100" s="82"/>
      <c r="DO100" s="82"/>
    </row>
    <row r="101" spans="1:119" s="86" customFormat="1" ht="12.95" customHeight="1" outlineLevel="1">
      <c r="A101" s="78"/>
      <c r="B101" s="114" t="s">
        <v>141</v>
      </c>
      <c r="C101" s="88"/>
      <c r="D101" s="88"/>
      <c r="E101" s="88"/>
      <c r="F101" s="88"/>
      <c r="G101" s="88"/>
      <c r="H101" s="88"/>
      <c r="I101" s="88"/>
      <c r="J101" s="80">
        <f>IF(J98&lt;&gt;0,J98/J100,0)</f>
        <v>0</v>
      </c>
      <c r="K101" s="80">
        <f>IF(K98&lt;&gt;0,K98/K100,0)</f>
        <v>2.2727272727272729</v>
      </c>
      <c r="L101" s="80">
        <f>IF(L98&lt;&gt;0,L98/L100,0)</f>
        <v>2.2727272727272729</v>
      </c>
      <c r="M101" s="80">
        <f>IF(M98&lt;&gt;0,M98/M100,0)</f>
        <v>2.2727272727272729</v>
      </c>
      <c r="N101" s="140">
        <f>IF(N98&lt;&gt;0,N98/N100,0)</f>
        <v>2.2727272727272734</v>
      </c>
      <c r="O101" s="80">
        <f t="shared" ref="O101:BL101" si="46">IF(O98&lt;&gt;0,O98/O100,0)</f>
        <v>2.2727272727272734</v>
      </c>
      <c r="P101" s="80">
        <f t="shared" si="46"/>
        <v>2.2727272727272734</v>
      </c>
      <c r="Q101" s="80">
        <f t="shared" si="46"/>
        <v>2.2727272727272729</v>
      </c>
      <c r="R101" s="80">
        <f t="shared" si="46"/>
        <v>2.2727272727272734</v>
      </c>
      <c r="S101" s="140">
        <f t="shared" si="46"/>
        <v>2.2727272727272734</v>
      </c>
      <c r="T101" s="92">
        <f t="shared" si="46"/>
        <v>2.2727272727272734</v>
      </c>
      <c r="U101" s="80">
        <f t="shared" si="46"/>
        <v>2.2727272727272729</v>
      </c>
      <c r="V101" s="80">
        <f t="shared" si="46"/>
        <v>2.2727272727272734</v>
      </c>
      <c r="W101" s="80">
        <f t="shared" si="46"/>
        <v>2.2727272727272734</v>
      </c>
      <c r="X101" s="140">
        <f t="shared" si="46"/>
        <v>2.2727272727272729</v>
      </c>
      <c r="Y101" s="92">
        <f t="shared" si="46"/>
        <v>2.2727272727272734</v>
      </c>
      <c r="Z101" s="80">
        <f t="shared" si="46"/>
        <v>2.2727272727272738</v>
      </c>
      <c r="AA101" s="80">
        <f t="shared" si="46"/>
        <v>2.2727272727272738</v>
      </c>
      <c r="AB101" s="80">
        <f t="shared" si="46"/>
        <v>2.2727272727272738</v>
      </c>
      <c r="AC101" s="140">
        <f t="shared" si="46"/>
        <v>2.2727272727272738</v>
      </c>
      <c r="AD101" s="92">
        <f t="shared" si="46"/>
        <v>2.2727272727272738</v>
      </c>
      <c r="AE101" s="80">
        <f t="shared" si="46"/>
        <v>2.2727272727272738</v>
      </c>
      <c r="AF101" s="80">
        <f t="shared" si="46"/>
        <v>2.2727272727272738</v>
      </c>
      <c r="AG101" s="80">
        <f t="shared" si="46"/>
        <v>2.2727272727272738</v>
      </c>
      <c r="AH101" s="140">
        <f t="shared" si="46"/>
        <v>2.2727272727272738</v>
      </c>
      <c r="AI101" s="92">
        <f t="shared" si="46"/>
        <v>2.2727272727272738</v>
      </c>
      <c r="AJ101" s="80">
        <f t="shared" si="46"/>
        <v>2.2727272727272738</v>
      </c>
      <c r="AK101" s="80">
        <f t="shared" si="46"/>
        <v>2.2727272727272738</v>
      </c>
      <c r="AL101" s="80">
        <f t="shared" si="46"/>
        <v>2.2727272727272738</v>
      </c>
      <c r="AM101" s="140">
        <f t="shared" si="46"/>
        <v>2.2727272727272738</v>
      </c>
      <c r="AN101" s="92">
        <f t="shared" si="46"/>
        <v>2.2727272727272738</v>
      </c>
      <c r="AO101" s="80">
        <f t="shared" si="46"/>
        <v>2.2727272727272738</v>
      </c>
      <c r="AP101" s="80">
        <f t="shared" si="46"/>
        <v>2.2727272727272738</v>
      </c>
      <c r="AQ101" s="80">
        <f t="shared" si="46"/>
        <v>2.2727272727272738</v>
      </c>
      <c r="AR101" s="140">
        <f t="shared" si="46"/>
        <v>2.2727272727272738</v>
      </c>
      <c r="AS101" s="92">
        <f t="shared" si="46"/>
        <v>2.2727272727272743</v>
      </c>
      <c r="AT101" s="80">
        <f t="shared" si="46"/>
        <v>2.2727272727272743</v>
      </c>
      <c r="AU101" s="80">
        <f t="shared" si="46"/>
        <v>2.2727272727272743</v>
      </c>
      <c r="AV101" s="80">
        <f t="shared" si="46"/>
        <v>2.2727272727272743</v>
      </c>
      <c r="AW101" s="140">
        <f t="shared" si="46"/>
        <v>2.2727272727272747</v>
      </c>
      <c r="AX101" s="92">
        <f t="shared" si="46"/>
        <v>2.2727272727272743</v>
      </c>
      <c r="AY101" s="80">
        <f t="shared" si="46"/>
        <v>2.2727272727272743</v>
      </c>
      <c r="AZ101" s="80">
        <f t="shared" si="46"/>
        <v>2.2727272727272743</v>
      </c>
      <c r="BA101" s="80">
        <f t="shared" si="46"/>
        <v>2.2727272727272743</v>
      </c>
      <c r="BB101" s="140">
        <f t="shared" si="46"/>
        <v>2.2727272727272743</v>
      </c>
      <c r="BC101" s="92">
        <f t="shared" si="46"/>
        <v>0</v>
      </c>
      <c r="BD101" s="80">
        <f t="shared" si="46"/>
        <v>0</v>
      </c>
      <c r="BE101" s="80">
        <f t="shared" si="46"/>
        <v>0</v>
      </c>
      <c r="BF101" s="80">
        <f t="shared" si="46"/>
        <v>0</v>
      </c>
      <c r="BG101" s="140">
        <f t="shared" si="46"/>
        <v>0</v>
      </c>
      <c r="BH101" s="92">
        <f t="shared" si="46"/>
        <v>0</v>
      </c>
      <c r="BI101" s="80">
        <f t="shared" si="46"/>
        <v>0</v>
      </c>
      <c r="BJ101" s="80">
        <f t="shared" si="46"/>
        <v>0</v>
      </c>
      <c r="BK101" s="80">
        <f t="shared" si="46"/>
        <v>0</v>
      </c>
      <c r="BL101" s="140">
        <f t="shared" si="46"/>
        <v>0</v>
      </c>
      <c r="BM101" s="82"/>
      <c r="BN101" s="82"/>
      <c r="BO101" s="82"/>
      <c r="BP101" s="82"/>
      <c r="BQ101" s="82"/>
      <c r="BR101" s="82"/>
      <c r="BS101" s="82"/>
      <c r="BT101" s="82"/>
      <c r="BU101" s="82"/>
      <c r="BV101" s="82"/>
      <c r="BW101" s="82"/>
      <c r="BX101" s="82"/>
      <c r="BY101" s="82"/>
      <c r="BZ101" s="82"/>
      <c r="CA101" s="82"/>
      <c r="CB101" s="82"/>
      <c r="CC101" s="82"/>
      <c r="CD101" s="82"/>
      <c r="CE101" s="82"/>
      <c r="CF101" s="82"/>
      <c r="CG101" s="82"/>
      <c r="CH101" s="82"/>
      <c r="CI101" s="82"/>
      <c r="CJ101" s="82"/>
      <c r="CK101" s="82"/>
      <c r="CL101" s="82"/>
      <c r="CM101" s="82"/>
      <c r="CN101" s="82"/>
      <c r="CO101" s="82"/>
      <c r="CP101" s="82"/>
      <c r="CQ101" s="82"/>
      <c r="CR101" s="82"/>
      <c r="CS101" s="82"/>
      <c r="CT101" s="82"/>
      <c r="CU101" s="82"/>
      <c r="CV101" s="82"/>
      <c r="CW101" s="82"/>
      <c r="CX101" s="82"/>
      <c r="CY101" s="82"/>
      <c r="CZ101" s="82"/>
      <c r="DA101" s="82"/>
      <c r="DB101" s="82"/>
      <c r="DC101" s="82"/>
      <c r="DD101" s="82"/>
      <c r="DE101" s="82"/>
      <c r="DF101" s="82"/>
      <c r="DG101" s="82"/>
      <c r="DH101" s="82"/>
      <c r="DI101" s="82"/>
      <c r="DJ101" s="82"/>
      <c r="DK101" s="82"/>
      <c r="DL101" s="82"/>
      <c r="DM101" s="82"/>
      <c r="DN101" s="82"/>
      <c r="DO101" s="82"/>
    </row>
    <row r="102" spans="1:119" s="86" customFormat="1" ht="12.95" customHeight="1" outlineLevel="1">
      <c r="A102" s="78"/>
      <c r="B102" s="87" t="s">
        <v>142</v>
      </c>
      <c r="C102" s="88"/>
      <c r="D102" s="88"/>
      <c r="E102" s="88"/>
      <c r="F102" s="88"/>
      <c r="G102" s="88"/>
      <c r="H102" s="88"/>
      <c r="I102" s="88"/>
      <c r="J102" s="141">
        <f>J98+J99-J101</f>
        <v>100</v>
      </c>
      <c r="K102" s="141">
        <f>K98+K99-K101</f>
        <v>97.727272727272734</v>
      </c>
      <c r="L102" s="141">
        <f>L98+L99-L101</f>
        <v>95.454545454545467</v>
      </c>
      <c r="M102" s="141">
        <f>M98+M99-M101</f>
        <v>93.181818181818201</v>
      </c>
      <c r="N102" s="142">
        <f>N98+N99-N101</f>
        <v>90.909090909090935</v>
      </c>
      <c r="O102" s="141">
        <f t="shared" ref="O102:BL102" si="47">O98+O99-O101</f>
        <v>88.636363636363654</v>
      </c>
      <c r="P102" s="141">
        <f t="shared" si="47"/>
        <v>86.363636363636374</v>
      </c>
      <c r="Q102" s="141">
        <f t="shared" si="47"/>
        <v>84.090909090909108</v>
      </c>
      <c r="R102" s="141">
        <f t="shared" si="47"/>
        <v>81.818181818181841</v>
      </c>
      <c r="S102" s="142">
        <f t="shared" si="47"/>
        <v>79.545454545454561</v>
      </c>
      <c r="T102" s="159">
        <f t="shared" si="47"/>
        <v>77.27272727272728</v>
      </c>
      <c r="U102" s="141">
        <f t="shared" si="47"/>
        <v>75.000000000000014</v>
      </c>
      <c r="V102" s="141">
        <f t="shared" si="47"/>
        <v>72.727272727272748</v>
      </c>
      <c r="W102" s="141">
        <f t="shared" si="47"/>
        <v>70.454545454545467</v>
      </c>
      <c r="X102" s="142">
        <f t="shared" si="47"/>
        <v>68.181818181818201</v>
      </c>
      <c r="Y102" s="159">
        <f t="shared" si="47"/>
        <v>65.909090909090935</v>
      </c>
      <c r="Z102" s="141">
        <f t="shared" si="47"/>
        <v>63.636363636363662</v>
      </c>
      <c r="AA102" s="141">
        <f t="shared" si="47"/>
        <v>61.363636363636388</v>
      </c>
      <c r="AB102" s="141">
        <f t="shared" si="47"/>
        <v>59.090909090909115</v>
      </c>
      <c r="AC102" s="142">
        <f t="shared" si="47"/>
        <v>56.818181818181841</v>
      </c>
      <c r="AD102" s="159">
        <f t="shared" si="47"/>
        <v>54.545454545454568</v>
      </c>
      <c r="AE102" s="141">
        <f t="shared" si="47"/>
        <v>52.272727272727295</v>
      </c>
      <c r="AF102" s="141">
        <f t="shared" si="47"/>
        <v>50.000000000000021</v>
      </c>
      <c r="AG102" s="141">
        <f t="shared" si="47"/>
        <v>47.727272727272748</v>
      </c>
      <c r="AH102" s="142">
        <f t="shared" si="47"/>
        <v>45.454545454545475</v>
      </c>
      <c r="AI102" s="159">
        <f t="shared" si="47"/>
        <v>43.181818181818201</v>
      </c>
      <c r="AJ102" s="141">
        <f t="shared" si="47"/>
        <v>40.909090909090928</v>
      </c>
      <c r="AK102" s="141">
        <f t="shared" si="47"/>
        <v>38.636363636363654</v>
      </c>
      <c r="AL102" s="141">
        <f t="shared" si="47"/>
        <v>36.363636363636381</v>
      </c>
      <c r="AM102" s="142">
        <f t="shared" si="47"/>
        <v>34.090909090909108</v>
      </c>
      <c r="AN102" s="159">
        <f t="shared" si="47"/>
        <v>31.818181818181834</v>
      </c>
      <c r="AO102" s="141">
        <f t="shared" si="47"/>
        <v>29.545454545454561</v>
      </c>
      <c r="AP102" s="141">
        <f t="shared" si="47"/>
        <v>27.272727272727288</v>
      </c>
      <c r="AQ102" s="141">
        <f t="shared" si="47"/>
        <v>25.000000000000014</v>
      </c>
      <c r="AR102" s="142">
        <f t="shared" si="47"/>
        <v>22.727272727272741</v>
      </c>
      <c r="AS102" s="159">
        <f t="shared" si="47"/>
        <v>20.454545454545467</v>
      </c>
      <c r="AT102" s="141">
        <f t="shared" si="47"/>
        <v>18.181818181818194</v>
      </c>
      <c r="AU102" s="141">
        <f t="shared" si="47"/>
        <v>15.909090909090921</v>
      </c>
      <c r="AV102" s="141">
        <f t="shared" si="47"/>
        <v>13.636363636363647</v>
      </c>
      <c r="AW102" s="142">
        <f t="shared" si="47"/>
        <v>11.363636363636372</v>
      </c>
      <c r="AX102" s="159">
        <f t="shared" si="47"/>
        <v>9.090909090909097</v>
      </c>
      <c r="AY102" s="141">
        <f t="shared" si="47"/>
        <v>6.8181818181818228</v>
      </c>
      <c r="AZ102" s="141">
        <f t="shared" si="47"/>
        <v>4.5454545454545485</v>
      </c>
      <c r="BA102" s="141">
        <f t="shared" si="47"/>
        <v>2.2727272727272743</v>
      </c>
      <c r="BB102" s="142">
        <f t="shared" si="47"/>
        <v>0</v>
      </c>
      <c r="BC102" s="159">
        <f t="shared" si="47"/>
        <v>0</v>
      </c>
      <c r="BD102" s="141">
        <f t="shared" si="47"/>
        <v>0</v>
      </c>
      <c r="BE102" s="141">
        <f t="shared" si="47"/>
        <v>0</v>
      </c>
      <c r="BF102" s="141">
        <f t="shared" si="47"/>
        <v>0</v>
      </c>
      <c r="BG102" s="142">
        <f t="shared" si="47"/>
        <v>0</v>
      </c>
      <c r="BH102" s="159">
        <f t="shared" si="47"/>
        <v>0</v>
      </c>
      <c r="BI102" s="141">
        <f t="shared" si="47"/>
        <v>0</v>
      </c>
      <c r="BJ102" s="141">
        <f t="shared" si="47"/>
        <v>0</v>
      </c>
      <c r="BK102" s="141">
        <f t="shared" si="47"/>
        <v>0</v>
      </c>
      <c r="BL102" s="142">
        <f t="shared" si="47"/>
        <v>0</v>
      </c>
      <c r="BM102" s="82"/>
      <c r="BN102" s="82"/>
      <c r="BO102" s="82"/>
      <c r="BP102" s="82"/>
      <c r="BQ102" s="82"/>
      <c r="BR102" s="82"/>
      <c r="BS102" s="82"/>
      <c r="BT102" s="82"/>
      <c r="BU102" s="82"/>
      <c r="BV102" s="82"/>
      <c r="BW102" s="82"/>
      <c r="BX102" s="82"/>
      <c r="BY102" s="82"/>
      <c r="BZ102" s="82"/>
      <c r="CA102" s="82"/>
      <c r="CB102" s="82"/>
      <c r="CC102" s="82"/>
      <c r="CD102" s="82"/>
      <c r="CE102" s="82"/>
      <c r="CF102" s="82"/>
      <c r="CG102" s="82"/>
      <c r="CH102" s="82"/>
      <c r="CI102" s="82"/>
      <c r="CJ102" s="82"/>
      <c r="CK102" s="82"/>
      <c r="CL102" s="82"/>
      <c r="CM102" s="82"/>
      <c r="CN102" s="82"/>
      <c r="CO102" s="82"/>
      <c r="CP102" s="82"/>
      <c r="CQ102" s="82"/>
      <c r="CR102" s="82"/>
      <c r="CS102" s="82"/>
      <c r="CT102" s="82"/>
      <c r="CU102" s="82"/>
      <c r="CV102" s="82"/>
      <c r="CW102" s="82"/>
      <c r="CX102" s="82"/>
      <c r="CY102" s="82"/>
      <c r="CZ102" s="82"/>
      <c r="DA102" s="82"/>
      <c r="DB102" s="82"/>
      <c r="DC102" s="82"/>
      <c r="DD102" s="82"/>
      <c r="DE102" s="82"/>
      <c r="DF102" s="82"/>
      <c r="DG102" s="82"/>
      <c r="DH102" s="82"/>
      <c r="DI102" s="82"/>
      <c r="DJ102" s="82"/>
      <c r="DK102" s="82"/>
      <c r="DL102" s="82"/>
      <c r="DM102" s="82"/>
      <c r="DN102" s="82"/>
      <c r="DO102" s="82"/>
    </row>
    <row r="103" spans="1:119" s="86" customFormat="1" ht="12.95" customHeight="1" outlineLevel="1">
      <c r="A103" s="77"/>
      <c r="B103" s="87" t="s">
        <v>143</v>
      </c>
      <c r="C103" s="79"/>
      <c r="D103" s="79"/>
      <c r="E103" s="79"/>
      <c r="F103" s="79"/>
      <c r="G103" s="79"/>
      <c r="H103" s="79"/>
      <c r="I103" s="79"/>
      <c r="J103" s="80">
        <v>0</v>
      </c>
      <c r="K103" s="80">
        <f>J107</f>
        <v>0</v>
      </c>
      <c r="L103" s="80">
        <f>K107</f>
        <v>100</v>
      </c>
      <c r="M103" s="80">
        <f>L107</f>
        <v>97.727272727272734</v>
      </c>
      <c r="N103" s="140">
        <f>M107</f>
        <v>95.454545454545467</v>
      </c>
      <c r="O103" s="80">
        <f t="shared" ref="O103:BL103" si="48">N107</f>
        <v>93.181818181818201</v>
      </c>
      <c r="P103" s="80">
        <f t="shared" si="48"/>
        <v>90.909090909090935</v>
      </c>
      <c r="Q103" s="80">
        <f t="shared" si="48"/>
        <v>88.636363636363654</v>
      </c>
      <c r="R103" s="80">
        <f t="shared" si="48"/>
        <v>86.363636363636374</v>
      </c>
      <c r="S103" s="140">
        <f t="shared" si="48"/>
        <v>84.090909090909108</v>
      </c>
      <c r="T103" s="92">
        <f t="shared" si="48"/>
        <v>81.818181818181841</v>
      </c>
      <c r="U103" s="80">
        <f t="shared" si="48"/>
        <v>79.545454545454561</v>
      </c>
      <c r="V103" s="80">
        <f t="shared" si="48"/>
        <v>77.27272727272728</v>
      </c>
      <c r="W103" s="80">
        <f t="shared" si="48"/>
        <v>75.000000000000014</v>
      </c>
      <c r="X103" s="140">
        <f t="shared" si="48"/>
        <v>72.727272727272748</v>
      </c>
      <c r="Y103" s="92">
        <f t="shared" si="48"/>
        <v>70.454545454545467</v>
      </c>
      <c r="Z103" s="80">
        <f t="shared" si="48"/>
        <v>68.181818181818201</v>
      </c>
      <c r="AA103" s="80">
        <f t="shared" si="48"/>
        <v>65.909090909090935</v>
      </c>
      <c r="AB103" s="80">
        <f t="shared" si="48"/>
        <v>63.636363636363662</v>
      </c>
      <c r="AC103" s="140">
        <f t="shared" si="48"/>
        <v>61.363636363636388</v>
      </c>
      <c r="AD103" s="92">
        <f t="shared" si="48"/>
        <v>59.090909090909115</v>
      </c>
      <c r="AE103" s="80">
        <f t="shared" si="48"/>
        <v>56.818181818181841</v>
      </c>
      <c r="AF103" s="80">
        <f t="shared" si="48"/>
        <v>54.545454545454568</v>
      </c>
      <c r="AG103" s="80">
        <f t="shared" si="48"/>
        <v>52.272727272727295</v>
      </c>
      <c r="AH103" s="140">
        <f t="shared" si="48"/>
        <v>50.000000000000021</v>
      </c>
      <c r="AI103" s="92">
        <f t="shared" si="48"/>
        <v>47.727272727272748</v>
      </c>
      <c r="AJ103" s="80">
        <f t="shared" si="48"/>
        <v>45.454545454545475</v>
      </c>
      <c r="AK103" s="80">
        <f t="shared" si="48"/>
        <v>43.181818181818201</v>
      </c>
      <c r="AL103" s="80">
        <f t="shared" si="48"/>
        <v>40.909090909090928</v>
      </c>
      <c r="AM103" s="140">
        <f t="shared" si="48"/>
        <v>38.636363636363654</v>
      </c>
      <c r="AN103" s="92">
        <f t="shared" si="48"/>
        <v>36.363636363636381</v>
      </c>
      <c r="AO103" s="80">
        <f t="shared" si="48"/>
        <v>34.090909090909108</v>
      </c>
      <c r="AP103" s="80">
        <f t="shared" si="48"/>
        <v>31.818181818181834</v>
      </c>
      <c r="AQ103" s="80">
        <f t="shared" si="48"/>
        <v>29.545454545454561</v>
      </c>
      <c r="AR103" s="140">
        <f t="shared" si="48"/>
        <v>27.272727272727288</v>
      </c>
      <c r="AS103" s="92">
        <f t="shared" si="48"/>
        <v>25.000000000000014</v>
      </c>
      <c r="AT103" s="80">
        <f t="shared" si="48"/>
        <v>22.727272727272741</v>
      </c>
      <c r="AU103" s="80">
        <f t="shared" si="48"/>
        <v>20.454545454545467</v>
      </c>
      <c r="AV103" s="80">
        <f t="shared" si="48"/>
        <v>18.181818181818194</v>
      </c>
      <c r="AW103" s="140">
        <f t="shared" si="48"/>
        <v>15.909090909090921</v>
      </c>
      <c r="AX103" s="92">
        <f t="shared" si="48"/>
        <v>13.636363636363647</v>
      </c>
      <c r="AY103" s="80">
        <f t="shared" si="48"/>
        <v>11.363636363636372</v>
      </c>
      <c r="AZ103" s="80">
        <f t="shared" si="48"/>
        <v>9.090909090909097</v>
      </c>
      <c r="BA103" s="80">
        <f t="shared" si="48"/>
        <v>6.8181818181818228</v>
      </c>
      <c r="BB103" s="140">
        <f t="shared" si="48"/>
        <v>4.5454545454545485</v>
      </c>
      <c r="BC103" s="92">
        <f t="shared" si="48"/>
        <v>2.2727272727272743</v>
      </c>
      <c r="BD103" s="80">
        <f t="shared" si="48"/>
        <v>0</v>
      </c>
      <c r="BE103" s="80">
        <f t="shared" si="48"/>
        <v>0</v>
      </c>
      <c r="BF103" s="80">
        <f t="shared" si="48"/>
        <v>0</v>
      </c>
      <c r="BG103" s="140">
        <f t="shared" si="48"/>
        <v>0</v>
      </c>
      <c r="BH103" s="92">
        <f t="shared" si="48"/>
        <v>0</v>
      </c>
      <c r="BI103" s="80">
        <f t="shared" si="48"/>
        <v>0</v>
      </c>
      <c r="BJ103" s="80">
        <f t="shared" si="48"/>
        <v>0</v>
      </c>
      <c r="BK103" s="80">
        <f t="shared" si="48"/>
        <v>0</v>
      </c>
      <c r="BL103" s="140">
        <f t="shared" si="48"/>
        <v>0</v>
      </c>
      <c r="BM103" s="82"/>
      <c r="BN103" s="82"/>
      <c r="BO103" s="82"/>
      <c r="BP103" s="82"/>
      <c r="BQ103" s="82"/>
      <c r="BR103" s="82"/>
      <c r="BS103" s="82"/>
      <c r="BT103" s="82"/>
      <c r="BU103" s="82"/>
      <c r="BV103" s="82"/>
      <c r="BW103" s="82"/>
      <c r="BX103" s="82"/>
      <c r="BY103" s="82"/>
      <c r="BZ103" s="82"/>
      <c r="CA103" s="82"/>
      <c r="CB103" s="82"/>
      <c r="CC103" s="82"/>
      <c r="CD103" s="82"/>
      <c r="CE103" s="82"/>
      <c r="CF103" s="82"/>
      <c r="CG103" s="82"/>
      <c r="CH103" s="82"/>
      <c r="CI103" s="82"/>
      <c r="CJ103" s="82"/>
      <c r="CK103" s="82"/>
      <c r="CL103" s="82"/>
      <c r="CM103" s="82"/>
      <c r="CN103" s="82"/>
      <c r="CO103" s="82"/>
      <c r="CP103" s="82"/>
      <c r="CQ103" s="82"/>
      <c r="CR103" s="82"/>
      <c r="CS103" s="82"/>
      <c r="CT103" s="82"/>
      <c r="CU103" s="82"/>
      <c r="CV103" s="82"/>
      <c r="CW103" s="82"/>
      <c r="CX103" s="82"/>
      <c r="CY103" s="82"/>
      <c r="CZ103" s="82"/>
      <c r="DA103" s="82"/>
      <c r="DB103" s="82"/>
      <c r="DC103" s="82"/>
      <c r="DD103" s="82"/>
      <c r="DE103" s="82"/>
      <c r="DF103" s="82"/>
      <c r="DG103" s="82"/>
      <c r="DH103" s="82"/>
      <c r="DI103" s="82"/>
      <c r="DJ103" s="82"/>
      <c r="DK103" s="82"/>
      <c r="DL103" s="82"/>
      <c r="DM103" s="82"/>
      <c r="DN103" s="82"/>
      <c r="DO103" s="82"/>
    </row>
    <row r="104" spans="1:119" s="86" customFormat="1" ht="12.95" customHeight="1" outlineLevel="1">
      <c r="A104" s="78"/>
      <c r="B104" s="139" t="s">
        <v>144</v>
      </c>
      <c r="C104" s="88"/>
      <c r="D104" s="88"/>
      <c r="E104" s="88"/>
      <c r="F104" s="88"/>
      <c r="G104" s="88"/>
      <c r="H104" s="88"/>
      <c r="I104" s="88"/>
      <c r="J104" s="80">
        <v>0</v>
      </c>
      <c r="K104" s="80">
        <f>K$96</f>
        <v>100</v>
      </c>
      <c r="L104" s="89">
        <v>0</v>
      </c>
      <c r="M104" s="89">
        <v>0</v>
      </c>
      <c r="N104" s="140">
        <v>0</v>
      </c>
      <c r="O104" s="80">
        <v>0</v>
      </c>
      <c r="P104" s="80">
        <v>0</v>
      </c>
      <c r="Q104" s="80">
        <v>0</v>
      </c>
      <c r="R104" s="80">
        <v>0</v>
      </c>
      <c r="S104" s="140">
        <v>0</v>
      </c>
      <c r="T104" s="92">
        <v>0</v>
      </c>
      <c r="U104" s="80">
        <v>0</v>
      </c>
      <c r="V104" s="80">
        <v>0</v>
      </c>
      <c r="W104" s="80">
        <v>0</v>
      </c>
      <c r="X104" s="140">
        <v>0</v>
      </c>
      <c r="Y104" s="92">
        <v>0</v>
      </c>
      <c r="Z104" s="80">
        <v>0</v>
      </c>
      <c r="AA104" s="80">
        <v>0</v>
      </c>
      <c r="AB104" s="80">
        <v>0</v>
      </c>
      <c r="AC104" s="140">
        <v>0</v>
      </c>
      <c r="AD104" s="92">
        <v>0</v>
      </c>
      <c r="AE104" s="80">
        <v>0</v>
      </c>
      <c r="AF104" s="80">
        <v>0</v>
      </c>
      <c r="AG104" s="80">
        <v>0</v>
      </c>
      <c r="AH104" s="140">
        <v>0</v>
      </c>
      <c r="AI104" s="92">
        <v>0</v>
      </c>
      <c r="AJ104" s="80">
        <v>0</v>
      </c>
      <c r="AK104" s="80">
        <v>0</v>
      </c>
      <c r="AL104" s="80">
        <v>0</v>
      </c>
      <c r="AM104" s="140">
        <v>0</v>
      </c>
      <c r="AN104" s="92">
        <v>0</v>
      </c>
      <c r="AO104" s="80">
        <v>0</v>
      </c>
      <c r="AP104" s="80">
        <v>0</v>
      </c>
      <c r="AQ104" s="80">
        <v>0</v>
      </c>
      <c r="AR104" s="140">
        <v>0</v>
      </c>
      <c r="AS104" s="92">
        <v>0</v>
      </c>
      <c r="AT104" s="80">
        <v>0</v>
      </c>
      <c r="AU104" s="80">
        <v>0</v>
      </c>
      <c r="AV104" s="80">
        <v>0</v>
      </c>
      <c r="AW104" s="140">
        <v>0</v>
      </c>
      <c r="AX104" s="92">
        <v>0</v>
      </c>
      <c r="AY104" s="80">
        <v>0</v>
      </c>
      <c r="AZ104" s="80">
        <v>0</v>
      </c>
      <c r="BA104" s="80">
        <v>0</v>
      </c>
      <c r="BB104" s="140">
        <v>0</v>
      </c>
      <c r="BC104" s="92">
        <v>0</v>
      </c>
      <c r="BD104" s="80">
        <v>0</v>
      </c>
      <c r="BE104" s="80">
        <v>0</v>
      </c>
      <c r="BF104" s="80">
        <v>0</v>
      </c>
      <c r="BG104" s="140">
        <v>0</v>
      </c>
      <c r="BH104" s="92">
        <v>0</v>
      </c>
      <c r="BI104" s="80">
        <v>0</v>
      </c>
      <c r="BJ104" s="80">
        <v>0</v>
      </c>
      <c r="BK104" s="80">
        <v>0</v>
      </c>
      <c r="BL104" s="140">
        <v>0</v>
      </c>
      <c r="BM104" s="82"/>
      <c r="BN104" s="82"/>
      <c r="BO104" s="82"/>
      <c r="BP104" s="82"/>
      <c r="BQ104" s="82"/>
      <c r="BR104" s="82"/>
      <c r="BS104" s="82"/>
      <c r="BT104" s="82"/>
      <c r="BU104" s="82"/>
      <c r="BV104" s="82"/>
      <c r="BW104" s="82"/>
      <c r="BX104" s="82"/>
      <c r="BY104" s="82"/>
      <c r="BZ104" s="82"/>
      <c r="CA104" s="82"/>
      <c r="CB104" s="82"/>
      <c r="CC104" s="82"/>
      <c r="CD104" s="82"/>
      <c r="CE104" s="82"/>
      <c r="CF104" s="82"/>
      <c r="CG104" s="82"/>
      <c r="CH104" s="82"/>
      <c r="CI104" s="82"/>
      <c r="CJ104" s="82"/>
      <c r="CK104" s="82"/>
      <c r="CL104" s="82"/>
      <c r="CM104" s="82"/>
      <c r="CN104" s="82"/>
      <c r="CO104" s="82"/>
      <c r="CP104" s="82"/>
      <c r="CQ104" s="82"/>
      <c r="CR104" s="82"/>
      <c r="CS104" s="82"/>
      <c r="CT104" s="82"/>
      <c r="CU104" s="82"/>
      <c r="CV104" s="82"/>
      <c r="CW104" s="82"/>
      <c r="CX104" s="82"/>
      <c r="CY104" s="82"/>
      <c r="CZ104" s="82"/>
      <c r="DA104" s="82"/>
      <c r="DB104" s="82"/>
      <c r="DC104" s="82"/>
      <c r="DD104" s="82"/>
      <c r="DE104" s="82"/>
      <c r="DF104" s="82"/>
      <c r="DG104" s="82"/>
      <c r="DH104" s="82"/>
      <c r="DI104" s="82"/>
      <c r="DJ104" s="82"/>
      <c r="DK104" s="82"/>
      <c r="DL104" s="82"/>
      <c r="DM104" s="82"/>
      <c r="DN104" s="82"/>
      <c r="DO104" s="82"/>
    </row>
    <row r="105" spans="1:119" s="86" customFormat="1" ht="12.95" customHeight="1" outlineLevel="1">
      <c r="A105" s="78"/>
      <c r="B105" s="139" t="s">
        <v>114</v>
      </c>
      <c r="C105" s="88"/>
      <c r="D105" s="88"/>
      <c r="E105" s="88"/>
      <c r="F105" s="88"/>
      <c r="G105" s="88"/>
      <c r="H105" s="88"/>
      <c r="I105" s="88"/>
      <c r="J105" s="80"/>
      <c r="K105" s="88"/>
      <c r="L105" s="80">
        <f>K$16</f>
        <v>44</v>
      </c>
      <c r="M105" s="80">
        <f t="shared" ref="M105:BL105" si="49">L105-1</f>
        <v>43</v>
      </c>
      <c r="N105" s="140">
        <f t="shared" si="49"/>
        <v>42</v>
      </c>
      <c r="O105" s="80">
        <f t="shared" si="49"/>
        <v>41</v>
      </c>
      <c r="P105" s="80">
        <f t="shared" si="49"/>
        <v>40</v>
      </c>
      <c r="Q105" s="80">
        <f t="shared" si="49"/>
        <v>39</v>
      </c>
      <c r="R105" s="80">
        <f t="shared" si="49"/>
        <v>38</v>
      </c>
      <c r="S105" s="140">
        <f t="shared" si="49"/>
        <v>37</v>
      </c>
      <c r="T105" s="92">
        <f t="shared" si="49"/>
        <v>36</v>
      </c>
      <c r="U105" s="80">
        <f t="shared" si="49"/>
        <v>35</v>
      </c>
      <c r="V105" s="80">
        <f t="shared" si="49"/>
        <v>34</v>
      </c>
      <c r="W105" s="80">
        <f t="shared" si="49"/>
        <v>33</v>
      </c>
      <c r="X105" s="140">
        <f t="shared" si="49"/>
        <v>32</v>
      </c>
      <c r="Y105" s="92">
        <f t="shared" si="49"/>
        <v>31</v>
      </c>
      <c r="Z105" s="80">
        <f t="shared" si="49"/>
        <v>30</v>
      </c>
      <c r="AA105" s="80">
        <f t="shared" si="49"/>
        <v>29</v>
      </c>
      <c r="AB105" s="80">
        <f t="shared" si="49"/>
        <v>28</v>
      </c>
      <c r="AC105" s="140">
        <f t="shared" si="49"/>
        <v>27</v>
      </c>
      <c r="AD105" s="92">
        <f t="shared" si="49"/>
        <v>26</v>
      </c>
      <c r="AE105" s="80">
        <f t="shared" si="49"/>
        <v>25</v>
      </c>
      <c r="AF105" s="80">
        <f t="shared" si="49"/>
        <v>24</v>
      </c>
      <c r="AG105" s="80">
        <f t="shared" si="49"/>
        <v>23</v>
      </c>
      <c r="AH105" s="140">
        <f t="shared" si="49"/>
        <v>22</v>
      </c>
      <c r="AI105" s="92">
        <f t="shared" si="49"/>
        <v>21</v>
      </c>
      <c r="AJ105" s="80">
        <f t="shared" si="49"/>
        <v>20</v>
      </c>
      <c r="AK105" s="80">
        <f t="shared" si="49"/>
        <v>19</v>
      </c>
      <c r="AL105" s="80">
        <f t="shared" si="49"/>
        <v>18</v>
      </c>
      <c r="AM105" s="140">
        <f t="shared" si="49"/>
        <v>17</v>
      </c>
      <c r="AN105" s="92">
        <f t="shared" si="49"/>
        <v>16</v>
      </c>
      <c r="AO105" s="80">
        <f t="shared" si="49"/>
        <v>15</v>
      </c>
      <c r="AP105" s="80">
        <f t="shared" si="49"/>
        <v>14</v>
      </c>
      <c r="AQ105" s="80">
        <f t="shared" si="49"/>
        <v>13</v>
      </c>
      <c r="AR105" s="140">
        <f t="shared" si="49"/>
        <v>12</v>
      </c>
      <c r="AS105" s="92">
        <f t="shared" si="49"/>
        <v>11</v>
      </c>
      <c r="AT105" s="80">
        <f t="shared" si="49"/>
        <v>10</v>
      </c>
      <c r="AU105" s="80">
        <f t="shared" si="49"/>
        <v>9</v>
      </c>
      <c r="AV105" s="80">
        <f t="shared" si="49"/>
        <v>8</v>
      </c>
      <c r="AW105" s="140">
        <f t="shared" si="49"/>
        <v>7</v>
      </c>
      <c r="AX105" s="92">
        <f t="shared" si="49"/>
        <v>6</v>
      </c>
      <c r="AY105" s="80">
        <f t="shared" si="49"/>
        <v>5</v>
      </c>
      <c r="AZ105" s="80">
        <f t="shared" si="49"/>
        <v>4</v>
      </c>
      <c r="BA105" s="80">
        <f t="shared" si="49"/>
        <v>3</v>
      </c>
      <c r="BB105" s="140">
        <f t="shared" si="49"/>
        <v>2</v>
      </c>
      <c r="BC105" s="92">
        <f t="shared" si="49"/>
        <v>1</v>
      </c>
      <c r="BD105" s="80">
        <f t="shared" si="49"/>
        <v>0</v>
      </c>
      <c r="BE105" s="80">
        <f t="shared" si="49"/>
        <v>-1</v>
      </c>
      <c r="BF105" s="80">
        <f t="shared" si="49"/>
        <v>-2</v>
      </c>
      <c r="BG105" s="140">
        <f t="shared" si="49"/>
        <v>-3</v>
      </c>
      <c r="BH105" s="92">
        <f t="shared" si="49"/>
        <v>-4</v>
      </c>
      <c r="BI105" s="80">
        <f t="shared" si="49"/>
        <v>-5</v>
      </c>
      <c r="BJ105" s="80">
        <f t="shared" si="49"/>
        <v>-6</v>
      </c>
      <c r="BK105" s="80">
        <f t="shared" si="49"/>
        <v>-7</v>
      </c>
      <c r="BL105" s="140">
        <f t="shared" si="49"/>
        <v>-8</v>
      </c>
      <c r="BM105" s="82"/>
      <c r="BN105" s="82"/>
      <c r="BO105" s="82"/>
      <c r="BP105" s="82"/>
      <c r="BQ105" s="82"/>
      <c r="BR105" s="82"/>
      <c r="BS105" s="82"/>
      <c r="BT105" s="82"/>
      <c r="BU105" s="82"/>
      <c r="BV105" s="82"/>
      <c r="BW105" s="82"/>
      <c r="BX105" s="82"/>
      <c r="BY105" s="82"/>
      <c r="BZ105" s="82"/>
      <c r="CA105" s="82"/>
      <c r="CB105" s="82"/>
      <c r="CC105" s="82"/>
      <c r="CD105" s="82"/>
      <c r="CE105" s="82"/>
      <c r="CF105" s="82"/>
      <c r="CG105" s="82"/>
      <c r="CH105" s="82"/>
      <c r="CI105" s="82"/>
      <c r="CJ105" s="82"/>
      <c r="CK105" s="82"/>
      <c r="CL105" s="82"/>
      <c r="CM105" s="82"/>
      <c r="CN105" s="82"/>
      <c r="CO105" s="82"/>
      <c r="CP105" s="82"/>
      <c r="CQ105" s="82"/>
      <c r="CR105" s="82"/>
      <c r="CS105" s="82"/>
      <c r="CT105" s="82"/>
      <c r="CU105" s="82"/>
      <c r="CV105" s="82"/>
      <c r="CW105" s="82"/>
      <c r="CX105" s="82"/>
      <c r="CY105" s="82"/>
      <c r="CZ105" s="82"/>
      <c r="DA105" s="82"/>
      <c r="DB105" s="82"/>
      <c r="DC105" s="82"/>
      <c r="DD105" s="82"/>
      <c r="DE105" s="82"/>
      <c r="DF105" s="82"/>
      <c r="DG105" s="82"/>
      <c r="DH105" s="82"/>
      <c r="DI105" s="82"/>
      <c r="DJ105" s="82"/>
      <c r="DK105" s="82"/>
      <c r="DL105" s="82"/>
      <c r="DM105" s="82"/>
      <c r="DN105" s="82"/>
      <c r="DO105" s="82"/>
    </row>
    <row r="106" spans="1:119" s="86" customFormat="1" ht="12.95" customHeight="1" outlineLevel="1">
      <c r="A106" s="78"/>
      <c r="B106" s="114" t="s">
        <v>145</v>
      </c>
      <c r="C106" s="88"/>
      <c r="D106" s="88"/>
      <c r="E106" s="88"/>
      <c r="F106" s="88"/>
      <c r="G106" s="88"/>
      <c r="H106" s="88"/>
      <c r="I106" s="88"/>
      <c r="J106" s="80">
        <f>IF(J103&lt;&gt;0,J103/J105,0)</f>
        <v>0</v>
      </c>
      <c r="K106" s="80">
        <f>IF(K103&lt;&gt;0,K103/K105,0)</f>
        <v>0</v>
      </c>
      <c r="L106" s="80">
        <f>IF(L103&lt;&gt;0,L103/L105,0)</f>
        <v>2.2727272727272729</v>
      </c>
      <c r="M106" s="80">
        <f>IF(M103&lt;&gt;0,M103/M105,0)</f>
        <v>2.2727272727272729</v>
      </c>
      <c r="N106" s="140">
        <f>IF(N103&lt;&gt;0,N103/N105,0)</f>
        <v>2.2727272727272729</v>
      </c>
      <c r="O106" s="80">
        <f t="shared" ref="O106:BL106" si="50">IF(O103&lt;&gt;0,O103/O105,0)</f>
        <v>2.2727272727272734</v>
      </c>
      <c r="P106" s="80">
        <f t="shared" si="50"/>
        <v>2.2727272727272734</v>
      </c>
      <c r="Q106" s="80">
        <f t="shared" si="50"/>
        <v>2.2727272727272734</v>
      </c>
      <c r="R106" s="80">
        <f t="shared" si="50"/>
        <v>2.2727272727272729</v>
      </c>
      <c r="S106" s="140">
        <f t="shared" si="50"/>
        <v>2.2727272727272734</v>
      </c>
      <c r="T106" s="92">
        <f t="shared" si="50"/>
        <v>2.2727272727272734</v>
      </c>
      <c r="U106" s="80">
        <f t="shared" si="50"/>
        <v>2.2727272727272734</v>
      </c>
      <c r="V106" s="80">
        <f t="shared" si="50"/>
        <v>2.2727272727272729</v>
      </c>
      <c r="W106" s="80">
        <f t="shared" si="50"/>
        <v>2.2727272727272734</v>
      </c>
      <c r="X106" s="140">
        <f t="shared" si="50"/>
        <v>2.2727272727272734</v>
      </c>
      <c r="Y106" s="92">
        <f t="shared" si="50"/>
        <v>2.2727272727272729</v>
      </c>
      <c r="Z106" s="80">
        <f t="shared" si="50"/>
        <v>2.2727272727272734</v>
      </c>
      <c r="AA106" s="80">
        <f t="shared" si="50"/>
        <v>2.2727272727272738</v>
      </c>
      <c r="AB106" s="80">
        <f t="shared" si="50"/>
        <v>2.2727272727272738</v>
      </c>
      <c r="AC106" s="140">
        <f t="shared" si="50"/>
        <v>2.2727272727272738</v>
      </c>
      <c r="AD106" s="92">
        <f t="shared" si="50"/>
        <v>2.2727272727272738</v>
      </c>
      <c r="AE106" s="80">
        <f t="shared" si="50"/>
        <v>2.2727272727272738</v>
      </c>
      <c r="AF106" s="80">
        <f t="shared" si="50"/>
        <v>2.2727272727272738</v>
      </c>
      <c r="AG106" s="80">
        <f t="shared" si="50"/>
        <v>2.2727272727272738</v>
      </c>
      <c r="AH106" s="140">
        <f t="shared" si="50"/>
        <v>2.2727272727272738</v>
      </c>
      <c r="AI106" s="92">
        <f t="shared" si="50"/>
        <v>2.2727272727272738</v>
      </c>
      <c r="AJ106" s="80">
        <f t="shared" si="50"/>
        <v>2.2727272727272738</v>
      </c>
      <c r="AK106" s="80">
        <f t="shared" si="50"/>
        <v>2.2727272727272738</v>
      </c>
      <c r="AL106" s="80">
        <f t="shared" si="50"/>
        <v>2.2727272727272738</v>
      </c>
      <c r="AM106" s="140">
        <f t="shared" si="50"/>
        <v>2.2727272727272738</v>
      </c>
      <c r="AN106" s="92">
        <f t="shared" si="50"/>
        <v>2.2727272727272738</v>
      </c>
      <c r="AO106" s="80">
        <f t="shared" si="50"/>
        <v>2.2727272727272738</v>
      </c>
      <c r="AP106" s="80">
        <f t="shared" si="50"/>
        <v>2.2727272727272738</v>
      </c>
      <c r="AQ106" s="80">
        <f t="shared" si="50"/>
        <v>2.2727272727272738</v>
      </c>
      <c r="AR106" s="140">
        <f t="shared" si="50"/>
        <v>2.2727272727272738</v>
      </c>
      <c r="AS106" s="92">
        <f t="shared" si="50"/>
        <v>2.2727272727272738</v>
      </c>
      <c r="AT106" s="80">
        <f t="shared" si="50"/>
        <v>2.2727272727272743</v>
      </c>
      <c r="AU106" s="80">
        <f t="shared" si="50"/>
        <v>2.2727272727272743</v>
      </c>
      <c r="AV106" s="80">
        <f t="shared" si="50"/>
        <v>2.2727272727272743</v>
      </c>
      <c r="AW106" s="140">
        <f t="shared" si="50"/>
        <v>2.2727272727272743</v>
      </c>
      <c r="AX106" s="92">
        <f t="shared" si="50"/>
        <v>2.2727272727272747</v>
      </c>
      <c r="AY106" s="80">
        <f t="shared" si="50"/>
        <v>2.2727272727272743</v>
      </c>
      <c r="AZ106" s="80">
        <f t="shared" si="50"/>
        <v>2.2727272727272743</v>
      </c>
      <c r="BA106" s="80">
        <f t="shared" si="50"/>
        <v>2.2727272727272743</v>
      </c>
      <c r="BB106" s="140">
        <f t="shared" si="50"/>
        <v>2.2727272727272743</v>
      </c>
      <c r="BC106" s="92">
        <f t="shared" si="50"/>
        <v>2.2727272727272743</v>
      </c>
      <c r="BD106" s="80">
        <f t="shared" si="50"/>
        <v>0</v>
      </c>
      <c r="BE106" s="80">
        <f t="shared" si="50"/>
        <v>0</v>
      </c>
      <c r="BF106" s="80">
        <f t="shared" si="50"/>
        <v>0</v>
      </c>
      <c r="BG106" s="140">
        <f t="shared" si="50"/>
        <v>0</v>
      </c>
      <c r="BH106" s="92">
        <f t="shared" si="50"/>
        <v>0</v>
      </c>
      <c r="BI106" s="80">
        <f t="shared" si="50"/>
        <v>0</v>
      </c>
      <c r="BJ106" s="80">
        <f t="shared" si="50"/>
        <v>0</v>
      </c>
      <c r="BK106" s="80">
        <f t="shared" si="50"/>
        <v>0</v>
      </c>
      <c r="BL106" s="140">
        <f t="shared" si="50"/>
        <v>0</v>
      </c>
      <c r="BM106" s="82"/>
      <c r="BN106" s="82"/>
      <c r="BO106" s="82"/>
      <c r="BP106" s="82"/>
      <c r="BQ106" s="82"/>
      <c r="BR106" s="82"/>
      <c r="BS106" s="82"/>
      <c r="BT106" s="82"/>
      <c r="BU106" s="82"/>
      <c r="BV106" s="82"/>
      <c r="BW106" s="82"/>
      <c r="BX106" s="82"/>
      <c r="BY106" s="82"/>
      <c r="BZ106" s="82"/>
      <c r="CA106" s="82"/>
      <c r="CB106" s="82"/>
      <c r="CC106" s="82"/>
      <c r="CD106" s="82"/>
      <c r="CE106" s="82"/>
      <c r="CF106" s="82"/>
      <c r="CG106" s="82"/>
      <c r="CH106" s="82"/>
      <c r="CI106" s="82"/>
      <c r="CJ106" s="82"/>
      <c r="CK106" s="82"/>
      <c r="CL106" s="82"/>
      <c r="CM106" s="82"/>
      <c r="CN106" s="82"/>
      <c r="CO106" s="82"/>
      <c r="CP106" s="82"/>
      <c r="CQ106" s="82"/>
      <c r="CR106" s="82"/>
      <c r="CS106" s="82"/>
      <c r="CT106" s="82"/>
      <c r="CU106" s="82"/>
      <c r="CV106" s="82"/>
      <c r="CW106" s="82"/>
      <c r="CX106" s="82"/>
      <c r="CY106" s="82"/>
      <c r="CZ106" s="82"/>
      <c r="DA106" s="82"/>
      <c r="DB106" s="82"/>
      <c r="DC106" s="82"/>
      <c r="DD106" s="82"/>
      <c r="DE106" s="82"/>
      <c r="DF106" s="82"/>
      <c r="DG106" s="82"/>
      <c r="DH106" s="82"/>
      <c r="DI106" s="82"/>
      <c r="DJ106" s="82"/>
      <c r="DK106" s="82"/>
      <c r="DL106" s="82"/>
      <c r="DM106" s="82"/>
      <c r="DN106" s="82"/>
      <c r="DO106" s="82"/>
    </row>
    <row r="107" spans="1:119" s="86" customFormat="1" ht="12.95" customHeight="1" outlineLevel="1">
      <c r="A107" s="78"/>
      <c r="B107" s="87" t="s">
        <v>146</v>
      </c>
      <c r="C107" s="88"/>
      <c r="D107" s="88"/>
      <c r="E107" s="88"/>
      <c r="F107" s="88"/>
      <c r="G107" s="88"/>
      <c r="H107" s="88"/>
      <c r="I107" s="88"/>
      <c r="J107" s="141">
        <f>J103+J104-J106</f>
        <v>0</v>
      </c>
      <c r="K107" s="141">
        <f>K103+K104-K106</f>
        <v>100</v>
      </c>
      <c r="L107" s="141">
        <f>L103+L104-L106</f>
        <v>97.727272727272734</v>
      </c>
      <c r="M107" s="141">
        <f>M103+M104-M106</f>
        <v>95.454545454545467</v>
      </c>
      <c r="N107" s="142">
        <f>N103+N104-N106</f>
        <v>93.181818181818201</v>
      </c>
      <c r="O107" s="141">
        <f t="shared" ref="O107:BL107" si="51">O103+O104-O106</f>
        <v>90.909090909090935</v>
      </c>
      <c r="P107" s="141">
        <f t="shared" si="51"/>
        <v>88.636363636363654</v>
      </c>
      <c r="Q107" s="141">
        <f t="shared" si="51"/>
        <v>86.363636363636374</v>
      </c>
      <c r="R107" s="141">
        <f t="shared" si="51"/>
        <v>84.090909090909108</v>
      </c>
      <c r="S107" s="142">
        <f t="shared" si="51"/>
        <v>81.818181818181841</v>
      </c>
      <c r="T107" s="159">
        <f t="shared" si="51"/>
        <v>79.545454545454561</v>
      </c>
      <c r="U107" s="141">
        <f t="shared" si="51"/>
        <v>77.27272727272728</v>
      </c>
      <c r="V107" s="141">
        <f t="shared" si="51"/>
        <v>75.000000000000014</v>
      </c>
      <c r="W107" s="141">
        <f t="shared" si="51"/>
        <v>72.727272727272748</v>
      </c>
      <c r="X107" s="142">
        <f t="shared" si="51"/>
        <v>70.454545454545467</v>
      </c>
      <c r="Y107" s="159">
        <f t="shared" si="51"/>
        <v>68.181818181818201</v>
      </c>
      <c r="Z107" s="141">
        <f t="shared" si="51"/>
        <v>65.909090909090935</v>
      </c>
      <c r="AA107" s="141">
        <f t="shared" si="51"/>
        <v>63.636363636363662</v>
      </c>
      <c r="AB107" s="141">
        <f t="shared" si="51"/>
        <v>61.363636363636388</v>
      </c>
      <c r="AC107" s="142">
        <f t="shared" si="51"/>
        <v>59.090909090909115</v>
      </c>
      <c r="AD107" s="159">
        <f t="shared" si="51"/>
        <v>56.818181818181841</v>
      </c>
      <c r="AE107" s="141">
        <f t="shared" si="51"/>
        <v>54.545454545454568</v>
      </c>
      <c r="AF107" s="141">
        <f t="shared" si="51"/>
        <v>52.272727272727295</v>
      </c>
      <c r="AG107" s="141">
        <f t="shared" si="51"/>
        <v>50.000000000000021</v>
      </c>
      <c r="AH107" s="142">
        <f t="shared" si="51"/>
        <v>47.727272727272748</v>
      </c>
      <c r="AI107" s="159">
        <f t="shared" si="51"/>
        <v>45.454545454545475</v>
      </c>
      <c r="AJ107" s="141">
        <f t="shared" si="51"/>
        <v>43.181818181818201</v>
      </c>
      <c r="AK107" s="141">
        <f t="shared" si="51"/>
        <v>40.909090909090928</v>
      </c>
      <c r="AL107" s="141">
        <f t="shared" si="51"/>
        <v>38.636363636363654</v>
      </c>
      <c r="AM107" s="142">
        <f t="shared" si="51"/>
        <v>36.363636363636381</v>
      </c>
      <c r="AN107" s="159">
        <f t="shared" si="51"/>
        <v>34.090909090909108</v>
      </c>
      <c r="AO107" s="141">
        <f t="shared" si="51"/>
        <v>31.818181818181834</v>
      </c>
      <c r="AP107" s="141">
        <f t="shared" si="51"/>
        <v>29.545454545454561</v>
      </c>
      <c r="AQ107" s="141">
        <f t="shared" si="51"/>
        <v>27.272727272727288</v>
      </c>
      <c r="AR107" s="142">
        <f t="shared" si="51"/>
        <v>25.000000000000014</v>
      </c>
      <c r="AS107" s="159">
        <f t="shared" si="51"/>
        <v>22.727272727272741</v>
      </c>
      <c r="AT107" s="141">
        <f t="shared" si="51"/>
        <v>20.454545454545467</v>
      </c>
      <c r="AU107" s="141">
        <f t="shared" si="51"/>
        <v>18.181818181818194</v>
      </c>
      <c r="AV107" s="141">
        <f t="shared" si="51"/>
        <v>15.909090909090921</v>
      </c>
      <c r="AW107" s="142">
        <f t="shared" si="51"/>
        <v>13.636363636363647</v>
      </c>
      <c r="AX107" s="159">
        <f t="shared" si="51"/>
        <v>11.363636363636372</v>
      </c>
      <c r="AY107" s="141">
        <f t="shared" si="51"/>
        <v>9.090909090909097</v>
      </c>
      <c r="AZ107" s="141">
        <f t="shared" si="51"/>
        <v>6.8181818181818228</v>
      </c>
      <c r="BA107" s="141">
        <f t="shared" si="51"/>
        <v>4.5454545454545485</v>
      </c>
      <c r="BB107" s="142">
        <f t="shared" si="51"/>
        <v>2.2727272727272743</v>
      </c>
      <c r="BC107" s="159">
        <f t="shared" si="51"/>
        <v>0</v>
      </c>
      <c r="BD107" s="141">
        <f t="shared" si="51"/>
        <v>0</v>
      </c>
      <c r="BE107" s="141">
        <f t="shared" si="51"/>
        <v>0</v>
      </c>
      <c r="BF107" s="141">
        <f t="shared" si="51"/>
        <v>0</v>
      </c>
      <c r="BG107" s="142">
        <f t="shared" si="51"/>
        <v>0</v>
      </c>
      <c r="BH107" s="159">
        <f t="shared" si="51"/>
        <v>0</v>
      </c>
      <c r="BI107" s="141">
        <f t="shared" si="51"/>
        <v>0</v>
      </c>
      <c r="BJ107" s="141">
        <f t="shared" si="51"/>
        <v>0</v>
      </c>
      <c r="BK107" s="141">
        <f t="shared" si="51"/>
        <v>0</v>
      </c>
      <c r="BL107" s="142">
        <f t="shared" si="51"/>
        <v>0</v>
      </c>
      <c r="BM107" s="82"/>
      <c r="BN107" s="82"/>
      <c r="BO107" s="82"/>
      <c r="BP107" s="82"/>
      <c r="BQ107" s="82"/>
      <c r="BR107" s="82"/>
      <c r="BS107" s="82"/>
      <c r="BT107" s="82"/>
      <c r="BU107" s="82"/>
      <c r="BV107" s="82"/>
      <c r="BW107" s="82"/>
      <c r="BX107" s="82"/>
      <c r="BY107" s="82"/>
      <c r="BZ107" s="82"/>
      <c r="CA107" s="82"/>
      <c r="CB107" s="82"/>
      <c r="CC107" s="82"/>
      <c r="CD107" s="82"/>
      <c r="CE107" s="82"/>
      <c r="CF107" s="82"/>
      <c r="CG107" s="82"/>
      <c r="CH107" s="82"/>
      <c r="CI107" s="82"/>
      <c r="CJ107" s="82"/>
      <c r="CK107" s="82"/>
      <c r="CL107" s="82"/>
      <c r="CM107" s="82"/>
      <c r="CN107" s="82"/>
      <c r="CO107" s="82"/>
      <c r="CP107" s="82"/>
      <c r="CQ107" s="82"/>
      <c r="CR107" s="82"/>
      <c r="CS107" s="82"/>
      <c r="CT107" s="82"/>
      <c r="CU107" s="82"/>
      <c r="CV107" s="82"/>
      <c r="CW107" s="82"/>
      <c r="CX107" s="82"/>
      <c r="CY107" s="82"/>
      <c r="CZ107" s="82"/>
      <c r="DA107" s="82"/>
      <c r="DB107" s="82"/>
      <c r="DC107" s="82"/>
      <c r="DD107" s="82"/>
      <c r="DE107" s="82"/>
      <c r="DF107" s="82"/>
      <c r="DG107" s="82"/>
      <c r="DH107" s="82"/>
      <c r="DI107" s="82"/>
      <c r="DJ107" s="82"/>
      <c r="DK107" s="82"/>
      <c r="DL107" s="82"/>
      <c r="DM107" s="82"/>
      <c r="DN107" s="82"/>
      <c r="DO107" s="82"/>
    </row>
    <row r="108" spans="1:119" s="86" customFormat="1" ht="12.95" customHeight="1" outlineLevel="1">
      <c r="A108" s="77"/>
      <c r="B108" s="87" t="s">
        <v>147</v>
      </c>
      <c r="C108" s="79"/>
      <c r="D108" s="79"/>
      <c r="E108" s="79"/>
      <c r="F108" s="79"/>
      <c r="G108" s="79"/>
      <c r="H108" s="79"/>
      <c r="I108" s="79"/>
      <c r="J108" s="80">
        <v>0</v>
      </c>
      <c r="K108" s="80">
        <f>J112</f>
        <v>0</v>
      </c>
      <c r="L108" s="80">
        <f>K112</f>
        <v>0</v>
      </c>
      <c r="M108" s="80">
        <f>L112</f>
        <v>90</v>
      </c>
      <c r="N108" s="140">
        <f>M112</f>
        <v>87.954545454545453</v>
      </c>
      <c r="O108" s="80">
        <f t="shared" ref="O108:BL108" si="52">N112</f>
        <v>85.909090909090907</v>
      </c>
      <c r="P108" s="80">
        <f t="shared" si="52"/>
        <v>83.86363636363636</v>
      </c>
      <c r="Q108" s="80">
        <f t="shared" si="52"/>
        <v>81.818181818181813</v>
      </c>
      <c r="R108" s="80">
        <f t="shared" si="52"/>
        <v>79.772727272727266</v>
      </c>
      <c r="S108" s="140">
        <f t="shared" si="52"/>
        <v>77.72727272727272</v>
      </c>
      <c r="T108" s="92">
        <f t="shared" si="52"/>
        <v>75.681818181818173</v>
      </c>
      <c r="U108" s="80">
        <f t="shared" si="52"/>
        <v>73.636363636363626</v>
      </c>
      <c r="V108" s="80">
        <f t="shared" si="52"/>
        <v>71.590909090909079</v>
      </c>
      <c r="W108" s="80">
        <f t="shared" si="52"/>
        <v>69.545454545454533</v>
      </c>
      <c r="X108" s="140">
        <f t="shared" si="52"/>
        <v>67.499999999999986</v>
      </c>
      <c r="Y108" s="92">
        <f t="shared" si="52"/>
        <v>65.454545454545439</v>
      </c>
      <c r="Z108" s="80">
        <f t="shared" si="52"/>
        <v>63.409090909090892</v>
      </c>
      <c r="AA108" s="80">
        <f t="shared" si="52"/>
        <v>61.363636363636346</v>
      </c>
      <c r="AB108" s="80">
        <f t="shared" si="52"/>
        <v>59.318181818181799</v>
      </c>
      <c r="AC108" s="140">
        <f t="shared" si="52"/>
        <v>57.272727272727252</v>
      </c>
      <c r="AD108" s="92">
        <f t="shared" si="52"/>
        <v>55.227272727272705</v>
      </c>
      <c r="AE108" s="80">
        <f t="shared" si="52"/>
        <v>53.181818181818159</v>
      </c>
      <c r="AF108" s="80">
        <f t="shared" si="52"/>
        <v>51.136363636363612</v>
      </c>
      <c r="AG108" s="80">
        <f t="shared" si="52"/>
        <v>49.090909090909065</v>
      </c>
      <c r="AH108" s="140">
        <f t="shared" si="52"/>
        <v>47.045454545454518</v>
      </c>
      <c r="AI108" s="92">
        <f t="shared" si="52"/>
        <v>44.999999999999972</v>
      </c>
      <c r="AJ108" s="80">
        <f t="shared" si="52"/>
        <v>42.954545454545425</v>
      </c>
      <c r="AK108" s="80">
        <f t="shared" si="52"/>
        <v>40.909090909090878</v>
      </c>
      <c r="AL108" s="80">
        <f t="shared" si="52"/>
        <v>38.863636363636331</v>
      </c>
      <c r="AM108" s="140">
        <f t="shared" si="52"/>
        <v>36.818181818181785</v>
      </c>
      <c r="AN108" s="92">
        <f t="shared" si="52"/>
        <v>34.772727272727238</v>
      </c>
      <c r="AO108" s="80">
        <f t="shared" si="52"/>
        <v>32.727272727272691</v>
      </c>
      <c r="AP108" s="80">
        <f t="shared" si="52"/>
        <v>30.681818181818148</v>
      </c>
      <c r="AQ108" s="80">
        <f t="shared" si="52"/>
        <v>28.636363636363605</v>
      </c>
      <c r="AR108" s="140">
        <f t="shared" si="52"/>
        <v>26.590909090909062</v>
      </c>
      <c r="AS108" s="92">
        <f t="shared" si="52"/>
        <v>24.545454545454518</v>
      </c>
      <c r="AT108" s="80">
        <f t="shared" si="52"/>
        <v>22.499999999999975</v>
      </c>
      <c r="AU108" s="80">
        <f t="shared" si="52"/>
        <v>20.454545454545432</v>
      </c>
      <c r="AV108" s="80">
        <f t="shared" si="52"/>
        <v>18.409090909090889</v>
      </c>
      <c r="AW108" s="140">
        <f t="shared" si="52"/>
        <v>16.363636363636346</v>
      </c>
      <c r="AX108" s="92">
        <f t="shared" si="52"/>
        <v>14.318181818181802</v>
      </c>
      <c r="AY108" s="80">
        <f t="shared" si="52"/>
        <v>12.272727272727259</v>
      </c>
      <c r="AZ108" s="80">
        <f t="shared" si="52"/>
        <v>10.227272727272716</v>
      </c>
      <c r="BA108" s="80">
        <f t="shared" si="52"/>
        <v>8.1818181818181728</v>
      </c>
      <c r="BB108" s="140">
        <f t="shared" si="52"/>
        <v>6.1363636363636296</v>
      </c>
      <c r="BC108" s="92">
        <f t="shared" si="52"/>
        <v>4.0909090909090864</v>
      </c>
      <c r="BD108" s="80">
        <f t="shared" si="52"/>
        <v>2.0454545454545432</v>
      </c>
      <c r="BE108" s="80">
        <f t="shared" si="52"/>
        <v>0</v>
      </c>
      <c r="BF108" s="80">
        <f t="shared" si="52"/>
        <v>0</v>
      </c>
      <c r="BG108" s="140">
        <f t="shared" si="52"/>
        <v>0</v>
      </c>
      <c r="BH108" s="92">
        <f t="shared" si="52"/>
        <v>0</v>
      </c>
      <c r="BI108" s="80">
        <f t="shared" si="52"/>
        <v>0</v>
      </c>
      <c r="BJ108" s="80">
        <f t="shared" si="52"/>
        <v>0</v>
      </c>
      <c r="BK108" s="80">
        <f t="shared" si="52"/>
        <v>0</v>
      </c>
      <c r="BL108" s="140">
        <f t="shared" si="52"/>
        <v>0</v>
      </c>
      <c r="BM108" s="82"/>
      <c r="BN108" s="82"/>
      <c r="BO108" s="82"/>
      <c r="BP108" s="82"/>
      <c r="BQ108" s="82"/>
      <c r="BR108" s="82"/>
      <c r="BS108" s="82"/>
      <c r="BT108" s="82"/>
      <c r="BU108" s="82"/>
      <c r="BV108" s="82"/>
      <c r="BW108" s="82"/>
      <c r="BX108" s="82"/>
      <c r="BY108" s="82"/>
      <c r="BZ108" s="82"/>
      <c r="CA108" s="82"/>
      <c r="CB108" s="82"/>
      <c r="CC108" s="82"/>
      <c r="CD108" s="82"/>
      <c r="CE108" s="82"/>
      <c r="CF108" s="82"/>
      <c r="CG108" s="82"/>
      <c r="CH108" s="82"/>
      <c r="CI108" s="82"/>
      <c r="CJ108" s="82"/>
      <c r="CK108" s="82"/>
      <c r="CL108" s="82"/>
      <c r="CM108" s="82"/>
      <c r="CN108" s="82"/>
      <c r="CO108" s="82"/>
      <c r="CP108" s="82"/>
      <c r="CQ108" s="82"/>
      <c r="CR108" s="82"/>
      <c r="CS108" s="82"/>
      <c r="CT108" s="82"/>
      <c r="CU108" s="82"/>
      <c r="CV108" s="82"/>
      <c r="CW108" s="82"/>
      <c r="CX108" s="82"/>
      <c r="CY108" s="82"/>
      <c r="CZ108" s="82"/>
      <c r="DA108" s="82"/>
      <c r="DB108" s="82"/>
      <c r="DC108" s="82"/>
      <c r="DD108" s="82"/>
      <c r="DE108" s="82"/>
      <c r="DF108" s="82"/>
      <c r="DG108" s="82"/>
      <c r="DH108" s="82"/>
      <c r="DI108" s="82"/>
      <c r="DJ108" s="82"/>
      <c r="DK108" s="82"/>
      <c r="DL108" s="82"/>
      <c r="DM108" s="82"/>
      <c r="DN108" s="82"/>
      <c r="DO108" s="82"/>
    </row>
    <row r="109" spans="1:119" s="86" customFormat="1" ht="12.95" customHeight="1" outlineLevel="1">
      <c r="A109" s="78"/>
      <c r="B109" s="139" t="s">
        <v>148</v>
      </c>
      <c r="C109" s="88"/>
      <c r="D109" s="88"/>
      <c r="E109" s="88"/>
      <c r="F109" s="88"/>
      <c r="G109" s="88"/>
      <c r="H109" s="88"/>
      <c r="I109" s="88"/>
      <c r="J109" s="80">
        <v>0</v>
      </c>
      <c r="K109" s="80">
        <v>0</v>
      </c>
      <c r="L109" s="89">
        <f>L$96</f>
        <v>90</v>
      </c>
      <c r="M109" s="89">
        <v>0</v>
      </c>
      <c r="N109" s="140">
        <v>0</v>
      </c>
      <c r="O109" s="80">
        <v>0</v>
      </c>
      <c r="P109" s="80">
        <v>0</v>
      </c>
      <c r="Q109" s="80">
        <v>0</v>
      </c>
      <c r="R109" s="80">
        <v>0</v>
      </c>
      <c r="S109" s="140">
        <v>0</v>
      </c>
      <c r="T109" s="92">
        <v>0</v>
      </c>
      <c r="U109" s="80">
        <v>0</v>
      </c>
      <c r="V109" s="80">
        <v>0</v>
      </c>
      <c r="W109" s="80">
        <v>0</v>
      </c>
      <c r="X109" s="140">
        <v>0</v>
      </c>
      <c r="Y109" s="92">
        <v>0</v>
      </c>
      <c r="Z109" s="80">
        <v>0</v>
      </c>
      <c r="AA109" s="80">
        <v>0</v>
      </c>
      <c r="AB109" s="80">
        <v>0</v>
      </c>
      <c r="AC109" s="140">
        <v>0</v>
      </c>
      <c r="AD109" s="92">
        <v>0</v>
      </c>
      <c r="AE109" s="80">
        <v>0</v>
      </c>
      <c r="AF109" s="80">
        <v>0</v>
      </c>
      <c r="AG109" s="80">
        <v>0</v>
      </c>
      <c r="AH109" s="140">
        <v>0</v>
      </c>
      <c r="AI109" s="92">
        <v>0</v>
      </c>
      <c r="AJ109" s="80">
        <v>0</v>
      </c>
      <c r="AK109" s="80">
        <v>0</v>
      </c>
      <c r="AL109" s="80">
        <v>0</v>
      </c>
      <c r="AM109" s="140">
        <v>0</v>
      </c>
      <c r="AN109" s="92">
        <v>0</v>
      </c>
      <c r="AO109" s="80">
        <v>0</v>
      </c>
      <c r="AP109" s="80">
        <v>0</v>
      </c>
      <c r="AQ109" s="80">
        <v>0</v>
      </c>
      <c r="AR109" s="140">
        <v>0</v>
      </c>
      <c r="AS109" s="92">
        <v>0</v>
      </c>
      <c r="AT109" s="80">
        <v>0</v>
      </c>
      <c r="AU109" s="80">
        <v>0</v>
      </c>
      <c r="AV109" s="80">
        <v>0</v>
      </c>
      <c r="AW109" s="140">
        <v>0</v>
      </c>
      <c r="AX109" s="92">
        <v>0</v>
      </c>
      <c r="AY109" s="80">
        <v>0</v>
      </c>
      <c r="AZ109" s="80">
        <v>0</v>
      </c>
      <c r="BA109" s="80">
        <v>0</v>
      </c>
      <c r="BB109" s="140">
        <v>0</v>
      </c>
      <c r="BC109" s="92">
        <v>0</v>
      </c>
      <c r="BD109" s="80">
        <v>0</v>
      </c>
      <c r="BE109" s="80">
        <v>0</v>
      </c>
      <c r="BF109" s="80">
        <v>0</v>
      </c>
      <c r="BG109" s="140">
        <v>0</v>
      </c>
      <c r="BH109" s="92">
        <v>0</v>
      </c>
      <c r="BI109" s="80">
        <v>0</v>
      </c>
      <c r="BJ109" s="80">
        <v>0</v>
      </c>
      <c r="BK109" s="80">
        <v>0</v>
      </c>
      <c r="BL109" s="140">
        <v>0</v>
      </c>
      <c r="BM109" s="82"/>
      <c r="BN109" s="82"/>
      <c r="BO109" s="82"/>
      <c r="BP109" s="82"/>
      <c r="BQ109" s="82"/>
      <c r="BR109" s="82"/>
      <c r="BS109" s="82"/>
      <c r="BT109" s="82"/>
      <c r="BU109" s="82"/>
      <c r="BV109" s="82"/>
      <c r="BW109" s="82"/>
      <c r="BX109" s="82"/>
      <c r="BY109" s="82"/>
      <c r="BZ109" s="82"/>
      <c r="CA109" s="82"/>
      <c r="CB109" s="82"/>
      <c r="CC109" s="82"/>
      <c r="CD109" s="82"/>
      <c r="CE109" s="82"/>
      <c r="CF109" s="82"/>
      <c r="CG109" s="82"/>
      <c r="CH109" s="82"/>
      <c r="CI109" s="82"/>
      <c r="CJ109" s="82"/>
      <c r="CK109" s="82"/>
      <c r="CL109" s="82"/>
      <c r="CM109" s="82"/>
      <c r="CN109" s="82"/>
      <c r="CO109" s="82"/>
      <c r="CP109" s="82"/>
      <c r="CQ109" s="82"/>
      <c r="CR109" s="82"/>
      <c r="CS109" s="82"/>
      <c r="CT109" s="82"/>
      <c r="CU109" s="82"/>
      <c r="CV109" s="82"/>
      <c r="CW109" s="82"/>
      <c r="CX109" s="82"/>
      <c r="CY109" s="82"/>
      <c r="CZ109" s="82"/>
      <c r="DA109" s="82"/>
      <c r="DB109" s="82"/>
      <c r="DC109" s="82"/>
      <c r="DD109" s="82"/>
      <c r="DE109" s="82"/>
      <c r="DF109" s="82"/>
      <c r="DG109" s="82"/>
      <c r="DH109" s="82"/>
      <c r="DI109" s="82"/>
      <c r="DJ109" s="82"/>
      <c r="DK109" s="82"/>
      <c r="DL109" s="82"/>
      <c r="DM109" s="82"/>
      <c r="DN109" s="82"/>
      <c r="DO109" s="82"/>
    </row>
    <row r="110" spans="1:119" s="86" customFormat="1" ht="12.95" customHeight="1" outlineLevel="1">
      <c r="A110" s="78"/>
      <c r="B110" s="139" t="s">
        <v>114</v>
      </c>
      <c r="C110" s="88"/>
      <c r="D110" s="88"/>
      <c r="E110" s="88"/>
      <c r="F110" s="88"/>
      <c r="G110" s="88"/>
      <c r="H110" s="88"/>
      <c r="I110" s="88"/>
      <c r="J110" s="80"/>
      <c r="K110" s="80"/>
      <c r="L110" s="88"/>
      <c r="M110" s="80">
        <f>L$16</f>
        <v>44</v>
      </c>
      <c r="N110" s="140">
        <f t="shared" ref="N110:BL110" si="53">M110-1</f>
        <v>43</v>
      </c>
      <c r="O110" s="80">
        <f t="shared" si="53"/>
        <v>42</v>
      </c>
      <c r="P110" s="80">
        <f t="shared" si="53"/>
        <v>41</v>
      </c>
      <c r="Q110" s="80">
        <f t="shared" si="53"/>
        <v>40</v>
      </c>
      <c r="R110" s="80">
        <f t="shared" si="53"/>
        <v>39</v>
      </c>
      <c r="S110" s="140">
        <f t="shared" si="53"/>
        <v>38</v>
      </c>
      <c r="T110" s="92">
        <f t="shared" si="53"/>
        <v>37</v>
      </c>
      <c r="U110" s="80">
        <f t="shared" si="53"/>
        <v>36</v>
      </c>
      <c r="V110" s="80">
        <f t="shared" si="53"/>
        <v>35</v>
      </c>
      <c r="W110" s="80">
        <f t="shared" si="53"/>
        <v>34</v>
      </c>
      <c r="X110" s="140">
        <f t="shared" si="53"/>
        <v>33</v>
      </c>
      <c r="Y110" s="92">
        <f t="shared" si="53"/>
        <v>32</v>
      </c>
      <c r="Z110" s="80">
        <f t="shared" si="53"/>
        <v>31</v>
      </c>
      <c r="AA110" s="80">
        <f t="shared" si="53"/>
        <v>30</v>
      </c>
      <c r="AB110" s="80">
        <f t="shared" si="53"/>
        <v>29</v>
      </c>
      <c r="AC110" s="140">
        <f t="shared" si="53"/>
        <v>28</v>
      </c>
      <c r="AD110" s="92">
        <f t="shared" si="53"/>
        <v>27</v>
      </c>
      <c r="AE110" s="80">
        <f t="shared" si="53"/>
        <v>26</v>
      </c>
      <c r="AF110" s="80">
        <f t="shared" si="53"/>
        <v>25</v>
      </c>
      <c r="AG110" s="80">
        <f t="shared" si="53"/>
        <v>24</v>
      </c>
      <c r="AH110" s="140">
        <f t="shared" si="53"/>
        <v>23</v>
      </c>
      <c r="AI110" s="92">
        <f t="shared" si="53"/>
        <v>22</v>
      </c>
      <c r="AJ110" s="80">
        <f t="shared" si="53"/>
        <v>21</v>
      </c>
      <c r="AK110" s="80">
        <f t="shared" si="53"/>
        <v>20</v>
      </c>
      <c r="AL110" s="80">
        <f t="shared" si="53"/>
        <v>19</v>
      </c>
      <c r="AM110" s="140">
        <f t="shared" si="53"/>
        <v>18</v>
      </c>
      <c r="AN110" s="92">
        <f t="shared" si="53"/>
        <v>17</v>
      </c>
      <c r="AO110" s="80">
        <f t="shared" si="53"/>
        <v>16</v>
      </c>
      <c r="AP110" s="80">
        <f t="shared" si="53"/>
        <v>15</v>
      </c>
      <c r="AQ110" s="80">
        <f t="shared" si="53"/>
        <v>14</v>
      </c>
      <c r="AR110" s="140">
        <f t="shared" si="53"/>
        <v>13</v>
      </c>
      <c r="AS110" s="92">
        <f t="shared" si="53"/>
        <v>12</v>
      </c>
      <c r="AT110" s="80">
        <f t="shared" si="53"/>
        <v>11</v>
      </c>
      <c r="AU110" s="80">
        <f t="shared" si="53"/>
        <v>10</v>
      </c>
      <c r="AV110" s="80">
        <f t="shared" si="53"/>
        <v>9</v>
      </c>
      <c r="AW110" s="140">
        <f t="shared" si="53"/>
        <v>8</v>
      </c>
      <c r="AX110" s="92">
        <f t="shared" si="53"/>
        <v>7</v>
      </c>
      <c r="AY110" s="80">
        <f t="shared" si="53"/>
        <v>6</v>
      </c>
      <c r="AZ110" s="80">
        <f t="shared" si="53"/>
        <v>5</v>
      </c>
      <c r="BA110" s="80">
        <f t="shared" si="53"/>
        <v>4</v>
      </c>
      <c r="BB110" s="140">
        <f t="shared" si="53"/>
        <v>3</v>
      </c>
      <c r="BC110" s="92">
        <f t="shared" si="53"/>
        <v>2</v>
      </c>
      <c r="BD110" s="80">
        <f t="shared" si="53"/>
        <v>1</v>
      </c>
      <c r="BE110" s="80">
        <f t="shared" si="53"/>
        <v>0</v>
      </c>
      <c r="BF110" s="80">
        <f t="shared" si="53"/>
        <v>-1</v>
      </c>
      <c r="BG110" s="140">
        <f t="shared" si="53"/>
        <v>-2</v>
      </c>
      <c r="BH110" s="92">
        <f t="shared" si="53"/>
        <v>-3</v>
      </c>
      <c r="BI110" s="80">
        <f t="shared" si="53"/>
        <v>-4</v>
      </c>
      <c r="BJ110" s="80">
        <f t="shared" si="53"/>
        <v>-5</v>
      </c>
      <c r="BK110" s="80">
        <f t="shared" si="53"/>
        <v>-6</v>
      </c>
      <c r="BL110" s="140">
        <f t="shared" si="53"/>
        <v>-7</v>
      </c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  <c r="BW110" s="82"/>
      <c r="BX110" s="82"/>
      <c r="BY110" s="82"/>
      <c r="BZ110" s="82"/>
      <c r="CA110" s="82"/>
      <c r="CB110" s="82"/>
      <c r="CC110" s="82"/>
      <c r="CD110" s="82"/>
      <c r="CE110" s="82"/>
      <c r="CF110" s="82"/>
      <c r="CG110" s="82"/>
      <c r="CH110" s="82"/>
      <c r="CI110" s="82"/>
      <c r="CJ110" s="82"/>
      <c r="CK110" s="82"/>
      <c r="CL110" s="82"/>
      <c r="CM110" s="82"/>
      <c r="CN110" s="82"/>
      <c r="CO110" s="82"/>
      <c r="CP110" s="82"/>
      <c r="CQ110" s="82"/>
      <c r="CR110" s="82"/>
      <c r="CS110" s="82"/>
      <c r="CT110" s="82"/>
      <c r="CU110" s="82"/>
      <c r="CV110" s="82"/>
      <c r="CW110" s="82"/>
      <c r="CX110" s="82"/>
      <c r="CY110" s="82"/>
      <c r="CZ110" s="82"/>
      <c r="DA110" s="82"/>
      <c r="DB110" s="82"/>
      <c r="DC110" s="82"/>
      <c r="DD110" s="82"/>
      <c r="DE110" s="82"/>
      <c r="DF110" s="82"/>
      <c r="DG110" s="82"/>
      <c r="DH110" s="82"/>
      <c r="DI110" s="82"/>
      <c r="DJ110" s="82"/>
      <c r="DK110" s="82"/>
      <c r="DL110" s="82"/>
      <c r="DM110" s="82"/>
      <c r="DN110" s="82"/>
      <c r="DO110" s="82"/>
    </row>
    <row r="111" spans="1:119" s="86" customFormat="1" ht="12.95" customHeight="1" outlineLevel="1">
      <c r="A111" s="78"/>
      <c r="B111" s="114" t="s">
        <v>149</v>
      </c>
      <c r="C111" s="88"/>
      <c r="D111" s="88"/>
      <c r="E111" s="88"/>
      <c r="F111" s="88"/>
      <c r="G111" s="88"/>
      <c r="H111" s="88"/>
      <c r="I111" s="88"/>
      <c r="J111" s="80">
        <f>IF(J108&lt;&gt;0,J108/J110,0)</f>
        <v>0</v>
      </c>
      <c r="K111" s="80">
        <f>IF(K108&lt;&gt;0,K108/K110,0)</f>
        <v>0</v>
      </c>
      <c r="L111" s="80">
        <f>IF(L108&lt;&gt;0,L108/L110,0)</f>
        <v>0</v>
      </c>
      <c r="M111" s="80">
        <f>IF(M108&lt;&gt;0,M108/M110,0)</f>
        <v>2.0454545454545454</v>
      </c>
      <c r="N111" s="140">
        <f>IF(N108&lt;&gt;0,N108/N110,0)</f>
        <v>2.0454545454545454</v>
      </c>
      <c r="O111" s="80">
        <f t="shared" ref="O111:BL111" si="54">IF(O108&lt;&gt;0,O108/O110,0)</f>
        <v>2.0454545454545454</v>
      </c>
      <c r="P111" s="80">
        <f t="shared" si="54"/>
        <v>2.0454545454545454</v>
      </c>
      <c r="Q111" s="80">
        <f t="shared" si="54"/>
        <v>2.0454545454545454</v>
      </c>
      <c r="R111" s="80">
        <f t="shared" si="54"/>
        <v>2.0454545454545454</v>
      </c>
      <c r="S111" s="140">
        <f t="shared" si="54"/>
        <v>2.0454545454545454</v>
      </c>
      <c r="T111" s="92">
        <f t="shared" si="54"/>
        <v>2.0454545454545454</v>
      </c>
      <c r="U111" s="80">
        <f t="shared" si="54"/>
        <v>2.045454545454545</v>
      </c>
      <c r="V111" s="80">
        <f t="shared" si="54"/>
        <v>2.045454545454545</v>
      </c>
      <c r="W111" s="80">
        <f t="shared" si="54"/>
        <v>2.045454545454545</v>
      </c>
      <c r="X111" s="140">
        <f t="shared" si="54"/>
        <v>2.045454545454545</v>
      </c>
      <c r="Y111" s="92">
        <f t="shared" si="54"/>
        <v>2.045454545454545</v>
      </c>
      <c r="Z111" s="80">
        <f t="shared" si="54"/>
        <v>2.045454545454545</v>
      </c>
      <c r="AA111" s="80">
        <f t="shared" si="54"/>
        <v>2.045454545454545</v>
      </c>
      <c r="AB111" s="80">
        <f t="shared" si="54"/>
        <v>2.045454545454545</v>
      </c>
      <c r="AC111" s="140">
        <f t="shared" si="54"/>
        <v>2.0454545454545445</v>
      </c>
      <c r="AD111" s="92">
        <f t="shared" si="54"/>
        <v>2.0454545454545445</v>
      </c>
      <c r="AE111" s="80">
        <f t="shared" si="54"/>
        <v>2.0454545454545445</v>
      </c>
      <c r="AF111" s="80">
        <f t="shared" si="54"/>
        <v>2.0454545454545445</v>
      </c>
      <c r="AG111" s="80">
        <f t="shared" si="54"/>
        <v>2.0454545454545445</v>
      </c>
      <c r="AH111" s="140">
        <f t="shared" si="54"/>
        <v>2.0454545454545441</v>
      </c>
      <c r="AI111" s="92">
        <f t="shared" si="54"/>
        <v>2.0454545454545441</v>
      </c>
      <c r="AJ111" s="80">
        <f t="shared" si="54"/>
        <v>2.0454545454545441</v>
      </c>
      <c r="AK111" s="80">
        <f t="shared" si="54"/>
        <v>2.0454545454545441</v>
      </c>
      <c r="AL111" s="80">
        <f t="shared" si="54"/>
        <v>2.0454545454545436</v>
      </c>
      <c r="AM111" s="140">
        <f t="shared" si="54"/>
        <v>2.0454545454545436</v>
      </c>
      <c r="AN111" s="92">
        <f t="shared" si="54"/>
        <v>2.0454545454545432</v>
      </c>
      <c r="AO111" s="80">
        <f t="shared" si="54"/>
        <v>2.0454545454545432</v>
      </c>
      <c r="AP111" s="80">
        <f t="shared" si="54"/>
        <v>2.0454545454545432</v>
      </c>
      <c r="AQ111" s="80">
        <f t="shared" si="54"/>
        <v>2.0454545454545432</v>
      </c>
      <c r="AR111" s="140">
        <f t="shared" si="54"/>
        <v>2.0454545454545432</v>
      </c>
      <c r="AS111" s="92">
        <f t="shared" si="54"/>
        <v>2.0454545454545432</v>
      </c>
      <c r="AT111" s="80">
        <f t="shared" si="54"/>
        <v>2.0454545454545432</v>
      </c>
      <c r="AU111" s="80">
        <f t="shared" si="54"/>
        <v>2.0454545454545432</v>
      </c>
      <c r="AV111" s="80">
        <f t="shared" si="54"/>
        <v>2.0454545454545432</v>
      </c>
      <c r="AW111" s="140">
        <f t="shared" si="54"/>
        <v>2.0454545454545432</v>
      </c>
      <c r="AX111" s="92">
        <f t="shared" si="54"/>
        <v>2.0454545454545432</v>
      </c>
      <c r="AY111" s="80">
        <f t="shared" si="54"/>
        <v>2.0454545454545432</v>
      </c>
      <c r="AZ111" s="80">
        <f t="shared" si="54"/>
        <v>2.0454545454545432</v>
      </c>
      <c r="BA111" s="80">
        <f t="shared" si="54"/>
        <v>2.0454545454545432</v>
      </c>
      <c r="BB111" s="140">
        <f t="shared" si="54"/>
        <v>2.0454545454545432</v>
      </c>
      <c r="BC111" s="92">
        <f t="shared" si="54"/>
        <v>2.0454545454545432</v>
      </c>
      <c r="BD111" s="80">
        <f t="shared" si="54"/>
        <v>2.0454545454545432</v>
      </c>
      <c r="BE111" s="80">
        <f t="shared" si="54"/>
        <v>0</v>
      </c>
      <c r="BF111" s="80">
        <f t="shared" si="54"/>
        <v>0</v>
      </c>
      <c r="BG111" s="140">
        <f t="shared" si="54"/>
        <v>0</v>
      </c>
      <c r="BH111" s="92">
        <f t="shared" si="54"/>
        <v>0</v>
      </c>
      <c r="BI111" s="80">
        <f t="shared" si="54"/>
        <v>0</v>
      </c>
      <c r="BJ111" s="80">
        <f t="shared" si="54"/>
        <v>0</v>
      </c>
      <c r="BK111" s="80">
        <f t="shared" si="54"/>
        <v>0</v>
      </c>
      <c r="BL111" s="140">
        <f t="shared" si="54"/>
        <v>0</v>
      </c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82"/>
      <c r="CD111" s="82"/>
      <c r="CE111" s="82"/>
      <c r="CF111" s="82"/>
      <c r="CG111" s="82"/>
      <c r="CH111" s="82"/>
      <c r="CI111" s="82"/>
      <c r="CJ111" s="82"/>
      <c r="CK111" s="82"/>
      <c r="CL111" s="82"/>
      <c r="CM111" s="82"/>
      <c r="CN111" s="82"/>
      <c r="CO111" s="82"/>
      <c r="CP111" s="82"/>
      <c r="CQ111" s="82"/>
      <c r="CR111" s="82"/>
      <c r="CS111" s="82"/>
      <c r="CT111" s="82"/>
      <c r="CU111" s="82"/>
      <c r="CV111" s="82"/>
      <c r="CW111" s="82"/>
      <c r="CX111" s="82"/>
      <c r="CY111" s="82"/>
      <c r="CZ111" s="82"/>
      <c r="DA111" s="82"/>
      <c r="DB111" s="82"/>
      <c r="DC111" s="82"/>
      <c r="DD111" s="82"/>
      <c r="DE111" s="82"/>
      <c r="DF111" s="82"/>
      <c r="DG111" s="82"/>
      <c r="DH111" s="82"/>
      <c r="DI111" s="82"/>
      <c r="DJ111" s="82"/>
      <c r="DK111" s="82"/>
      <c r="DL111" s="82"/>
      <c r="DM111" s="82"/>
      <c r="DN111" s="82"/>
      <c r="DO111" s="82"/>
    </row>
    <row r="112" spans="1:119" s="86" customFormat="1" ht="12.95" customHeight="1" outlineLevel="1">
      <c r="A112" s="78"/>
      <c r="B112" s="87" t="s">
        <v>150</v>
      </c>
      <c r="C112" s="88"/>
      <c r="D112" s="88"/>
      <c r="E112" s="88"/>
      <c r="F112" s="88"/>
      <c r="G112" s="88"/>
      <c r="H112" s="88"/>
      <c r="I112" s="88"/>
      <c r="J112" s="141">
        <f>J108+J109-J111</f>
        <v>0</v>
      </c>
      <c r="K112" s="141">
        <f>K108+K109-K111</f>
        <v>0</v>
      </c>
      <c r="L112" s="141">
        <f>L108+L109-L111</f>
        <v>90</v>
      </c>
      <c r="M112" s="141">
        <f>M108+M109-M111</f>
        <v>87.954545454545453</v>
      </c>
      <c r="N112" s="142">
        <f>N108+N109-N111</f>
        <v>85.909090909090907</v>
      </c>
      <c r="O112" s="141">
        <f t="shared" ref="O112:BL112" si="55">O108+O109-O111</f>
        <v>83.86363636363636</v>
      </c>
      <c r="P112" s="141">
        <f t="shared" si="55"/>
        <v>81.818181818181813</v>
      </c>
      <c r="Q112" s="141">
        <f t="shared" si="55"/>
        <v>79.772727272727266</v>
      </c>
      <c r="R112" s="141">
        <f t="shared" si="55"/>
        <v>77.72727272727272</v>
      </c>
      <c r="S112" s="142">
        <f t="shared" si="55"/>
        <v>75.681818181818173</v>
      </c>
      <c r="T112" s="159">
        <f t="shared" si="55"/>
        <v>73.636363636363626</v>
      </c>
      <c r="U112" s="141">
        <f t="shared" si="55"/>
        <v>71.590909090909079</v>
      </c>
      <c r="V112" s="141">
        <f t="shared" si="55"/>
        <v>69.545454545454533</v>
      </c>
      <c r="W112" s="141">
        <f t="shared" si="55"/>
        <v>67.499999999999986</v>
      </c>
      <c r="X112" s="142">
        <f t="shared" si="55"/>
        <v>65.454545454545439</v>
      </c>
      <c r="Y112" s="159">
        <f t="shared" si="55"/>
        <v>63.409090909090892</v>
      </c>
      <c r="Z112" s="141">
        <f t="shared" si="55"/>
        <v>61.363636363636346</v>
      </c>
      <c r="AA112" s="141">
        <f t="shared" si="55"/>
        <v>59.318181818181799</v>
      </c>
      <c r="AB112" s="141">
        <f t="shared" si="55"/>
        <v>57.272727272727252</v>
      </c>
      <c r="AC112" s="142">
        <f t="shared" si="55"/>
        <v>55.227272727272705</v>
      </c>
      <c r="AD112" s="159">
        <f t="shared" si="55"/>
        <v>53.181818181818159</v>
      </c>
      <c r="AE112" s="141">
        <f t="shared" si="55"/>
        <v>51.136363636363612</v>
      </c>
      <c r="AF112" s="141">
        <f t="shared" si="55"/>
        <v>49.090909090909065</v>
      </c>
      <c r="AG112" s="141">
        <f t="shared" si="55"/>
        <v>47.045454545454518</v>
      </c>
      <c r="AH112" s="142">
        <f t="shared" si="55"/>
        <v>44.999999999999972</v>
      </c>
      <c r="AI112" s="159">
        <f t="shared" si="55"/>
        <v>42.954545454545425</v>
      </c>
      <c r="AJ112" s="141">
        <f t="shared" si="55"/>
        <v>40.909090909090878</v>
      </c>
      <c r="AK112" s="141">
        <f t="shared" si="55"/>
        <v>38.863636363636331</v>
      </c>
      <c r="AL112" s="141">
        <f t="shared" si="55"/>
        <v>36.818181818181785</v>
      </c>
      <c r="AM112" s="142">
        <f t="shared" si="55"/>
        <v>34.772727272727238</v>
      </c>
      <c r="AN112" s="159">
        <f t="shared" si="55"/>
        <v>32.727272727272691</v>
      </c>
      <c r="AO112" s="141">
        <f t="shared" si="55"/>
        <v>30.681818181818148</v>
      </c>
      <c r="AP112" s="141">
        <f t="shared" si="55"/>
        <v>28.636363636363605</v>
      </c>
      <c r="AQ112" s="141">
        <f t="shared" si="55"/>
        <v>26.590909090909062</v>
      </c>
      <c r="AR112" s="142">
        <f t="shared" si="55"/>
        <v>24.545454545454518</v>
      </c>
      <c r="AS112" s="159">
        <f t="shared" si="55"/>
        <v>22.499999999999975</v>
      </c>
      <c r="AT112" s="141">
        <f t="shared" si="55"/>
        <v>20.454545454545432</v>
      </c>
      <c r="AU112" s="141">
        <f t="shared" si="55"/>
        <v>18.409090909090889</v>
      </c>
      <c r="AV112" s="141">
        <f t="shared" si="55"/>
        <v>16.363636363636346</v>
      </c>
      <c r="AW112" s="142">
        <f t="shared" si="55"/>
        <v>14.318181818181802</v>
      </c>
      <c r="AX112" s="159">
        <f t="shared" si="55"/>
        <v>12.272727272727259</v>
      </c>
      <c r="AY112" s="141">
        <f t="shared" si="55"/>
        <v>10.227272727272716</v>
      </c>
      <c r="AZ112" s="141">
        <f t="shared" si="55"/>
        <v>8.1818181818181728</v>
      </c>
      <c r="BA112" s="141">
        <f t="shared" si="55"/>
        <v>6.1363636363636296</v>
      </c>
      <c r="BB112" s="142">
        <f t="shared" si="55"/>
        <v>4.0909090909090864</v>
      </c>
      <c r="BC112" s="159">
        <f t="shared" si="55"/>
        <v>2.0454545454545432</v>
      </c>
      <c r="BD112" s="141">
        <f t="shared" si="55"/>
        <v>0</v>
      </c>
      <c r="BE112" s="141">
        <f t="shared" si="55"/>
        <v>0</v>
      </c>
      <c r="BF112" s="141">
        <f t="shared" si="55"/>
        <v>0</v>
      </c>
      <c r="BG112" s="142">
        <f t="shared" si="55"/>
        <v>0</v>
      </c>
      <c r="BH112" s="159">
        <f t="shared" si="55"/>
        <v>0</v>
      </c>
      <c r="BI112" s="141">
        <f t="shared" si="55"/>
        <v>0</v>
      </c>
      <c r="BJ112" s="141">
        <f t="shared" si="55"/>
        <v>0</v>
      </c>
      <c r="BK112" s="141">
        <f t="shared" si="55"/>
        <v>0</v>
      </c>
      <c r="BL112" s="142">
        <f t="shared" si="55"/>
        <v>0</v>
      </c>
      <c r="BM112" s="82"/>
      <c r="BN112" s="82"/>
      <c r="BO112" s="82"/>
      <c r="BP112" s="82"/>
      <c r="BQ112" s="82"/>
      <c r="BR112" s="82"/>
      <c r="BS112" s="82"/>
      <c r="BT112" s="82"/>
      <c r="BU112" s="82"/>
      <c r="BV112" s="82"/>
      <c r="BW112" s="82"/>
      <c r="BX112" s="82"/>
      <c r="BY112" s="82"/>
      <c r="BZ112" s="82"/>
      <c r="CA112" s="82"/>
      <c r="CB112" s="82"/>
      <c r="CC112" s="82"/>
      <c r="CD112" s="82"/>
      <c r="CE112" s="82"/>
      <c r="CF112" s="82"/>
      <c r="CG112" s="82"/>
      <c r="CH112" s="82"/>
      <c r="CI112" s="82"/>
      <c r="CJ112" s="82"/>
      <c r="CK112" s="82"/>
      <c r="CL112" s="82"/>
      <c r="CM112" s="82"/>
      <c r="CN112" s="82"/>
      <c r="CO112" s="82"/>
      <c r="CP112" s="82"/>
      <c r="CQ112" s="82"/>
      <c r="CR112" s="82"/>
      <c r="CS112" s="82"/>
      <c r="CT112" s="82"/>
      <c r="CU112" s="82"/>
      <c r="CV112" s="82"/>
      <c r="CW112" s="82"/>
      <c r="CX112" s="82"/>
      <c r="CY112" s="82"/>
      <c r="CZ112" s="82"/>
      <c r="DA112" s="82"/>
      <c r="DB112" s="82"/>
      <c r="DC112" s="82"/>
      <c r="DD112" s="82"/>
      <c r="DE112" s="82"/>
      <c r="DF112" s="82"/>
      <c r="DG112" s="82"/>
      <c r="DH112" s="82"/>
      <c r="DI112" s="82"/>
      <c r="DJ112" s="82"/>
      <c r="DK112" s="82"/>
      <c r="DL112" s="82"/>
      <c r="DM112" s="82"/>
      <c r="DN112" s="82"/>
      <c r="DO112" s="82"/>
    </row>
    <row r="113" spans="1:119" s="86" customFormat="1" ht="12.95" customHeight="1" outlineLevel="1">
      <c r="A113" s="77"/>
      <c r="B113" s="87" t="s">
        <v>151</v>
      </c>
      <c r="C113" s="79"/>
      <c r="D113" s="79"/>
      <c r="E113" s="79"/>
      <c r="F113" s="79"/>
      <c r="G113" s="79"/>
      <c r="H113" s="79"/>
      <c r="I113" s="79"/>
      <c r="J113" s="80">
        <v>0</v>
      </c>
      <c r="K113" s="80">
        <f>J117</f>
        <v>0</v>
      </c>
      <c r="L113" s="80">
        <f>K117</f>
        <v>0</v>
      </c>
      <c r="M113" s="80">
        <f>L117</f>
        <v>0</v>
      </c>
      <c r="N113" s="140">
        <f>M117</f>
        <v>100</v>
      </c>
      <c r="O113" s="80">
        <f t="shared" ref="O113:BL113" si="56">N117</f>
        <v>97.727272727272734</v>
      </c>
      <c r="P113" s="80">
        <f t="shared" si="56"/>
        <v>95.454545454545467</v>
      </c>
      <c r="Q113" s="80">
        <f t="shared" si="56"/>
        <v>93.181818181818201</v>
      </c>
      <c r="R113" s="80">
        <f t="shared" si="56"/>
        <v>90.909090909090935</v>
      </c>
      <c r="S113" s="140">
        <f t="shared" si="56"/>
        <v>88.636363636363654</v>
      </c>
      <c r="T113" s="92">
        <f t="shared" si="56"/>
        <v>86.363636363636374</v>
      </c>
      <c r="U113" s="80">
        <f t="shared" si="56"/>
        <v>84.090909090909108</v>
      </c>
      <c r="V113" s="80">
        <f t="shared" si="56"/>
        <v>81.818181818181841</v>
      </c>
      <c r="W113" s="80">
        <f t="shared" si="56"/>
        <v>79.545454545454561</v>
      </c>
      <c r="X113" s="140">
        <f t="shared" si="56"/>
        <v>77.27272727272728</v>
      </c>
      <c r="Y113" s="92">
        <f t="shared" si="56"/>
        <v>75.000000000000014</v>
      </c>
      <c r="Z113" s="80">
        <f t="shared" si="56"/>
        <v>72.727272727272748</v>
      </c>
      <c r="AA113" s="80">
        <f t="shared" si="56"/>
        <v>70.454545454545467</v>
      </c>
      <c r="AB113" s="80">
        <f t="shared" si="56"/>
        <v>68.181818181818201</v>
      </c>
      <c r="AC113" s="140">
        <f t="shared" si="56"/>
        <v>65.909090909090935</v>
      </c>
      <c r="AD113" s="92">
        <f t="shared" si="56"/>
        <v>63.636363636363662</v>
      </c>
      <c r="AE113" s="80">
        <f t="shared" si="56"/>
        <v>61.363636363636388</v>
      </c>
      <c r="AF113" s="80">
        <f t="shared" si="56"/>
        <v>59.090909090909115</v>
      </c>
      <c r="AG113" s="80">
        <f t="shared" si="56"/>
        <v>56.818181818181841</v>
      </c>
      <c r="AH113" s="140">
        <f t="shared" si="56"/>
        <v>54.545454545454568</v>
      </c>
      <c r="AI113" s="92">
        <f t="shared" si="56"/>
        <v>52.272727272727295</v>
      </c>
      <c r="AJ113" s="80">
        <f t="shared" si="56"/>
        <v>50.000000000000021</v>
      </c>
      <c r="AK113" s="80">
        <f t="shared" si="56"/>
        <v>47.727272727272748</v>
      </c>
      <c r="AL113" s="80">
        <f t="shared" si="56"/>
        <v>45.454545454545475</v>
      </c>
      <c r="AM113" s="140">
        <f t="shared" si="56"/>
        <v>43.181818181818201</v>
      </c>
      <c r="AN113" s="92">
        <f t="shared" si="56"/>
        <v>40.909090909090928</v>
      </c>
      <c r="AO113" s="80">
        <f t="shared" si="56"/>
        <v>38.636363636363654</v>
      </c>
      <c r="AP113" s="80">
        <f t="shared" si="56"/>
        <v>36.363636363636381</v>
      </c>
      <c r="AQ113" s="80">
        <f t="shared" si="56"/>
        <v>34.090909090909108</v>
      </c>
      <c r="AR113" s="140">
        <f t="shared" si="56"/>
        <v>31.818181818181834</v>
      </c>
      <c r="AS113" s="92">
        <f t="shared" si="56"/>
        <v>29.545454545454561</v>
      </c>
      <c r="AT113" s="80">
        <f t="shared" si="56"/>
        <v>27.272727272727288</v>
      </c>
      <c r="AU113" s="80">
        <f t="shared" si="56"/>
        <v>25.000000000000014</v>
      </c>
      <c r="AV113" s="80">
        <f t="shared" si="56"/>
        <v>22.727272727272741</v>
      </c>
      <c r="AW113" s="140">
        <f t="shared" si="56"/>
        <v>20.454545454545467</v>
      </c>
      <c r="AX113" s="92">
        <f t="shared" si="56"/>
        <v>18.181818181818194</v>
      </c>
      <c r="AY113" s="80">
        <f t="shared" si="56"/>
        <v>15.909090909090921</v>
      </c>
      <c r="AZ113" s="80">
        <f t="shared" si="56"/>
        <v>13.636363636363647</v>
      </c>
      <c r="BA113" s="80">
        <f t="shared" si="56"/>
        <v>11.363636363636372</v>
      </c>
      <c r="BB113" s="140">
        <f t="shared" si="56"/>
        <v>9.090909090909097</v>
      </c>
      <c r="BC113" s="92">
        <f t="shared" si="56"/>
        <v>6.8181818181818228</v>
      </c>
      <c r="BD113" s="80">
        <f t="shared" si="56"/>
        <v>4.5454545454545485</v>
      </c>
      <c r="BE113" s="80">
        <f t="shared" si="56"/>
        <v>2.2727272727272743</v>
      </c>
      <c r="BF113" s="80">
        <f t="shared" si="56"/>
        <v>0</v>
      </c>
      <c r="BG113" s="140">
        <f t="shared" si="56"/>
        <v>0</v>
      </c>
      <c r="BH113" s="92">
        <f t="shared" si="56"/>
        <v>0</v>
      </c>
      <c r="BI113" s="80">
        <f t="shared" si="56"/>
        <v>0</v>
      </c>
      <c r="BJ113" s="80">
        <f t="shared" si="56"/>
        <v>0</v>
      </c>
      <c r="BK113" s="80">
        <f t="shared" si="56"/>
        <v>0</v>
      </c>
      <c r="BL113" s="140">
        <f t="shared" si="56"/>
        <v>0</v>
      </c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82"/>
      <c r="CI113" s="82"/>
      <c r="CJ113" s="82"/>
      <c r="CK113" s="82"/>
      <c r="CL113" s="82"/>
      <c r="CM113" s="82"/>
      <c r="CN113" s="82"/>
      <c r="CO113" s="82"/>
      <c r="CP113" s="82"/>
      <c r="CQ113" s="82"/>
      <c r="CR113" s="82"/>
      <c r="CS113" s="82"/>
      <c r="CT113" s="82"/>
      <c r="CU113" s="82"/>
      <c r="CV113" s="82"/>
      <c r="CW113" s="82"/>
      <c r="CX113" s="82"/>
      <c r="CY113" s="82"/>
      <c r="CZ113" s="82"/>
      <c r="DA113" s="82"/>
      <c r="DB113" s="82"/>
      <c r="DC113" s="82"/>
      <c r="DD113" s="82"/>
      <c r="DE113" s="82"/>
      <c r="DF113" s="82"/>
      <c r="DG113" s="82"/>
      <c r="DH113" s="82"/>
      <c r="DI113" s="82"/>
      <c r="DJ113" s="82"/>
      <c r="DK113" s="82"/>
      <c r="DL113" s="82"/>
      <c r="DM113" s="82"/>
      <c r="DN113" s="82"/>
      <c r="DO113" s="82"/>
    </row>
    <row r="114" spans="1:119" s="86" customFormat="1" ht="12.95" customHeight="1" outlineLevel="1">
      <c r="A114" s="78"/>
      <c r="B114" s="139" t="s">
        <v>152</v>
      </c>
      <c r="C114" s="88"/>
      <c r="D114" s="88"/>
      <c r="E114" s="88"/>
      <c r="F114" s="88"/>
      <c r="G114" s="88"/>
      <c r="H114" s="88"/>
      <c r="I114" s="88"/>
      <c r="J114" s="80">
        <v>0</v>
      </c>
      <c r="K114" s="80">
        <v>0</v>
      </c>
      <c r="L114" s="89">
        <v>0</v>
      </c>
      <c r="M114" s="89">
        <f>M$96</f>
        <v>100</v>
      </c>
      <c r="N114" s="140">
        <v>0</v>
      </c>
      <c r="O114" s="80">
        <v>0</v>
      </c>
      <c r="P114" s="80">
        <v>0</v>
      </c>
      <c r="Q114" s="80">
        <v>0</v>
      </c>
      <c r="R114" s="80">
        <v>0</v>
      </c>
      <c r="S114" s="140">
        <v>0</v>
      </c>
      <c r="T114" s="92">
        <v>0</v>
      </c>
      <c r="U114" s="80">
        <v>0</v>
      </c>
      <c r="V114" s="80">
        <v>0</v>
      </c>
      <c r="W114" s="80">
        <v>0</v>
      </c>
      <c r="X114" s="140">
        <v>0</v>
      </c>
      <c r="Y114" s="92">
        <v>0</v>
      </c>
      <c r="Z114" s="80">
        <v>0</v>
      </c>
      <c r="AA114" s="80">
        <v>0</v>
      </c>
      <c r="AB114" s="80">
        <v>0</v>
      </c>
      <c r="AC114" s="140">
        <v>0</v>
      </c>
      <c r="AD114" s="92">
        <v>0</v>
      </c>
      <c r="AE114" s="80">
        <v>0</v>
      </c>
      <c r="AF114" s="80">
        <v>0</v>
      </c>
      <c r="AG114" s="80">
        <v>0</v>
      </c>
      <c r="AH114" s="140">
        <v>0</v>
      </c>
      <c r="AI114" s="92">
        <v>0</v>
      </c>
      <c r="AJ114" s="80">
        <v>0</v>
      </c>
      <c r="AK114" s="80">
        <v>0</v>
      </c>
      <c r="AL114" s="80">
        <v>0</v>
      </c>
      <c r="AM114" s="140">
        <v>0</v>
      </c>
      <c r="AN114" s="92">
        <v>0</v>
      </c>
      <c r="AO114" s="80">
        <v>0</v>
      </c>
      <c r="AP114" s="80">
        <v>0</v>
      </c>
      <c r="AQ114" s="80">
        <v>0</v>
      </c>
      <c r="AR114" s="140">
        <v>0</v>
      </c>
      <c r="AS114" s="92">
        <v>0</v>
      </c>
      <c r="AT114" s="80">
        <v>0</v>
      </c>
      <c r="AU114" s="80">
        <v>0</v>
      </c>
      <c r="AV114" s="80">
        <v>0</v>
      </c>
      <c r="AW114" s="140">
        <v>0</v>
      </c>
      <c r="AX114" s="92">
        <v>0</v>
      </c>
      <c r="AY114" s="80">
        <v>0</v>
      </c>
      <c r="AZ114" s="80">
        <v>0</v>
      </c>
      <c r="BA114" s="80">
        <v>0</v>
      </c>
      <c r="BB114" s="140">
        <v>0</v>
      </c>
      <c r="BC114" s="92">
        <v>0</v>
      </c>
      <c r="BD114" s="80">
        <v>0</v>
      </c>
      <c r="BE114" s="80">
        <v>0</v>
      </c>
      <c r="BF114" s="80">
        <v>0</v>
      </c>
      <c r="BG114" s="140">
        <v>0</v>
      </c>
      <c r="BH114" s="92">
        <v>0</v>
      </c>
      <c r="BI114" s="80">
        <v>0</v>
      </c>
      <c r="BJ114" s="80">
        <v>0</v>
      </c>
      <c r="BK114" s="80">
        <v>0</v>
      </c>
      <c r="BL114" s="140">
        <v>0</v>
      </c>
      <c r="BM114" s="82"/>
      <c r="BN114" s="82"/>
      <c r="BO114" s="82"/>
      <c r="BP114" s="82"/>
      <c r="BQ114" s="82"/>
      <c r="BR114" s="82"/>
      <c r="BS114" s="82"/>
      <c r="BT114" s="82"/>
      <c r="BU114" s="82"/>
      <c r="BV114" s="82"/>
      <c r="BW114" s="82"/>
      <c r="BX114" s="82"/>
      <c r="BY114" s="82"/>
      <c r="BZ114" s="82"/>
      <c r="CA114" s="82"/>
      <c r="CB114" s="82"/>
      <c r="CC114" s="82"/>
      <c r="CD114" s="82"/>
      <c r="CE114" s="82"/>
      <c r="CF114" s="82"/>
      <c r="CG114" s="82"/>
      <c r="CH114" s="82"/>
      <c r="CI114" s="82"/>
      <c r="CJ114" s="82"/>
      <c r="CK114" s="82"/>
      <c r="CL114" s="82"/>
      <c r="CM114" s="82"/>
      <c r="CN114" s="82"/>
      <c r="CO114" s="82"/>
      <c r="CP114" s="82"/>
      <c r="CQ114" s="82"/>
      <c r="CR114" s="82"/>
      <c r="CS114" s="82"/>
      <c r="CT114" s="82"/>
      <c r="CU114" s="82"/>
      <c r="CV114" s="82"/>
      <c r="CW114" s="82"/>
      <c r="CX114" s="82"/>
      <c r="CY114" s="82"/>
      <c r="CZ114" s="82"/>
      <c r="DA114" s="82"/>
      <c r="DB114" s="82"/>
      <c r="DC114" s="82"/>
      <c r="DD114" s="82"/>
      <c r="DE114" s="82"/>
      <c r="DF114" s="82"/>
      <c r="DG114" s="82"/>
      <c r="DH114" s="82"/>
      <c r="DI114" s="82"/>
      <c r="DJ114" s="82"/>
      <c r="DK114" s="82"/>
      <c r="DL114" s="82"/>
      <c r="DM114" s="82"/>
      <c r="DN114" s="82"/>
      <c r="DO114" s="82"/>
    </row>
    <row r="115" spans="1:119" s="86" customFormat="1" ht="12.95" customHeight="1" outlineLevel="1">
      <c r="A115" s="78"/>
      <c r="B115" s="139" t="s">
        <v>114</v>
      </c>
      <c r="C115" s="88"/>
      <c r="D115" s="88"/>
      <c r="E115" s="88"/>
      <c r="F115" s="88"/>
      <c r="G115" s="88"/>
      <c r="H115" s="88"/>
      <c r="I115" s="88"/>
      <c r="J115" s="80"/>
      <c r="K115" s="80"/>
      <c r="L115" s="80"/>
      <c r="M115" s="88"/>
      <c r="N115" s="140">
        <f>M$16</f>
        <v>44</v>
      </c>
      <c r="O115" s="80">
        <f t="shared" ref="O115:BL115" si="57">N115-1</f>
        <v>43</v>
      </c>
      <c r="P115" s="80">
        <f t="shared" si="57"/>
        <v>42</v>
      </c>
      <c r="Q115" s="80">
        <f t="shared" si="57"/>
        <v>41</v>
      </c>
      <c r="R115" s="80">
        <f t="shared" si="57"/>
        <v>40</v>
      </c>
      <c r="S115" s="140">
        <f t="shared" si="57"/>
        <v>39</v>
      </c>
      <c r="T115" s="92">
        <f t="shared" si="57"/>
        <v>38</v>
      </c>
      <c r="U115" s="80">
        <f t="shared" si="57"/>
        <v>37</v>
      </c>
      <c r="V115" s="80">
        <f t="shared" si="57"/>
        <v>36</v>
      </c>
      <c r="W115" s="80">
        <f t="shared" si="57"/>
        <v>35</v>
      </c>
      <c r="X115" s="140">
        <f t="shared" si="57"/>
        <v>34</v>
      </c>
      <c r="Y115" s="92">
        <f t="shared" si="57"/>
        <v>33</v>
      </c>
      <c r="Z115" s="80">
        <f t="shared" si="57"/>
        <v>32</v>
      </c>
      <c r="AA115" s="80">
        <f t="shared" si="57"/>
        <v>31</v>
      </c>
      <c r="AB115" s="80">
        <f t="shared" si="57"/>
        <v>30</v>
      </c>
      <c r="AC115" s="140">
        <f t="shared" si="57"/>
        <v>29</v>
      </c>
      <c r="AD115" s="92">
        <f t="shared" si="57"/>
        <v>28</v>
      </c>
      <c r="AE115" s="80">
        <f t="shared" si="57"/>
        <v>27</v>
      </c>
      <c r="AF115" s="80">
        <f t="shared" si="57"/>
        <v>26</v>
      </c>
      <c r="AG115" s="80">
        <f t="shared" si="57"/>
        <v>25</v>
      </c>
      <c r="AH115" s="140">
        <f t="shared" si="57"/>
        <v>24</v>
      </c>
      <c r="AI115" s="92">
        <f t="shared" si="57"/>
        <v>23</v>
      </c>
      <c r="AJ115" s="80">
        <f t="shared" si="57"/>
        <v>22</v>
      </c>
      <c r="AK115" s="80">
        <f t="shared" si="57"/>
        <v>21</v>
      </c>
      <c r="AL115" s="80">
        <f t="shared" si="57"/>
        <v>20</v>
      </c>
      <c r="AM115" s="140">
        <f t="shared" si="57"/>
        <v>19</v>
      </c>
      <c r="AN115" s="92">
        <f t="shared" si="57"/>
        <v>18</v>
      </c>
      <c r="AO115" s="80">
        <f t="shared" si="57"/>
        <v>17</v>
      </c>
      <c r="AP115" s="80">
        <f t="shared" si="57"/>
        <v>16</v>
      </c>
      <c r="AQ115" s="80">
        <f t="shared" si="57"/>
        <v>15</v>
      </c>
      <c r="AR115" s="140">
        <f t="shared" si="57"/>
        <v>14</v>
      </c>
      <c r="AS115" s="92">
        <f t="shared" si="57"/>
        <v>13</v>
      </c>
      <c r="AT115" s="80">
        <f t="shared" si="57"/>
        <v>12</v>
      </c>
      <c r="AU115" s="80">
        <f t="shared" si="57"/>
        <v>11</v>
      </c>
      <c r="AV115" s="80">
        <f t="shared" si="57"/>
        <v>10</v>
      </c>
      <c r="AW115" s="140">
        <f t="shared" si="57"/>
        <v>9</v>
      </c>
      <c r="AX115" s="92">
        <f t="shared" si="57"/>
        <v>8</v>
      </c>
      <c r="AY115" s="80">
        <f t="shared" si="57"/>
        <v>7</v>
      </c>
      <c r="AZ115" s="80">
        <f t="shared" si="57"/>
        <v>6</v>
      </c>
      <c r="BA115" s="80">
        <f t="shared" si="57"/>
        <v>5</v>
      </c>
      <c r="BB115" s="140">
        <f t="shared" si="57"/>
        <v>4</v>
      </c>
      <c r="BC115" s="92">
        <f t="shared" si="57"/>
        <v>3</v>
      </c>
      <c r="BD115" s="80">
        <f t="shared" si="57"/>
        <v>2</v>
      </c>
      <c r="BE115" s="80">
        <f t="shared" si="57"/>
        <v>1</v>
      </c>
      <c r="BF115" s="80">
        <f t="shared" si="57"/>
        <v>0</v>
      </c>
      <c r="BG115" s="140">
        <f t="shared" si="57"/>
        <v>-1</v>
      </c>
      <c r="BH115" s="92">
        <f t="shared" si="57"/>
        <v>-2</v>
      </c>
      <c r="BI115" s="80">
        <f t="shared" si="57"/>
        <v>-3</v>
      </c>
      <c r="BJ115" s="80">
        <f t="shared" si="57"/>
        <v>-4</v>
      </c>
      <c r="BK115" s="80">
        <f t="shared" si="57"/>
        <v>-5</v>
      </c>
      <c r="BL115" s="140">
        <f t="shared" si="57"/>
        <v>-6</v>
      </c>
      <c r="BM115" s="82"/>
      <c r="BN115" s="82"/>
      <c r="BO115" s="82"/>
      <c r="BP115" s="82"/>
      <c r="BQ115" s="82"/>
      <c r="BR115" s="82"/>
      <c r="BS115" s="82"/>
      <c r="BT115" s="82"/>
      <c r="BU115" s="82"/>
      <c r="BV115" s="82"/>
      <c r="BW115" s="82"/>
      <c r="BX115" s="82"/>
      <c r="BY115" s="82"/>
      <c r="BZ115" s="82"/>
      <c r="CA115" s="82"/>
      <c r="CB115" s="82"/>
      <c r="CC115" s="82"/>
      <c r="CD115" s="82"/>
      <c r="CE115" s="82"/>
      <c r="CF115" s="82"/>
      <c r="CG115" s="82"/>
      <c r="CH115" s="82"/>
      <c r="CI115" s="82"/>
      <c r="CJ115" s="82"/>
      <c r="CK115" s="82"/>
      <c r="CL115" s="82"/>
      <c r="CM115" s="82"/>
      <c r="CN115" s="82"/>
      <c r="CO115" s="82"/>
      <c r="CP115" s="82"/>
      <c r="CQ115" s="82"/>
      <c r="CR115" s="82"/>
      <c r="CS115" s="82"/>
      <c r="CT115" s="82"/>
      <c r="CU115" s="82"/>
      <c r="CV115" s="82"/>
      <c r="CW115" s="82"/>
      <c r="CX115" s="82"/>
      <c r="CY115" s="82"/>
      <c r="CZ115" s="82"/>
      <c r="DA115" s="82"/>
      <c r="DB115" s="82"/>
      <c r="DC115" s="82"/>
      <c r="DD115" s="82"/>
      <c r="DE115" s="82"/>
      <c r="DF115" s="82"/>
      <c r="DG115" s="82"/>
      <c r="DH115" s="82"/>
      <c r="DI115" s="82"/>
      <c r="DJ115" s="82"/>
      <c r="DK115" s="82"/>
      <c r="DL115" s="82"/>
      <c r="DM115" s="82"/>
      <c r="DN115" s="82"/>
      <c r="DO115" s="82"/>
    </row>
    <row r="116" spans="1:119" s="86" customFormat="1" ht="12.95" customHeight="1" outlineLevel="1">
      <c r="A116" s="78"/>
      <c r="B116" s="114" t="s">
        <v>153</v>
      </c>
      <c r="C116" s="88"/>
      <c r="D116" s="88"/>
      <c r="E116" s="88"/>
      <c r="F116" s="88"/>
      <c r="G116" s="88"/>
      <c r="H116" s="88"/>
      <c r="I116" s="88"/>
      <c r="J116" s="80">
        <f>IF(J113&lt;&gt;0,J113/J115,0)</f>
        <v>0</v>
      </c>
      <c r="K116" s="80">
        <f>IF(K113&lt;&gt;0,K113/K115,0)</f>
        <v>0</v>
      </c>
      <c r="L116" s="80">
        <f>IF(L113&lt;&gt;0,L113/L115,0)</f>
        <v>0</v>
      </c>
      <c r="M116" s="80">
        <f>IF(M113&lt;&gt;0,M113/M115,0)</f>
        <v>0</v>
      </c>
      <c r="N116" s="140">
        <f>IF(N113&lt;&gt;0,N113/N115,0)</f>
        <v>2.2727272727272729</v>
      </c>
      <c r="O116" s="80">
        <f t="shared" ref="O116:BL116" si="58">IF(O113&lt;&gt;0,O113/O115,0)</f>
        <v>2.2727272727272729</v>
      </c>
      <c r="P116" s="80">
        <f t="shared" si="58"/>
        <v>2.2727272727272729</v>
      </c>
      <c r="Q116" s="80">
        <f t="shared" si="58"/>
        <v>2.2727272727272734</v>
      </c>
      <c r="R116" s="80">
        <f t="shared" si="58"/>
        <v>2.2727272727272734</v>
      </c>
      <c r="S116" s="140">
        <f t="shared" si="58"/>
        <v>2.2727272727272734</v>
      </c>
      <c r="T116" s="92">
        <f t="shared" si="58"/>
        <v>2.2727272727272729</v>
      </c>
      <c r="U116" s="80">
        <f t="shared" si="58"/>
        <v>2.2727272727272734</v>
      </c>
      <c r="V116" s="80">
        <f t="shared" si="58"/>
        <v>2.2727272727272734</v>
      </c>
      <c r="W116" s="80">
        <f t="shared" si="58"/>
        <v>2.2727272727272734</v>
      </c>
      <c r="X116" s="140">
        <f t="shared" si="58"/>
        <v>2.2727272727272729</v>
      </c>
      <c r="Y116" s="92">
        <f t="shared" si="58"/>
        <v>2.2727272727272734</v>
      </c>
      <c r="Z116" s="80">
        <f t="shared" si="58"/>
        <v>2.2727272727272734</v>
      </c>
      <c r="AA116" s="80">
        <f t="shared" si="58"/>
        <v>2.2727272727272729</v>
      </c>
      <c r="AB116" s="80">
        <f t="shared" si="58"/>
        <v>2.2727272727272734</v>
      </c>
      <c r="AC116" s="140">
        <f t="shared" si="58"/>
        <v>2.2727272727272738</v>
      </c>
      <c r="AD116" s="92">
        <f t="shared" si="58"/>
        <v>2.2727272727272738</v>
      </c>
      <c r="AE116" s="80">
        <f t="shared" si="58"/>
        <v>2.2727272727272738</v>
      </c>
      <c r="AF116" s="80">
        <f t="shared" si="58"/>
        <v>2.2727272727272738</v>
      </c>
      <c r="AG116" s="80">
        <f t="shared" si="58"/>
        <v>2.2727272727272738</v>
      </c>
      <c r="AH116" s="140">
        <f t="shared" si="58"/>
        <v>2.2727272727272738</v>
      </c>
      <c r="AI116" s="92">
        <f t="shared" si="58"/>
        <v>2.2727272727272738</v>
      </c>
      <c r="AJ116" s="80">
        <f t="shared" si="58"/>
        <v>2.2727272727272738</v>
      </c>
      <c r="AK116" s="80">
        <f t="shared" si="58"/>
        <v>2.2727272727272738</v>
      </c>
      <c r="AL116" s="80">
        <f t="shared" si="58"/>
        <v>2.2727272727272738</v>
      </c>
      <c r="AM116" s="140">
        <f t="shared" si="58"/>
        <v>2.2727272727272738</v>
      </c>
      <c r="AN116" s="92">
        <f t="shared" si="58"/>
        <v>2.2727272727272738</v>
      </c>
      <c r="AO116" s="80">
        <f t="shared" si="58"/>
        <v>2.2727272727272738</v>
      </c>
      <c r="AP116" s="80">
        <f t="shared" si="58"/>
        <v>2.2727272727272738</v>
      </c>
      <c r="AQ116" s="80">
        <f t="shared" si="58"/>
        <v>2.2727272727272738</v>
      </c>
      <c r="AR116" s="140">
        <f t="shared" si="58"/>
        <v>2.2727272727272738</v>
      </c>
      <c r="AS116" s="92">
        <f t="shared" si="58"/>
        <v>2.2727272727272738</v>
      </c>
      <c r="AT116" s="80">
        <f t="shared" si="58"/>
        <v>2.2727272727272738</v>
      </c>
      <c r="AU116" s="80">
        <f t="shared" si="58"/>
        <v>2.2727272727272738</v>
      </c>
      <c r="AV116" s="80">
        <f t="shared" si="58"/>
        <v>2.2727272727272743</v>
      </c>
      <c r="AW116" s="140">
        <f t="shared" si="58"/>
        <v>2.2727272727272743</v>
      </c>
      <c r="AX116" s="92">
        <f t="shared" si="58"/>
        <v>2.2727272727272743</v>
      </c>
      <c r="AY116" s="80">
        <f t="shared" si="58"/>
        <v>2.2727272727272743</v>
      </c>
      <c r="AZ116" s="80">
        <f t="shared" si="58"/>
        <v>2.2727272727272747</v>
      </c>
      <c r="BA116" s="80">
        <f t="shared" si="58"/>
        <v>2.2727272727272743</v>
      </c>
      <c r="BB116" s="140">
        <f t="shared" si="58"/>
        <v>2.2727272727272743</v>
      </c>
      <c r="BC116" s="92">
        <f t="shared" si="58"/>
        <v>2.2727272727272743</v>
      </c>
      <c r="BD116" s="80">
        <f t="shared" si="58"/>
        <v>2.2727272727272743</v>
      </c>
      <c r="BE116" s="80">
        <f t="shared" si="58"/>
        <v>2.2727272727272743</v>
      </c>
      <c r="BF116" s="80">
        <f t="shared" si="58"/>
        <v>0</v>
      </c>
      <c r="BG116" s="140">
        <f t="shared" si="58"/>
        <v>0</v>
      </c>
      <c r="BH116" s="92">
        <f t="shared" si="58"/>
        <v>0</v>
      </c>
      <c r="BI116" s="80">
        <f t="shared" si="58"/>
        <v>0</v>
      </c>
      <c r="BJ116" s="80">
        <f t="shared" si="58"/>
        <v>0</v>
      </c>
      <c r="BK116" s="80">
        <f t="shared" si="58"/>
        <v>0</v>
      </c>
      <c r="BL116" s="140">
        <f t="shared" si="58"/>
        <v>0</v>
      </c>
      <c r="BM116" s="82"/>
      <c r="BN116" s="82"/>
      <c r="BO116" s="82"/>
      <c r="BP116" s="82"/>
      <c r="BQ116" s="82"/>
      <c r="BR116" s="82"/>
      <c r="BS116" s="82"/>
      <c r="BT116" s="82"/>
      <c r="BU116" s="82"/>
      <c r="BV116" s="82"/>
      <c r="BW116" s="82"/>
      <c r="BX116" s="82"/>
      <c r="BY116" s="82"/>
      <c r="BZ116" s="82"/>
      <c r="CA116" s="82"/>
      <c r="CB116" s="82"/>
      <c r="CC116" s="82"/>
      <c r="CD116" s="82"/>
      <c r="CE116" s="82"/>
      <c r="CF116" s="82"/>
      <c r="CG116" s="82"/>
      <c r="CH116" s="82"/>
      <c r="CI116" s="82"/>
      <c r="CJ116" s="82"/>
      <c r="CK116" s="82"/>
      <c r="CL116" s="82"/>
      <c r="CM116" s="82"/>
      <c r="CN116" s="82"/>
      <c r="CO116" s="82"/>
      <c r="CP116" s="82"/>
      <c r="CQ116" s="82"/>
      <c r="CR116" s="82"/>
      <c r="CS116" s="82"/>
      <c r="CT116" s="82"/>
      <c r="CU116" s="82"/>
      <c r="CV116" s="82"/>
      <c r="CW116" s="82"/>
      <c r="CX116" s="82"/>
      <c r="CY116" s="82"/>
      <c r="CZ116" s="82"/>
      <c r="DA116" s="82"/>
      <c r="DB116" s="82"/>
      <c r="DC116" s="82"/>
      <c r="DD116" s="82"/>
      <c r="DE116" s="82"/>
      <c r="DF116" s="82"/>
      <c r="DG116" s="82"/>
      <c r="DH116" s="82"/>
      <c r="DI116" s="82"/>
      <c r="DJ116" s="82"/>
      <c r="DK116" s="82"/>
      <c r="DL116" s="82"/>
      <c r="DM116" s="82"/>
      <c r="DN116" s="82"/>
      <c r="DO116" s="82"/>
    </row>
    <row r="117" spans="1:119" s="86" customFormat="1" ht="12.95" customHeight="1" outlineLevel="1">
      <c r="A117" s="78"/>
      <c r="B117" s="87" t="s">
        <v>154</v>
      </c>
      <c r="C117" s="88"/>
      <c r="D117" s="88"/>
      <c r="E117" s="88"/>
      <c r="F117" s="88"/>
      <c r="G117" s="88"/>
      <c r="H117" s="88"/>
      <c r="I117" s="88"/>
      <c r="J117" s="141">
        <f>J113+J114-J116</f>
        <v>0</v>
      </c>
      <c r="K117" s="141">
        <f>K113+K114-K116</f>
        <v>0</v>
      </c>
      <c r="L117" s="141">
        <f>L113+L114-L116</f>
        <v>0</v>
      </c>
      <c r="M117" s="141">
        <f>M113+M114-M116</f>
        <v>100</v>
      </c>
      <c r="N117" s="142">
        <f>N113+N114-N116</f>
        <v>97.727272727272734</v>
      </c>
      <c r="O117" s="141">
        <f t="shared" ref="O117:BL117" si="59">O113+O114-O116</f>
        <v>95.454545454545467</v>
      </c>
      <c r="P117" s="141">
        <f t="shared" si="59"/>
        <v>93.181818181818201</v>
      </c>
      <c r="Q117" s="141">
        <f t="shared" si="59"/>
        <v>90.909090909090935</v>
      </c>
      <c r="R117" s="141">
        <f t="shared" si="59"/>
        <v>88.636363636363654</v>
      </c>
      <c r="S117" s="142">
        <f t="shared" si="59"/>
        <v>86.363636363636374</v>
      </c>
      <c r="T117" s="159">
        <f t="shared" si="59"/>
        <v>84.090909090909108</v>
      </c>
      <c r="U117" s="141">
        <f t="shared" si="59"/>
        <v>81.818181818181841</v>
      </c>
      <c r="V117" s="141">
        <f t="shared" si="59"/>
        <v>79.545454545454561</v>
      </c>
      <c r="W117" s="141">
        <f t="shared" si="59"/>
        <v>77.27272727272728</v>
      </c>
      <c r="X117" s="142">
        <f t="shared" si="59"/>
        <v>75.000000000000014</v>
      </c>
      <c r="Y117" s="159">
        <f t="shared" si="59"/>
        <v>72.727272727272748</v>
      </c>
      <c r="Z117" s="141">
        <f t="shared" si="59"/>
        <v>70.454545454545467</v>
      </c>
      <c r="AA117" s="141">
        <f t="shared" si="59"/>
        <v>68.181818181818201</v>
      </c>
      <c r="AB117" s="141">
        <f t="shared" si="59"/>
        <v>65.909090909090935</v>
      </c>
      <c r="AC117" s="142">
        <f t="shared" si="59"/>
        <v>63.636363636363662</v>
      </c>
      <c r="AD117" s="159">
        <f t="shared" si="59"/>
        <v>61.363636363636388</v>
      </c>
      <c r="AE117" s="141">
        <f t="shared" si="59"/>
        <v>59.090909090909115</v>
      </c>
      <c r="AF117" s="141">
        <f t="shared" si="59"/>
        <v>56.818181818181841</v>
      </c>
      <c r="AG117" s="141">
        <f t="shared" si="59"/>
        <v>54.545454545454568</v>
      </c>
      <c r="AH117" s="142">
        <f t="shared" si="59"/>
        <v>52.272727272727295</v>
      </c>
      <c r="AI117" s="159">
        <f t="shared" si="59"/>
        <v>50.000000000000021</v>
      </c>
      <c r="AJ117" s="141">
        <f t="shared" si="59"/>
        <v>47.727272727272748</v>
      </c>
      <c r="AK117" s="141">
        <f t="shared" si="59"/>
        <v>45.454545454545475</v>
      </c>
      <c r="AL117" s="141">
        <f t="shared" si="59"/>
        <v>43.181818181818201</v>
      </c>
      <c r="AM117" s="142">
        <f t="shared" si="59"/>
        <v>40.909090909090928</v>
      </c>
      <c r="AN117" s="159">
        <f t="shared" si="59"/>
        <v>38.636363636363654</v>
      </c>
      <c r="AO117" s="141">
        <f t="shared" si="59"/>
        <v>36.363636363636381</v>
      </c>
      <c r="AP117" s="141">
        <f t="shared" si="59"/>
        <v>34.090909090909108</v>
      </c>
      <c r="AQ117" s="141">
        <f t="shared" si="59"/>
        <v>31.818181818181834</v>
      </c>
      <c r="AR117" s="142">
        <f t="shared" si="59"/>
        <v>29.545454545454561</v>
      </c>
      <c r="AS117" s="159">
        <f t="shared" si="59"/>
        <v>27.272727272727288</v>
      </c>
      <c r="AT117" s="141">
        <f t="shared" si="59"/>
        <v>25.000000000000014</v>
      </c>
      <c r="AU117" s="141">
        <f t="shared" si="59"/>
        <v>22.727272727272741</v>
      </c>
      <c r="AV117" s="141">
        <f t="shared" si="59"/>
        <v>20.454545454545467</v>
      </c>
      <c r="AW117" s="142">
        <f t="shared" si="59"/>
        <v>18.181818181818194</v>
      </c>
      <c r="AX117" s="159">
        <f t="shared" si="59"/>
        <v>15.909090909090921</v>
      </c>
      <c r="AY117" s="141">
        <f t="shared" si="59"/>
        <v>13.636363636363647</v>
      </c>
      <c r="AZ117" s="141">
        <f t="shared" si="59"/>
        <v>11.363636363636372</v>
      </c>
      <c r="BA117" s="141">
        <f t="shared" si="59"/>
        <v>9.090909090909097</v>
      </c>
      <c r="BB117" s="142">
        <f t="shared" si="59"/>
        <v>6.8181818181818228</v>
      </c>
      <c r="BC117" s="159">
        <f t="shared" si="59"/>
        <v>4.5454545454545485</v>
      </c>
      <c r="BD117" s="141">
        <f t="shared" si="59"/>
        <v>2.2727272727272743</v>
      </c>
      <c r="BE117" s="141">
        <f t="shared" si="59"/>
        <v>0</v>
      </c>
      <c r="BF117" s="141">
        <f t="shared" si="59"/>
        <v>0</v>
      </c>
      <c r="BG117" s="142">
        <f t="shared" si="59"/>
        <v>0</v>
      </c>
      <c r="BH117" s="159">
        <f t="shared" si="59"/>
        <v>0</v>
      </c>
      <c r="BI117" s="141">
        <f t="shared" si="59"/>
        <v>0</v>
      </c>
      <c r="BJ117" s="141">
        <f t="shared" si="59"/>
        <v>0</v>
      </c>
      <c r="BK117" s="141">
        <f t="shared" si="59"/>
        <v>0</v>
      </c>
      <c r="BL117" s="142">
        <f t="shared" si="59"/>
        <v>0</v>
      </c>
      <c r="BM117" s="82"/>
      <c r="BN117" s="82"/>
      <c r="BO117" s="82"/>
      <c r="BP117" s="82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2"/>
      <c r="CN117" s="82"/>
      <c r="CO117" s="82"/>
      <c r="CP117" s="82"/>
      <c r="CQ117" s="82"/>
      <c r="CR117" s="82"/>
      <c r="CS117" s="82"/>
      <c r="CT117" s="82"/>
      <c r="CU117" s="82"/>
      <c r="CV117" s="82"/>
      <c r="CW117" s="82"/>
      <c r="CX117" s="82"/>
      <c r="CY117" s="82"/>
      <c r="CZ117" s="82"/>
      <c r="DA117" s="82"/>
      <c r="DB117" s="82"/>
      <c r="DC117" s="82"/>
      <c r="DD117" s="82"/>
      <c r="DE117" s="82"/>
      <c r="DF117" s="82"/>
      <c r="DG117" s="82"/>
      <c r="DH117" s="82"/>
      <c r="DI117" s="82"/>
      <c r="DJ117" s="82"/>
      <c r="DK117" s="82"/>
      <c r="DL117" s="82"/>
      <c r="DM117" s="82"/>
      <c r="DN117" s="82"/>
      <c r="DO117" s="82"/>
    </row>
    <row r="118" spans="1:119" s="86" customFormat="1" ht="12.95" customHeight="1" outlineLevel="1">
      <c r="A118" s="77"/>
      <c r="B118" s="87" t="s">
        <v>155</v>
      </c>
      <c r="C118" s="79"/>
      <c r="D118" s="79"/>
      <c r="E118" s="79"/>
      <c r="F118" s="79"/>
      <c r="G118" s="79"/>
      <c r="H118" s="79"/>
      <c r="I118" s="79"/>
      <c r="J118" s="80">
        <v>0</v>
      </c>
      <c r="K118" s="80">
        <f>J122</f>
        <v>0</v>
      </c>
      <c r="L118" s="80">
        <f>K122</f>
        <v>0</v>
      </c>
      <c r="M118" s="80">
        <f>L122</f>
        <v>0</v>
      </c>
      <c r="N118" s="140">
        <f>M122</f>
        <v>0</v>
      </c>
      <c r="O118" s="80">
        <f t="shared" ref="O118:BL118" si="60">N122</f>
        <v>100</v>
      </c>
      <c r="P118" s="80">
        <f t="shared" si="60"/>
        <v>97.727272727272734</v>
      </c>
      <c r="Q118" s="80">
        <f t="shared" si="60"/>
        <v>95.454545454545467</v>
      </c>
      <c r="R118" s="80">
        <f t="shared" si="60"/>
        <v>93.181818181818201</v>
      </c>
      <c r="S118" s="140">
        <f t="shared" si="60"/>
        <v>90.909090909090935</v>
      </c>
      <c r="T118" s="92">
        <f t="shared" si="60"/>
        <v>88.636363636363654</v>
      </c>
      <c r="U118" s="80">
        <f t="shared" si="60"/>
        <v>86.363636363636374</v>
      </c>
      <c r="V118" s="80">
        <f t="shared" si="60"/>
        <v>84.090909090909108</v>
      </c>
      <c r="W118" s="80">
        <f t="shared" si="60"/>
        <v>81.818181818181841</v>
      </c>
      <c r="X118" s="140">
        <f t="shared" si="60"/>
        <v>79.545454545454561</v>
      </c>
      <c r="Y118" s="92">
        <f t="shared" si="60"/>
        <v>77.27272727272728</v>
      </c>
      <c r="Z118" s="80">
        <f t="shared" si="60"/>
        <v>75.000000000000014</v>
      </c>
      <c r="AA118" s="80">
        <f t="shared" si="60"/>
        <v>72.727272727272748</v>
      </c>
      <c r="AB118" s="80">
        <f t="shared" si="60"/>
        <v>70.454545454545467</v>
      </c>
      <c r="AC118" s="140">
        <f t="shared" si="60"/>
        <v>68.181818181818201</v>
      </c>
      <c r="AD118" s="92">
        <f t="shared" si="60"/>
        <v>65.909090909090935</v>
      </c>
      <c r="AE118" s="80">
        <f t="shared" si="60"/>
        <v>63.636363636363662</v>
      </c>
      <c r="AF118" s="80">
        <f t="shared" si="60"/>
        <v>61.363636363636388</v>
      </c>
      <c r="AG118" s="80">
        <f t="shared" si="60"/>
        <v>59.090909090909115</v>
      </c>
      <c r="AH118" s="140">
        <f t="shared" si="60"/>
        <v>56.818181818181841</v>
      </c>
      <c r="AI118" s="92">
        <f t="shared" si="60"/>
        <v>54.545454545454568</v>
      </c>
      <c r="AJ118" s="80">
        <f t="shared" si="60"/>
        <v>52.272727272727295</v>
      </c>
      <c r="AK118" s="80">
        <f t="shared" si="60"/>
        <v>50.000000000000021</v>
      </c>
      <c r="AL118" s="80">
        <f t="shared" si="60"/>
        <v>47.727272727272748</v>
      </c>
      <c r="AM118" s="140">
        <f t="shared" si="60"/>
        <v>45.454545454545475</v>
      </c>
      <c r="AN118" s="92">
        <f t="shared" si="60"/>
        <v>43.181818181818201</v>
      </c>
      <c r="AO118" s="80">
        <f t="shared" si="60"/>
        <v>40.909090909090928</v>
      </c>
      <c r="AP118" s="80">
        <f t="shared" si="60"/>
        <v>38.636363636363654</v>
      </c>
      <c r="AQ118" s="80">
        <f t="shared" si="60"/>
        <v>36.363636363636381</v>
      </c>
      <c r="AR118" s="140">
        <f t="shared" si="60"/>
        <v>34.090909090909108</v>
      </c>
      <c r="AS118" s="92">
        <f t="shared" si="60"/>
        <v>31.818181818181834</v>
      </c>
      <c r="AT118" s="80">
        <f t="shared" si="60"/>
        <v>29.545454545454561</v>
      </c>
      <c r="AU118" s="80">
        <f t="shared" si="60"/>
        <v>27.272727272727288</v>
      </c>
      <c r="AV118" s="80">
        <f t="shared" si="60"/>
        <v>25.000000000000014</v>
      </c>
      <c r="AW118" s="140">
        <f t="shared" si="60"/>
        <v>22.727272727272741</v>
      </c>
      <c r="AX118" s="92">
        <f t="shared" si="60"/>
        <v>20.454545454545467</v>
      </c>
      <c r="AY118" s="80">
        <f t="shared" si="60"/>
        <v>18.181818181818194</v>
      </c>
      <c r="AZ118" s="80">
        <f t="shared" si="60"/>
        <v>15.909090909090921</v>
      </c>
      <c r="BA118" s="80">
        <f t="shared" si="60"/>
        <v>13.636363636363647</v>
      </c>
      <c r="BB118" s="140">
        <f t="shared" si="60"/>
        <v>11.363636363636372</v>
      </c>
      <c r="BC118" s="92">
        <f t="shared" si="60"/>
        <v>9.090909090909097</v>
      </c>
      <c r="BD118" s="80">
        <f t="shared" si="60"/>
        <v>6.8181818181818228</v>
      </c>
      <c r="BE118" s="80">
        <f t="shared" si="60"/>
        <v>4.5454545454545485</v>
      </c>
      <c r="BF118" s="80">
        <f t="shared" si="60"/>
        <v>2.2727272727272743</v>
      </c>
      <c r="BG118" s="140">
        <f t="shared" si="60"/>
        <v>0</v>
      </c>
      <c r="BH118" s="92">
        <f t="shared" si="60"/>
        <v>0</v>
      </c>
      <c r="BI118" s="80">
        <f t="shared" si="60"/>
        <v>0</v>
      </c>
      <c r="BJ118" s="80">
        <f t="shared" si="60"/>
        <v>0</v>
      </c>
      <c r="BK118" s="80">
        <f t="shared" si="60"/>
        <v>0</v>
      </c>
      <c r="BL118" s="140">
        <f t="shared" si="60"/>
        <v>0</v>
      </c>
      <c r="BM118" s="82"/>
      <c r="BN118" s="82"/>
      <c r="BO118" s="82"/>
      <c r="BP118" s="82"/>
      <c r="BQ118" s="82"/>
      <c r="BR118" s="82"/>
      <c r="BS118" s="82"/>
      <c r="BT118" s="82"/>
      <c r="BU118" s="82"/>
      <c r="BV118" s="82"/>
      <c r="BW118" s="82"/>
      <c r="BX118" s="82"/>
      <c r="BY118" s="82"/>
      <c r="BZ118" s="82"/>
      <c r="CA118" s="82"/>
      <c r="CB118" s="82"/>
      <c r="CC118" s="82"/>
      <c r="CD118" s="82"/>
      <c r="CE118" s="82"/>
      <c r="CF118" s="82"/>
      <c r="CG118" s="82"/>
      <c r="CH118" s="82"/>
      <c r="CI118" s="82"/>
      <c r="CJ118" s="82"/>
      <c r="CK118" s="82"/>
      <c r="CL118" s="82"/>
      <c r="CM118" s="82"/>
      <c r="CN118" s="82"/>
      <c r="CO118" s="82"/>
      <c r="CP118" s="82"/>
      <c r="CQ118" s="82"/>
      <c r="CR118" s="82"/>
      <c r="CS118" s="82"/>
      <c r="CT118" s="82"/>
      <c r="CU118" s="82"/>
      <c r="CV118" s="82"/>
      <c r="CW118" s="82"/>
      <c r="CX118" s="82"/>
      <c r="CY118" s="82"/>
      <c r="CZ118" s="82"/>
      <c r="DA118" s="82"/>
      <c r="DB118" s="82"/>
      <c r="DC118" s="82"/>
      <c r="DD118" s="82"/>
      <c r="DE118" s="82"/>
      <c r="DF118" s="82"/>
      <c r="DG118" s="82"/>
      <c r="DH118" s="82"/>
      <c r="DI118" s="82"/>
      <c r="DJ118" s="82"/>
      <c r="DK118" s="82"/>
      <c r="DL118" s="82"/>
      <c r="DM118" s="82"/>
      <c r="DN118" s="82"/>
      <c r="DO118" s="82"/>
    </row>
    <row r="119" spans="1:119" s="86" customFormat="1" ht="12.95" customHeight="1" outlineLevel="1">
      <c r="A119" s="78"/>
      <c r="B119" s="139" t="s">
        <v>156</v>
      </c>
      <c r="C119" s="88"/>
      <c r="D119" s="88"/>
      <c r="E119" s="88"/>
      <c r="F119" s="88"/>
      <c r="G119" s="88"/>
      <c r="H119" s="88"/>
      <c r="I119" s="88"/>
      <c r="J119" s="80">
        <v>0</v>
      </c>
      <c r="K119" s="80">
        <v>0</v>
      </c>
      <c r="L119" s="89">
        <v>0</v>
      </c>
      <c r="M119" s="89">
        <v>0</v>
      </c>
      <c r="N119" s="140">
        <f>N$96</f>
        <v>100</v>
      </c>
      <c r="O119" s="80">
        <f t="shared" ref="O119:BL119" si="61">O$96</f>
        <v>0</v>
      </c>
      <c r="P119" s="80">
        <f t="shared" si="61"/>
        <v>0</v>
      </c>
      <c r="Q119" s="80">
        <f t="shared" si="61"/>
        <v>0</v>
      </c>
      <c r="R119" s="80">
        <f t="shared" si="61"/>
        <v>0</v>
      </c>
      <c r="S119" s="140">
        <f t="shared" si="61"/>
        <v>0</v>
      </c>
      <c r="T119" s="92">
        <f t="shared" si="61"/>
        <v>0</v>
      </c>
      <c r="U119" s="80">
        <f t="shared" si="61"/>
        <v>0</v>
      </c>
      <c r="V119" s="80">
        <f t="shared" si="61"/>
        <v>0</v>
      </c>
      <c r="W119" s="80">
        <f t="shared" si="61"/>
        <v>0</v>
      </c>
      <c r="X119" s="140">
        <f t="shared" si="61"/>
        <v>0</v>
      </c>
      <c r="Y119" s="92">
        <f t="shared" si="61"/>
        <v>0</v>
      </c>
      <c r="Z119" s="80">
        <f t="shared" si="61"/>
        <v>0</v>
      </c>
      <c r="AA119" s="80">
        <f t="shared" si="61"/>
        <v>0</v>
      </c>
      <c r="AB119" s="80">
        <f t="shared" si="61"/>
        <v>0</v>
      </c>
      <c r="AC119" s="140">
        <f t="shared" si="61"/>
        <v>0</v>
      </c>
      <c r="AD119" s="92">
        <f t="shared" si="61"/>
        <v>0</v>
      </c>
      <c r="AE119" s="80">
        <f t="shared" si="61"/>
        <v>0</v>
      </c>
      <c r="AF119" s="80">
        <f t="shared" si="61"/>
        <v>0</v>
      </c>
      <c r="AG119" s="80">
        <f t="shared" si="61"/>
        <v>0</v>
      </c>
      <c r="AH119" s="140">
        <f t="shared" si="61"/>
        <v>0</v>
      </c>
      <c r="AI119" s="92">
        <f t="shared" si="61"/>
        <v>0</v>
      </c>
      <c r="AJ119" s="80">
        <f t="shared" si="61"/>
        <v>0</v>
      </c>
      <c r="AK119" s="80">
        <f t="shared" si="61"/>
        <v>0</v>
      </c>
      <c r="AL119" s="80">
        <f t="shared" si="61"/>
        <v>0</v>
      </c>
      <c r="AM119" s="140">
        <f t="shared" si="61"/>
        <v>0</v>
      </c>
      <c r="AN119" s="92">
        <f t="shared" si="61"/>
        <v>0</v>
      </c>
      <c r="AO119" s="80">
        <f t="shared" si="61"/>
        <v>0</v>
      </c>
      <c r="AP119" s="80">
        <f t="shared" si="61"/>
        <v>0</v>
      </c>
      <c r="AQ119" s="80">
        <f t="shared" si="61"/>
        <v>0</v>
      </c>
      <c r="AR119" s="140">
        <f t="shared" si="61"/>
        <v>0</v>
      </c>
      <c r="AS119" s="92">
        <f t="shared" si="61"/>
        <v>0</v>
      </c>
      <c r="AT119" s="80">
        <f t="shared" si="61"/>
        <v>0</v>
      </c>
      <c r="AU119" s="80">
        <f t="shared" si="61"/>
        <v>0</v>
      </c>
      <c r="AV119" s="80">
        <f t="shared" si="61"/>
        <v>0</v>
      </c>
      <c r="AW119" s="140">
        <f t="shared" si="61"/>
        <v>0</v>
      </c>
      <c r="AX119" s="92">
        <f t="shared" si="61"/>
        <v>0</v>
      </c>
      <c r="AY119" s="80">
        <f t="shared" si="61"/>
        <v>0</v>
      </c>
      <c r="AZ119" s="80">
        <f t="shared" si="61"/>
        <v>0</v>
      </c>
      <c r="BA119" s="80">
        <f t="shared" si="61"/>
        <v>0</v>
      </c>
      <c r="BB119" s="140">
        <f t="shared" si="61"/>
        <v>0</v>
      </c>
      <c r="BC119" s="92">
        <f t="shared" si="61"/>
        <v>0</v>
      </c>
      <c r="BD119" s="80">
        <f t="shared" si="61"/>
        <v>0</v>
      </c>
      <c r="BE119" s="80">
        <f t="shared" si="61"/>
        <v>0</v>
      </c>
      <c r="BF119" s="80">
        <f t="shared" si="61"/>
        <v>0</v>
      </c>
      <c r="BG119" s="140">
        <f t="shared" si="61"/>
        <v>0</v>
      </c>
      <c r="BH119" s="92">
        <f t="shared" si="61"/>
        <v>0</v>
      </c>
      <c r="BI119" s="80">
        <f t="shared" si="61"/>
        <v>0</v>
      </c>
      <c r="BJ119" s="80">
        <f t="shared" si="61"/>
        <v>0</v>
      </c>
      <c r="BK119" s="80">
        <f t="shared" si="61"/>
        <v>0</v>
      </c>
      <c r="BL119" s="140">
        <f t="shared" si="61"/>
        <v>0</v>
      </c>
      <c r="BM119" s="82"/>
      <c r="BN119" s="82"/>
      <c r="BO119" s="82"/>
      <c r="BP119" s="82"/>
      <c r="BQ119" s="82"/>
      <c r="BR119" s="82"/>
      <c r="BS119" s="82"/>
      <c r="BT119" s="82"/>
      <c r="BU119" s="82"/>
      <c r="BV119" s="82"/>
      <c r="BW119" s="82"/>
      <c r="BX119" s="82"/>
      <c r="BY119" s="82"/>
      <c r="BZ119" s="82"/>
      <c r="CA119" s="82"/>
      <c r="CB119" s="82"/>
      <c r="CC119" s="82"/>
      <c r="CD119" s="82"/>
      <c r="CE119" s="82"/>
      <c r="CF119" s="82"/>
      <c r="CG119" s="82"/>
      <c r="CH119" s="82"/>
      <c r="CI119" s="82"/>
      <c r="CJ119" s="82"/>
      <c r="CK119" s="82"/>
      <c r="CL119" s="82"/>
      <c r="CM119" s="82"/>
      <c r="CN119" s="82"/>
      <c r="CO119" s="82"/>
      <c r="CP119" s="82"/>
      <c r="CQ119" s="82"/>
      <c r="CR119" s="82"/>
      <c r="CS119" s="82"/>
      <c r="CT119" s="82"/>
      <c r="CU119" s="82"/>
      <c r="CV119" s="82"/>
      <c r="CW119" s="82"/>
      <c r="CX119" s="82"/>
      <c r="CY119" s="82"/>
      <c r="CZ119" s="82"/>
      <c r="DA119" s="82"/>
      <c r="DB119" s="82"/>
      <c r="DC119" s="82"/>
      <c r="DD119" s="82"/>
      <c r="DE119" s="82"/>
      <c r="DF119" s="82"/>
      <c r="DG119" s="82"/>
      <c r="DH119" s="82"/>
      <c r="DI119" s="82"/>
      <c r="DJ119" s="82"/>
      <c r="DK119" s="82"/>
      <c r="DL119" s="82"/>
      <c r="DM119" s="82"/>
      <c r="DN119" s="82"/>
      <c r="DO119" s="82"/>
    </row>
    <row r="120" spans="1:119" s="86" customFormat="1" ht="12.95" customHeight="1" outlineLevel="1">
      <c r="A120" s="78"/>
      <c r="B120" s="139" t="s">
        <v>114</v>
      </c>
      <c r="C120" s="88"/>
      <c r="D120" s="88"/>
      <c r="E120" s="88"/>
      <c r="F120" s="88"/>
      <c r="G120" s="88"/>
      <c r="H120" s="88"/>
      <c r="I120" s="88"/>
      <c r="J120" s="80"/>
      <c r="K120" s="80"/>
      <c r="L120" s="80"/>
      <c r="M120" s="80"/>
      <c r="N120" s="140"/>
      <c r="O120" s="80">
        <f>N$16</f>
        <v>44</v>
      </c>
      <c r="P120" s="80">
        <f t="shared" ref="P120:BL120" si="62">O120-1</f>
        <v>43</v>
      </c>
      <c r="Q120" s="80">
        <f t="shared" si="62"/>
        <v>42</v>
      </c>
      <c r="R120" s="80">
        <f t="shared" si="62"/>
        <v>41</v>
      </c>
      <c r="S120" s="140">
        <f t="shared" si="62"/>
        <v>40</v>
      </c>
      <c r="T120" s="92">
        <f t="shared" si="62"/>
        <v>39</v>
      </c>
      <c r="U120" s="80">
        <f t="shared" si="62"/>
        <v>38</v>
      </c>
      <c r="V120" s="80">
        <f t="shared" si="62"/>
        <v>37</v>
      </c>
      <c r="W120" s="80">
        <f t="shared" si="62"/>
        <v>36</v>
      </c>
      <c r="X120" s="140">
        <f t="shared" si="62"/>
        <v>35</v>
      </c>
      <c r="Y120" s="92">
        <f t="shared" si="62"/>
        <v>34</v>
      </c>
      <c r="Z120" s="80">
        <f t="shared" si="62"/>
        <v>33</v>
      </c>
      <c r="AA120" s="80">
        <f t="shared" si="62"/>
        <v>32</v>
      </c>
      <c r="AB120" s="80">
        <f t="shared" si="62"/>
        <v>31</v>
      </c>
      <c r="AC120" s="140">
        <f t="shared" si="62"/>
        <v>30</v>
      </c>
      <c r="AD120" s="92">
        <f t="shared" si="62"/>
        <v>29</v>
      </c>
      <c r="AE120" s="80">
        <f t="shared" si="62"/>
        <v>28</v>
      </c>
      <c r="AF120" s="80">
        <f t="shared" si="62"/>
        <v>27</v>
      </c>
      <c r="AG120" s="80">
        <f t="shared" si="62"/>
        <v>26</v>
      </c>
      <c r="AH120" s="140">
        <f t="shared" si="62"/>
        <v>25</v>
      </c>
      <c r="AI120" s="92">
        <f t="shared" si="62"/>
        <v>24</v>
      </c>
      <c r="AJ120" s="80">
        <f t="shared" si="62"/>
        <v>23</v>
      </c>
      <c r="AK120" s="80">
        <f t="shared" si="62"/>
        <v>22</v>
      </c>
      <c r="AL120" s="80">
        <f t="shared" si="62"/>
        <v>21</v>
      </c>
      <c r="AM120" s="140">
        <f t="shared" si="62"/>
        <v>20</v>
      </c>
      <c r="AN120" s="92">
        <f t="shared" si="62"/>
        <v>19</v>
      </c>
      <c r="AO120" s="80">
        <f t="shared" si="62"/>
        <v>18</v>
      </c>
      <c r="AP120" s="80">
        <f t="shared" si="62"/>
        <v>17</v>
      </c>
      <c r="AQ120" s="80">
        <f t="shared" si="62"/>
        <v>16</v>
      </c>
      <c r="AR120" s="140">
        <f t="shared" si="62"/>
        <v>15</v>
      </c>
      <c r="AS120" s="92">
        <f t="shared" si="62"/>
        <v>14</v>
      </c>
      <c r="AT120" s="80">
        <f t="shared" si="62"/>
        <v>13</v>
      </c>
      <c r="AU120" s="80">
        <f t="shared" si="62"/>
        <v>12</v>
      </c>
      <c r="AV120" s="80">
        <f t="shared" si="62"/>
        <v>11</v>
      </c>
      <c r="AW120" s="140">
        <f t="shared" si="62"/>
        <v>10</v>
      </c>
      <c r="AX120" s="92">
        <f t="shared" si="62"/>
        <v>9</v>
      </c>
      <c r="AY120" s="80">
        <f t="shared" si="62"/>
        <v>8</v>
      </c>
      <c r="AZ120" s="80">
        <f t="shared" si="62"/>
        <v>7</v>
      </c>
      <c r="BA120" s="80">
        <f t="shared" si="62"/>
        <v>6</v>
      </c>
      <c r="BB120" s="140">
        <f t="shared" si="62"/>
        <v>5</v>
      </c>
      <c r="BC120" s="92">
        <f t="shared" si="62"/>
        <v>4</v>
      </c>
      <c r="BD120" s="80">
        <f t="shared" si="62"/>
        <v>3</v>
      </c>
      <c r="BE120" s="80">
        <f t="shared" si="62"/>
        <v>2</v>
      </c>
      <c r="BF120" s="80">
        <f t="shared" si="62"/>
        <v>1</v>
      </c>
      <c r="BG120" s="140">
        <f t="shared" si="62"/>
        <v>0</v>
      </c>
      <c r="BH120" s="92">
        <f t="shared" si="62"/>
        <v>-1</v>
      </c>
      <c r="BI120" s="80">
        <f t="shared" si="62"/>
        <v>-2</v>
      </c>
      <c r="BJ120" s="80">
        <f t="shared" si="62"/>
        <v>-3</v>
      </c>
      <c r="BK120" s="80">
        <f t="shared" si="62"/>
        <v>-4</v>
      </c>
      <c r="BL120" s="140">
        <f t="shared" si="62"/>
        <v>-5</v>
      </c>
      <c r="BM120" s="82"/>
      <c r="BN120" s="82"/>
      <c r="BO120" s="82"/>
      <c r="BP120" s="82"/>
      <c r="BQ120" s="82"/>
      <c r="BR120" s="82"/>
      <c r="BS120" s="82"/>
      <c r="BT120" s="82"/>
      <c r="BU120" s="82"/>
      <c r="BV120" s="82"/>
      <c r="BW120" s="82"/>
      <c r="BX120" s="82"/>
      <c r="BY120" s="82"/>
      <c r="BZ120" s="82"/>
      <c r="CA120" s="82"/>
      <c r="CB120" s="82"/>
      <c r="CC120" s="82"/>
      <c r="CD120" s="82"/>
      <c r="CE120" s="82"/>
      <c r="CF120" s="82"/>
      <c r="CG120" s="82"/>
      <c r="CH120" s="82"/>
      <c r="CI120" s="82"/>
      <c r="CJ120" s="82"/>
      <c r="CK120" s="82"/>
      <c r="CL120" s="82"/>
      <c r="CM120" s="82"/>
      <c r="CN120" s="82"/>
      <c r="CO120" s="82"/>
      <c r="CP120" s="82"/>
      <c r="CQ120" s="82"/>
      <c r="CR120" s="82"/>
      <c r="CS120" s="82"/>
      <c r="CT120" s="82"/>
      <c r="CU120" s="82"/>
      <c r="CV120" s="82"/>
      <c r="CW120" s="82"/>
      <c r="CX120" s="82"/>
      <c r="CY120" s="82"/>
      <c r="CZ120" s="82"/>
      <c r="DA120" s="82"/>
      <c r="DB120" s="82"/>
      <c r="DC120" s="82"/>
      <c r="DD120" s="82"/>
      <c r="DE120" s="82"/>
      <c r="DF120" s="82"/>
      <c r="DG120" s="82"/>
      <c r="DH120" s="82"/>
      <c r="DI120" s="82"/>
      <c r="DJ120" s="82"/>
      <c r="DK120" s="82"/>
      <c r="DL120" s="82"/>
      <c r="DM120" s="82"/>
      <c r="DN120" s="82"/>
      <c r="DO120" s="82"/>
    </row>
    <row r="121" spans="1:119" s="86" customFormat="1" ht="12.95" customHeight="1" outlineLevel="1">
      <c r="A121" s="78"/>
      <c r="B121" s="114" t="s">
        <v>157</v>
      </c>
      <c r="C121" s="88"/>
      <c r="D121" s="88"/>
      <c r="E121" s="88"/>
      <c r="F121" s="88"/>
      <c r="G121" s="88"/>
      <c r="H121" s="88"/>
      <c r="I121" s="88"/>
      <c r="J121" s="80">
        <f>IF(J118&lt;&gt;0,J118/J120,0)</f>
        <v>0</v>
      </c>
      <c r="K121" s="80">
        <f>IF(K118&lt;&gt;0,K118/K120,0)</f>
        <v>0</v>
      </c>
      <c r="L121" s="80">
        <f>IF(L118&lt;&gt;0,L118/L120,0)</f>
        <v>0</v>
      </c>
      <c r="M121" s="80">
        <f>IF(M118&lt;&gt;0,M118/M120,0)</f>
        <v>0</v>
      </c>
      <c r="N121" s="140">
        <f>IF(N118&lt;&gt;0,N118/N120,0)</f>
        <v>0</v>
      </c>
      <c r="O121" s="80">
        <f t="shared" ref="O121:BL121" si="63">IF(O118&lt;&gt;0,O118/O120,0)</f>
        <v>2.2727272727272729</v>
      </c>
      <c r="P121" s="80">
        <f t="shared" si="63"/>
        <v>2.2727272727272729</v>
      </c>
      <c r="Q121" s="80">
        <f t="shared" si="63"/>
        <v>2.2727272727272729</v>
      </c>
      <c r="R121" s="80">
        <f t="shared" si="63"/>
        <v>2.2727272727272734</v>
      </c>
      <c r="S121" s="140">
        <f t="shared" si="63"/>
        <v>2.2727272727272734</v>
      </c>
      <c r="T121" s="92">
        <f t="shared" si="63"/>
        <v>2.2727272727272734</v>
      </c>
      <c r="U121" s="80">
        <f t="shared" si="63"/>
        <v>2.2727272727272729</v>
      </c>
      <c r="V121" s="80">
        <f t="shared" si="63"/>
        <v>2.2727272727272734</v>
      </c>
      <c r="W121" s="80">
        <f t="shared" si="63"/>
        <v>2.2727272727272734</v>
      </c>
      <c r="X121" s="140">
        <f t="shared" si="63"/>
        <v>2.2727272727272734</v>
      </c>
      <c r="Y121" s="92">
        <f t="shared" si="63"/>
        <v>2.2727272727272729</v>
      </c>
      <c r="Z121" s="80">
        <f t="shared" si="63"/>
        <v>2.2727272727272734</v>
      </c>
      <c r="AA121" s="80">
        <f t="shared" si="63"/>
        <v>2.2727272727272734</v>
      </c>
      <c r="AB121" s="80">
        <f t="shared" si="63"/>
        <v>2.2727272727272729</v>
      </c>
      <c r="AC121" s="140">
        <f t="shared" si="63"/>
        <v>2.2727272727272734</v>
      </c>
      <c r="AD121" s="92">
        <f t="shared" si="63"/>
        <v>2.2727272727272738</v>
      </c>
      <c r="AE121" s="80">
        <f t="shared" si="63"/>
        <v>2.2727272727272738</v>
      </c>
      <c r="AF121" s="80">
        <f t="shared" si="63"/>
        <v>2.2727272727272738</v>
      </c>
      <c r="AG121" s="80">
        <f t="shared" si="63"/>
        <v>2.2727272727272738</v>
      </c>
      <c r="AH121" s="140">
        <f t="shared" si="63"/>
        <v>2.2727272727272738</v>
      </c>
      <c r="AI121" s="92">
        <f t="shared" si="63"/>
        <v>2.2727272727272738</v>
      </c>
      <c r="AJ121" s="80">
        <f t="shared" si="63"/>
        <v>2.2727272727272738</v>
      </c>
      <c r="AK121" s="80">
        <f t="shared" si="63"/>
        <v>2.2727272727272738</v>
      </c>
      <c r="AL121" s="80">
        <f t="shared" si="63"/>
        <v>2.2727272727272738</v>
      </c>
      <c r="AM121" s="140">
        <f t="shared" si="63"/>
        <v>2.2727272727272738</v>
      </c>
      <c r="AN121" s="92">
        <f t="shared" si="63"/>
        <v>2.2727272727272738</v>
      </c>
      <c r="AO121" s="80">
        <f t="shared" si="63"/>
        <v>2.2727272727272738</v>
      </c>
      <c r="AP121" s="80">
        <f t="shared" si="63"/>
        <v>2.2727272727272738</v>
      </c>
      <c r="AQ121" s="80">
        <f t="shared" si="63"/>
        <v>2.2727272727272738</v>
      </c>
      <c r="AR121" s="140">
        <f t="shared" si="63"/>
        <v>2.2727272727272738</v>
      </c>
      <c r="AS121" s="92">
        <f t="shared" si="63"/>
        <v>2.2727272727272738</v>
      </c>
      <c r="AT121" s="80">
        <f t="shared" si="63"/>
        <v>2.2727272727272738</v>
      </c>
      <c r="AU121" s="80">
        <f t="shared" si="63"/>
        <v>2.2727272727272738</v>
      </c>
      <c r="AV121" s="80">
        <f t="shared" si="63"/>
        <v>2.2727272727272738</v>
      </c>
      <c r="AW121" s="140">
        <f t="shared" si="63"/>
        <v>2.2727272727272743</v>
      </c>
      <c r="AX121" s="92">
        <f t="shared" si="63"/>
        <v>2.2727272727272743</v>
      </c>
      <c r="AY121" s="80">
        <f t="shared" si="63"/>
        <v>2.2727272727272743</v>
      </c>
      <c r="AZ121" s="80">
        <f t="shared" si="63"/>
        <v>2.2727272727272743</v>
      </c>
      <c r="BA121" s="80">
        <f t="shared" si="63"/>
        <v>2.2727272727272747</v>
      </c>
      <c r="BB121" s="140">
        <f t="shared" si="63"/>
        <v>2.2727272727272743</v>
      </c>
      <c r="BC121" s="92">
        <f t="shared" si="63"/>
        <v>2.2727272727272743</v>
      </c>
      <c r="BD121" s="80">
        <f t="shared" si="63"/>
        <v>2.2727272727272743</v>
      </c>
      <c r="BE121" s="80">
        <f t="shared" si="63"/>
        <v>2.2727272727272743</v>
      </c>
      <c r="BF121" s="80">
        <f t="shared" si="63"/>
        <v>2.2727272727272743</v>
      </c>
      <c r="BG121" s="140">
        <f t="shared" si="63"/>
        <v>0</v>
      </c>
      <c r="BH121" s="92">
        <f t="shared" si="63"/>
        <v>0</v>
      </c>
      <c r="BI121" s="80">
        <f t="shared" si="63"/>
        <v>0</v>
      </c>
      <c r="BJ121" s="80">
        <f t="shared" si="63"/>
        <v>0</v>
      </c>
      <c r="BK121" s="80">
        <f t="shared" si="63"/>
        <v>0</v>
      </c>
      <c r="BL121" s="140">
        <f t="shared" si="63"/>
        <v>0</v>
      </c>
      <c r="BM121" s="82"/>
      <c r="BN121" s="82"/>
      <c r="BO121" s="82"/>
      <c r="BP121" s="82"/>
      <c r="BQ121" s="82"/>
      <c r="BR121" s="82"/>
      <c r="BS121" s="82"/>
      <c r="BT121" s="82"/>
      <c r="BU121" s="82"/>
      <c r="BV121" s="82"/>
      <c r="BW121" s="82"/>
      <c r="BX121" s="82"/>
      <c r="BY121" s="82"/>
      <c r="BZ121" s="82"/>
      <c r="CA121" s="82"/>
      <c r="CB121" s="82"/>
      <c r="CC121" s="82"/>
      <c r="CD121" s="82"/>
      <c r="CE121" s="82"/>
      <c r="CF121" s="82"/>
      <c r="CG121" s="82"/>
      <c r="CH121" s="82"/>
      <c r="CI121" s="82"/>
      <c r="CJ121" s="82"/>
      <c r="CK121" s="82"/>
      <c r="CL121" s="82"/>
      <c r="CM121" s="82"/>
      <c r="CN121" s="82"/>
      <c r="CO121" s="82"/>
      <c r="CP121" s="82"/>
      <c r="CQ121" s="82"/>
      <c r="CR121" s="82"/>
      <c r="CS121" s="82"/>
      <c r="CT121" s="82"/>
      <c r="CU121" s="82"/>
      <c r="CV121" s="82"/>
      <c r="CW121" s="82"/>
      <c r="CX121" s="82"/>
      <c r="CY121" s="82"/>
      <c r="CZ121" s="82"/>
      <c r="DA121" s="82"/>
      <c r="DB121" s="82"/>
      <c r="DC121" s="82"/>
      <c r="DD121" s="82"/>
      <c r="DE121" s="82"/>
      <c r="DF121" s="82"/>
      <c r="DG121" s="82"/>
      <c r="DH121" s="82"/>
      <c r="DI121" s="82"/>
      <c r="DJ121" s="82"/>
      <c r="DK121" s="82"/>
      <c r="DL121" s="82"/>
      <c r="DM121" s="82"/>
      <c r="DN121" s="82"/>
      <c r="DO121" s="82"/>
    </row>
    <row r="122" spans="1:119" s="86" customFormat="1" ht="12.95" customHeight="1" outlineLevel="1">
      <c r="A122" s="78"/>
      <c r="B122" s="87" t="s">
        <v>158</v>
      </c>
      <c r="C122" s="88"/>
      <c r="D122" s="88"/>
      <c r="E122" s="88"/>
      <c r="F122" s="88"/>
      <c r="G122" s="88"/>
      <c r="H122" s="88"/>
      <c r="I122" s="88"/>
      <c r="J122" s="141">
        <f>J118+J119-J121</f>
        <v>0</v>
      </c>
      <c r="K122" s="141">
        <f>K118+K119-K121</f>
        <v>0</v>
      </c>
      <c r="L122" s="141">
        <f>L118+L119-L121</f>
        <v>0</v>
      </c>
      <c r="M122" s="141">
        <f>M118+M119-M121</f>
        <v>0</v>
      </c>
      <c r="N122" s="142">
        <f>N118+N119-N121</f>
        <v>100</v>
      </c>
      <c r="O122" s="141">
        <f t="shared" ref="O122:BL122" si="64">O118+O119-O121</f>
        <v>97.727272727272734</v>
      </c>
      <c r="P122" s="141">
        <f t="shared" si="64"/>
        <v>95.454545454545467</v>
      </c>
      <c r="Q122" s="141">
        <f t="shared" si="64"/>
        <v>93.181818181818201</v>
      </c>
      <c r="R122" s="141">
        <f t="shared" si="64"/>
        <v>90.909090909090935</v>
      </c>
      <c r="S122" s="142">
        <f t="shared" si="64"/>
        <v>88.636363636363654</v>
      </c>
      <c r="T122" s="159">
        <f t="shared" si="64"/>
        <v>86.363636363636374</v>
      </c>
      <c r="U122" s="141">
        <f t="shared" si="64"/>
        <v>84.090909090909108</v>
      </c>
      <c r="V122" s="141">
        <f t="shared" si="64"/>
        <v>81.818181818181841</v>
      </c>
      <c r="W122" s="141">
        <f t="shared" si="64"/>
        <v>79.545454545454561</v>
      </c>
      <c r="X122" s="142">
        <f t="shared" si="64"/>
        <v>77.27272727272728</v>
      </c>
      <c r="Y122" s="159">
        <f t="shared" si="64"/>
        <v>75.000000000000014</v>
      </c>
      <c r="Z122" s="141">
        <f t="shared" si="64"/>
        <v>72.727272727272748</v>
      </c>
      <c r="AA122" s="141">
        <f t="shared" si="64"/>
        <v>70.454545454545467</v>
      </c>
      <c r="AB122" s="141">
        <f t="shared" si="64"/>
        <v>68.181818181818201</v>
      </c>
      <c r="AC122" s="142">
        <f t="shared" si="64"/>
        <v>65.909090909090935</v>
      </c>
      <c r="AD122" s="159">
        <f t="shared" si="64"/>
        <v>63.636363636363662</v>
      </c>
      <c r="AE122" s="141">
        <f t="shared" si="64"/>
        <v>61.363636363636388</v>
      </c>
      <c r="AF122" s="141">
        <f t="shared" si="64"/>
        <v>59.090909090909115</v>
      </c>
      <c r="AG122" s="141">
        <f t="shared" si="64"/>
        <v>56.818181818181841</v>
      </c>
      <c r="AH122" s="142">
        <f t="shared" si="64"/>
        <v>54.545454545454568</v>
      </c>
      <c r="AI122" s="159">
        <f t="shared" si="64"/>
        <v>52.272727272727295</v>
      </c>
      <c r="AJ122" s="141">
        <f t="shared" si="64"/>
        <v>50.000000000000021</v>
      </c>
      <c r="AK122" s="141">
        <f t="shared" si="64"/>
        <v>47.727272727272748</v>
      </c>
      <c r="AL122" s="141">
        <f t="shared" si="64"/>
        <v>45.454545454545475</v>
      </c>
      <c r="AM122" s="142">
        <f t="shared" si="64"/>
        <v>43.181818181818201</v>
      </c>
      <c r="AN122" s="159">
        <f t="shared" si="64"/>
        <v>40.909090909090928</v>
      </c>
      <c r="AO122" s="141">
        <f t="shared" si="64"/>
        <v>38.636363636363654</v>
      </c>
      <c r="AP122" s="141">
        <f t="shared" si="64"/>
        <v>36.363636363636381</v>
      </c>
      <c r="AQ122" s="141">
        <f t="shared" si="64"/>
        <v>34.090909090909108</v>
      </c>
      <c r="AR122" s="142">
        <f t="shared" si="64"/>
        <v>31.818181818181834</v>
      </c>
      <c r="AS122" s="159">
        <f t="shared" si="64"/>
        <v>29.545454545454561</v>
      </c>
      <c r="AT122" s="141">
        <f t="shared" si="64"/>
        <v>27.272727272727288</v>
      </c>
      <c r="AU122" s="141">
        <f t="shared" si="64"/>
        <v>25.000000000000014</v>
      </c>
      <c r="AV122" s="141">
        <f t="shared" si="64"/>
        <v>22.727272727272741</v>
      </c>
      <c r="AW122" s="142">
        <f t="shared" si="64"/>
        <v>20.454545454545467</v>
      </c>
      <c r="AX122" s="159">
        <f t="shared" si="64"/>
        <v>18.181818181818194</v>
      </c>
      <c r="AY122" s="141">
        <f t="shared" si="64"/>
        <v>15.909090909090921</v>
      </c>
      <c r="AZ122" s="141">
        <f t="shared" si="64"/>
        <v>13.636363636363647</v>
      </c>
      <c r="BA122" s="141">
        <f t="shared" si="64"/>
        <v>11.363636363636372</v>
      </c>
      <c r="BB122" s="142">
        <f t="shared" si="64"/>
        <v>9.090909090909097</v>
      </c>
      <c r="BC122" s="159">
        <f t="shared" si="64"/>
        <v>6.8181818181818228</v>
      </c>
      <c r="BD122" s="141">
        <f t="shared" si="64"/>
        <v>4.5454545454545485</v>
      </c>
      <c r="BE122" s="141">
        <f t="shared" si="64"/>
        <v>2.2727272727272743</v>
      </c>
      <c r="BF122" s="141">
        <f t="shared" si="64"/>
        <v>0</v>
      </c>
      <c r="BG122" s="142">
        <f t="shared" si="64"/>
        <v>0</v>
      </c>
      <c r="BH122" s="159">
        <f t="shared" si="64"/>
        <v>0</v>
      </c>
      <c r="BI122" s="141">
        <f t="shared" si="64"/>
        <v>0</v>
      </c>
      <c r="BJ122" s="141">
        <f t="shared" si="64"/>
        <v>0</v>
      </c>
      <c r="BK122" s="141">
        <f t="shared" si="64"/>
        <v>0</v>
      </c>
      <c r="BL122" s="142">
        <f t="shared" si="64"/>
        <v>0</v>
      </c>
      <c r="BM122" s="82"/>
      <c r="BN122" s="82"/>
      <c r="BO122" s="82"/>
      <c r="BP122" s="82"/>
      <c r="BQ122" s="82"/>
      <c r="BR122" s="82"/>
      <c r="BS122" s="82"/>
      <c r="BT122" s="82"/>
      <c r="BU122" s="82"/>
      <c r="BV122" s="82"/>
      <c r="BW122" s="82"/>
      <c r="BX122" s="82"/>
      <c r="BY122" s="82"/>
      <c r="BZ122" s="82"/>
      <c r="CA122" s="82"/>
      <c r="CB122" s="82"/>
      <c r="CC122" s="82"/>
      <c r="CD122" s="82"/>
      <c r="CE122" s="82"/>
      <c r="CF122" s="82"/>
      <c r="CG122" s="82"/>
      <c r="CH122" s="82"/>
      <c r="CI122" s="82"/>
      <c r="CJ122" s="82"/>
      <c r="CK122" s="82"/>
      <c r="CL122" s="82"/>
      <c r="CM122" s="82"/>
      <c r="CN122" s="82"/>
      <c r="CO122" s="82"/>
      <c r="CP122" s="82"/>
      <c r="CQ122" s="82"/>
      <c r="CR122" s="82"/>
      <c r="CS122" s="82"/>
      <c r="CT122" s="82"/>
      <c r="CU122" s="82"/>
      <c r="CV122" s="82"/>
      <c r="CW122" s="82"/>
      <c r="CX122" s="82"/>
      <c r="CY122" s="82"/>
      <c r="CZ122" s="82"/>
      <c r="DA122" s="82"/>
      <c r="DB122" s="82"/>
      <c r="DC122" s="82"/>
      <c r="DD122" s="82"/>
      <c r="DE122" s="82"/>
      <c r="DF122" s="82"/>
      <c r="DG122" s="82"/>
      <c r="DH122" s="82"/>
      <c r="DI122" s="82"/>
      <c r="DJ122" s="82"/>
      <c r="DK122" s="82"/>
      <c r="DL122" s="82"/>
      <c r="DM122" s="82"/>
      <c r="DN122" s="82"/>
      <c r="DO122" s="82"/>
    </row>
    <row r="123" spans="1:119" s="86" customFormat="1" ht="12.95" customHeight="1">
      <c r="A123" s="78"/>
      <c r="B123" s="79" t="s">
        <v>159</v>
      </c>
      <c r="C123" s="88"/>
      <c r="D123" s="88"/>
      <c r="E123" s="88"/>
      <c r="F123" s="88"/>
      <c r="G123" s="88"/>
      <c r="H123" s="88"/>
      <c r="I123" s="88"/>
      <c r="J123" s="143">
        <f>J98+J103+J108+J113+J118</f>
        <v>0</v>
      </c>
      <c r="K123" s="143">
        <f t="shared" ref="K123:BL123" si="65">K98+K103+K108+K113+K118</f>
        <v>100</v>
      </c>
      <c r="L123" s="143">
        <f t="shared" si="65"/>
        <v>197.72727272727275</v>
      </c>
      <c r="M123" s="143">
        <f t="shared" si="65"/>
        <v>283.18181818181819</v>
      </c>
      <c r="N123" s="160">
        <f t="shared" si="65"/>
        <v>376.59090909090912</v>
      </c>
      <c r="O123" s="143">
        <f t="shared" si="65"/>
        <v>467.72727272727275</v>
      </c>
      <c r="P123" s="143">
        <f t="shared" si="65"/>
        <v>456.59090909090912</v>
      </c>
      <c r="Q123" s="143">
        <f t="shared" si="65"/>
        <v>445.4545454545455</v>
      </c>
      <c r="R123" s="143">
        <f t="shared" si="65"/>
        <v>434.31818181818187</v>
      </c>
      <c r="S123" s="160">
        <f t="shared" si="65"/>
        <v>423.18181818181824</v>
      </c>
      <c r="T123" s="161">
        <f t="shared" si="65"/>
        <v>412.04545454545462</v>
      </c>
      <c r="U123" s="143">
        <f t="shared" si="65"/>
        <v>400.90909090909093</v>
      </c>
      <c r="V123" s="143">
        <f t="shared" si="65"/>
        <v>389.77272727272737</v>
      </c>
      <c r="W123" s="143">
        <f t="shared" si="65"/>
        <v>378.63636363636374</v>
      </c>
      <c r="X123" s="160">
        <f t="shared" si="65"/>
        <v>367.50000000000006</v>
      </c>
      <c r="Y123" s="161">
        <f t="shared" si="65"/>
        <v>356.36363636363637</v>
      </c>
      <c r="Z123" s="143">
        <f t="shared" si="65"/>
        <v>345.22727272727275</v>
      </c>
      <c r="AA123" s="143">
        <f t="shared" si="65"/>
        <v>334.09090909090912</v>
      </c>
      <c r="AB123" s="143">
        <f t="shared" si="65"/>
        <v>322.9545454545455</v>
      </c>
      <c r="AC123" s="160">
        <f t="shared" si="65"/>
        <v>311.81818181818187</v>
      </c>
      <c r="AD123" s="161">
        <f t="shared" si="65"/>
        <v>300.68181818181824</v>
      </c>
      <c r="AE123" s="143">
        <f t="shared" si="65"/>
        <v>289.54545454545462</v>
      </c>
      <c r="AF123" s="143">
        <f t="shared" si="65"/>
        <v>278.40909090909099</v>
      </c>
      <c r="AG123" s="143">
        <f t="shared" si="65"/>
        <v>267.27272727272731</v>
      </c>
      <c r="AH123" s="160">
        <f t="shared" si="65"/>
        <v>256.13636363636374</v>
      </c>
      <c r="AI123" s="161">
        <f t="shared" si="65"/>
        <v>245.00000000000006</v>
      </c>
      <c r="AJ123" s="143">
        <f t="shared" si="65"/>
        <v>233.86363636363643</v>
      </c>
      <c r="AK123" s="143">
        <f t="shared" si="65"/>
        <v>222.72727272727278</v>
      </c>
      <c r="AL123" s="143">
        <f t="shared" si="65"/>
        <v>211.59090909090915</v>
      </c>
      <c r="AM123" s="160">
        <f t="shared" si="65"/>
        <v>200.45454545454547</v>
      </c>
      <c r="AN123" s="161">
        <f t="shared" si="65"/>
        <v>189.31818181818187</v>
      </c>
      <c r="AO123" s="143">
        <f t="shared" si="65"/>
        <v>178.18181818181822</v>
      </c>
      <c r="AP123" s="143">
        <f t="shared" si="65"/>
        <v>167.04545454545459</v>
      </c>
      <c r="AQ123" s="143">
        <f t="shared" si="65"/>
        <v>155.90909090909093</v>
      </c>
      <c r="AR123" s="160">
        <f t="shared" si="65"/>
        <v>144.77272727272731</v>
      </c>
      <c r="AS123" s="161">
        <f t="shared" si="65"/>
        <v>133.63636363636368</v>
      </c>
      <c r="AT123" s="143">
        <f t="shared" si="65"/>
        <v>122.50000000000003</v>
      </c>
      <c r="AU123" s="143">
        <f t="shared" si="65"/>
        <v>111.3636363636364</v>
      </c>
      <c r="AV123" s="143">
        <f t="shared" si="65"/>
        <v>100.22727272727276</v>
      </c>
      <c r="AW123" s="160">
        <f t="shared" si="65"/>
        <v>89.090909090909122</v>
      </c>
      <c r="AX123" s="161">
        <f t="shared" si="65"/>
        <v>77.954545454545496</v>
      </c>
      <c r="AY123" s="143">
        <f t="shared" si="65"/>
        <v>66.818181818181841</v>
      </c>
      <c r="AZ123" s="143">
        <f t="shared" si="65"/>
        <v>55.681818181818201</v>
      </c>
      <c r="BA123" s="143">
        <f t="shared" si="65"/>
        <v>44.545454545454561</v>
      </c>
      <c r="BB123" s="160">
        <f t="shared" si="65"/>
        <v>33.409090909090921</v>
      </c>
      <c r="BC123" s="161">
        <f t="shared" si="65"/>
        <v>22.27272727272728</v>
      </c>
      <c r="BD123" s="143">
        <f t="shared" si="65"/>
        <v>13.409090909090914</v>
      </c>
      <c r="BE123" s="143">
        <f t="shared" si="65"/>
        <v>6.8181818181818228</v>
      </c>
      <c r="BF123" s="143">
        <f t="shared" si="65"/>
        <v>2.2727272727272743</v>
      </c>
      <c r="BG123" s="160">
        <f t="shared" si="65"/>
        <v>0</v>
      </c>
      <c r="BH123" s="161">
        <f t="shared" si="65"/>
        <v>0</v>
      </c>
      <c r="BI123" s="143">
        <f t="shared" si="65"/>
        <v>0</v>
      </c>
      <c r="BJ123" s="143">
        <f t="shared" si="65"/>
        <v>0</v>
      </c>
      <c r="BK123" s="143">
        <f t="shared" si="65"/>
        <v>0</v>
      </c>
      <c r="BL123" s="160">
        <f t="shared" si="65"/>
        <v>0</v>
      </c>
      <c r="BM123" s="82"/>
      <c r="BN123" s="82"/>
      <c r="BO123" s="82"/>
      <c r="BP123" s="82"/>
      <c r="BQ123" s="82"/>
      <c r="BR123" s="82"/>
      <c r="BS123" s="82"/>
      <c r="BT123" s="82"/>
      <c r="BU123" s="82"/>
      <c r="BV123" s="82"/>
      <c r="BW123" s="82"/>
      <c r="BX123" s="82"/>
      <c r="BY123" s="82"/>
      <c r="BZ123" s="82"/>
      <c r="CA123" s="82"/>
      <c r="CB123" s="82"/>
      <c r="CC123" s="82"/>
      <c r="CD123" s="82"/>
      <c r="CE123" s="82"/>
      <c r="CF123" s="82"/>
      <c r="CG123" s="82"/>
      <c r="CH123" s="82"/>
      <c r="CI123" s="82"/>
      <c r="CJ123" s="82"/>
      <c r="CK123" s="82"/>
      <c r="CL123" s="82"/>
      <c r="CM123" s="82"/>
      <c r="CN123" s="82"/>
      <c r="CO123" s="82"/>
      <c r="CP123" s="82"/>
      <c r="CQ123" s="82"/>
      <c r="CR123" s="82"/>
      <c r="CS123" s="82"/>
      <c r="CT123" s="82"/>
      <c r="CU123" s="82"/>
      <c r="CV123" s="82"/>
      <c r="CW123" s="82"/>
      <c r="CX123" s="82"/>
      <c r="CY123" s="82"/>
      <c r="CZ123" s="82"/>
      <c r="DA123" s="82"/>
      <c r="DB123" s="82"/>
      <c r="DC123" s="82"/>
      <c r="DD123" s="82"/>
      <c r="DE123" s="82"/>
      <c r="DF123" s="82"/>
      <c r="DG123" s="82"/>
      <c r="DH123" s="82"/>
      <c r="DI123" s="82"/>
      <c r="DJ123" s="82"/>
      <c r="DK123" s="82"/>
      <c r="DL123" s="82"/>
      <c r="DM123" s="82"/>
      <c r="DN123" s="82"/>
      <c r="DO123" s="82"/>
    </row>
    <row r="124" spans="1:119" s="86" customFormat="1" ht="12.95" customHeight="1">
      <c r="A124" s="78"/>
      <c r="B124" s="79" t="s">
        <v>160</v>
      </c>
      <c r="C124" s="88"/>
      <c r="D124" s="88"/>
      <c r="E124" s="88"/>
      <c r="F124" s="88"/>
      <c r="G124" s="88"/>
      <c r="H124" s="88"/>
      <c r="I124" s="88"/>
      <c r="J124" s="80">
        <f>J101+J106+J111+J116+J121</f>
        <v>0</v>
      </c>
      <c r="K124" s="80">
        <f t="shared" ref="K124:BL124" si="66">K101+K106+K111+K116+K121</f>
        <v>2.2727272727272729</v>
      </c>
      <c r="L124" s="80">
        <f t="shared" si="66"/>
        <v>4.5454545454545459</v>
      </c>
      <c r="M124" s="80">
        <f t="shared" si="66"/>
        <v>6.5909090909090917</v>
      </c>
      <c r="N124" s="140">
        <f t="shared" si="66"/>
        <v>8.8636363636363651</v>
      </c>
      <c r="O124" s="80">
        <f t="shared" si="66"/>
        <v>11.136363636363638</v>
      </c>
      <c r="P124" s="80">
        <f t="shared" si="66"/>
        <v>11.136363636363638</v>
      </c>
      <c r="Q124" s="80">
        <f t="shared" si="66"/>
        <v>11.136363636363638</v>
      </c>
      <c r="R124" s="80">
        <f t="shared" si="66"/>
        <v>11.136363636363638</v>
      </c>
      <c r="S124" s="140">
        <f t="shared" si="66"/>
        <v>11.136363636363638</v>
      </c>
      <c r="T124" s="92">
        <f t="shared" si="66"/>
        <v>11.136363636363638</v>
      </c>
      <c r="U124" s="80">
        <f t="shared" si="66"/>
        <v>11.136363636363638</v>
      </c>
      <c r="V124" s="80">
        <f t="shared" si="66"/>
        <v>11.136363636363638</v>
      </c>
      <c r="W124" s="80">
        <f t="shared" si="66"/>
        <v>11.136363636363638</v>
      </c>
      <c r="X124" s="140">
        <f t="shared" si="66"/>
        <v>11.136363636363638</v>
      </c>
      <c r="Y124" s="92">
        <f t="shared" si="66"/>
        <v>11.136363636363638</v>
      </c>
      <c r="Z124" s="80">
        <f t="shared" si="66"/>
        <v>11.136363636363638</v>
      </c>
      <c r="AA124" s="80">
        <f t="shared" si="66"/>
        <v>11.136363636363638</v>
      </c>
      <c r="AB124" s="80">
        <f t="shared" si="66"/>
        <v>11.13636363636364</v>
      </c>
      <c r="AC124" s="140">
        <f t="shared" si="66"/>
        <v>11.136363636363638</v>
      </c>
      <c r="AD124" s="92">
        <f t="shared" si="66"/>
        <v>11.136363636363638</v>
      </c>
      <c r="AE124" s="80">
        <f t="shared" si="66"/>
        <v>11.136363636363638</v>
      </c>
      <c r="AF124" s="80">
        <f t="shared" si="66"/>
        <v>11.136363636363638</v>
      </c>
      <c r="AG124" s="80">
        <f t="shared" si="66"/>
        <v>11.136363636363638</v>
      </c>
      <c r="AH124" s="140">
        <f t="shared" si="66"/>
        <v>11.136363636363638</v>
      </c>
      <c r="AI124" s="92">
        <f t="shared" si="66"/>
        <v>11.136363636363638</v>
      </c>
      <c r="AJ124" s="80">
        <f t="shared" si="66"/>
        <v>11.136363636363638</v>
      </c>
      <c r="AK124" s="80">
        <f t="shared" si="66"/>
        <v>11.136363636363638</v>
      </c>
      <c r="AL124" s="80">
        <f t="shared" si="66"/>
        <v>11.136363636363638</v>
      </c>
      <c r="AM124" s="140">
        <f t="shared" si="66"/>
        <v>11.136363636363638</v>
      </c>
      <c r="AN124" s="92">
        <f t="shared" si="66"/>
        <v>11.136363636363638</v>
      </c>
      <c r="AO124" s="80">
        <f t="shared" si="66"/>
        <v>11.136363636363638</v>
      </c>
      <c r="AP124" s="80">
        <f t="shared" si="66"/>
        <v>11.136363636363638</v>
      </c>
      <c r="AQ124" s="80">
        <f t="shared" si="66"/>
        <v>11.136363636363638</v>
      </c>
      <c r="AR124" s="140">
        <f t="shared" si="66"/>
        <v>11.136363636363638</v>
      </c>
      <c r="AS124" s="92">
        <f t="shared" si="66"/>
        <v>11.136363636363638</v>
      </c>
      <c r="AT124" s="80">
        <f t="shared" si="66"/>
        <v>11.136363636363638</v>
      </c>
      <c r="AU124" s="80">
        <f t="shared" si="66"/>
        <v>11.136363636363638</v>
      </c>
      <c r="AV124" s="80">
        <f t="shared" si="66"/>
        <v>11.13636363636364</v>
      </c>
      <c r="AW124" s="140">
        <f t="shared" si="66"/>
        <v>11.13636363636364</v>
      </c>
      <c r="AX124" s="92">
        <f t="shared" si="66"/>
        <v>11.13636363636364</v>
      </c>
      <c r="AY124" s="80">
        <f t="shared" si="66"/>
        <v>11.13636363636364</v>
      </c>
      <c r="AZ124" s="80">
        <f t="shared" si="66"/>
        <v>11.13636363636364</v>
      </c>
      <c r="BA124" s="80">
        <f t="shared" si="66"/>
        <v>11.136363636363642</v>
      </c>
      <c r="BB124" s="140">
        <f t="shared" si="66"/>
        <v>11.13636363636364</v>
      </c>
      <c r="BC124" s="92">
        <f t="shared" si="66"/>
        <v>8.8636363636363669</v>
      </c>
      <c r="BD124" s="80">
        <f t="shared" si="66"/>
        <v>6.5909090909090917</v>
      </c>
      <c r="BE124" s="80">
        <f t="shared" si="66"/>
        <v>4.5454545454545485</v>
      </c>
      <c r="BF124" s="80">
        <f t="shared" si="66"/>
        <v>2.2727272727272743</v>
      </c>
      <c r="BG124" s="140">
        <f t="shared" si="66"/>
        <v>0</v>
      </c>
      <c r="BH124" s="92">
        <f t="shared" si="66"/>
        <v>0</v>
      </c>
      <c r="BI124" s="80">
        <f t="shared" si="66"/>
        <v>0</v>
      </c>
      <c r="BJ124" s="80">
        <f t="shared" si="66"/>
        <v>0</v>
      </c>
      <c r="BK124" s="80">
        <f t="shared" si="66"/>
        <v>0</v>
      </c>
      <c r="BL124" s="140">
        <f t="shared" si="66"/>
        <v>0</v>
      </c>
      <c r="BM124" s="82"/>
      <c r="BN124" s="82"/>
      <c r="BO124" s="82"/>
      <c r="BP124" s="82"/>
      <c r="BQ124" s="82"/>
      <c r="BR124" s="82"/>
      <c r="BS124" s="82"/>
      <c r="BT124" s="82"/>
      <c r="BU124" s="82"/>
      <c r="BV124" s="82"/>
      <c r="BW124" s="82"/>
      <c r="BX124" s="82"/>
      <c r="BY124" s="82"/>
      <c r="BZ124" s="82"/>
      <c r="CA124" s="82"/>
      <c r="CB124" s="82"/>
      <c r="CC124" s="82"/>
      <c r="CD124" s="82"/>
      <c r="CE124" s="82"/>
      <c r="CF124" s="82"/>
      <c r="CG124" s="82"/>
      <c r="CH124" s="82"/>
      <c r="CI124" s="82"/>
      <c r="CJ124" s="82"/>
      <c r="CK124" s="82"/>
      <c r="CL124" s="82"/>
      <c r="CM124" s="82"/>
      <c r="CN124" s="82"/>
      <c r="CO124" s="82"/>
      <c r="CP124" s="82"/>
      <c r="CQ124" s="82"/>
      <c r="CR124" s="82"/>
      <c r="CS124" s="82"/>
      <c r="CT124" s="82"/>
      <c r="CU124" s="82"/>
      <c r="CV124" s="82"/>
      <c r="CW124" s="82"/>
      <c r="CX124" s="82"/>
      <c r="CY124" s="82"/>
      <c r="CZ124" s="82"/>
      <c r="DA124" s="82"/>
      <c r="DB124" s="82"/>
      <c r="DC124" s="82"/>
      <c r="DD124" s="82"/>
      <c r="DE124" s="82"/>
      <c r="DF124" s="82"/>
      <c r="DG124" s="82"/>
      <c r="DH124" s="82"/>
      <c r="DI124" s="82"/>
      <c r="DJ124" s="82"/>
      <c r="DK124" s="82"/>
      <c r="DL124" s="82"/>
      <c r="DM124" s="82"/>
      <c r="DN124" s="82"/>
      <c r="DO124" s="82"/>
    </row>
    <row r="125" spans="1:119" s="86" customFormat="1" ht="12.75" customHeight="1">
      <c r="A125" s="77"/>
      <c r="B125" s="91" t="s">
        <v>65</v>
      </c>
      <c r="C125" s="114"/>
      <c r="D125" s="114"/>
      <c r="E125" s="114"/>
      <c r="F125" s="114"/>
      <c r="G125" s="114"/>
      <c r="H125" s="114"/>
      <c r="I125" s="83"/>
      <c r="J125" s="80">
        <f>J123*$J$17</f>
        <v>0</v>
      </c>
      <c r="K125" s="80">
        <f>K123*$J$17</f>
        <v>8</v>
      </c>
      <c r="L125" s="80">
        <f>L123*$J$17</f>
        <v>15.81818181818182</v>
      </c>
      <c r="M125" s="80">
        <f>M123*$J$17</f>
        <v>22.654545454545456</v>
      </c>
      <c r="N125" s="140">
        <f>N123*$J$17</f>
        <v>30.127272727272729</v>
      </c>
      <c r="O125" s="80">
        <f t="shared" ref="O125:BL125" si="67">O123*$J$17</f>
        <v>37.418181818181822</v>
      </c>
      <c r="P125" s="80">
        <f t="shared" si="67"/>
        <v>36.527272727272731</v>
      </c>
      <c r="Q125" s="80">
        <f t="shared" si="67"/>
        <v>35.63636363636364</v>
      </c>
      <c r="R125" s="80">
        <f t="shared" si="67"/>
        <v>34.74545454545455</v>
      </c>
      <c r="S125" s="140">
        <f t="shared" si="67"/>
        <v>33.854545454545459</v>
      </c>
      <c r="T125" s="92">
        <f t="shared" si="67"/>
        <v>32.963636363636368</v>
      </c>
      <c r="U125" s="80">
        <f t="shared" si="67"/>
        <v>32.072727272727278</v>
      </c>
      <c r="V125" s="80">
        <f t="shared" si="67"/>
        <v>31.181818181818191</v>
      </c>
      <c r="W125" s="80">
        <f t="shared" si="67"/>
        <v>30.2909090909091</v>
      </c>
      <c r="X125" s="80">
        <f t="shared" si="67"/>
        <v>29.400000000000006</v>
      </c>
      <c r="Y125" s="92">
        <f t="shared" si="67"/>
        <v>28.509090909090911</v>
      </c>
      <c r="Z125" s="80">
        <f t="shared" si="67"/>
        <v>27.618181818181821</v>
      </c>
      <c r="AA125" s="80">
        <f t="shared" si="67"/>
        <v>26.72727272727273</v>
      </c>
      <c r="AB125" s="80">
        <f t="shared" si="67"/>
        <v>25.83636363636364</v>
      </c>
      <c r="AC125" s="80">
        <f t="shared" si="67"/>
        <v>24.945454545454549</v>
      </c>
      <c r="AD125" s="92">
        <f t="shared" si="67"/>
        <v>24.054545454545462</v>
      </c>
      <c r="AE125" s="80">
        <f t="shared" si="67"/>
        <v>23.163636363636371</v>
      </c>
      <c r="AF125" s="80">
        <f t="shared" si="67"/>
        <v>22.27272727272728</v>
      </c>
      <c r="AG125" s="80">
        <f t="shared" si="67"/>
        <v>21.381818181818186</v>
      </c>
      <c r="AH125" s="80">
        <f t="shared" si="67"/>
        <v>20.490909090909099</v>
      </c>
      <c r="AI125" s="92">
        <f t="shared" si="67"/>
        <v>19.600000000000005</v>
      </c>
      <c r="AJ125" s="80">
        <f t="shared" si="67"/>
        <v>18.709090909090914</v>
      </c>
      <c r="AK125" s="80">
        <f t="shared" si="67"/>
        <v>17.818181818181824</v>
      </c>
      <c r="AL125" s="80">
        <f t="shared" si="67"/>
        <v>16.927272727272733</v>
      </c>
      <c r="AM125" s="80">
        <f t="shared" si="67"/>
        <v>16.036363636363639</v>
      </c>
      <c r="AN125" s="92">
        <f t="shared" si="67"/>
        <v>15.14545454545455</v>
      </c>
      <c r="AO125" s="80">
        <f t="shared" si="67"/>
        <v>14.254545454545458</v>
      </c>
      <c r="AP125" s="80">
        <f t="shared" si="67"/>
        <v>13.363636363636367</v>
      </c>
      <c r="AQ125" s="80">
        <f t="shared" si="67"/>
        <v>12.472727272727274</v>
      </c>
      <c r="AR125" s="80">
        <f t="shared" si="67"/>
        <v>11.581818181818186</v>
      </c>
      <c r="AS125" s="92">
        <f t="shared" si="67"/>
        <v>10.690909090909095</v>
      </c>
      <c r="AT125" s="80">
        <f t="shared" si="67"/>
        <v>9.8000000000000025</v>
      </c>
      <c r="AU125" s="80">
        <f t="shared" si="67"/>
        <v>8.9090909090909118</v>
      </c>
      <c r="AV125" s="80">
        <f t="shared" si="67"/>
        <v>8.0181818181818212</v>
      </c>
      <c r="AW125" s="80">
        <f t="shared" si="67"/>
        <v>7.1272727272727296</v>
      </c>
      <c r="AX125" s="92">
        <f t="shared" si="67"/>
        <v>6.2363636363636399</v>
      </c>
      <c r="AY125" s="80">
        <f t="shared" si="67"/>
        <v>5.3454545454545475</v>
      </c>
      <c r="AZ125" s="80">
        <f t="shared" si="67"/>
        <v>4.4545454545454559</v>
      </c>
      <c r="BA125" s="80">
        <f t="shared" si="67"/>
        <v>3.5636363636363648</v>
      </c>
      <c r="BB125" s="80">
        <f t="shared" si="67"/>
        <v>2.6727272727272737</v>
      </c>
      <c r="BC125" s="92">
        <f t="shared" si="67"/>
        <v>1.7818181818181824</v>
      </c>
      <c r="BD125" s="80">
        <f t="shared" si="67"/>
        <v>1.0727272727272732</v>
      </c>
      <c r="BE125" s="80">
        <f t="shared" si="67"/>
        <v>0.54545454545454586</v>
      </c>
      <c r="BF125" s="80">
        <f t="shared" si="67"/>
        <v>0.18181818181818193</v>
      </c>
      <c r="BG125" s="80">
        <f t="shared" si="67"/>
        <v>0</v>
      </c>
      <c r="BH125" s="92">
        <f t="shared" si="67"/>
        <v>0</v>
      </c>
      <c r="BI125" s="80">
        <f t="shared" si="67"/>
        <v>0</v>
      </c>
      <c r="BJ125" s="80">
        <f t="shared" si="67"/>
        <v>0</v>
      </c>
      <c r="BK125" s="80">
        <f t="shared" si="67"/>
        <v>0</v>
      </c>
      <c r="BL125" s="80">
        <f t="shared" si="67"/>
        <v>0</v>
      </c>
    </row>
    <row r="126" spans="1:119" s="112" customFormat="1" ht="12.95" customHeight="1">
      <c r="A126" s="113"/>
      <c r="B126" s="91" t="s">
        <v>66</v>
      </c>
      <c r="C126" s="88"/>
      <c r="D126" s="88"/>
      <c r="E126" s="88"/>
      <c r="F126" s="88"/>
      <c r="G126" s="88"/>
      <c r="H126" s="88"/>
      <c r="I126" s="88"/>
      <c r="J126" s="80">
        <f>J125+J124</f>
        <v>0</v>
      </c>
      <c r="K126" s="80">
        <f>K125+K124</f>
        <v>10.272727272727273</v>
      </c>
      <c r="L126" s="80">
        <f>L125+L124</f>
        <v>20.363636363636367</v>
      </c>
      <c r="M126" s="80">
        <f>M125+M124</f>
        <v>29.24545454545455</v>
      </c>
      <c r="N126" s="140">
        <f>N125+N124</f>
        <v>38.990909090909092</v>
      </c>
      <c r="O126" s="162">
        <f t="shared" ref="O126:BL126" si="68">O125+O124</f>
        <v>48.554545454545462</v>
      </c>
      <c r="P126" s="162">
        <f t="shared" si="68"/>
        <v>47.663636363636371</v>
      </c>
      <c r="Q126" s="162">
        <f t="shared" si="68"/>
        <v>46.77272727272728</v>
      </c>
      <c r="R126" s="162">
        <f t="shared" si="68"/>
        <v>45.88181818181819</v>
      </c>
      <c r="S126" s="163">
        <f t="shared" si="68"/>
        <v>44.990909090909099</v>
      </c>
      <c r="T126" s="92">
        <f t="shared" si="68"/>
        <v>44.100000000000009</v>
      </c>
      <c r="U126" s="89">
        <f t="shared" si="68"/>
        <v>43.209090909090918</v>
      </c>
      <c r="V126" s="89">
        <f t="shared" si="68"/>
        <v>42.318181818181827</v>
      </c>
      <c r="W126" s="89">
        <f t="shared" si="68"/>
        <v>41.427272727272737</v>
      </c>
      <c r="X126" s="80">
        <f t="shared" si="68"/>
        <v>40.536363636363646</v>
      </c>
      <c r="Y126" s="92">
        <f t="shared" si="68"/>
        <v>39.645454545454548</v>
      </c>
      <c r="Z126" s="89">
        <f t="shared" si="68"/>
        <v>38.754545454545458</v>
      </c>
      <c r="AA126" s="89">
        <f t="shared" si="68"/>
        <v>37.863636363636367</v>
      </c>
      <c r="AB126" s="89">
        <f t="shared" si="68"/>
        <v>36.972727272727283</v>
      </c>
      <c r="AC126" s="80">
        <f t="shared" si="68"/>
        <v>36.081818181818186</v>
      </c>
      <c r="AD126" s="92">
        <f t="shared" si="68"/>
        <v>35.190909090909102</v>
      </c>
      <c r="AE126" s="89">
        <f t="shared" si="68"/>
        <v>34.300000000000011</v>
      </c>
      <c r="AF126" s="89">
        <f t="shared" si="68"/>
        <v>33.409090909090921</v>
      </c>
      <c r="AG126" s="89">
        <f t="shared" si="68"/>
        <v>32.518181818181823</v>
      </c>
      <c r="AH126" s="80">
        <f t="shared" si="68"/>
        <v>31.627272727272739</v>
      </c>
      <c r="AI126" s="92">
        <f t="shared" si="68"/>
        <v>30.736363636363642</v>
      </c>
      <c r="AJ126" s="89">
        <f t="shared" si="68"/>
        <v>29.845454545454551</v>
      </c>
      <c r="AK126" s="89">
        <f t="shared" si="68"/>
        <v>28.95454545454546</v>
      </c>
      <c r="AL126" s="89">
        <f t="shared" si="68"/>
        <v>28.06363636363637</v>
      </c>
      <c r="AM126" s="80">
        <f t="shared" si="68"/>
        <v>27.172727272727279</v>
      </c>
      <c r="AN126" s="92">
        <f t="shared" si="68"/>
        <v>26.281818181818188</v>
      </c>
      <c r="AO126" s="89">
        <f t="shared" si="68"/>
        <v>25.390909090909098</v>
      </c>
      <c r="AP126" s="89">
        <f t="shared" si="68"/>
        <v>24.500000000000007</v>
      </c>
      <c r="AQ126" s="89">
        <f t="shared" si="68"/>
        <v>23.609090909090913</v>
      </c>
      <c r="AR126" s="80">
        <f t="shared" si="68"/>
        <v>22.718181818181826</v>
      </c>
      <c r="AS126" s="92">
        <f t="shared" si="68"/>
        <v>21.827272727272735</v>
      </c>
      <c r="AT126" s="89">
        <f t="shared" si="68"/>
        <v>20.936363636363641</v>
      </c>
      <c r="AU126" s="89">
        <f t="shared" si="68"/>
        <v>20.04545454545455</v>
      </c>
      <c r="AV126" s="89">
        <f t="shared" si="68"/>
        <v>19.154545454545463</v>
      </c>
      <c r="AW126" s="80">
        <f t="shared" si="68"/>
        <v>18.263636363636369</v>
      </c>
      <c r="AX126" s="92">
        <f t="shared" si="68"/>
        <v>17.372727272727282</v>
      </c>
      <c r="AY126" s="89">
        <f t="shared" si="68"/>
        <v>16.481818181818188</v>
      </c>
      <c r="AZ126" s="89">
        <f t="shared" si="68"/>
        <v>15.590909090909097</v>
      </c>
      <c r="BA126" s="89">
        <f t="shared" si="68"/>
        <v>14.700000000000006</v>
      </c>
      <c r="BB126" s="80">
        <f t="shared" si="68"/>
        <v>13.809090909090914</v>
      </c>
      <c r="BC126" s="92">
        <f t="shared" si="68"/>
        <v>10.64545454545455</v>
      </c>
      <c r="BD126" s="89">
        <f t="shared" si="68"/>
        <v>7.6636363636363649</v>
      </c>
      <c r="BE126" s="89">
        <f t="shared" si="68"/>
        <v>5.0909090909090944</v>
      </c>
      <c r="BF126" s="89">
        <f t="shared" si="68"/>
        <v>2.4545454545454564</v>
      </c>
      <c r="BG126" s="80">
        <f t="shared" si="68"/>
        <v>0</v>
      </c>
      <c r="BH126" s="92">
        <f t="shared" si="68"/>
        <v>0</v>
      </c>
      <c r="BI126" s="89">
        <f t="shared" si="68"/>
        <v>0</v>
      </c>
      <c r="BJ126" s="89">
        <f t="shared" si="68"/>
        <v>0</v>
      </c>
      <c r="BK126" s="89">
        <f t="shared" si="68"/>
        <v>0</v>
      </c>
      <c r="BL126" s="80">
        <f t="shared" si="68"/>
        <v>0</v>
      </c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</row>
    <row r="127" spans="1:119" s="86" customFormat="1" ht="12.95" customHeight="1">
      <c r="A127" s="78"/>
      <c r="B127" s="93" t="s">
        <v>67</v>
      </c>
      <c r="C127" s="94"/>
      <c r="D127" s="94"/>
      <c r="E127" s="94"/>
      <c r="F127" s="94"/>
      <c r="G127" s="94"/>
      <c r="H127" s="94"/>
      <c r="I127" s="94"/>
      <c r="J127" s="95">
        <f>J$59</f>
        <v>0</v>
      </c>
      <c r="K127" s="95">
        <f>K$59</f>
        <v>10.272727272727273</v>
      </c>
      <c r="L127" s="95">
        <f>L$59</f>
        <v>20.363636363636367</v>
      </c>
      <c r="M127" s="95">
        <f>M$59</f>
        <v>30.272727272727273</v>
      </c>
      <c r="N127" s="96">
        <f>N$59</f>
        <v>40.000000000000007</v>
      </c>
      <c r="O127" s="95">
        <f t="shared" ref="O127:BL127" si="69">O$59</f>
        <v>0</v>
      </c>
      <c r="P127" s="95">
        <f t="shared" si="69"/>
        <v>0</v>
      </c>
      <c r="Q127" s="95">
        <f t="shared" si="69"/>
        <v>0</v>
      </c>
      <c r="R127" s="95">
        <f t="shared" si="69"/>
        <v>0</v>
      </c>
      <c r="S127" s="95">
        <f t="shared" si="69"/>
        <v>0</v>
      </c>
      <c r="T127" s="97">
        <f t="shared" si="69"/>
        <v>0</v>
      </c>
      <c r="U127" s="95">
        <f t="shared" si="69"/>
        <v>0</v>
      </c>
      <c r="V127" s="95">
        <f t="shared" si="69"/>
        <v>0</v>
      </c>
      <c r="W127" s="95">
        <f t="shared" si="69"/>
        <v>0</v>
      </c>
      <c r="X127" s="95">
        <f t="shared" si="69"/>
        <v>0</v>
      </c>
      <c r="Y127" s="97">
        <f t="shared" si="69"/>
        <v>0</v>
      </c>
      <c r="Z127" s="95">
        <f t="shared" si="69"/>
        <v>0</v>
      </c>
      <c r="AA127" s="95">
        <f t="shared" si="69"/>
        <v>0</v>
      </c>
      <c r="AB127" s="95">
        <f t="shared" si="69"/>
        <v>0</v>
      </c>
      <c r="AC127" s="95">
        <f t="shared" si="69"/>
        <v>0</v>
      </c>
      <c r="AD127" s="97">
        <f t="shared" si="69"/>
        <v>0</v>
      </c>
      <c r="AE127" s="95">
        <f t="shared" si="69"/>
        <v>0</v>
      </c>
      <c r="AF127" s="95">
        <f t="shared" si="69"/>
        <v>0</v>
      </c>
      <c r="AG127" s="95">
        <f t="shared" si="69"/>
        <v>0</v>
      </c>
      <c r="AH127" s="95">
        <f t="shared" si="69"/>
        <v>0</v>
      </c>
      <c r="AI127" s="97">
        <f t="shared" si="69"/>
        <v>0</v>
      </c>
      <c r="AJ127" s="95">
        <f t="shared" si="69"/>
        <v>0</v>
      </c>
      <c r="AK127" s="95">
        <f t="shared" si="69"/>
        <v>0</v>
      </c>
      <c r="AL127" s="95">
        <f t="shared" si="69"/>
        <v>0</v>
      </c>
      <c r="AM127" s="95">
        <f t="shared" si="69"/>
        <v>0</v>
      </c>
      <c r="AN127" s="97">
        <f t="shared" si="69"/>
        <v>0</v>
      </c>
      <c r="AO127" s="95">
        <f t="shared" si="69"/>
        <v>0</v>
      </c>
      <c r="AP127" s="95">
        <f t="shared" si="69"/>
        <v>0</v>
      </c>
      <c r="AQ127" s="95">
        <f t="shared" si="69"/>
        <v>0</v>
      </c>
      <c r="AR127" s="95">
        <f t="shared" si="69"/>
        <v>0</v>
      </c>
      <c r="AS127" s="97">
        <f t="shared" si="69"/>
        <v>0</v>
      </c>
      <c r="AT127" s="95">
        <f t="shared" si="69"/>
        <v>0</v>
      </c>
      <c r="AU127" s="95">
        <f t="shared" si="69"/>
        <v>0</v>
      </c>
      <c r="AV127" s="95">
        <f t="shared" si="69"/>
        <v>0</v>
      </c>
      <c r="AW127" s="95">
        <f t="shared" si="69"/>
        <v>0</v>
      </c>
      <c r="AX127" s="97">
        <f t="shared" si="69"/>
        <v>0</v>
      </c>
      <c r="AY127" s="95">
        <f t="shared" si="69"/>
        <v>0</v>
      </c>
      <c r="AZ127" s="95">
        <f t="shared" si="69"/>
        <v>0</v>
      </c>
      <c r="BA127" s="95">
        <f t="shared" si="69"/>
        <v>0</v>
      </c>
      <c r="BB127" s="95">
        <f t="shared" si="69"/>
        <v>0</v>
      </c>
      <c r="BC127" s="97">
        <f t="shared" si="69"/>
        <v>0</v>
      </c>
      <c r="BD127" s="95">
        <f t="shared" si="69"/>
        <v>0</v>
      </c>
      <c r="BE127" s="95">
        <f t="shared" si="69"/>
        <v>0</v>
      </c>
      <c r="BF127" s="95">
        <f t="shared" si="69"/>
        <v>0</v>
      </c>
      <c r="BG127" s="95">
        <f t="shared" si="69"/>
        <v>0</v>
      </c>
      <c r="BH127" s="97">
        <f t="shared" si="69"/>
        <v>0</v>
      </c>
      <c r="BI127" s="95">
        <f t="shared" si="69"/>
        <v>0</v>
      </c>
      <c r="BJ127" s="95">
        <f t="shared" si="69"/>
        <v>0</v>
      </c>
      <c r="BK127" s="95">
        <f t="shared" si="69"/>
        <v>0</v>
      </c>
      <c r="BL127" s="95">
        <f t="shared" si="69"/>
        <v>0</v>
      </c>
      <c r="BM127" s="82"/>
      <c r="BN127" s="82"/>
      <c r="BO127" s="82"/>
      <c r="BP127" s="82"/>
      <c r="BQ127" s="82"/>
      <c r="BR127" s="82"/>
      <c r="BS127" s="82"/>
      <c r="BT127" s="82"/>
      <c r="BU127" s="82"/>
      <c r="BV127" s="82"/>
      <c r="BW127" s="82"/>
      <c r="BX127" s="82"/>
      <c r="BY127" s="82"/>
      <c r="BZ127" s="82"/>
      <c r="CA127" s="82"/>
      <c r="CB127" s="82"/>
      <c r="CC127" s="82"/>
      <c r="CD127" s="82"/>
      <c r="CE127" s="82"/>
      <c r="CF127" s="82"/>
      <c r="CG127" s="82"/>
      <c r="CH127" s="82"/>
      <c r="CI127" s="82"/>
      <c r="CJ127" s="82"/>
      <c r="CK127" s="82"/>
      <c r="CL127" s="82"/>
      <c r="CM127" s="82"/>
      <c r="CN127" s="82"/>
      <c r="CO127" s="82"/>
      <c r="CP127" s="82"/>
      <c r="CQ127" s="82"/>
      <c r="CR127" s="82"/>
      <c r="CS127" s="82"/>
      <c r="CT127" s="82"/>
      <c r="CU127" s="82"/>
      <c r="CV127" s="82"/>
      <c r="CW127" s="82"/>
      <c r="CX127" s="82"/>
      <c r="CY127" s="82"/>
      <c r="CZ127" s="82"/>
      <c r="DA127" s="82"/>
      <c r="DB127" s="82"/>
      <c r="DC127" s="82"/>
      <c r="DD127" s="82"/>
      <c r="DE127" s="82"/>
      <c r="DF127" s="82"/>
      <c r="DG127" s="82"/>
      <c r="DH127" s="82"/>
      <c r="DI127" s="82"/>
      <c r="DJ127" s="82"/>
      <c r="DK127" s="82"/>
      <c r="DL127" s="82"/>
      <c r="DM127" s="82"/>
      <c r="DN127" s="82"/>
      <c r="DO127" s="82"/>
    </row>
    <row r="128" spans="1:119" s="86" customFormat="1" ht="12.95" customHeight="1">
      <c r="A128" s="78"/>
      <c r="B128" s="93" t="s">
        <v>68</v>
      </c>
      <c r="C128" s="94"/>
      <c r="D128" s="94"/>
      <c r="E128" s="94"/>
      <c r="F128" s="94"/>
      <c r="G128" s="94"/>
      <c r="H128" s="94"/>
      <c r="I128" s="94"/>
      <c r="J128" s="95"/>
      <c r="K128" s="95"/>
      <c r="L128" s="95"/>
      <c r="M128" s="95"/>
      <c r="N128" s="96"/>
      <c r="O128" s="95">
        <f t="shared" ref="O128:BL128" si="70">O126</f>
        <v>48.554545454545462</v>
      </c>
      <c r="P128" s="95">
        <f t="shared" si="70"/>
        <v>47.663636363636371</v>
      </c>
      <c r="Q128" s="95">
        <f t="shared" si="70"/>
        <v>46.77272727272728</v>
      </c>
      <c r="R128" s="95">
        <f t="shared" si="70"/>
        <v>45.88181818181819</v>
      </c>
      <c r="S128" s="95">
        <f t="shared" si="70"/>
        <v>44.990909090909099</v>
      </c>
      <c r="T128" s="97">
        <f t="shared" si="70"/>
        <v>44.100000000000009</v>
      </c>
      <c r="U128" s="95">
        <f t="shared" si="70"/>
        <v>43.209090909090918</v>
      </c>
      <c r="V128" s="95">
        <f t="shared" si="70"/>
        <v>42.318181818181827</v>
      </c>
      <c r="W128" s="95">
        <f t="shared" si="70"/>
        <v>41.427272727272737</v>
      </c>
      <c r="X128" s="95">
        <f t="shared" si="70"/>
        <v>40.536363636363646</v>
      </c>
      <c r="Y128" s="97">
        <f t="shared" si="70"/>
        <v>39.645454545454548</v>
      </c>
      <c r="Z128" s="95">
        <f t="shared" si="70"/>
        <v>38.754545454545458</v>
      </c>
      <c r="AA128" s="95">
        <f t="shared" si="70"/>
        <v>37.863636363636367</v>
      </c>
      <c r="AB128" s="95">
        <f t="shared" si="70"/>
        <v>36.972727272727283</v>
      </c>
      <c r="AC128" s="95">
        <f t="shared" si="70"/>
        <v>36.081818181818186</v>
      </c>
      <c r="AD128" s="97">
        <f t="shared" si="70"/>
        <v>35.190909090909102</v>
      </c>
      <c r="AE128" s="95">
        <f t="shared" si="70"/>
        <v>34.300000000000011</v>
      </c>
      <c r="AF128" s="95">
        <f t="shared" si="70"/>
        <v>33.409090909090921</v>
      </c>
      <c r="AG128" s="95">
        <f t="shared" si="70"/>
        <v>32.518181818181823</v>
      </c>
      <c r="AH128" s="95">
        <f t="shared" si="70"/>
        <v>31.627272727272739</v>
      </c>
      <c r="AI128" s="97">
        <f t="shared" si="70"/>
        <v>30.736363636363642</v>
      </c>
      <c r="AJ128" s="95">
        <f t="shared" si="70"/>
        <v>29.845454545454551</v>
      </c>
      <c r="AK128" s="95">
        <f t="shared" si="70"/>
        <v>28.95454545454546</v>
      </c>
      <c r="AL128" s="95">
        <f t="shared" si="70"/>
        <v>28.06363636363637</v>
      </c>
      <c r="AM128" s="95">
        <f t="shared" si="70"/>
        <v>27.172727272727279</v>
      </c>
      <c r="AN128" s="97">
        <f t="shared" si="70"/>
        <v>26.281818181818188</v>
      </c>
      <c r="AO128" s="95">
        <f t="shared" si="70"/>
        <v>25.390909090909098</v>
      </c>
      <c r="AP128" s="95">
        <f t="shared" si="70"/>
        <v>24.500000000000007</v>
      </c>
      <c r="AQ128" s="95">
        <f t="shared" si="70"/>
        <v>23.609090909090913</v>
      </c>
      <c r="AR128" s="95">
        <f t="shared" si="70"/>
        <v>22.718181818181826</v>
      </c>
      <c r="AS128" s="97">
        <f t="shared" si="70"/>
        <v>21.827272727272735</v>
      </c>
      <c r="AT128" s="95">
        <f t="shared" si="70"/>
        <v>20.936363636363641</v>
      </c>
      <c r="AU128" s="95">
        <f t="shared" si="70"/>
        <v>20.04545454545455</v>
      </c>
      <c r="AV128" s="95">
        <f t="shared" si="70"/>
        <v>19.154545454545463</v>
      </c>
      <c r="AW128" s="95">
        <f t="shared" si="70"/>
        <v>18.263636363636369</v>
      </c>
      <c r="AX128" s="97">
        <f t="shared" si="70"/>
        <v>17.372727272727282</v>
      </c>
      <c r="AY128" s="95">
        <f t="shared" si="70"/>
        <v>16.481818181818188</v>
      </c>
      <c r="AZ128" s="95">
        <f t="shared" si="70"/>
        <v>15.590909090909097</v>
      </c>
      <c r="BA128" s="95">
        <f t="shared" si="70"/>
        <v>14.700000000000006</v>
      </c>
      <c r="BB128" s="95">
        <f t="shared" si="70"/>
        <v>13.809090909090914</v>
      </c>
      <c r="BC128" s="97">
        <f t="shared" si="70"/>
        <v>10.64545454545455</v>
      </c>
      <c r="BD128" s="95">
        <f t="shared" si="70"/>
        <v>7.6636363636363649</v>
      </c>
      <c r="BE128" s="95">
        <f t="shared" si="70"/>
        <v>5.0909090909090944</v>
      </c>
      <c r="BF128" s="95">
        <f t="shared" si="70"/>
        <v>2.4545454545454564</v>
      </c>
      <c r="BG128" s="95">
        <f t="shared" si="70"/>
        <v>0</v>
      </c>
      <c r="BH128" s="97">
        <f t="shared" si="70"/>
        <v>0</v>
      </c>
      <c r="BI128" s="95">
        <f t="shared" si="70"/>
        <v>0</v>
      </c>
      <c r="BJ128" s="95">
        <f t="shared" si="70"/>
        <v>0</v>
      </c>
      <c r="BK128" s="95">
        <f t="shared" si="70"/>
        <v>0</v>
      </c>
      <c r="BL128" s="95">
        <f t="shared" si="70"/>
        <v>0</v>
      </c>
      <c r="BM128" s="82"/>
      <c r="BN128" s="82"/>
      <c r="BO128" s="82"/>
      <c r="BP128" s="82"/>
      <c r="BQ128" s="82"/>
      <c r="BR128" s="82"/>
      <c r="BS128" s="82"/>
      <c r="BT128" s="82"/>
      <c r="BU128" s="82"/>
      <c r="BV128" s="82"/>
      <c r="BW128" s="82"/>
      <c r="BX128" s="82"/>
      <c r="BY128" s="82"/>
      <c r="BZ128" s="82"/>
      <c r="CA128" s="82"/>
      <c r="CB128" s="82"/>
      <c r="CC128" s="82"/>
      <c r="CD128" s="82"/>
      <c r="CE128" s="82"/>
      <c r="CF128" s="82"/>
      <c r="CG128" s="82"/>
      <c r="CH128" s="82"/>
      <c r="CI128" s="82"/>
      <c r="CJ128" s="82"/>
      <c r="CK128" s="82"/>
      <c r="CL128" s="82"/>
      <c r="CM128" s="82"/>
      <c r="CN128" s="82"/>
      <c r="CO128" s="82"/>
      <c r="CP128" s="82"/>
      <c r="CQ128" s="82"/>
      <c r="CR128" s="82"/>
      <c r="CS128" s="82"/>
      <c r="CT128" s="82"/>
      <c r="CU128" s="82"/>
      <c r="CV128" s="82"/>
      <c r="CW128" s="82"/>
      <c r="CX128" s="82"/>
      <c r="CY128" s="82"/>
      <c r="CZ128" s="82"/>
      <c r="DA128" s="82"/>
      <c r="DB128" s="82"/>
      <c r="DC128" s="82"/>
      <c r="DD128" s="82"/>
      <c r="DE128" s="82"/>
      <c r="DF128" s="82"/>
      <c r="DG128" s="82"/>
      <c r="DH128" s="82"/>
      <c r="DI128" s="82"/>
      <c r="DJ128" s="82"/>
      <c r="DK128" s="82"/>
      <c r="DL128" s="82"/>
      <c r="DM128" s="82"/>
      <c r="DN128" s="82"/>
      <c r="DO128" s="82"/>
    </row>
    <row r="129" spans="1:119" s="86" customFormat="1" ht="12.95" customHeight="1">
      <c r="A129" s="78"/>
      <c r="B129" s="93" t="s">
        <v>178</v>
      </c>
      <c r="C129" s="94"/>
      <c r="D129" s="94"/>
      <c r="E129" s="94"/>
      <c r="F129" s="94"/>
      <c r="G129" s="94"/>
      <c r="H129" s="94"/>
      <c r="I129" s="94"/>
      <c r="J129" s="95"/>
      <c r="K129" s="95"/>
      <c r="L129" s="95"/>
      <c r="M129" s="95"/>
      <c r="N129" s="96"/>
      <c r="O129" s="95"/>
      <c r="P129" s="95">
        <f>($O$142/(COUNT($O$24:$S$24)-1))*(1+$J$19)^(P25+0.5)</f>
        <v>-0.11054964051850856</v>
      </c>
      <c r="Q129" s="95">
        <f t="shared" ref="Q129:S129" si="71">($O$142/(COUNT($O$24:$S$24)-1))*(1+$J$19)^(Q25+0.5)</f>
        <v>-0.11849815967178935</v>
      </c>
      <c r="R129" s="95">
        <f t="shared" si="71"/>
        <v>-0.12701817735219098</v>
      </c>
      <c r="S129" s="95">
        <f t="shared" si="71"/>
        <v>-0.13615078430381355</v>
      </c>
      <c r="T129" s="97"/>
      <c r="U129" s="95"/>
      <c r="V129" s="95"/>
      <c r="W129" s="95"/>
      <c r="X129" s="95"/>
      <c r="Y129" s="97"/>
      <c r="Z129" s="95"/>
      <c r="AA129" s="95"/>
      <c r="AB129" s="95"/>
      <c r="AC129" s="95"/>
      <c r="AD129" s="97"/>
      <c r="AE129" s="95"/>
      <c r="AF129" s="95"/>
      <c r="AG129" s="95"/>
      <c r="AH129" s="95"/>
      <c r="AI129" s="97"/>
      <c r="AJ129" s="95"/>
      <c r="AK129" s="95"/>
      <c r="AL129" s="95"/>
      <c r="AM129" s="95"/>
      <c r="AN129" s="97"/>
      <c r="AO129" s="95"/>
      <c r="AP129" s="95"/>
      <c r="AQ129" s="95"/>
      <c r="AR129" s="95"/>
      <c r="AS129" s="97"/>
      <c r="AT129" s="95"/>
      <c r="AU129" s="95"/>
      <c r="AV129" s="95"/>
      <c r="AW129" s="95"/>
      <c r="AX129" s="97"/>
      <c r="AY129" s="95"/>
      <c r="AZ129" s="95"/>
      <c r="BA129" s="95"/>
      <c r="BB129" s="95"/>
      <c r="BC129" s="97"/>
      <c r="BD129" s="95"/>
      <c r="BE129" s="95"/>
      <c r="BF129" s="95"/>
      <c r="BG129" s="95"/>
      <c r="BH129" s="97"/>
      <c r="BI129" s="95"/>
      <c r="BJ129" s="95"/>
      <c r="BK129" s="95"/>
      <c r="BL129" s="95"/>
      <c r="BM129" s="82"/>
      <c r="BN129" s="82"/>
      <c r="BO129" s="82"/>
      <c r="BP129" s="82"/>
      <c r="BQ129" s="82"/>
      <c r="BR129" s="82"/>
      <c r="BS129" s="82"/>
      <c r="BT129" s="82"/>
      <c r="BU129" s="82"/>
      <c r="BV129" s="82"/>
      <c r="BW129" s="82"/>
      <c r="BX129" s="82"/>
      <c r="BY129" s="82"/>
      <c r="BZ129" s="82"/>
      <c r="CA129" s="82"/>
      <c r="CB129" s="82"/>
      <c r="CC129" s="82"/>
      <c r="CD129" s="82"/>
      <c r="CE129" s="82"/>
      <c r="CF129" s="82"/>
      <c r="CG129" s="82"/>
      <c r="CH129" s="82"/>
      <c r="CI129" s="82"/>
      <c r="CJ129" s="82"/>
      <c r="CK129" s="82"/>
      <c r="CL129" s="82"/>
      <c r="CM129" s="82"/>
      <c r="CN129" s="82"/>
      <c r="CO129" s="82"/>
      <c r="CP129" s="82"/>
      <c r="CQ129" s="82"/>
      <c r="CR129" s="82"/>
      <c r="CS129" s="82"/>
      <c r="CT129" s="82"/>
      <c r="CU129" s="82"/>
      <c r="CV129" s="82"/>
      <c r="CW129" s="82"/>
      <c r="CX129" s="82"/>
      <c r="CY129" s="82"/>
      <c r="CZ129" s="82"/>
      <c r="DA129" s="82"/>
      <c r="DB129" s="82"/>
      <c r="DC129" s="82"/>
      <c r="DD129" s="82"/>
      <c r="DE129" s="82"/>
      <c r="DF129" s="82"/>
      <c r="DG129" s="82"/>
      <c r="DH129" s="82"/>
      <c r="DI129" s="82"/>
      <c r="DJ129" s="82"/>
      <c r="DK129" s="82"/>
      <c r="DL129" s="82"/>
      <c r="DM129" s="82"/>
      <c r="DN129" s="82"/>
      <c r="DO129" s="82"/>
    </row>
    <row r="130" spans="1:119" s="86" customFormat="1" ht="12.95" customHeight="1">
      <c r="A130" s="78"/>
      <c r="B130" s="93" t="s">
        <v>69</v>
      </c>
      <c r="C130" s="94"/>
      <c r="D130" s="94"/>
      <c r="E130" s="94"/>
      <c r="F130" s="94"/>
      <c r="G130" s="94"/>
      <c r="H130" s="94"/>
      <c r="I130" s="94"/>
      <c r="J130" s="95">
        <f t="shared" ref="J130:BL130" si="72">SUM(J127:J129)</f>
        <v>0</v>
      </c>
      <c r="K130" s="95">
        <f t="shared" si="72"/>
        <v>10.272727272727273</v>
      </c>
      <c r="L130" s="95">
        <f t="shared" si="72"/>
        <v>20.363636363636367</v>
      </c>
      <c r="M130" s="95">
        <f t="shared" si="72"/>
        <v>30.272727272727273</v>
      </c>
      <c r="N130" s="96">
        <f t="shared" si="72"/>
        <v>40.000000000000007</v>
      </c>
      <c r="O130" s="95">
        <f t="shared" si="72"/>
        <v>48.554545454545462</v>
      </c>
      <c r="P130" s="95">
        <f t="shared" si="72"/>
        <v>47.553086723117865</v>
      </c>
      <c r="Q130" s="95">
        <f t="shared" si="72"/>
        <v>46.654229113055493</v>
      </c>
      <c r="R130" s="95">
        <f t="shared" si="72"/>
        <v>45.754800004465999</v>
      </c>
      <c r="S130" s="95">
        <f t="shared" si="72"/>
        <v>44.854758306605284</v>
      </c>
      <c r="T130" s="97">
        <f t="shared" si="72"/>
        <v>44.100000000000009</v>
      </c>
      <c r="U130" s="95">
        <f t="shared" si="72"/>
        <v>43.209090909090918</v>
      </c>
      <c r="V130" s="95">
        <f t="shared" si="72"/>
        <v>42.318181818181827</v>
      </c>
      <c r="W130" s="95">
        <f t="shared" si="72"/>
        <v>41.427272727272737</v>
      </c>
      <c r="X130" s="95">
        <f t="shared" si="72"/>
        <v>40.536363636363646</v>
      </c>
      <c r="Y130" s="97">
        <f t="shared" si="72"/>
        <v>39.645454545454548</v>
      </c>
      <c r="Z130" s="95">
        <f t="shared" si="72"/>
        <v>38.754545454545458</v>
      </c>
      <c r="AA130" s="95">
        <f t="shared" si="72"/>
        <v>37.863636363636367</v>
      </c>
      <c r="AB130" s="95">
        <f t="shared" si="72"/>
        <v>36.972727272727283</v>
      </c>
      <c r="AC130" s="95">
        <f t="shared" si="72"/>
        <v>36.081818181818186</v>
      </c>
      <c r="AD130" s="97">
        <f t="shared" si="72"/>
        <v>35.190909090909102</v>
      </c>
      <c r="AE130" s="95">
        <f t="shared" si="72"/>
        <v>34.300000000000011</v>
      </c>
      <c r="AF130" s="95">
        <f t="shared" si="72"/>
        <v>33.409090909090921</v>
      </c>
      <c r="AG130" s="95">
        <f t="shared" si="72"/>
        <v>32.518181818181823</v>
      </c>
      <c r="AH130" s="95">
        <f t="shared" si="72"/>
        <v>31.627272727272739</v>
      </c>
      <c r="AI130" s="97">
        <f t="shared" si="72"/>
        <v>30.736363636363642</v>
      </c>
      <c r="AJ130" s="95">
        <f t="shared" si="72"/>
        <v>29.845454545454551</v>
      </c>
      <c r="AK130" s="95">
        <f t="shared" si="72"/>
        <v>28.95454545454546</v>
      </c>
      <c r="AL130" s="95">
        <f t="shared" si="72"/>
        <v>28.06363636363637</v>
      </c>
      <c r="AM130" s="95">
        <f t="shared" si="72"/>
        <v>27.172727272727279</v>
      </c>
      <c r="AN130" s="97">
        <f t="shared" si="72"/>
        <v>26.281818181818188</v>
      </c>
      <c r="AO130" s="95">
        <f t="shared" si="72"/>
        <v>25.390909090909098</v>
      </c>
      <c r="AP130" s="95">
        <f t="shared" si="72"/>
        <v>24.500000000000007</v>
      </c>
      <c r="AQ130" s="95">
        <f t="shared" si="72"/>
        <v>23.609090909090913</v>
      </c>
      <c r="AR130" s="95">
        <f t="shared" si="72"/>
        <v>22.718181818181826</v>
      </c>
      <c r="AS130" s="97">
        <f t="shared" si="72"/>
        <v>21.827272727272735</v>
      </c>
      <c r="AT130" s="95">
        <f t="shared" si="72"/>
        <v>20.936363636363641</v>
      </c>
      <c r="AU130" s="95">
        <f t="shared" si="72"/>
        <v>20.04545454545455</v>
      </c>
      <c r="AV130" s="95">
        <f t="shared" si="72"/>
        <v>19.154545454545463</v>
      </c>
      <c r="AW130" s="95">
        <f t="shared" si="72"/>
        <v>18.263636363636369</v>
      </c>
      <c r="AX130" s="97">
        <f t="shared" si="72"/>
        <v>17.372727272727282</v>
      </c>
      <c r="AY130" s="95">
        <f t="shared" si="72"/>
        <v>16.481818181818188</v>
      </c>
      <c r="AZ130" s="95">
        <f t="shared" si="72"/>
        <v>15.590909090909097</v>
      </c>
      <c r="BA130" s="95">
        <f t="shared" si="72"/>
        <v>14.700000000000006</v>
      </c>
      <c r="BB130" s="95">
        <f t="shared" si="72"/>
        <v>13.809090909090914</v>
      </c>
      <c r="BC130" s="97">
        <f t="shared" si="72"/>
        <v>10.64545454545455</v>
      </c>
      <c r="BD130" s="95">
        <f t="shared" si="72"/>
        <v>7.6636363636363649</v>
      </c>
      <c r="BE130" s="95">
        <f t="shared" si="72"/>
        <v>5.0909090909090944</v>
      </c>
      <c r="BF130" s="95">
        <f t="shared" si="72"/>
        <v>2.4545454545454564</v>
      </c>
      <c r="BG130" s="95">
        <f t="shared" si="72"/>
        <v>0</v>
      </c>
      <c r="BH130" s="97">
        <f t="shared" si="72"/>
        <v>0</v>
      </c>
      <c r="BI130" s="95">
        <f t="shared" si="72"/>
        <v>0</v>
      </c>
      <c r="BJ130" s="95">
        <f t="shared" si="72"/>
        <v>0</v>
      </c>
      <c r="BK130" s="95">
        <f t="shared" si="72"/>
        <v>0</v>
      </c>
      <c r="BL130" s="95">
        <f t="shared" si="72"/>
        <v>0</v>
      </c>
    </row>
    <row r="131" spans="1:119" s="86" customFormat="1" ht="12.95" customHeight="1">
      <c r="A131" s="78"/>
      <c r="B131" s="78"/>
      <c r="C131" s="79"/>
      <c r="D131" s="79"/>
      <c r="E131" s="79"/>
      <c r="F131" s="79"/>
      <c r="G131" s="79"/>
      <c r="H131" s="79"/>
      <c r="I131" s="79"/>
      <c r="J131" s="80"/>
      <c r="K131" s="80"/>
      <c r="L131" s="80"/>
      <c r="M131" s="80"/>
      <c r="N131" s="80"/>
      <c r="O131" s="92"/>
      <c r="P131" s="80"/>
      <c r="Q131" s="80"/>
      <c r="R131" s="80"/>
      <c r="S131" s="80"/>
      <c r="T131" s="92"/>
      <c r="U131" s="80"/>
      <c r="V131" s="80"/>
      <c r="W131" s="80"/>
      <c r="X131" s="80"/>
      <c r="Y131" s="92"/>
      <c r="Z131" s="80"/>
      <c r="AA131" s="80"/>
      <c r="AB131" s="80"/>
      <c r="AC131" s="80"/>
      <c r="AD131" s="92"/>
      <c r="AE131" s="80"/>
      <c r="AF131" s="80"/>
      <c r="AG131" s="80"/>
      <c r="AH131" s="80"/>
      <c r="AI131" s="92"/>
      <c r="AJ131" s="80"/>
      <c r="AK131" s="80"/>
      <c r="AL131" s="80"/>
      <c r="AM131" s="80"/>
      <c r="AN131" s="92"/>
      <c r="AO131" s="80"/>
      <c r="AP131" s="80"/>
      <c r="AQ131" s="80"/>
      <c r="AR131" s="80"/>
      <c r="AS131" s="92"/>
      <c r="AT131" s="80"/>
      <c r="AU131" s="80"/>
      <c r="AV131" s="80"/>
      <c r="AW131" s="80"/>
      <c r="AX131" s="92"/>
      <c r="AY131" s="80"/>
      <c r="AZ131" s="80"/>
      <c r="BA131" s="80"/>
      <c r="BB131" s="80"/>
      <c r="BC131" s="92"/>
      <c r="BD131" s="80"/>
      <c r="BE131" s="80"/>
      <c r="BF131" s="80"/>
      <c r="BG131" s="80"/>
      <c r="BH131" s="92"/>
      <c r="BI131" s="80"/>
      <c r="BJ131" s="80"/>
      <c r="BK131" s="80"/>
      <c r="BL131" s="80"/>
    </row>
    <row r="132" spans="1:119" s="86" customFormat="1" ht="12.95" customHeight="1">
      <c r="A132" s="78"/>
      <c r="B132" s="78" t="s">
        <v>101</v>
      </c>
      <c r="C132" s="79"/>
      <c r="D132" s="79"/>
      <c r="E132" s="79"/>
      <c r="F132" s="79"/>
      <c r="G132" s="79"/>
      <c r="H132" s="79"/>
      <c r="I132" s="79"/>
      <c r="J132" s="80"/>
      <c r="K132" s="80"/>
      <c r="L132" s="80"/>
      <c r="M132" s="80"/>
      <c r="N132" s="80"/>
      <c r="O132" s="92"/>
      <c r="P132" s="80"/>
      <c r="Q132" s="80"/>
      <c r="R132" s="80"/>
      <c r="S132" s="80"/>
      <c r="T132" s="92"/>
      <c r="U132" s="80"/>
      <c r="V132" s="80"/>
      <c r="W132" s="80"/>
      <c r="X132" s="80"/>
      <c r="Y132" s="92"/>
      <c r="Z132" s="80"/>
      <c r="AA132" s="80"/>
      <c r="AB132" s="80"/>
      <c r="AC132" s="80"/>
      <c r="AD132" s="92"/>
      <c r="AE132" s="80"/>
      <c r="AF132" s="80"/>
      <c r="AG132" s="80"/>
      <c r="AH132" s="80"/>
      <c r="AI132" s="92"/>
      <c r="AJ132" s="80"/>
      <c r="AK132" s="80"/>
      <c r="AL132" s="80"/>
      <c r="AM132" s="80"/>
      <c r="AN132" s="92"/>
      <c r="AO132" s="80"/>
      <c r="AP132" s="80"/>
      <c r="AQ132" s="80"/>
      <c r="AR132" s="80"/>
      <c r="AS132" s="92"/>
      <c r="AT132" s="80"/>
      <c r="AU132" s="80"/>
      <c r="AV132" s="80"/>
      <c r="AW132" s="80"/>
      <c r="AX132" s="92"/>
      <c r="AY132" s="80"/>
      <c r="AZ132" s="80"/>
      <c r="BA132" s="80"/>
      <c r="BB132" s="80"/>
      <c r="BC132" s="92"/>
      <c r="BD132" s="80"/>
      <c r="BE132" s="80"/>
      <c r="BF132" s="80"/>
      <c r="BG132" s="80"/>
      <c r="BH132" s="92"/>
      <c r="BI132" s="80"/>
      <c r="BJ132" s="80"/>
      <c r="BK132" s="80"/>
      <c r="BL132" s="80"/>
    </row>
    <row r="133" spans="1:119" s="86" customFormat="1" ht="12.95" customHeight="1">
      <c r="A133" s="78"/>
      <c r="B133" s="38" t="s">
        <v>171</v>
      </c>
      <c r="C133" s="79"/>
      <c r="D133" s="79"/>
      <c r="E133" s="79"/>
      <c r="F133" s="79"/>
      <c r="G133" s="79"/>
      <c r="H133" s="79"/>
      <c r="I133" s="79"/>
      <c r="J133" s="80"/>
      <c r="K133" s="80"/>
      <c r="L133" s="80"/>
      <c r="M133" s="80"/>
      <c r="N133" s="80"/>
      <c r="O133" s="92"/>
      <c r="P133" s="80"/>
      <c r="Q133" s="80"/>
      <c r="R133" s="80"/>
      <c r="S133" s="80"/>
      <c r="T133" s="92"/>
      <c r="U133" s="80"/>
      <c r="V133" s="80"/>
      <c r="W133" s="80"/>
      <c r="X133" s="80"/>
      <c r="Y133" s="92"/>
      <c r="Z133" s="80"/>
      <c r="AA133" s="80"/>
      <c r="AB133" s="80"/>
      <c r="AC133" s="80"/>
      <c r="AD133" s="92"/>
      <c r="AE133" s="80"/>
      <c r="AF133" s="80"/>
      <c r="AG133" s="80"/>
      <c r="AH133" s="80"/>
      <c r="AI133" s="92"/>
      <c r="AJ133" s="80"/>
      <c r="AK133" s="80"/>
      <c r="AL133" s="80"/>
      <c r="AM133" s="80"/>
      <c r="AN133" s="92"/>
      <c r="AO133" s="80"/>
      <c r="AP133" s="80"/>
      <c r="AQ133" s="80"/>
      <c r="AR133" s="80"/>
      <c r="AS133" s="92"/>
      <c r="AT133" s="80"/>
      <c r="AU133" s="80"/>
      <c r="AV133" s="80"/>
      <c r="AW133" s="80"/>
      <c r="AX133" s="92"/>
      <c r="AY133" s="80"/>
      <c r="AZ133" s="80"/>
      <c r="BA133" s="80"/>
      <c r="BB133" s="80"/>
      <c r="BC133" s="92"/>
      <c r="BD133" s="80"/>
      <c r="BE133" s="80"/>
      <c r="BF133" s="80"/>
      <c r="BG133" s="80"/>
      <c r="BH133" s="92"/>
      <c r="BI133" s="80"/>
      <c r="BJ133" s="80"/>
      <c r="BK133" s="80"/>
      <c r="BL133" s="80"/>
    </row>
    <row r="134" spans="1:119" s="86" customFormat="1" ht="12.95" customHeight="1">
      <c r="A134" s="78"/>
      <c r="B134" s="102" t="s">
        <v>172</v>
      </c>
      <c r="C134" s="79"/>
      <c r="D134" s="79"/>
      <c r="E134" s="79"/>
      <c r="F134" s="79"/>
      <c r="G134" s="79"/>
      <c r="H134" s="79"/>
      <c r="I134" s="79"/>
      <c r="J134" s="80"/>
      <c r="K134" s="80"/>
      <c r="L134" s="80"/>
      <c r="M134" s="80"/>
      <c r="N134" s="80"/>
      <c r="O134" s="92">
        <f>SUMPRODUCT(J126:N126,$J$26:$N$26)</f>
        <v>115.85032913454546</v>
      </c>
      <c r="P134" s="80"/>
      <c r="Q134" s="80"/>
      <c r="R134" s="80"/>
      <c r="S134" s="80"/>
      <c r="T134" s="92"/>
      <c r="U134" s="80"/>
      <c r="V134" s="80"/>
      <c r="W134" s="80"/>
      <c r="X134" s="80"/>
      <c r="Y134" s="92"/>
      <c r="Z134" s="80"/>
      <c r="AA134" s="80"/>
      <c r="AB134" s="80"/>
      <c r="AC134" s="80"/>
      <c r="AD134" s="92"/>
      <c r="AE134" s="80"/>
      <c r="AF134" s="80"/>
      <c r="AG134" s="80"/>
      <c r="AH134" s="80"/>
      <c r="AI134" s="92"/>
      <c r="AJ134" s="80"/>
      <c r="AK134" s="80"/>
      <c r="AL134" s="80"/>
      <c r="AM134" s="80"/>
      <c r="AN134" s="92"/>
      <c r="AO134" s="80"/>
      <c r="AP134" s="80"/>
      <c r="AQ134" s="80"/>
      <c r="AR134" s="80"/>
      <c r="AS134" s="92"/>
      <c r="AT134" s="80"/>
      <c r="AU134" s="80"/>
      <c r="AV134" s="80"/>
      <c r="AW134" s="80"/>
      <c r="AX134" s="92"/>
      <c r="AY134" s="80"/>
      <c r="AZ134" s="80"/>
      <c r="BA134" s="80"/>
      <c r="BB134" s="80"/>
      <c r="BC134" s="92"/>
      <c r="BD134" s="80"/>
      <c r="BE134" s="80"/>
      <c r="BF134" s="80"/>
      <c r="BG134" s="80"/>
      <c r="BH134" s="92"/>
      <c r="BI134" s="80"/>
      <c r="BJ134" s="80"/>
      <c r="BK134" s="80"/>
      <c r="BL134" s="80"/>
    </row>
    <row r="135" spans="1:119" s="86" customFormat="1" ht="12.95" customHeight="1">
      <c r="A135" s="78"/>
      <c r="B135" s="102" t="s">
        <v>173</v>
      </c>
      <c r="C135" s="79"/>
      <c r="D135" s="79"/>
      <c r="E135" s="79"/>
      <c r="F135" s="79"/>
      <c r="G135" s="79"/>
      <c r="H135" s="79"/>
      <c r="J135" s="80"/>
      <c r="K135" s="80"/>
      <c r="L135" s="80"/>
      <c r="M135" s="80"/>
      <c r="N135" s="80"/>
      <c r="O135" s="92">
        <f>SUMPRODUCT(J59:N59,$J$26:$N$26)</f>
        <v>118.13835822545457</v>
      </c>
      <c r="P135" s="80"/>
      <c r="Q135" s="80"/>
      <c r="R135" s="80"/>
      <c r="S135" s="80"/>
      <c r="T135" s="92"/>
      <c r="U135" s="80"/>
      <c r="V135" s="80"/>
      <c r="W135" s="80"/>
      <c r="X135" s="80"/>
      <c r="Y135" s="92"/>
      <c r="Z135" s="80"/>
      <c r="AA135" s="80"/>
      <c r="AB135" s="80"/>
      <c r="AC135" s="80"/>
      <c r="AD135" s="92"/>
      <c r="AE135" s="80"/>
      <c r="AF135" s="80"/>
      <c r="AG135" s="80"/>
      <c r="AH135" s="80"/>
      <c r="AI135" s="92"/>
      <c r="AJ135" s="80"/>
      <c r="AK135" s="80"/>
      <c r="AL135" s="80"/>
      <c r="AM135" s="80"/>
      <c r="AN135" s="92"/>
      <c r="AO135" s="80"/>
      <c r="AP135" s="80"/>
      <c r="AQ135" s="80"/>
      <c r="AR135" s="80"/>
      <c r="AS135" s="92"/>
      <c r="AT135" s="80"/>
      <c r="AU135" s="80"/>
      <c r="AV135" s="80"/>
      <c r="AW135" s="80"/>
      <c r="AX135" s="92"/>
      <c r="AY135" s="80"/>
      <c r="AZ135" s="80"/>
      <c r="BA135" s="80"/>
      <c r="BB135" s="80"/>
      <c r="BC135" s="92"/>
      <c r="BD135" s="80"/>
      <c r="BE135" s="80"/>
      <c r="BF135" s="80"/>
      <c r="BG135" s="80"/>
      <c r="BH135" s="92"/>
      <c r="BI135" s="80"/>
      <c r="BJ135" s="80"/>
      <c r="BK135" s="80"/>
      <c r="BL135" s="80"/>
    </row>
    <row r="136" spans="1:119" s="86" customFormat="1" ht="12.95" customHeight="1">
      <c r="A136" s="78"/>
      <c r="B136" s="102" t="s">
        <v>102</v>
      </c>
      <c r="C136" s="79"/>
      <c r="D136" s="79"/>
      <c r="E136" s="79"/>
      <c r="F136" s="79"/>
      <c r="G136" s="79"/>
      <c r="H136" s="79"/>
      <c r="J136" s="80"/>
      <c r="K136" s="80"/>
      <c r="L136" s="80"/>
      <c r="M136" s="80"/>
      <c r="N136" s="80"/>
      <c r="O136" s="92">
        <f>O134-O135</f>
        <v>-2.2880290909091059</v>
      </c>
      <c r="P136" s="80"/>
      <c r="Q136" s="80"/>
      <c r="R136" s="80"/>
      <c r="S136" s="80"/>
      <c r="T136" s="92"/>
      <c r="U136" s="80"/>
      <c r="V136" s="80"/>
      <c r="W136" s="80"/>
      <c r="X136" s="80"/>
      <c r="Y136" s="92"/>
      <c r="Z136" s="80"/>
      <c r="AA136" s="80"/>
      <c r="AB136" s="80"/>
      <c r="AC136" s="80"/>
      <c r="AD136" s="92"/>
      <c r="AE136" s="80"/>
      <c r="AF136" s="80"/>
      <c r="AG136" s="80"/>
      <c r="AH136" s="80"/>
      <c r="AI136" s="92"/>
      <c r="AJ136" s="80"/>
      <c r="AK136" s="80"/>
      <c r="AL136" s="80"/>
      <c r="AM136" s="80"/>
      <c r="AN136" s="92"/>
      <c r="AO136" s="80"/>
      <c r="AP136" s="80"/>
      <c r="AQ136" s="80"/>
      <c r="AR136" s="80"/>
      <c r="AS136" s="92"/>
      <c r="AT136" s="80"/>
      <c r="AU136" s="80"/>
      <c r="AV136" s="80"/>
      <c r="AW136" s="80"/>
      <c r="AX136" s="92"/>
      <c r="AY136" s="80"/>
      <c r="AZ136" s="80"/>
      <c r="BA136" s="80"/>
      <c r="BB136" s="80"/>
      <c r="BC136" s="92"/>
      <c r="BD136" s="80"/>
      <c r="BE136" s="80"/>
      <c r="BF136" s="80"/>
      <c r="BG136" s="80"/>
      <c r="BH136" s="92"/>
      <c r="BI136" s="80"/>
      <c r="BJ136" s="80"/>
      <c r="BK136" s="80"/>
      <c r="BL136" s="80"/>
    </row>
    <row r="137" spans="1:119" s="86" customFormat="1" ht="12.95" customHeight="1">
      <c r="A137" s="78"/>
      <c r="B137" s="38" t="s">
        <v>174</v>
      </c>
      <c r="C137" s="79"/>
      <c r="D137" s="79"/>
      <c r="E137" s="79"/>
      <c r="F137" s="79"/>
      <c r="G137" s="79"/>
      <c r="H137" s="79"/>
      <c r="J137" s="80"/>
      <c r="K137" s="80"/>
      <c r="L137" s="80"/>
      <c r="M137" s="80"/>
      <c r="N137" s="80"/>
      <c r="O137" s="137"/>
      <c r="P137" s="80"/>
      <c r="Q137" s="80"/>
      <c r="R137" s="80"/>
      <c r="S137" s="80"/>
      <c r="T137" s="92"/>
      <c r="U137" s="80"/>
      <c r="V137" s="80"/>
      <c r="W137" s="80"/>
      <c r="X137" s="80"/>
      <c r="Y137" s="92"/>
      <c r="Z137" s="80"/>
      <c r="AA137" s="80"/>
      <c r="AB137" s="80"/>
      <c r="AC137" s="80"/>
      <c r="AD137" s="92"/>
      <c r="AE137" s="80"/>
      <c r="AF137" s="80"/>
      <c r="AG137" s="80"/>
      <c r="AH137" s="80"/>
      <c r="AI137" s="92"/>
      <c r="AJ137" s="80"/>
      <c r="AK137" s="80"/>
      <c r="AL137" s="80"/>
      <c r="AM137" s="80"/>
      <c r="AN137" s="92"/>
      <c r="AO137" s="80"/>
      <c r="AP137" s="80"/>
      <c r="AQ137" s="80"/>
      <c r="AR137" s="80"/>
      <c r="AS137" s="92"/>
      <c r="AT137" s="80"/>
      <c r="AU137" s="80"/>
      <c r="AV137" s="80"/>
      <c r="AW137" s="80"/>
      <c r="AX137" s="92"/>
      <c r="AY137" s="80"/>
      <c r="AZ137" s="80"/>
      <c r="BA137" s="80"/>
      <c r="BB137" s="80"/>
      <c r="BC137" s="92"/>
      <c r="BD137" s="80"/>
      <c r="BE137" s="80"/>
      <c r="BF137" s="80"/>
      <c r="BG137" s="80"/>
      <c r="BH137" s="92"/>
      <c r="BI137" s="80"/>
      <c r="BJ137" s="80"/>
      <c r="BK137" s="80"/>
      <c r="BL137" s="80"/>
    </row>
    <row r="138" spans="1:119" s="86" customFormat="1" ht="12.95" customHeight="1">
      <c r="A138" s="78"/>
      <c r="B138" s="102" t="s">
        <v>175</v>
      </c>
      <c r="C138" s="79"/>
      <c r="D138" s="79"/>
      <c r="E138" s="79"/>
      <c r="F138" s="79"/>
      <c r="G138" s="79"/>
      <c r="H138" s="79"/>
      <c r="J138" s="80"/>
      <c r="K138" s="80"/>
      <c r="L138" s="80"/>
      <c r="M138" s="80"/>
      <c r="N138" s="80"/>
      <c r="O138" s="92">
        <f>SUMPRODUCT(J28:N28,$J$26:$N$26)</f>
        <v>633.59290368000006</v>
      </c>
      <c r="P138" s="80"/>
      <c r="Q138" s="80"/>
      <c r="R138" s="80"/>
      <c r="S138" s="80"/>
      <c r="T138" s="92"/>
      <c r="U138" s="80"/>
      <c r="V138" s="80"/>
      <c r="W138" s="80"/>
      <c r="X138" s="80"/>
      <c r="Y138" s="92"/>
      <c r="Z138" s="80"/>
      <c r="AA138" s="80"/>
      <c r="AB138" s="80"/>
      <c r="AC138" s="80"/>
      <c r="AD138" s="92"/>
      <c r="AE138" s="80"/>
      <c r="AF138" s="80"/>
      <c r="AG138" s="80"/>
      <c r="AH138" s="80"/>
      <c r="AI138" s="92"/>
      <c r="AJ138" s="80"/>
      <c r="AK138" s="80"/>
      <c r="AL138" s="80"/>
      <c r="AM138" s="80"/>
      <c r="AN138" s="92"/>
      <c r="AO138" s="80"/>
      <c r="AP138" s="80"/>
      <c r="AQ138" s="80"/>
      <c r="AR138" s="80"/>
      <c r="AS138" s="92"/>
      <c r="AT138" s="80"/>
      <c r="AU138" s="80"/>
      <c r="AV138" s="80"/>
      <c r="AW138" s="80"/>
      <c r="AX138" s="92"/>
      <c r="AY138" s="80"/>
      <c r="AZ138" s="80"/>
      <c r="BA138" s="80"/>
      <c r="BB138" s="80"/>
      <c r="BC138" s="92"/>
      <c r="BD138" s="80"/>
      <c r="BE138" s="80"/>
      <c r="BF138" s="80"/>
      <c r="BG138" s="80"/>
      <c r="BH138" s="92"/>
      <c r="BI138" s="80"/>
      <c r="BJ138" s="80"/>
      <c r="BK138" s="80"/>
      <c r="BL138" s="80"/>
    </row>
    <row r="139" spans="1:119" s="86" customFormat="1" ht="12.95" customHeight="1">
      <c r="A139" s="78"/>
      <c r="B139" s="102" t="s">
        <v>176</v>
      </c>
      <c r="C139" s="79"/>
      <c r="D139" s="79"/>
      <c r="E139" s="79"/>
      <c r="F139" s="79"/>
      <c r="G139" s="79"/>
      <c r="H139" s="79"/>
      <c r="J139" s="80"/>
      <c r="K139" s="80"/>
      <c r="L139" s="80"/>
      <c r="M139" s="80"/>
      <c r="N139" s="80"/>
      <c r="O139" s="92">
        <f>SUMPRODUCT(J96:N96,$J$26:$N$26)</f>
        <v>620.99578368000005</v>
      </c>
      <c r="P139" s="80"/>
      <c r="Q139" s="80"/>
      <c r="R139" s="80"/>
      <c r="S139" s="80"/>
      <c r="T139" s="92"/>
      <c r="U139" s="80"/>
      <c r="V139" s="80"/>
      <c r="W139" s="80"/>
      <c r="X139" s="80"/>
      <c r="Y139" s="92"/>
      <c r="Z139" s="80"/>
      <c r="AA139" s="80"/>
      <c r="AB139" s="80"/>
      <c r="AC139" s="80"/>
      <c r="AD139" s="92"/>
      <c r="AE139" s="80"/>
      <c r="AF139" s="80"/>
      <c r="AG139" s="80"/>
      <c r="AH139" s="80"/>
      <c r="AI139" s="92"/>
      <c r="AJ139" s="80"/>
      <c r="AK139" s="80"/>
      <c r="AL139" s="80"/>
      <c r="AM139" s="80"/>
      <c r="AN139" s="92"/>
      <c r="AO139" s="80"/>
      <c r="AP139" s="80"/>
      <c r="AQ139" s="80"/>
      <c r="AR139" s="80"/>
      <c r="AS139" s="92"/>
      <c r="AT139" s="80"/>
      <c r="AU139" s="80"/>
      <c r="AV139" s="80"/>
      <c r="AW139" s="80"/>
      <c r="AX139" s="92"/>
      <c r="AY139" s="80"/>
      <c r="AZ139" s="80"/>
      <c r="BA139" s="80"/>
      <c r="BB139" s="80"/>
      <c r="BC139" s="92"/>
      <c r="BD139" s="80"/>
      <c r="BE139" s="80"/>
      <c r="BF139" s="80"/>
      <c r="BG139" s="80"/>
      <c r="BH139" s="92"/>
      <c r="BI139" s="80"/>
      <c r="BJ139" s="80"/>
      <c r="BK139" s="80"/>
      <c r="BL139" s="80"/>
    </row>
    <row r="140" spans="1:119" s="86" customFormat="1" ht="12.95" customHeight="1">
      <c r="A140" s="78"/>
      <c r="B140" s="102" t="s">
        <v>103</v>
      </c>
      <c r="C140" s="79"/>
      <c r="D140" s="79"/>
      <c r="E140" s="79"/>
      <c r="F140" s="79"/>
      <c r="G140" s="79"/>
      <c r="H140" s="79"/>
      <c r="J140" s="80"/>
      <c r="K140" s="80"/>
      <c r="L140" s="80"/>
      <c r="M140" s="80"/>
      <c r="N140" s="80"/>
      <c r="O140" s="92">
        <f>O138-O139</f>
        <v>12.597120000000018</v>
      </c>
      <c r="P140" s="80"/>
      <c r="Q140" s="80"/>
      <c r="R140" s="80"/>
      <c r="S140" s="80"/>
      <c r="T140" s="92"/>
      <c r="U140" s="80"/>
      <c r="V140" s="80"/>
      <c r="W140" s="80"/>
      <c r="X140" s="80"/>
      <c r="Y140" s="92"/>
      <c r="Z140" s="80"/>
      <c r="AA140" s="80"/>
      <c r="AB140" s="80"/>
      <c r="AC140" s="80"/>
      <c r="AD140" s="92"/>
      <c r="AE140" s="80"/>
      <c r="AF140" s="80"/>
      <c r="AG140" s="80"/>
      <c r="AH140" s="80"/>
      <c r="AI140" s="92"/>
      <c r="AJ140" s="80"/>
      <c r="AK140" s="80"/>
      <c r="AL140" s="80"/>
      <c r="AM140" s="80"/>
      <c r="AN140" s="92"/>
      <c r="AO140" s="80"/>
      <c r="AP140" s="80"/>
      <c r="AQ140" s="80"/>
      <c r="AR140" s="80"/>
      <c r="AS140" s="92"/>
      <c r="AT140" s="80"/>
      <c r="AU140" s="80"/>
      <c r="AV140" s="80"/>
      <c r="AW140" s="80"/>
      <c r="AX140" s="92"/>
      <c r="AY140" s="80"/>
      <c r="AZ140" s="80"/>
      <c r="BA140" s="80"/>
      <c r="BB140" s="80"/>
      <c r="BC140" s="92"/>
      <c r="BD140" s="80"/>
      <c r="BE140" s="80"/>
      <c r="BF140" s="80"/>
      <c r="BG140" s="80"/>
      <c r="BH140" s="92"/>
      <c r="BI140" s="80"/>
      <c r="BJ140" s="80"/>
      <c r="BK140" s="80"/>
      <c r="BL140" s="80"/>
    </row>
    <row r="141" spans="1:119" s="86" customFormat="1" ht="12.95" customHeight="1">
      <c r="A141" s="78"/>
      <c r="B141" s="102" t="s">
        <v>177</v>
      </c>
      <c r="C141" s="79"/>
      <c r="D141" s="79"/>
      <c r="E141" s="79"/>
      <c r="F141" s="79"/>
      <c r="G141" s="79"/>
      <c r="H141" s="79"/>
      <c r="J141" s="80"/>
      <c r="K141" s="80"/>
      <c r="L141" s="80"/>
      <c r="M141" s="80"/>
      <c r="N141" s="80"/>
      <c r="O141" s="92">
        <f>O140*$J$18</f>
        <v>1.8895680000000026</v>
      </c>
      <c r="P141" s="80"/>
      <c r="Q141" s="80"/>
      <c r="R141" s="80"/>
      <c r="S141" s="80"/>
      <c r="T141" s="92"/>
      <c r="U141" s="80"/>
      <c r="V141" s="80"/>
      <c r="W141" s="80"/>
      <c r="X141" s="80"/>
      <c r="Y141" s="92"/>
      <c r="Z141" s="80"/>
      <c r="AA141" s="80"/>
      <c r="AB141" s="80"/>
      <c r="AC141" s="80"/>
      <c r="AD141" s="92"/>
      <c r="AE141" s="80"/>
      <c r="AF141" s="80"/>
      <c r="AG141" s="80"/>
      <c r="AH141" s="80"/>
      <c r="AI141" s="92"/>
      <c r="AJ141" s="80"/>
      <c r="AK141" s="80"/>
      <c r="AL141" s="80"/>
      <c r="AM141" s="80"/>
      <c r="AN141" s="92"/>
      <c r="AO141" s="80"/>
      <c r="AP141" s="80"/>
      <c r="AQ141" s="80"/>
      <c r="AR141" s="80"/>
      <c r="AS141" s="92"/>
      <c r="AT141" s="80"/>
      <c r="AU141" s="80"/>
      <c r="AV141" s="80"/>
      <c r="AW141" s="80"/>
      <c r="AX141" s="92"/>
      <c r="AY141" s="80"/>
      <c r="AZ141" s="80"/>
      <c r="BA141" s="80"/>
      <c r="BB141" s="80"/>
      <c r="BC141" s="92"/>
      <c r="BD141" s="80"/>
      <c r="BE141" s="80"/>
      <c r="BF141" s="80"/>
      <c r="BG141" s="80"/>
      <c r="BH141" s="92"/>
      <c r="BI141" s="80"/>
      <c r="BJ141" s="80"/>
      <c r="BK141" s="80"/>
      <c r="BL141" s="80"/>
    </row>
    <row r="142" spans="1:119" s="86" customFormat="1" ht="12.95" customHeight="1">
      <c r="A142" s="78"/>
      <c r="B142" s="37" t="s">
        <v>104</v>
      </c>
      <c r="C142" s="79"/>
      <c r="D142" s="79"/>
      <c r="E142" s="79"/>
      <c r="F142" s="79"/>
      <c r="G142" s="79"/>
      <c r="H142" s="79"/>
      <c r="J142" s="80"/>
      <c r="K142" s="80"/>
      <c r="L142" s="80"/>
      <c r="M142" s="80"/>
      <c r="N142" s="80"/>
      <c r="O142" s="92">
        <f>O136+O141</f>
        <v>-0.39846109090910331</v>
      </c>
      <c r="P142" s="80"/>
      <c r="Q142" s="80"/>
      <c r="R142" s="80"/>
      <c r="S142" s="80"/>
      <c r="T142" s="92"/>
      <c r="U142" s="80"/>
      <c r="V142" s="80"/>
      <c r="W142" s="80"/>
      <c r="X142" s="80"/>
      <c r="Y142" s="92"/>
      <c r="Z142" s="80"/>
      <c r="AA142" s="80"/>
      <c r="AB142" s="80"/>
      <c r="AC142" s="80"/>
      <c r="AD142" s="92"/>
      <c r="AE142" s="80"/>
      <c r="AF142" s="80"/>
      <c r="AG142" s="80"/>
      <c r="AH142" s="80"/>
      <c r="AI142" s="92"/>
      <c r="AJ142" s="80"/>
      <c r="AK142" s="80"/>
      <c r="AL142" s="80"/>
      <c r="AM142" s="80"/>
      <c r="AN142" s="92"/>
      <c r="AO142" s="80"/>
      <c r="AP142" s="80"/>
      <c r="AQ142" s="80"/>
      <c r="AR142" s="80"/>
      <c r="AS142" s="92"/>
      <c r="AT142" s="80"/>
      <c r="AU142" s="80"/>
      <c r="AV142" s="80"/>
      <c r="AW142" s="80"/>
      <c r="AX142" s="92"/>
      <c r="AY142" s="80"/>
      <c r="AZ142" s="80"/>
      <c r="BA142" s="80"/>
      <c r="BB142" s="80"/>
      <c r="BC142" s="92"/>
      <c r="BD142" s="80"/>
      <c r="BE142" s="80"/>
      <c r="BF142" s="80"/>
      <c r="BG142" s="80"/>
      <c r="BH142" s="92"/>
      <c r="BI142" s="80"/>
      <c r="BJ142" s="80"/>
      <c r="BK142" s="80"/>
      <c r="BL142" s="80"/>
    </row>
    <row r="143" spans="1:119" ht="12.95" customHeight="1">
      <c r="A143" s="101"/>
      <c r="B143" s="37"/>
      <c r="C143" s="115"/>
      <c r="D143" s="115"/>
      <c r="E143" s="115"/>
      <c r="F143" s="115"/>
      <c r="G143" s="115"/>
      <c r="H143" s="115"/>
      <c r="J143" s="49"/>
      <c r="K143" s="49"/>
      <c r="L143" s="49"/>
      <c r="M143" s="49"/>
      <c r="N143" s="49"/>
      <c r="O143" s="99"/>
      <c r="P143" s="49"/>
      <c r="Q143" s="49"/>
      <c r="R143" s="49"/>
      <c r="S143" s="49"/>
      <c r="T143" s="99"/>
      <c r="U143" s="49"/>
      <c r="V143" s="49"/>
      <c r="W143" s="49"/>
      <c r="X143" s="49"/>
      <c r="Y143" s="99"/>
      <c r="Z143" s="49"/>
      <c r="AA143" s="49"/>
      <c r="AB143" s="49"/>
      <c r="AC143" s="49"/>
      <c r="AD143" s="99"/>
      <c r="AE143" s="49"/>
      <c r="AF143" s="49"/>
      <c r="AG143" s="49"/>
      <c r="AH143" s="49"/>
      <c r="AI143" s="99"/>
      <c r="AJ143" s="49"/>
      <c r="AK143" s="49"/>
      <c r="AL143" s="49"/>
      <c r="AM143" s="49"/>
      <c r="AN143" s="99"/>
      <c r="AO143" s="49"/>
      <c r="AP143" s="49"/>
      <c r="AQ143" s="49"/>
      <c r="AR143" s="49"/>
      <c r="AS143" s="99"/>
      <c r="AT143" s="49"/>
      <c r="AU143" s="49"/>
      <c r="AV143" s="49"/>
      <c r="AW143" s="49"/>
      <c r="AX143" s="99"/>
      <c r="AY143" s="49"/>
      <c r="AZ143" s="49"/>
      <c r="BA143" s="49"/>
      <c r="BB143" s="49"/>
      <c r="BC143" s="99"/>
      <c r="BD143" s="49"/>
      <c r="BE143" s="49"/>
      <c r="BF143" s="49"/>
      <c r="BG143" s="49"/>
      <c r="BH143" s="99"/>
      <c r="BI143" s="49"/>
      <c r="BJ143" s="49"/>
      <c r="BK143" s="49"/>
      <c r="BL143" s="49"/>
    </row>
    <row r="144" spans="1:119" ht="12.95" customHeight="1">
      <c r="A144" s="53" t="s">
        <v>70</v>
      </c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5"/>
      <c r="M144" s="44"/>
      <c r="N144" s="44"/>
      <c r="O144" s="44"/>
      <c r="P144" s="44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</row>
    <row r="145" spans="1:119" ht="12.95" customHeight="1">
      <c r="A145" s="101"/>
      <c r="B145" s="37"/>
      <c r="C145" s="115"/>
      <c r="D145" s="115"/>
      <c r="E145" s="115"/>
      <c r="F145" s="115"/>
      <c r="G145" s="115"/>
      <c r="H145" s="115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98"/>
      <c r="BE145" s="98"/>
      <c r="BF145" s="98"/>
      <c r="BG145" s="98"/>
      <c r="BH145" s="98"/>
      <c r="BI145" s="49"/>
      <c r="BJ145" s="49"/>
      <c r="BK145" s="49"/>
      <c r="BL145" s="49"/>
    </row>
    <row r="146" spans="1:119" ht="12.9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L146" s="40" t="str">
        <f>"Regulatory Period "&amp;N147/5</f>
        <v>Regulatory Period 1</v>
      </c>
      <c r="N146" s="36"/>
      <c r="Q146" s="40" t="str">
        <f>"Regulatory Period "&amp;S147/5</f>
        <v>Regulatory Period 2</v>
      </c>
      <c r="S146" s="36"/>
      <c r="V146" s="40" t="str">
        <f>"Regulatory Period "&amp;X147/5</f>
        <v>Regulatory Period 3</v>
      </c>
      <c r="X146" s="36"/>
      <c r="AA146" s="40" t="str">
        <f>"Regulatory Period "&amp;AC147/5</f>
        <v>Regulatory Period 4</v>
      </c>
      <c r="AC146" s="36"/>
      <c r="AF146" s="40" t="str">
        <f>"Regulatory Period "&amp;AH147/5</f>
        <v>Regulatory Period 5</v>
      </c>
      <c r="AH146" s="36"/>
      <c r="AK146" s="40" t="str">
        <f>"Regulatory Period "&amp;AM147/5</f>
        <v>Regulatory Period 6</v>
      </c>
      <c r="AM146" s="36"/>
      <c r="AP146" s="40" t="str">
        <f>"Regulatory Period "&amp;AR147/5</f>
        <v>Regulatory Period 7</v>
      </c>
      <c r="AR146" s="36"/>
      <c r="AU146" s="35" t="str">
        <f>"Regulatory Period "&amp;AW147/5</f>
        <v>Regulatory Period 8</v>
      </c>
      <c r="AZ146" s="35" t="str">
        <f>"Regulatory Period "&amp;BB147/5</f>
        <v>Regulatory Period 9</v>
      </c>
      <c r="BE146" s="35" t="str">
        <f>"Regulatory Period "&amp;BG147/5</f>
        <v>Regulatory Period 10</v>
      </c>
      <c r="BJ146" s="35" t="str">
        <f>"Regulatory Period "&amp;BL147/5</f>
        <v>Regulatory Period 11</v>
      </c>
    </row>
    <row r="147" spans="1:119" ht="12.9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57">
        <v>1</v>
      </c>
      <c r="K147" s="58">
        <f t="shared" ref="K147:Z148" si="73">J147+1</f>
        <v>2</v>
      </c>
      <c r="L147" s="58">
        <f t="shared" si="73"/>
        <v>3</v>
      </c>
      <c r="M147" s="58">
        <f t="shared" si="73"/>
        <v>4</v>
      </c>
      <c r="N147" s="58">
        <f t="shared" si="73"/>
        <v>5</v>
      </c>
      <c r="O147" s="57">
        <f t="shared" si="73"/>
        <v>6</v>
      </c>
      <c r="P147" s="58">
        <f t="shared" si="73"/>
        <v>7</v>
      </c>
      <c r="Q147" s="58">
        <f t="shared" si="73"/>
        <v>8</v>
      </c>
      <c r="R147" s="58">
        <f t="shared" si="73"/>
        <v>9</v>
      </c>
      <c r="S147" s="59">
        <f t="shared" si="73"/>
        <v>10</v>
      </c>
      <c r="T147" s="57">
        <f t="shared" si="73"/>
        <v>11</v>
      </c>
      <c r="U147" s="58">
        <f t="shared" si="73"/>
        <v>12</v>
      </c>
      <c r="V147" s="58">
        <f t="shared" si="73"/>
        <v>13</v>
      </c>
      <c r="W147" s="58">
        <f t="shared" si="73"/>
        <v>14</v>
      </c>
      <c r="X147" s="59">
        <f t="shared" si="73"/>
        <v>15</v>
      </c>
      <c r="Y147" s="57">
        <f t="shared" si="73"/>
        <v>16</v>
      </c>
      <c r="Z147" s="58">
        <f t="shared" si="73"/>
        <v>17</v>
      </c>
      <c r="AA147" s="58">
        <f t="shared" ref="AA147:AP148" si="74">Z147+1</f>
        <v>18</v>
      </c>
      <c r="AB147" s="58">
        <f t="shared" si="74"/>
        <v>19</v>
      </c>
      <c r="AC147" s="59">
        <f t="shared" si="74"/>
        <v>20</v>
      </c>
      <c r="AD147" s="57">
        <f t="shared" si="74"/>
        <v>21</v>
      </c>
      <c r="AE147" s="58">
        <f t="shared" si="74"/>
        <v>22</v>
      </c>
      <c r="AF147" s="58">
        <f t="shared" si="74"/>
        <v>23</v>
      </c>
      <c r="AG147" s="58">
        <f t="shared" si="74"/>
        <v>24</v>
      </c>
      <c r="AH147" s="59">
        <f t="shared" si="74"/>
        <v>25</v>
      </c>
      <c r="AI147" s="57">
        <f t="shared" si="74"/>
        <v>26</v>
      </c>
      <c r="AJ147" s="58">
        <f t="shared" si="74"/>
        <v>27</v>
      </c>
      <c r="AK147" s="58">
        <f t="shared" si="74"/>
        <v>28</v>
      </c>
      <c r="AL147" s="58">
        <f t="shared" si="74"/>
        <v>29</v>
      </c>
      <c r="AM147" s="59">
        <f t="shared" si="74"/>
        <v>30</v>
      </c>
      <c r="AN147" s="57">
        <f t="shared" si="74"/>
        <v>31</v>
      </c>
      <c r="AO147" s="58">
        <f t="shared" si="74"/>
        <v>32</v>
      </c>
      <c r="AP147" s="58">
        <f t="shared" si="74"/>
        <v>33</v>
      </c>
      <c r="AQ147" s="58">
        <f t="shared" ref="AQ147:BF148" si="75">AP147+1</f>
        <v>34</v>
      </c>
      <c r="AR147" s="59">
        <f t="shared" si="75"/>
        <v>35</v>
      </c>
      <c r="AS147" s="57">
        <f t="shared" si="75"/>
        <v>36</v>
      </c>
      <c r="AT147" s="58">
        <f t="shared" si="75"/>
        <v>37</v>
      </c>
      <c r="AU147" s="58">
        <f t="shared" si="75"/>
        <v>38</v>
      </c>
      <c r="AV147" s="58">
        <f t="shared" si="75"/>
        <v>39</v>
      </c>
      <c r="AW147" s="59">
        <f t="shared" si="75"/>
        <v>40</v>
      </c>
      <c r="AX147" s="57">
        <f t="shared" si="75"/>
        <v>41</v>
      </c>
      <c r="AY147" s="58">
        <f t="shared" si="75"/>
        <v>42</v>
      </c>
      <c r="AZ147" s="58">
        <f t="shared" si="75"/>
        <v>43</v>
      </c>
      <c r="BA147" s="58">
        <f t="shared" si="75"/>
        <v>44</v>
      </c>
      <c r="BB147" s="59">
        <f t="shared" si="75"/>
        <v>45</v>
      </c>
      <c r="BC147" s="57">
        <f t="shared" si="75"/>
        <v>46</v>
      </c>
      <c r="BD147" s="58">
        <f t="shared" si="75"/>
        <v>47</v>
      </c>
      <c r="BE147" s="58">
        <f t="shared" si="75"/>
        <v>48</v>
      </c>
      <c r="BF147" s="58">
        <f t="shared" si="75"/>
        <v>49</v>
      </c>
      <c r="BG147" s="59">
        <f t="shared" ref="BG147:BL148" si="76">BF147+1</f>
        <v>50</v>
      </c>
      <c r="BH147" s="57">
        <f t="shared" si="76"/>
        <v>51</v>
      </c>
      <c r="BI147" s="58">
        <f t="shared" si="76"/>
        <v>52</v>
      </c>
      <c r="BJ147" s="58">
        <f t="shared" si="76"/>
        <v>53</v>
      </c>
      <c r="BK147" s="58">
        <f t="shared" si="76"/>
        <v>54</v>
      </c>
      <c r="BL147" s="59">
        <f t="shared" si="76"/>
        <v>55</v>
      </c>
    </row>
    <row r="148" spans="1:119" s="65" customFormat="1" ht="12.95" customHeight="1">
      <c r="A148" s="60" t="s">
        <v>163</v>
      </c>
      <c r="B148" s="60"/>
      <c r="C148" s="60"/>
      <c r="D148" s="60"/>
      <c r="E148" s="60"/>
      <c r="F148" s="60"/>
      <c r="G148" s="60"/>
      <c r="H148" s="60"/>
      <c r="I148" s="60"/>
      <c r="J148" s="61">
        <v>0</v>
      </c>
      <c r="K148" s="61">
        <f>J148+1</f>
        <v>1</v>
      </c>
      <c r="L148" s="61">
        <f t="shared" si="73"/>
        <v>2</v>
      </c>
      <c r="M148" s="61">
        <f t="shared" si="73"/>
        <v>3</v>
      </c>
      <c r="N148" s="61">
        <f t="shared" si="73"/>
        <v>4</v>
      </c>
      <c r="O148" s="62">
        <f t="shared" si="73"/>
        <v>5</v>
      </c>
      <c r="P148" s="61">
        <f t="shared" si="73"/>
        <v>6</v>
      </c>
      <c r="Q148" s="63">
        <f t="shared" si="73"/>
        <v>7</v>
      </c>
      <c r="R148" s="63">
        <f t="shared" si="73"/>
        <v>8</v>
      </c>
      <c r="S148" s="63">
        <f t="shared" si="73"/>
        <v>9</v>
      </c>
      <c r="T148" s="62">
        <f t="shared" si="73"/>
        <v>10</v>
      </c>
      <c r="U148" s="61">
        <f t="shared" si="73"/>
        <v>11</v>
      </c>
      <c r="V148" s="63">
        <f t="shared" si="73"/>
        <v>12</v>
      </c>
      <c r="W148" s="63">
        <f t="shared" si="73"/>
        <v>13</v>
      </c>
      <c r="X148" s="63">
        <f t="shared" si="73"/>
        <v>14</v>
      </c>
      <c r="Y148" s="62">
        <f t="shared" si="73"/>
        <v>15</v>
      </c>
      <c r="Z148" s="61">
        <f t="shared" si="73"/>
        <v>16</v>
      </c>
      <c r="AA148" s="63">
        <f t="shared" si="74"/>
        <v>17</v>
      </c>
      <c r="AB148" s="63">
        <f t="shared" si="74"/>
        <v>18</v>
      </c>
      <c r="AC148" s="63">
        <f t="shared" si="74"/>
        <v>19</v>
      </c>
      <c r="AD148" s="62">
        <f t="shared" si="74"/>
        <v>20</v>
      </c>
      <c r="AE148" s="61">
        <f t="shared" si="74"/>
        <v>21</v>
      </c>
      <c r="AF148" s="63">
        <f t="shared" si="74"/>
        <v>22</v>
      </c>
      <c r="AG148" s="63">
        <f t="shared" si="74"/>
        <v>23</v>
      </c>
      <c r="AH148" s="63">
        <f t="shared" si="74"/>
        <v>24</v>
      </c>
      <c r="AI148" s="62">
        <f t="shared" si="74"/>
        <v>25</v>
      </c>
      <c r="AJ148" s="61">
        <f t="shared" si="74"/>
        <v>26</v>
      </c>
      <c r="AK148" s="63">
        <f t="shared" si="74"/>
        <v>27</v>
      </c>
      <c r="AL148" s="63">
        <f t="shared" si="74"/>
        <v>28</v>
      </c>
      <c r="AM148" s="63">
        <f t="shared" si="74"/>
        <v>29</v>
      </c>
      <c r="AN148" s="62">
        <f t="shared" si="74"/>
        <v>30</v>
      </c>
      <c r="AO148" s="61">
        <f t="shared" si="74"/>
        <v>31</v>
      </c>
      <c r="AP148" s="63">
        <f t="shared" si="74"/>
        <v>32</v>
      </c>
      <c r="AQ148" s="63">
        <f t="shared" si="75"/>
        <v>33</v>
      </c>
      <c r="AR148" s="63">
        <f t="shared" si="75"/>
        <v>34</v>
      </c>
      <c r="AS148" s="62">
        <f t="shared" si="75"/>
        <v>35</v>
      </c>
      <c r="AT148" s="61">
        <f t="shared" si="75"/>
        <v>36</v>
      </c>
      <c r="AU148" s="63">
        <f t="shared" si="75"/>
        <v>37</v>
      </c>
      <c r="AV148" s="63">
        <f t="shared" si="75"/>
        <v>38</v>
      </c>
      <c r="AW148" s="63">
        <f t="shared" si="75"/>
        <v>39</v>
      </c>
      <c r="AX148" s="62">
        <f t="shared" si="75"/>
        <v>40</v>
      </c>
      <c r="AY148" s="61">
        <f t="shared" si="75"/>
        <v>41</v>
      </c>
      <c r="AZ148" s="63">
        <f t="shared" si="75"/>
        <v>42</v>
      </c>
      <c r="BA148" s="63">
        <f t="shared" si="75"/>
        <v>43</v>
      </c>
      <c r="BB148" s="63">
        <f t="shared" si="75"/>
        <v>44</v>
      </c>
      <c r="BC148" s="62">
        <f t="shared" si="75"/>
        <v>45</v>
      </c>
      <c r="BD148" s="61">
        <f t="shared" si="75"/>
        <v>46</v>
      </c>
      <c r="BE148" s="63">
        <f t="shared" si="75"/>
        <v>47</v>
      </c>
      <c r="BF148" s="63">
        <f t="shared" si="75"/>
        <v>48</v>
      </c>
      <c r="BG148" s="63">
        <f t="shared" si="76"/>
        <v>49</v>
      </c>
      <c r="BH148" s="62">
        <f t="shared" si="76"/>
        <v>50</v>
      </c>
      <c r="BI148" s="61">
        <f t="shared" si="76"/>
        <v>51</v>
      </c>
      <c r="BJ148" s="63">
        <f t="shared" si="76"/>
        <v>52</v>
      </c>
      <c r="BK148" s="63">
        <f t="shared" si="76"/>
        <v>53</v>
      </c>
      <c r="BL148" s="63">
        <f t="shared" si="76"/>
        <v>54</v>
      </c>
      <c r="BM148" s="64"/>
      <c r="BN148" s="64"/>
      <c r="BO148" s="64"/>
      <c r="BP148" s="64"/>
      <c r="BQ148" s="64"/>
      <c r="BR148" s="64"/>
      <c r="BS148" s="64"/>
      <c r="BT148" s="64"/>
      <c r="BU148" s="64"/>
      <c r="BV148" s="64"/>
      <c r="BW148" s="64"/>
      <c r="BX148" s="64"/>
      <c r="BY148" s="64"/>
      <c r="BZ148" s="64"/>
      <c r="CA148" s="64"/>
      <c r="CB148" s="64"/>
      <c r="CC148" s="64"/>
      <c r="CD148" s="64"/>
      <c r="CE148" s="64"/>
      <c r="CF148" s="64"/>
      <c r="CG148" s="64"/>
      <c r="CH148" s="64"/>
      <c r="CI148" s="64"/>
      <c r="CJ148" s="64"/>
      <c r="CK148" s="64"/>
      <c r="CL148" s="64"/>
      <c r="CM148" s="64"/>
      <c r="CN148" s="64"/>
      <c r="CO148" s="64"/>
      <c r="CP148" s="64"/>
      <c r="CQ148" s="64"/>
      <c r="CR148" s="64"/>
      <c r="CS148" s="64"/>
      <c r="CT148" s="64"/>
      <c r="CU148" s="64"/>
      <c r="CV148" s="64"/>
      <c r="CW148" s="64"/>
      <c r="CX148" s="64"/>
      <c r="CY148" s="64"/>
      <c r="CZ148" s="64"/>
      <c r="DA148" s="64"/>
      <c r="DB148" s="64"/>
      <c r="DC148" s="64"/>
      <c r="DD148" s="64"/>
      <c r="DE148" s="64"/>
      <c r="DF148" s="64"/>
      <c r="DG148" s="64"/>
      <c r="DH148" s="64"/>
      <c r="DI148" s="64"/>
      <c r="DJ148" s="64"/>
      <c r="DK148" s="64"/>
      <c r="DL148" s="64"/>
      <c r="DM148" s="64"/>
      <c r="DN148" s="64"/>
      <c r="DO148" s="64"/>
    </row>
    <row r="149" spans="1:119" s="65" customFormat="1" ht="12.95" customHeight="1">
      <c r="A149" s="60" t="s">
        <v>106</v>
      </c>
      <c r="B149" s="60"/>
      <c r="C149" s="60"/>
      <c r="D149" s="60"/>
      <c r="E149" s="60"/>
      <c r="F149" s="60"/>
      <c r="G149" s="60"/>
      <c r="H149" s="60"/>
      <c r="I149" s="60"/>
      <c r="J149" s="66">
        <f t="shared" ref="J149:BL149" si="77">1/(1+$J$17)^J148</f>
        <v>1</v>
      </c>
      <c r="K149" s="67">
        <f t="shared" si="77"/>
        <v>0.92592592592592582</v>
      </c>
      <c r="L149" s="67">
        <f t="shared" si="77"/>
        <v>0.85733882030178321</v>
      </c>
      <c r="M149" s="67">
        <f t="shared" si="77"/>
        <v>0.79383224102016958</v>
      </c>
      <c r="N149" s="66">
        <f t="shared" si="77"/>
        <v>0.73502985279645328</v>
      </c>
      <c r="O149" s="68">
        <f t="shared" si="77"/>
        <v>0.68058319703375303</v>
      </c>
      <c r="P149" s="66">
        <f t="shared" si="77"/>
        <v>0.63016962688310452</v>
      </c>
      <c r="Q149" s="67">
        <f t="shared" si="77"/>
        <v>0.58349039526213387</v>
      </c>
      <c r="R149" s="67">
        <f t="shared" si="77"/>
        <v>0.54026888450197574</v>
      </c>
      <c r="S149" s="67">
        <f t="shared" si="77"/>
        <v>0.50024896713145905</v>
      </c>
      <c r="T149" s="68">
        <f t="shared" si="77"/>
        <v>0.46319348808468425</v>
      </c>
      <c r="U149" s="66">
        <f t="shared" si="77"/>
        <v>0.42888285933767062</v>
      </c>
      <c r="V149" s="67">
        <f t="shared" si="77"/>
        <v>0.39711375864599124</v>
      </c>
      <c r="W149" s="67">
        <f t="shared" si="77"/>
        <v>0.36769792467221413</v>
      </c>
      <c r="X149" s="67">
        <f t="shared" si="77"/>
        <v>0.34046104136316119</v>
      </c>
      <c r="Y149" s="68">
        <f t="shared" si="77"/>
        <v>0.31524170496588994</v>
      </c>
      <c r="Z149" s="66">
        <f t="shared" si="77"/>
        <v>0.29189046756100923</v>
      </c>
      <c r="AA149" s="67">
        <f t="shared" si="77"/>
        <v>0.27026895144537894</v>
      </c>
      <c r="AB149" s="67">
        <f t="shared" si="77"/>
        <v>0.25024902911609154</v>
      </c>
      <c r="AC149" s="67">
        <f t="shared" si="77"/>
        <v>0.23171206399638106</v>
      </c>
      <c r="AD149" s="68">
        <f t="shared" si="77"/>
        <v>0.21454820740405653</v>
      </c>
      <c r="AE149" s="66">
        <f t="shared" si="77"/>
        <v>0.19865574759634863</v>
      </c>
      <c r="AF149" s="67">
        <f t="shared" si="77"/>
        <v>0.18394050703365611</v>
      </c>
      <c r="AG149" s="67">
        <f t="shared" si="77"/>
        <v>0.17031528429042234</v>
      </c>
      <c r="AH149" s="67">
        <f t="shared" si="77"/>
        <v>0.1576993373059466</v>
      </c>
      <c r="AI149" s="68">
        <f t="shared" si="77"/>
        <v>0.1460179049129135</v>
      </c>
      <c r="AJ149" s="66">
        <f t="shared" si="77"/>
        <v>0.13520176380825324</v>
      </c>
      <c r="AK149" s="67">
        <f t="shared" si="77"/>
        <v>0.12518681834097523</v>
      </c>
      <c r="AL149" s="67">
        <f t="shared" si="77"/>
        <v>0.11591372068608817</v>
      </c>
      <c r="AM149" s="67">
        <f t="shared" si="77"/>
        <v>0.10732751915378534</v>
      </c>
      <c r="AN149" s="68">
        <f t="shared" si="77"/>
        <v>9.9377332549801231E-2</v>
      </c>
      <c r="AO149" s="66">
        <f t="shared" si="77"/>
        <v>9.2016048657223348E-2</v>
      </c>
      <c r="AP149" s="67">
        <f t="shared" si="77"/>
        <v>8.5200045052984577E-2</v>
      </c>
      <c r="AQ149" s="67">
        <f t="shared" si="77"/>
        <v>7.8888930604615354E-2</v>
      </c>
      <c r="AR149" s="67">
        <f t="shared" si="77"/>
        <v>7.3045306115384581E-2</v>
      </c>
      <c r="AS149" s="68">
        <f t="shared" si="77"/>
        <v>6.7634542699430159E-2</v>
      </c>
      <c r="AT149" s="66">
        <f t="shared" si="77"/>
        <v>6.2624576573546434E-2</v>
      </c>
      <c r="AU149" s="67">
        <f t="shared" si="77"/>
        <v>5.7985719049580033E-2</v>
      </c>
      <c r="AV149" s="67">
        <f t="shared" si="77"/>
        <v>5.3690480601462989E-2</v>
      </c>
      <c r="AW149" s="67">
        <f t="shared" si="77"/>
        <v>4.9713407964317585E-2</v>
      </c>
      <c r="AX149" s="68">
        <f t="shared" si="77"/>
        <v>4.6030933300294057E-2</v>
      </c>
      <c r="AY149" s="66">
        <f t="shared" si="77"/>
        <v>4.2621234537309309E-2</v>
      </c>
      <c r="AZ149" s="67">
        <f t="shared" si="77"/>
        <v>3.9464106053064177E-2</v>
      </c>
      <c r="BA149" s="67">
        <f t="shared" si="77"/>
        <v>3.6540838938022388E-2</v>
      </c>
      <c r="BB149" s="67">
        <f t="shared" si="77"/>
        <v>3.3834110127798502E-2</v>
      </c>
      <c r="BC149" s="68">
        <f t="shared" si="77"/>
        <v>3.1327879747961578E-2</v>
      </c>
      <c r="BD149" s="66">
        <f t="shared" si="77"/>
        <v>2.900729606292738E-2</v>
      </c>
      <c r="BE149" s="67">
        <f t="shared" si="77"/>
        <v>2.6858607465673496E-2</v>
      </c>
      <c r="BF149" s="67">
        <f t="shared" si="77"/>
        <v>2.4869080986734723E-2</v>
      </c>
      <c r="BG149" s="67">
        <f t="shared" si="77"/>
        <v>2.3026926839569185E-2</v>
      </c>
      <c r="BH149" s="68">
        <f t="shared" si="77"/>
        <v>2.1321228555156651E-2</v>
      </c>
      <c r="BI149" s="66">
        <f t="shared" si="77"/>
        <v>1.9741878291811711E-2</v>
      </c>
      <c r="BJ149" s="67">
        <f t="shared" si="77"/>
        <v>1.8279516936862698E-2</v>
      </c>
      <c r="BK149" s="67">
        <f t="shared" si="77"/>
        <v>1.6925478645243238E-2</v>
      </c>
      <c r="BL149" s="67">
        <f t="shared" si="77"/>
        <v>1.5671739486336329E-2</v>
      </c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  <c r="CO149" s="69"/>
      <c r="CP149" s="69"/>
      <c r="CQ149" s="69"/>
      <c r="CR149" s="69"/>
      <c r="CS149" s="69"/>
      <c r="CT149" s="69"/>
      <c r="CU149" s="69"/>
      <c r="CV149" s="69"/>
      <c r="CW149" s="69"/>
      <c r="CX149" s="69"/>
      <c r="CY149" s="69"/>
      <c r="CZ149" s="69"/>
      <c r="DA149" s="69"/>
      <c r="DB149" s="69"/>
      <c r="DC149" s="69"/>
      <c r="DD149" s="69"/>
      <c r="DE149" s="69"/>
      <c r="DF149" s="69"/>
      <c r="DG149" s="69"/>
      <c r="DH149" s="69"/>
      <c r="DI149" s="69"/>
      <c r="DJ149" s="69"/>
      <c r="DK149" s="69"/>
      <c r="DL149" s="69"/>
      <c r="DM149" s="69"/>
      <c r="DN149" s="69"/>
      <c r="DO149" s="69"/>
    </row>
    <row r="150" spans="1:119" s="65" customFormat="1" ht="12.95" customHeight="1">
      <c r="A150" s="60"/>
      <c r="B150" s="60"/>
      <c r="C150" s="60"/>
      <c r="D150" s="60"/>
      <c r="E150" s="60"/>
      <c r="F150" s="60"/>
      <c r="G150" s="60"/>
      <c r="H150" s="60"/>
      <c r="I150" s="60"/>
      <c r="J150" s="66"/>
      <c r="K150" s="67"/>
      <c r="L150" s="67"/>
      <c r="M150" s="67"/>
      <c r="N150" s="66"/>
      <c r="O150" s="68"/>
      <c r="P150" s="66"/>
      <c r="Q150" s="67"/>
      <c r="R150" s="67"/>
      <c r="S150" s="67"/>
      <c r="T150" s="68"/>
      <c r="U150" s="66"/>
      <c r="V150" s="67"/>
      <c r="W150" s="67"/>
      <c r="X150" s="67"/>
      <c r="Y150" s="68"/>
      <c r="Z150" s="66"/>
      <c r="AA150" s="67"/>
      <c r="AB150" s="67"/>
      <c r="AC150" s="67"/>
      <c r="AD150" s="68"/>
      <c r="AE150" s="66"/>
      <c r="AF150" s="67"/>
      <c r="AG150" s="67"/>
      <c r="AH150" s="67"/>
      <c r="AI150" s="68"/>
      <c r="AJ150" s="66"/>
      <c r="AK150" s="67"/>
      <c r="AL150" s="67"/>
      <c r="AM150" s="67"/>
      <c r="AN150" s="68"/>
      <c r="AO150" s="66"/>
      <c r="AP150" s="67"/>
      <c r="AQ150" s="67"/>
      <c r="AR150" s="67"/>
      <c r="AS150" s="68"/>
      <c r="AT150" s="66"/>
      <c r="AU150" s="67"/>
      <c r="AV150" s="67"/>
      <c r="AW150" s="67"/>
      <c r="AX150" s="68"/>
      <c r="AY150" s="66"/>
      <c r="AZ150" s="67"/>
      <c r="BA150" s="67"/>
      <c r="BB150" s="67"/>
      <c r="BC150" s="68"/>
      <c r="BD150" s="66"/>
      <c r="BE150" s="67"/>
      <c r="BF150" s="67"/>
      <c r="BG150" s="67"/>
      <c r="BH150" s="68"/>
      <c r="BI150" s="66"/>
      <c r="BJ150" s="67"/>
      <c r="BK150" s="67"/>
      <c r="BL150" s="67"/>
      <c r="BM150" s="69"/>
      <c r="BN150" s="69"/>
      <c r="BO150" s="69"/>
      <c r="BP150" s="69"/>
      <c r="BQ150" s="69"/>
      <c r="BR150" s="69"/>
      <c r="BS150" s="69"/>
      <c r="BT150" s="69"/>
      <c r="BU150" s="69"/>
      <c r="BV150" s="69"/>
      <c r="BW150" s="69"/>
      <c r="BX150" s="69"/>
      <c r="BY150" s="69"/>
      <c r="BZ150" s="69"/>
      <c r="CA150" s="69"/>
      <c r="CB150" s="69"/>
      <c r="CC150" s="69"/>
      <c r="CD150" s="69"/>
      <c r="CE150" s="69"/>
      <c r="CF150" s="69"/>
      <c r="CG150" s="69"/>
      <c r="CH150" s="69"/>
      <c r="CI150" s="69"/>
      <c r="CJ150" s="69"/>
      <c r="CK150" s="69"/>
      <c r="CL150" s="69"/>
      <c r="CM150" s="69"/>
      <c r="CN150" s="69"/>
      <c r="CO150" s="69"/>
      <c r="CP150" s="69"/>
      <c r="CQ150" s="69"/>
      <c r="CR150" s="69"/>
      <c r="CS150" s="69"/>
      <c r="CT150" s="69"/>
      <c r="CU150" s="69"/>
      <c r="CV150" s="69"/>
      <c r="CW150" s="69"/>
      <c r="CX150" s="69"/>
      <c r="CY150" s="69"/>
      <c r="CZ150" s="69"/>
      <c r="DA150" s="69"/>
      <c r="DB150" s="69"/>
      <c r="DC150" s="69"/>
      <c r="DD150" s="69"/>
      <c r="DE150" s="69"/>
      <c r="DF150" s="69"/>
      <c r="DG150" s="69"/>
      <c r="DH150" s="69"/>
      <c r="DI150" s="69"/>
      <c r="DJ150" s="69"/>
      <c r="DK150" s="69"/>
      <c r="DL150" s="69"/>
      <c r="DM150" s="69"/>
      <c r="DN150" s="69"/>
      <c r="DO150" s="69"/>
    </row>
    <row r="151" spans="1:119" ht="12.95" customHeight="1">
      <c r="A151" s="101" t="s">
        <v>71</v>
      </c>
      <c r="B151" s="37" t="s">
        <v>72</v>
      </c>
      <c r="C151" s="60"/>
      <c r="D151" s="60"/>
      <c r="E151" s="60"/>
      <c r="F151" s="60"/>
      <c r="G151" s="60"/>
      <c r="H151" s="60"/>
      <c r="I151" s="60"/>
      <c r="J151" s="98">
        <f t="shared" ref="J151:BL151" si="78">J$61-J$96</f>
        <v>0</v>
      </c>
      <c r="K151" s="98">
        <f t="shared" si="78"/>
        <v>0</v>
      </c>
      <c r="L151" s="98">
        <f t="shared" si="78"/>
        <v>10</v>
      </c>
      <c r="M151" s="98">
        <f t="shared" si="78"/>
        <v>0</v>
      </c>
      <c r="N151" s="98">
        <f t="shared" si="78"/>
        <v>0</v>
      </c>
      <c r="O151" s="99">
        <f t="shared" si="78"/>
        <v>0</v>
      </c>
      <c r="P151" s="98">
        <f t="shared" si="78"/>
        <v>0</v>
      </c>
      <c r="Q151" s="98">
        <f t="shared" si="78"/>
        <v>0</v>
      </c>
      <c r="R151" s="98">
        <f t="shared" si="78"/>
        <v>0</v>
      </c>
      <c r="S151" s="98">
        <f t="shared" si="78"/>
        <v>0</v>
      </c>
      <c r="T151" s="99">
        <f t="shared" si="78"/>
        <v>0</v>
      </c>
      <c r="U151" s="98">
        <f t="shared" si="78"/>
        <v>0</v>
      </c>
      <c r="V151" s="98">
        <f t="shared" si="78"/>
        <v>0</v>
      </c>
      <c r="W151" s="98">
        <f t="shared" si="78"/>
        <v>0</v>
      </c>
      <c r="X151" s="98">
        <f t="shared" si="78"/>
        <v>0</v>
      </c>
      <c r="Y151" s="99">
        <f t="shared" si="78"/>
        <v>0</v>
      </c>
      <c r="Z151" s="98">
        <f t="shared" si="78"/>
        <v>0</v>
      </c>
      <c r="AA151" s="98">
        <f t="shared" si="78"/>
        <v>0</v>
      </c>
      <c r="AB151" s="98">
        <f t="shared" si="78"/>
        <v>0</v>
      </c>
      <c r="AC151" s="98">
        <f t="shared" si="78"/>
        <v>0</v>
      </c>
      <c r="AD151" s="99">
        <f t="shared" si="78"/>
        <v>0</v>
      </c>
      <c r="AE151" s="98">
        <f t="shared" si="78"/>
        <v>0</v>
      </c>
      <c r="AF151" s="98">
        <f t="shared" si="78"/>
        <v>0</v>
      </c>
      <c r="AG151" s="98">
        <f t="shared" si="78"/>
        <v>0</v>
      </c>
      <c r="AH151" s="98">
        <f t="shared" si="78"/>
        <v>0</v>
      </c>
      <c r="AI151" s="99">
        <f t="shared" si="78"/>
        <v>0</v>
      </c>
      <c r="AJ151" s="98">
        <f t="shared" si="78"/>
        <v>0</v>
      </c>
      <c r="AK151" s="98">
        <f t="shared" si="78"/>
        <v>0</v>
      </c>
      <c r="AL151" s="98">
        <f t="shared" si="78"/>
        <v>0</v>
      </c>
      <c r="AM151" s="98">
        <f t="shared" si="78"/>
        <v>0</v>
      </c>
      <c r="AN151" s="99">
        <f t="shared" si="78"/>
        <v>0</v>
      </c>
      <c r="AO151" s="98">
        <f t="shared" si="78"/>
        <v>0</v>
      </c>
      <c r="AP151" s="98">
        <f t="shared" si="78"/>
        <v>0</v>
      </c>
      <c r="AQ151" s="98">
        <f t="shared" si="78"/>
        <v>0</v>
      </c>
      <c r="AR151" s="98">
        <f t="shared" si="78"/>
        <v>0</v>
      </c>
      <c r="AS151" s="99">
        <f t="shared" si="78"/>
        <v>0</v>
      </c>
      <c r="AT151" s="98">
        <f t="shared" si="78"/>
        <v>0</v>
      </c>
      <c r="AU151" s="98">
        <f t="shared" si="78"/>
        <v>0</v>
      </c>
      <c r="AV151" s="98">
        <f t="shared" si="78"/>
        <v>0</v>
      </c>
      <c r="AW151" s="98">
        <f t="shared" si="78"/>
        <v>0</v>
      </c>
      <c r="AX151" s="99">
        <f t="shared" si="78"/>
        <v>0</v>
      </c>
      <c r="AY151" s="98">
        <f t="shared" si="78"/>
        <v>0</v>
      </c>
      <c r="AZ151" s="98">
        <f t="shared" si="78"/>
        <v>0</v>
      </c>
      <c r="BA151" s="98">
        <f t="shared" si="78"/>
        <v>0</v>
      </c>
      <c r="BB151" s="98">
        <f t="shared" si="78"/>
        <v>0</v>
      </c>
      <c r="BC151" s="99">
        <f t="shared" si="78"/>
        <v>0</v>
      </c>
      <c r="BD151" s="98">
        <f t="shared" si="78"/>
        <v>0</v>
      </c>
      <c r="BE151" s="98">
        <f t="shared" si="78"/>
        <v>0</v>
      </c>
      <c r="BF151" s="98">
        <f t="shared" si="78"/>
        <v>0</v>
      </c>
      <c r="BG151" s="98">
        <f t="shared" si="78"/>
        <v>0</v>
      </c>
      <c r="BH151" s="99">
        <f t="shared" si="78"/>
        <v>0</v>
      </c>
      <c r="BI151" s="98">
        <f t="shared" si="78"/>
        <v>0</v>
      </c>
      <c r="BJ151" s="98">
        <f t="shared" si="78"/>
        <v>0</v>
      </c>
      <c r="BK151" s="98">
        <f t="shared" si="78"/>
        <v>0</v>
      </c>
      <c r="BL151" s="98">
        <f t="shared" si="78"/>
        <v>0</v>
      </c>
    </row>
    <row r="152" spans="1:119" ht="12.95" customHeight="1">
      <c r="A152" s="101"/>
      <c r="B152" s="37" t="s">
        <v>73</v>
      </c>
      <c r="C152" s="60"/>
      <c r="D152" s="60"/>
      <c r="E152" s="60"/>
      <c r="F152" s="60"/>
      <c r="G152" s="60"/>
      <c r="H152" s="60"/>
      <c r="I152" s="60"/>
      <c r="J152" s="98">
        <f t="shared" ref="J152:BL152" si="79">J$94-J$130</f>
        <v>0</v>
      </c>
      <c r="K152" s="98">
        <f t="shared" si="79"/>
        <v>0</v>
      </c>
      <c r="L152" s="98">
        <f t="shared" si="79"/>
        <v>0</v>
      </c>
      <c r="M152" s="98">
        <f t="shared" si="79"/>
        <v>0</v>
      </c>
      <c r="N152" s="98">
        <f t="shared" si="79"/>
        <v>0</v>
      </c>
      <c r="O152" s="99">
        <f t="shared" si="79"/>
        <v>0.99090909090909207</v>
      </c>
      <c r="P152" s="98">
        <f t="shared" si="79"/>
        <v>1.0832769132457827</v>
      </c>
      <c r="Q152" s="98">
        <f t="shared" si="79"/>
        <v>1.0730436142172408</v>
      </c>
      <c r="R152" s="98">
        <f t="shared" si="79"/>
        <v>1.0633818137158286</v>
      </c>
      <c r="S152" s="98">
        <f t="shared" si="79"/>
        <v>1.054332602485637</v>
      </c>
      <c r="T152" s="99">
        <f t="shared" si="79"/>
        <v>0.89999999999999858</v>
      </c>
      <c r="U152" s="98">
        <f t="shared" si="79"/>
        <v>0.88181818181818272</v>
      </c>
      <c r="V152" s="98">
        <f t="shared" si="79"/>
        <v>0.86363636363637397</v>
      </c>
      <c r="W152" s="98">
        <f t="shared" si="79"/>
        <v>0.84545454545455101</v>
      </c>
      <c r="X152" s="98">
        <f t="shared" si="79"/>
        <v>0.82727272727272805</v>
      </c>
      <c r="Y152" s="99">
        <f t="shared" si="79"/>
        <v>0.8090909090909193</v>
      </c>
      <c r="Z152" s="98">
        <f t="shared" si="79"/>
        <v>0.79090909090910344</v>
      </c>
      <c r="AA152" s="98">
        <f t="shared" si="79"/>
        <v>0.77272727272728048</v>
      </c>
      <c r="AB152" s="98">
        <f t="shared" si="79"/>
        <v>0.75454545454545752</v>
      </c>
      <c r="AC152" s="98">
        <f t="shared" si="79"/>
        <v>0.73636363636364877</v>
      </c>
      <c r="AD152" s="99">
        <f t="shared" si="79"/>
        <v>0.7181818181818258</v>
      </c>
      <c r="AE152" s="98">
        <f t="shared" si="79"/>
        <v>0.70000000000000995</v>
      </c>
      <c r="AF152" s="98">
        <f t="shared" si="79"/>
        <v>0.68181818181818699</v>
      </c>
      <c r="AG152" s="98">
        <f t="shared" si="79"/>
        <v>0.66363636363637113</v>
      </c>
      <c r="AH152" s="98">
        <f t="shared" si="79"/>
        <v>0.64545454545454817</v>
      </c>
      <c r="AI152" s="99">
        <f t="shared" si="79"/>
        <v>0.62727272727273942</v>
      </c>
      <c r="AJ152" s="98">
        <f t="shared" si="79"/>
        <v>0.60909090909091645</v>
      </c>
      <c r="AK152" s="98">
        <f t="shared" si="79"/>
        <v>0.5909090909091006</v>
      </c>
      <c r="AL152" s="98">
        <f t="shared" si="79"/>
        <v>0.57272727272727764</v>
      </c>
      <c r="AM152" s="98">
        <f t="shared" si="79"/>
        <v>0.55454545454546178</v>
      </c>
      <c r="AN152" s="99">
        <f t="shared" si="79"/>
        <v>0.53636363636364592</v>
      </c>
      <c r="AO152" s="98">
        <f t="shared" si="79"/>
        <v>0.51818181818182296</v>
      </c>
      <c r="AP152" s="98">
        <f t="shared" si="79"/>
        <v>0.50000000000000355</v>
      </c>
      <c r="AQ152" s="98">
        <f t="shared" si="79"/>
        <v>0.4818181818181877</v>
      </c>
      <c r="AR152" s="98">
        <f t="shared" si="79"/>
        <v>0.46363636363636829</v>
      </c>
      <c r="AS152" s="99">
        <f t="shared" si="79"/>
        <v>0.44545454545454888</v>
      </c>
      <c r="AT152" s="98">
        <f t="shared" si="79"/>
        <v>0.42727272727273302</v>
      </c>
      <c r="AU152" s="98">
        <f t="shared" si="79"/>
        <v>0.40909090909091717</v>
      </c>
      <c r="AV152" s="98">
        <f t="shared" si="79"/>
        <v>0.3909090909090942</v>
      </c>
      <c r="AW152" s="98">
        <f t="shared" si="79"/>
        <v>0.37272727272727835</v>
      </c>
      <c r="AX152" s="99">
        <f t="shared" si="79"/>
        <v>0.35454545454545894</v>
      </c>
      <c r="AY152" s="98">
        <f t="shared" si="79"/>
        <v>0.33636363636363953</v>
      </c>
      <c r="AZ152" s="98">
        <f t="shared" si="79"/>
        <v>0.31818181818182367</v>
      </c>
      <c r="BA152" s="98">
        <f t="shared" si="79"/>
        <v>0.30000000000000426</v>
      </c>
      <c r="BB152" s="98">
        <f t="shared" si="79"/>
        <v>0.28181818181818663</v>
      </c>
      <c r="BC152" s="99">
        <f t="shared" si="79"/>
        <v>0.26363636363636722</v>
      </c>
      <c r="BD152" s="98">
        <f t="shared" si="79"/>
        <v>0.24545454545454959</v>
      </c>
      <c r="BE152" s="98">
        <f t="shared" si="79"/>
        <v>0</v>
      </c>
      <c r="BF152" s="98">
        <f t="shared" si="79"/>
        <v>0</v>
      </c>
      <c r="BG152" s="98">
        <f t="shared" si="79"/>
        <v>0</v>
      </c>
      <c r="BH152" s="99">
        <f t="shared" si="79"/>
        <v>0</v>
      </c>
      <c r="BI152" s="98">
        <f t="shared" si="79"/>
        <v>0</v>
      </c>
      <c r="BJ152" s="98">
        <f t="shared" si="79"/>
        <v>0</v>
      </c>
      <c r="BK152" s="98">
        <f t="shared" si="79"/>
        <v>0</v>
      </c>
      <c r="BL152" s="98">
        <f t="shared" si="79"/>
        <v>0</v>
      </c>
    </row>
    <row r="153" spans="1:119" ht="12.95" customHeight="1">
      <c r="A153" s="101"/>
      <c r="B153" s="37"/>
      <c r="C153" s="60"/>
      <c r="D153" s="60"/>
      <c r="E153" s="60"/>
      <c r="F153" s="60"/>
      <c r="G153" s="60"/>
      <c r="H153" s="60"/>
      <c r="I153" s="60"/>
      <c r="J153" s="98"/>
      <c r="K153" s="98"/>
      <c r="L153" s="98"/>
      <c r="M153" s="98"/>
      <c r="N153" s="98"/>
      <c r="O153" s="99"/>
      <c r="P153" s="98"/>
      <c r="Q153" s="98"/>
      <c r="R153" s="98"/>
      <c r="S153" s="98"/>
      <c r="T153" s="99"/>
      <c r="U153" s="98"/>
      <c r="V153" s="98"/>
      <c r="W153" s="98"/>
      <c r="X153" s="98"/>
      <c r="Y153" s="99"/>
      <c r="Z153" s="98"/>
      <c r="AA153" s="98"/>
      <c r="AB153" s="98"/>
      <c r="AC153" s="98"/>
      <c r="AD153" s="99"/>
      <c r="AE153" s="98"/>
      <c r="AF153" s="98"/>
      <c r="AG153" s="98"/>
      <c r="AH153" s="98"/>
      <c r="AI153" s="99"/>
      <c r="AJ153" s="98"/>
      <c r="AK153" s="98"/>
      <c r="AL153" s="98"/>
      <c r="AM153" s="98"/>
      <c r="AN153" s="99"/>
      <c r="AO153" s="98"/>
      <c r="AP153" s="98"/>
      <c r="AQ153" s="98"/>
      <c r="AR153" s="98"/>
      <c r="AS153" s="99"/>
      <c r="AT153" s="98"/>
      <c r="AU153" s="98"/>
      <c r="AV153" s="98"/>
      <c r="AW153" s="98"/>
      <c r="AX153" s="99"/>
      <c r="AY153" s="98"/>
      <c r="AZ153" s="98"/>
      <c r="BA153" s="98"/>
      <c r="BB153" s="98"/>
      <c r="BC153" s="99"/>
      <c r="BD153" s="98"/>
      <c r="BE153" s="98"/>
      <c r="BF153" s="98"/>
      <c r="BG153" s="98"/>
      <c r="BH153" s="99"/>
      <c r="BI153" s="98"/>
      <c r="BJ153" s="98"/>
      <c r="BK153" s="98"/>
      <c r="BL153" s="98"/>
    </row>
    <row r="154" spans="1:119" s="86" customFormat="1" ht="12.95" customHeight="1">
      <c r="A154" s="83" t="s">
        <v>74</v>
      </c>
      <c r="B154" s="78" t="s">
        <v>75</v>
      </c>
      <c r="C154" s="79"/>
      <c r="D154" s="79"/>
      <c r="E154" s="79"/>
      <c r="F154" s="79"/>
      <c r="G154" s="79"/>
      <c r="H154" s="79"/>
      <c r="I154" s="79"/>
      <c r="J154" s="80">
        <f t="shared" ref="J154:BL154" si="80">J$151-J$152</f>
        <v>0</v>
      </c>
      <c r="K154" s="80">
        <f t="shared" si="80"/>
        <v>0</v>
      </c>
      <c r="L154" s="80">
        <f t="shared" si="80"/>
        <v>10</v>
      </c>
      <c r="M154" s="80">
        <f t="shared" si="80"/>
        <v>0</v>
      </c>
      <c r="N154" s="80">
        <f t="shared" si="80"/>
        <v>0</v>
      </c>
      <c r="O154" s="116">
        <f t="shared" si="80"/>
        <v>-0.99090909090909207</v>
      </c>
      <c r="P154" s="117">
        <f t="shared" si="80"/>
        <v>-1.0832769132457827</v>
      </c>
      <c r="Q154" s="117">
        <f t="shared" si="80"/>
        <v>-1.0730436142172408</v>
      </c>
      <c r="R154" s="117">
        <f t="shared" si="80"/>
        <v>-1.0633818137158286</v>
      </c>
      <c r="S154" s="117">
        <f t="shared" si="80"/>
        <v>-1.054332602485637</v>
      </c>
      <c r="T154" s="116">
        <f t="shared" si="80"/>
        <v>-0.89999999999999858</v>
      </c>
      <c r="U154" s="117">
        <f t="shared" si="80"/>
        <v>-0.88181818181818272</v>
      </c>
      <c r="V154" s="117">
        <f t="shared" si="80"/>
        <v>-0.86363636363637397</v>
      </c>
      <c r="W154" s="117">
        <f t="shared" si="80"/>
        <v>-0.84545454545455101</v>
      </c>
      <c r="X154" s="117">
        <f t="shared" si="80"/>
        <v>-0.82727272727272805</v>
      </c>
      <c r="Y154" s="116">
        <f t="shared" si="80"/>
        <v>-0.8090909090909193</v>
      </c>
      <c r="Z154" s="117">
        <f t="shared" si="80"/>
        <v>-0.79090909090910344</v>
      </c>
      <c r="AA154" s="117">
        <f t="shared" si="80"/>
        <v>-0.77272727272728048</v>
      </c>
      <c r="AB154" s="117">
        <f t="shared" si="80"/>
        <v>-0.75454545454545752</v>
      </c>
      <c r="AC154" s="117">
        <f t="shared" si="80"/>
        <v>-0.73636363636364877</v>
      </c>
      <c r="AD154" s="116">
        <f t="shared" si="80"/>
        <v>-0.7181818181818258</v>
      </c>
      <c r="AE154" s="117">
        <f t="shared" si="80"/>
        <v>-0.70000000000000995</v>
      </c>
      <c r="AF154" s="117">
        <f t="shared" si="80"/>
        <v>-0.68181818181818699</v>
      </c>
      <c r="AG154" s="117">
        <f t="shared" si="80"/>
        <v>-0.66363636363637113</v>
      </c>
      <c r="AH154" s="117">
        <f t="shared" si="80"/>
        <v>-0.64545454545454817</v>
      </c>
      <c r="AI154" s="116">
        <f t="shared" si="80"/>
        <v>-0.62727272727273942</v>
      </c>
      <c r="AJ154" s="117">
        <f t="shared" si="80"/>
        <v>-0.60909090909091645</v>
      </c>
      <c r="AK154" s="117">
        <f t="shared" si="80"/>
        <v>-0.5909090909091006</v>
      </c>
      <c r="AL154" s="117">
        <f t="shared" si="80"/>
        <v>-0.57272727272727764</v>
      </c>
      <c r="AM154" s="117">
        <f t="shared" si="80"/>
        <v>-0.55454545454546178</v>
      </c>
      <c r="AN154" s="116">
        <f t="shared" si="80"/>
        <v>-0.53636363636364592</v>
      </c>
      <c r="AO154" s="117">
        <f t="shared" si="80"/>
        <v>-0.51818181818182296</v>
      </c>
      <c r="AP154" s="117">
        <f t="shared" si="80"/>
        <v>-0.50000000000000355</v>
      </c>
      <c r="AQ154" s="117">
        <f t="shared" si="80"/>
        <v>-0.4818181818181877</v>
      </c>
      <c r="AR154" s="117">
        <f t="shared" si="80"/>
        <v>-0.46363636363636829</v>
      </c>
      <c r="AS154" s="116">
        <f t="shared" si="80"/>
        <v>-0.44545454545454888</v>
      </c>
      <c r="AT154" s="117">
        <f t="shared" si="80"/>
        <v>-0.42727272727273302</v>
      </c>
      <c r="AU154" s="117">
        <f t="shared" si="80"/>
        <v>-0.40909090909091717</v>
      </c>
      <c r="AV154" s="117">
        <f t="shared" si="80"/>
        <v>-0.3909090909090942</v>
      </c>
      <c r="AW154" s="117">
        <f t="shared" si="80"/>
        <v>-0.37272727272727835</v>
      </c>
      <c r="AX154" s="116">
        <f t="shared" si="80"/>
        <v>-0.35454545454545894</v>
      </c>
      <c r="AY154" s="117">
        <f t="shared" si="80"/>
        <v>-0.33636363636363953</v>
      </c>
      <c r="AZ154" s="117">
        <f t="shared" si="80"/>
        <v>-0.31818181818182367</v>
      </c>
      <c r="BA154" s="117">
        <f t="shared" si="80"/>
        <v>-0.30000000000000426</v>
      </c>
      <c r="BB154" s="117">
        <f t="shared" si="80"/>
        <v>-0.28181818181818663</v>
      </c>
      <c r="BC154" s="116">
        <f t="shared" si="80"/>
        <v>-0.26363636363636722</v>
      </c>
      <c r="BD154" s="117">
        <f t="shared" si="80"/>
        <v>-0.24545454545454959</v>
      </c>
      <c r="BE154" s="117">
        <f t="shared" si="80"/>
        <v>0</v>
      </c>
      <c r="BF154" s="117">
        <f t="shared" si="80"/>
        <v>0</v>
      </c>
      <c r="BG154" s="117">
        <f t="shared" si="80"/>
        <v>0</v>
      </c>
      <c r="BH154" s="116">
        <f t="shared" si="80"/>
        <v>0</v>
      </c>
      <c r="BI154" s="117">
        <f t="shared" si="80"/>
        <v>0</v>
      </c>
      <c r="BJ154" s="117">
        <f t="shared" si="80"/>
        <v>0</v>
      </c>
      <c r="BK154" s="117">
        <f t="shared" si="80"/>
        <v>0</v>
      </c>
      <c r="BL154" s="117">
        <f t="shared" si="80"/>
        <v>0</v>
      </c>
    </row>
    <row r="155" spans="1:119" s="86" customFormat="1" ht="12.95" customHeight="1">
      <c r="A155" s="77" t="s">
        <v>76</v>
      </c>
      <c r="B155" s="77" t="s">
        <v>77</v>
      </c>
      <c r="C155" s="91"/>
      <c r="D155" s="91"/>
      <c r="E155" s="91"/>
      <c r="F155" s="91"/>
      <c r="G155" s="91"/>
      <c r="H155" s="91"/>
      <c r="I155" s="118"/>
      <c r="J155" s="80">
        <f t="shared" ref="J155:BL155" si="81">J$94-J$130</f>
        <v>0</v>
      </c>
      <c r="K155" s="80">
        <f t="shared" si="81"/>
        <v>0</v>
      </c>
      <c r="L155" s="80">
        <f t="shared" si="81"/>
        <v>0</v>
      </c>
      <c r="M155" s="80">
        <f t="shared" si="81"/>
        <v>0</v>
      </c>
      <c r="N155" s="80">
        <f t="shared" si="81"/>
        <v>0</v>
      </c>
      <c r="O155" s="92">
        <f t="shared" si="81"/>
        <v>0.99090909090909207</v>
      </c>
      <c r="P155" s="80">
        <f t="shared" si="81"/>
        <v>1.0832769132457827</v>
      </c>
      <c r="Q155" s="80">
        <f t="shared" si="81"/>
        <v>1.0730436142172408</v>
      </c>
      <c r="R155" s="80">
        <f t="shared" si="81"/>
        <v>1.0633818137158286</v>
      </c>
      <c r="S155" s="80">
        <f t="shared" si="81"/>
        <v>1.054332602485637</v>
      </c>
      <c r="T155" s="92">
        <f t="shared" si="81"/>
        <v>0.89999999999999858</v>
      </c>
      <c r="U155" s="80">
        <f t="shared" si="81"/>
        <v>0.88181818181818272</v>
      </c>
      <c r="V155" s="80">
        <f t="shared" si="81"/>
        <v>0.86363636363637397</v>
      </c>
      <c r="W155" s="80">
        <f t="shared" si="81"/>
        <v>0.84545454545455101</v>
      </c>
      <c r="X155" s="80">
        <f t="shared" si="81"/>
        <v>0.82727272727272805</v>
      </c>
      <c r="Y155" s="92">
        <f t="shared" si="81"/>
        <v>0.8090909090909193</v>
      </c>
      <c r="Z155" s="80">
        <f t="shared" si="81"/>
        <v>0.79090909090910344</v>
      </c>
      <c r="AA155" s="80">
        <f t="shared" si="81"/>
        <v>0.77272727272728048</v>
      </c>
      <c r="AB155" s="80">
        <f t="shared" si="81"/>
        <v>0.75454545454545752</v>
      </c>
      <c r="AC155" s="80">
        <f t="shared" si="81"/>
        <v>0.73636363636364877</v>
      </c>
      <c r="AD155" s="92">
        <f t="shared" si="81"/>
        <v>0.7181818181818258</v>
      </c>
      <c r="AE155" s="80">
        <f t="shared" si="81"/>
        <v>0.70000000000000995</v>
      </c>
      <c r="AF155" s="80">
        <f t="shared" si="81"/>
        <v>0.68181818181818699</v>
      </c>
      <c r="AG155" s="80">
        <f t="shared" si="81"/>
        <v>0.66363636363637113</v>
      </c>
      <c r="AH155" s="80">
        <f t="shared" si="81"/>
        <v>0.64545454545454817</v>
      </c>
      <c r="AI155" s="92">
        <f t="shared" si="81"/>
        <v>0.62727272727273942</v>
      </c>
      <c r="AJ155" s="80">
        <f t="shared" si="81"/>
        <v>0.60909090909091645</v>
      </c>
      <c r="AK155" s="80">
        <f t="shared" si="81"/>
        <v>0.5909090909091006</v>
      </c>
      <c r="AL155" s="80">
        <f t="shared" si="81"/>
        <v>0.57272727272727764</v>
      </c>
      <c r="AM155" s="80">
        <f t="shared" si="81"/>
        <v>0.55454545454546178</v>
      </c>
      <c r="AN155" s="92">
        <f t="shared" si="81"/>
        <v>0.53636363636364592</v>
      </c>
      <c r="AO155" s="80">
        <f t="shared" si="81"/>
        <v>0.51818181818182296</v>
      </c>
      <c r="AP155" s="80">
        <f t="shared" si="81"/>
        <v>0.50000000000000355</v>
      </c>
      <c r="AQ155" s="80">
        <f t="shared" si="81"/>
        <v>0.4818181818181877</v>
      </c>
      <c r="AR155" s="80">
        <f t="shared" si="81"/>
        <v>0.46363636363636829</v>
      </c>
      <c r="AS155" s="92">
        <f t="shared" si="81"/>
        <v>0.44545454545454888</v>
      </c>
      <c r="AT155" s="80">
        <f t="shared" si="81"/>
        <v>0.42727272727273302</v>
      </c>
      <c r="AU155" s="80">
        <f t="shared" si="81"/>
        <v>0.40909090909091717</v>
      </c>
      <c r="AV155" s="80">
        <f t="shared" si="81"/>
        <v>0.3909090909090942</v>
      </c>
      <c r="AW155" s="80">
        <f t="shared" si="81"/>
        <v>0.37272727272727835</v>
      </c>
      <c r="AX155" s="92">
        <f t="shared" si="81"/>
        <v>0.35454545454545894</v>
      </c>
      <c r="AY155" s="80">
        <f t="shared" si="81"/>
        <v>0.33636363636363953</v>
      </c>
      <c r="AZ155" s="80">
        <f t="shared" si="81"/>
        <v>0.31818181818182367</v>
      </c>
      <c r="BA155" s="80">
        <f t="shared" si="81"/>
        <v>0.30000000000000426</v>
      </c>
      <c r="BB155" s="80">
        <f t="shared" si="81"/>
        <v>0.28181818181818663</v>
      </c>
      <c r="BC155" s="92">
        <f t="shared" si="81"/>
        <v>0.26363636363636722</v>
      </c>
      <c r="BD155" s="80">
        <f t="shared" si="81"/>
        <v>0.24545454545454959</v>
      </c>
      <c r="BE155" s="80">
        <f t="shared" si="81"/>
        <v>0</v>
      </c>
      <c r="BF155" s="80">
        <f t="shared" si="81"/>
        <v>0</v>
      </c>
      <c r="BG155" s="80">
        <f t="shared" si="81"/>
        <v>0</v>
      </c>
      <c r="BH155" s="92">
        <f t="shared" si="81"/>
        <v>0</v>
      </c>
      <c r="BI155" s="80">
        <f t="shared" si="81"/>
        <v>0</v>
      </c>
      <c r="BJ155" s="80">
        <f t="shared" si="81"/>
        <v>0</v>
      </c>
      <c r="BK155" s="80">
        <f t="shared" si="81"/>
        <v>0</v>
      </c>
      <c r="BL155" s="80">
        <f t="shared" si="81"/>
        <v>0</v>
      </c>
    </row>
    <row r="156" spans="1:119" ht="12.95" customHeight="1">
      <c r="A156" s="101"/>
      <c r="B156" s="37"/>
      <c r="C156" s="115"/>
      <c r="D156" s="115"/>
      <c r="E156" s="115"/>
      <c r="F156" s="115"/>
      <c r="G156" s="115"/>
      <c r="H156" s="115"/>
      <c r="J156" s="49"/>
      <c r="K156" s="49"/>
      <c r="L156" s="49"/>
      <c r="M156" s="49"/>
      <c r="N156" s="49"/>
      <c r="O156" s="99"/>
      <c r="P156" s="49"/>
      <c r="Q156" s="49"/>
      <c r="R156" s="49"/>
      <c r="S156" s="49"/>
      <c r="T156" s="99"/>
      <c r="U156" s="49"/>
      <c r="V156" s="49"/>
      <c r="W156" s="49"/>
      <c r="X156" s="49"/>
      <c r="Y156" s="99"/>
      <c r="Z156" s="49"/>
      <c r="AA156" s="49"/>
      <c r="AB156" s="49"/>
      <c r="AC156" s="49"/>
      <c r="AD156" s="99"/>
      <c r="AE156" s="49"/>
      <c r="AF156" s="49"/>
      <c r="AG156" s="49"/>
      <c r="AH156" s="49"/>
      <c r="AI156" s="99"/>
      <c r="AJ156" s="49"/>
      <c r="AK156" s="49"/>
      <c r="AL156" s="49"/>
      <c r="AM156" s="49"/>
      <c r="AN156" s="99"/>
      <c r="AO156" s="49"/>
      <c r="AP156" s="49"/>
      <c r="AQ156" s="49"/>
      <c r="AR156" s="49"/>
      <c r="AS156" s="99"/>
      <c r="AT156" s="49"/>
      <c r="AU156" s="49"/>
      <c r="AV156" s="49"/>
      <c r="AW156" s="49"/>
      <c r="AX156" s="99"/>
      <c r="AY156" s="49"/>
      <c r="AZ156" s="49"/>
      <c r="BA156" s="49"/>
      <c r="BB156" s="49"/>
      <c r="BC156" s="99"/>
      <c r="BD156" s="49"/>
      <c r="BE156" s="49"/>
      <c r="BF156" s="49"/>
      <c r="BG156" s="49"/>
      <c r="BH156" s="99"/>
      <c r="BI156" s="49"/>
      <c r="BJ156" s="49"/>
      <c r="BK156" s="49"/>
      <c r="BL156" s="49"/>
    </row>
    <row r="157" spans="1:119" ht="12.95" customHeight="1">
      <c r="A157" s="101" t="s">
        <v>78</v>
      </c>
      <c r="B157" s="37" t="s">
        <v>79</v>
      </c>
      <c r="C157" s="115"/>
      <c r="D157" s="115"/>
      <c r="E157" s="115"/>
      <c r="F157" s="115"/>
      <c r="G157" s="115"/>
      <c r="H157" s="115"/>
      <c r="J157" s="49">
        <f t="shared" ref="J157:BL157" si="82">J94-J61</f>
        <v>-100</v>
      </c>
      <c r="K157" s="49">
        <f t="shared" si="82"/>
        <v>-89.72727272727272</v>
      </c>
      <c r="L157" s="49">
        <f t="shared" si="82"/>
        <v>-79.636363636363626</v>
      </c>
      <c r="M157" s="49">
        <f t="shared" si="82"/>
        <v>-69.72727272727272</v>
      </c>
      <c r="N157" s="49">
        <f t="shared" si="82"/>
        <v>-59.999999999999993</v>
      </c>
      <c r="O157" s="99">
        <f t="shared" si="82"/>
        <v>49.545454545454554</v>
      </c>
      <c r="P157" s="49">
        <f t="shared" si="82"/>
        <v>48.636363636363647</v>
      </c>
      <c r="Q157" s="49">
        <f t="shared" si="82"/>
        <v>47.727272727272734</v>
      </c>
      <c r="R157" s="49">
        <f t="shared" si="82"/>
        <v>46.818181818181827</v>
      </c>
      <c r="S157" s="49">
        <f t="shared" si="82"/>
        <v>45.909090909090921</v>
      </c>
      <c r="T157" s="99">
        <f t="shared" si="82"/>
        <v>45.000000000000007</v>
      </c>
      <c r="U157" s="49">
        <f t="shared" si="82"/>
        <v>44.090909090909101</v>
      </c>
      <c r="V157" s="49">
        <f t="shared" si="82"/>
        <v>43.181818181818201</v>
      </c>
      <c r="W157" s="49">
        <f t="shared" si="82"/>
        <v>42.272727272727288</v>
      </c>
      <c r="X157" s="49">
        <f t="shared" si="82"/>
        <v>41.363636363636374</v>
      </c>
      <c r="Y157" s="99">
        <f t="shared" si="82"/>
        <v>40.454545454545467</v>
      </c>
      <c r="Z157" s="49">
        <f t="shared" si="82"/>
        <v>39.545454545454561</v>
      </c>
      <c r="AA157" s="49">
        <f t="shared" si="82"/>
        <v>38.636363636363647</v>
      </c>
      <c r="AB157" s="49">
        <f t="shared" si="82"/>
        <v>37.727272727272741</v>
      </c>
      <c r="AC157" s="49">
        <f t="shared" si="82"/>
        <v>36.818181818181834</v>
      </c>
      <c r="AD157" s="99">
        <f t="shared" si="82"/>
        <v>35.909090909090928</v>
      </c>
      <c r="AE157" s="49">
        <f t="shared" si="82"/>
        <v>35.000000000000021</v>
      </c>
      <c r="AF157" s="49">
        <f t="shared" si="82"/>
        <v>34.090909090909108</v>
      </c>
      <c r="AG157" s="49">
        <f t="shared" si="82"/>
        <v>33.181818181818194</v>
      </c>
      <c r="AH157" s="49">
        <f t="shared" si="82"/>
        <v>32.272727272727288</v>
      </c>
      <c r="AI157" s="99">
        <f t="shared" si="82"/>
        <v>31.363636363636381</v>
      </c>
      <c r="AJ157" s="49">
        <f t="shared" si="82"/>
        <v>30.454545454545467</v>
      </c>
      <c r="AK157" s="49">
        <f t="shared" si="82"/>
        <v>29.545454545454561</v>
      </c>
      <c r="AL157" s="49">
        <f t="shared" si="82"/>
        <v>28.636363636363647</v>
      </c>
      <c r="AM157" s="49">
        <f t="shared" si="82"/>
        <v>27.727272727272741</v>
      </c>
      <c r="AN157" s="99">
        <f t="shared" si="82"/>
        <v>26.818181818181834</v>
      </c>
      <c r="AO157" s="49">
        <f t="shared" si="82"/>
        <v>25.909090909090921</v>
      </c>
      <c r="AP157" s="49">
        <f t="shared" si="82"/>
        <v>25.000000000000011</v>
      </c>
      <c r="AQ157" s="49">
        <f t="shared" si="82"/>
        <v>24.090909090909101</v>
      </c>
      <c r="AR157" s="49">
        <f t="shared" si="82"/>
        <v>23.181818181818194</v>
      </c>
      <c r="AS157" s="99">
        <f t="shared" si="82"/>
        <v>22.272727272727284</v>
      </c>
      <c r="AT157" s="49">
        <f t="shared" si="82"/>
        <v>21.363636363636374</v>
      </c>
      <c r="AU157" s="49">
        <f t="shared" si="82"/>
        <v>20.454545454545467</v>
      </c>
      <c r="AV157" s="49">
        <f t="shared" si="82"/>
        <v>19.545454545454557</v>
      </c>
      <c r="AW157" s="49">
        <f t="shared" si="82"/>
        <v>18.636363636363647</v>
      </c>
      <c r="AX157" s="99">
        <f t="shared" si="82"/>
        <v>17.727272727272741</v>
      </c>
      <c r="AY157" s="49">
        <f t="shared" si="82"/>
        <v>16.818181818181827</v>
      </c>
      <c r="AZ157" s="49">
        <f t="shared" si="82"/>
        <v>15.909090909090921</v>
      </c>
      <c r="BA157" s="49">
        <f t="shared" si="82"/>
        <v>15.000000000000011</v>
      </c>
      <c r="BB157" s="49">
        <f t="shared" si="82"/>
        <v>14.090909090909101</v>
      </c>
      <c r="BC157" s="99">
        <f t="shared" si="82"/>
        <v>10.909090909090917</v>
      </c>
      <c r="BD157" s="49">
        <f t="shared" si="82"/>
        <v>7.9090909090909145</v>
      </c>
      <c r="BE157" s="49">
        <f t="shared" si="82"/>
        <v>5.0909090909090944</v>
      </c>
      <c r="BF157" s="49">
        <f t="shared" si="82"/>
        <v>2.4545454545454564</v>
      </c>
      <c r="BG157" s="49">
        <f t="shared" si="82"/>
        <v>0</v>
      </c>
      <c r="BH157" s="99">
        <f t="shared" si="82"/>
        <v>0</v>
      </c>
      <c r="BI157" s="49">
        <f t="shared" si="82"/>
        <v>0</v>
      </c>
      <c r="BJ157" s="49">
        <f t="shared" si="82"/>
        <v>0</v>
      </c>
      <c r="BK157" s="49">
        <f t="shared" si="82"/>
        <v>0</v>
      </c>
      <c r="BL157" s="49">
        <f t="shared" si="82"/>
        <v>0</v>
      </c>
    </row>
    <row r="158" spans="1:119" ht="12.95" customHeight="1">
      <c r="A158" s="101" t="s">
        <v>80</v>
      </c>
      <c r="B158" s="37" t="s">
        <v>81</v>
      </c>
      <c r="C158" s="115"/>
      <c r="D158" s="115"/>
      <c r="E158" s="115"/>
      <c r="F158" s="115"/>
      <c r="G158" s="115"/>
      <c r="H158" s="115"/>
      <c r="J158" s="119">
        <f>SUMPRODUCT(J157:BL157,J$149:BL$149)</f>
        <v>-1.0812184481068243E-13</v>
      </c>
      <c r="K158" s="49"/>
      <c r="L158" s="49"/>
      <c r="M158" s="49"/>
      <c r="N158" s="49"/>
      <c r="O158" s="99"/>
      <c r="P158" s="49"/>
      <c r="Q158" s="49"/>
      <c r="R158" s="49"/>
      <c r="S158" s="49"/>
      <c r="T158" s="99"/>
      <c r="U158" s="49"/>
      <c r="V158" s="49"/>
      <c r="W158" s="49"/>
      <c r="X158" s="49"/>
      <c r="Y158" s="99"/>
      <c r="Z158" s="49"/>
      <c r="AA158" s="49"/>
      <c r="AB158" s="49"/>
      <c r="AC158" s="49"/>
      <c r="AD158" s="99"/>
      <c r="AE158" s="49"/>
      <c r="AF158" s="49"/>
      <c r="AG158" s="49"/>
      <c r="AH158" s="49"/>
      <c r="AI158" s="99"/>
      <c r="AJ158" s="49"/>
      <c r="AK158" s="49"/>
      <c r="AL158" s="49"/>
      <c r="AM158" s="49"/>
      <c r="AN158" s="99"/>
      <c r="AO158" s="49"/>
      <c r="AP158" s="49"/>
      <c r="AQ158" s="49"/>
      <c r="AR158" s="49"/>
      <c r="AS158" s="99"/>
      <c r="AT158" s="49"/>
      <c r="AU158" s="49"/>
      <c r="AV158" s="49"/>
      <c r="AW158" s="49"/>
      <c r="AX158" s="99"/>
      <c r="AY158" s="49"/>
      <c r="AZ158" s="49"/>
      <c r="BA158" s="49"/>
      <c r="BB158" s="49"/>
      <c r="BC158" s="99"/>
      <c r="BD158" s="49"/>
      <c r="BE158" s="49"/>
      <c r="BF158" s="49"/>
      <c r="BG158" s="49"/>
      <c r="BH158" s="99"/>
      <c r="BI158" s="49"/>
      <c r="BJ158" s="49"/>
      <c r="BK158" s="49"/>
      <c r="BL158" s="49"/>
    </row>
    <row r="159" spans="1:119" ht="12.75" customHeight="1">
      <c r="A159" s="101"/>
      <c r="B159" s="120" t="s">
        <v>82</v>
      </c>
      <c r="C159" s="121"/>
      <c r="D159" s="121"/>
      <c r="E159" s="121"/>
      <c r="F159" s="121"/>
      <c r="G159" s="121"/>
      <c r="H159" s="121"/>
      <c r="I159" s="122"/>
      <c r="J159" s="123">
        <f>O88-NPV($J$17,O157:BL157)</f>
        <v>0</v>
      </c>
      <c r="K159" s="49"/>
      <c r="L159" s="49"/>
      <c r="M159" s="49"/>
      <c r="N159" s="49"/>
      <c r="O159" s="99"/>
      <c r="P159" s="49"/>
      <c r="Q159" s="49"/>
      <c r="R159" s="49"/>
      <c r="S159" s="49"/>
      <c r="T159" s="99"/>
      <c r="U159" s="49"/>
      <c r="V159" s="49"/>
      <c r="W159" s="49"/>
      <c r="X159" s="49"/>
      <c r="Y159" s="99"/>
      <c r="Z159" s="49"/>
      <c r="AA159" s="49"/>
      <c r="AB159" s="49"/>
      <c r="AC159" s="49"/>
      <c r="AD159" s="99"/>
      <c r="AE159" s="49"/>
      <c r="AF159" s="49"/>
      <c r="AG159" s="49"/>
      <c r="AH159" s="49"/>
      <c r="AI159" s="99"/>
      <c r="AJ159" s="49"/>
      <c r="AK159" s="49"/>
      <c r="AL159" s="49"/>
      <c r="AM159" s="49"/>
      <c r="AN159" s="99"/>
      <c r="AO159" s="49"/>
      <c r="AP159" s="49"/>
      <c r="AQ159" s="49"/>
      <c r="AR159" s="49"/>
      <c r="AS159" s="99"/>
      <c r="AT159" s="49"/>
      <c r="AU159" s="49"/>
      <c r="AV159" s="49"/>
      <c r="AW159" s="49"/>
      <c r="AX159" s="99"/>
      <c r="AY159" s="49"/>
      <c r="AZ159" s="49"/>
      <c r="BA159" s="49"/>
      <c r="BB159" s="49"/>
      <c r="BC159" s="99"/>
      <c r="BD159" s="49"/>
      <c r="BE159" s="49"/>
      <c r="BF159" s="49"/>
      <c r="BG159" s="49"/>
      <c r="BH159" s="99"/>
      <c r="BI159" s="49"/>
      <c r="BJ159" s="49"/>
      <c r="BK159" s="49"/>
      <c r="BL159" s="49"/>
    </row>
    <row r="160" spans="1:119" ht="12.75" customHeight="1">
      <c r="A160" s="101"/>
      <c r="B160" s="37"/>
      <c r="C160" s="115"/>
      <c r="D160" s="115"/>
      <c r="E160" s="115"/>
      <c r="F160" s="115"/>
      <c r="G160" s="115"/>
      <c r="H160" s="115"/>
      <c r="J160" s="49"/>
      <c r="K160" s="49"/>
      <c r="L160" s="49"/>
      <c r="M160" s="49"/>
      <c r="N160" s="49"/>
      <c r="O160" s="99"/>
      <c r="P160" s="49"/>
      <c r="Q160" s="49"/>
      <c r="R160" s="49"/>
      <c r="S160" s="49"/>
      <c r="T160" s="99"/>
      <c r="U160" s="49"/>
      <c r="V160" s="49"/>
      <c r="W160" s="49"/>
      <c r="X160" s="49"/>
      <c r="Y160" s="99"/>
      <c r="Z160" s="49"/>
      <c r="AA160" s="49"/>
      <c r="AB160" s="49"/>
      <c r="AC160" s="49"/>
      <c r="AD160" s="99"/>
      <c r="AE160" s="49"/>
      <c r="AF160" s="49"/>
      <c r="AG160" s="49"/>
      <c r="AH160" s="49"/>
      <c r="AI160" s="99"/>
      <c r="AJ160" s="49"/>
      <c r="AK160" s="49"/>
      <c r="AL160" s="49"/>
      <c r="AM160" s="49"/>
      <c r="AN160" s="99"/>
      <c r="AO160" s="49"/>
      <c r="AP160" s="49"/>
      <c r="AQ160" s="49"/>
      <c r="AR160" s="49"/>
      <c r="AS160" s="99"/>
      <c r="AT160" s="49"/>
      <c r="AU160" s="49"/>
      <c r="AV160" s="49"/>
      <c r="AW160" s="49"/>
      <c r="AX160" s="99"/>
      <c r="AY160" s="49"/>
      <c r="AZ160" s="49"/>
      <c r="BA160" s="49"/>
      <c r="BB160" s="49"/>
      <c r="BC160" s="99"/>
      <c r="BD160" s="49"/>
      <c r="BE160" s="49"/>
      <c r="BF160" s="49"/>
      <c r="BG160" s="49"/>
      <c r="BH160" s="99"/>
      <c r="BI160" s="49"/>
      <c r="BJ160" s="49"/>
      <c r="BK160" s="49"/>
      <c r="BL160" s="49"/>
    </row>
    <row r="161" spans="1:64" s="86" customFormat="1" ht="12.75" customHeight="1">
      <c r="A161" s="77" t="s">
        <v>78</v>
      </c>
      <c r="B161" s="78" t="s">
        <v>83</v>
      </c>
      <c r="C161" s="114"/>
      <c r="D161" s="114"/>
      <c r="E161" s="114"/>
      <c r="F161" s="114"/>
      <c r="G161" s="114"/>
      <c r="H161" s="114"/>
      <c r="I161" s="83"/>
      <c r="J161" s="89">
        <f t="shared" ref="J161:BL161" si="83">J130-J96</f>
        <v>-100</v>
      </c>
      <c r="K161" s="89">
        <f t="shared" si="83"/>
        <v>-89.72727272727272</v>
      </c>
      <c r="L161" s="89">
        <f t="shared" si="83"/>
        <v>-69.636363636363626</v>
      </c>
      <c r="M161" s="89">
        <f t="shared" si="83"/>
        <v>-69.72727272727272</v>
      </c>
      <c r="N161" s="89">
        <f t="shared" si="83"/>
        <v>-59.999999999999993</v>
      </c>
      <c r="O161" s="92">
        <f t="shared" si="83"/>
        <v>48.554545454545462</v>
      </c>
      <c r="P161" s="89">
        <f t="shared" si="83"/>
        <v>47.553086723117865</v>
      </c>
      <c r="Q161" s="89">
        <f t="shared" si="83"/>
        <v>46.654229113055493</v>
      </c>
      <c r="R161" s="89">
        <f t="shared" si="83"/>
        <v>45.754800004465999</v>
      </c>
      <c r="S161" s="89">
        <f t="shared" si="83"/>
        <v>44.854758306605284</v>
      </c>
      <c r="T161" s="92">
        <f t="shared" si="83"/>
        <v>44.100000000000009</v>
      </c>
      <c r="U161" s="89">
        <f t="shared" si="83"/>
        <v>43.209090909090918</v>
      </c>
      <c r="V161" s="89">
        <f t="shared" si="83"/>
        <v>42.318181818181827</v>
      </c>
      <c r="W161" s="89">
        <f t="shared" si="83"/>
        <v>41.427272727272737</v>
      </c>
      <c r="X161" s="89">
        <f t="shared" si="83"/>
        <v>40.536363636363646</v>
      </c>
      <c r="Y161" s="92">
        <f t="shared" si="83"/>
        <v>39.645454545454548</v>
      </c>
      <c r="Z161" s="89">
        <f t="shared" si="83"/>
        <v>38.754545454545458</v>
      </c>
      <c r="AA161" s="89">
        <f t="shared" si="83"/>
        <v>37.863636363636367</v>
      </c>
      <c r="AB161" s="89">
        <f t="shared" si="83"/>
        <v>36.972727272727283</v>
      </c>
      <c r="AC161" s="89">
        <f t="shared" si="83"/>
        <v>36.081818181818186</v>
      </c>
      <c r="AD161" s="92">
        <f t="shared" si="83"/>
        <v>35.190909090909102</v>
      </c>
      <c r="AE161" s="89">
        <f t="shared" si="83"/>
        <v>34.300000000000011</v>
      </c>
      <c r="AF161" s="89">
        <f t="shared" si="83"/>
        <v>33.409090909090921</v>
      </c>
      <c r="AG161" s="89">
        <f t="shared" si="83"/>
        <v>32.518181818181823</v>
      </c>
      <c r="AH161" s="89">
        <f t="shared" si="83"/>
        <v>31.627272727272739</v>
      </c>
      <c r="AI161" s="92">
        <f t="shared" si="83"/>
        <v>30.736363636363642</v>
      </c>
      <c r="AJ161" s="89">
        <f t="shared" si="83"/>
        <v>29.845454545454551</v>
      </c>
      <c r="AK161" s="89">
        <f t="shared" si="83"/>
        <v>28.95454545454546</v>
      </c>
      <c r="AL161" s="89">
        <f t="shared" si="83"/>
        <v>28.06363636363637</v>
      </c>
      <c r="AM161" s="89">
        <f t="shared" si="83"/>
        <v>27.172727272727279</v>
      </c>
      <c r="AN161" s="92">
        <f t="shared" si="83"/>
        <v>26.281818181818188</v>
      </c>
      <c r="AO161" s="89">
        <f t="shared" si="83"/>
        <v>25.390909090909098</v>
      </c>
      <c r="AP161" s="89">
        <f t="shared" si="83"/>
        <v>24.500000000000007</v>
      </c>
      <c r="AQ161" s="89">
        <f t="shared" si="83"/>
        <v>23.609090909090913</v>
      </c>
      <c r="AR161" s="89">
        <f t="shared" si="83"/>
        <v>22.718181818181826</v>
      </c>
      <c r="AS161" s="92">
        <f t="shared" si="83"/>
        <v>21.827272727272735</v>
      </c>
      <c r="AT161" s="89">
        <f t="shared" si="83"/>
        <v>20.936363636363641</v>
      </c>
      <c r="AU161" s="89">
        <f t="shared" si="83"/>
        <v>20.04545454545455</v>
      </c>
      <c r="AV161" s="89">
        <f t="shared" si="83"/>
        <v>19.154545454545463</v>
      </c>
      <c r="AW161" s="89">
        <f t="shared" si="83"/>
        <v>18.263636363636369</v>
      </c>
      <c r="AX161" s="92">
        <f t="shared" si="83"/>
        <v>17.372727272727282</v>
      </c>
      <c r="AY161" s="89">
        <f t="shared" si="83"/>
        <v>16.481818181818188</v>
      </c>
      <c r="AZ161" s="89">
        <f t="shared" si="83"/>
        <v>15.590909090909097</v>
      </c>
      <c r="BA161" s="89">
        <f t="shared" si="83"/>
        <v>14.700000000000006</v>
      </c>
      <c r="BB161" s="89">
        <f t="shared" si="83"/>
        <v>13.809090909090914</v>
      </c>
      <c r="BC161" s="92">
        <f t="shared" si="83"/>
        <v>10.64545454545455</v>
      </c>
      <c r="BD161" s="89">
        <f t="shared" si="83"/>
        <v>7.6636363636363649</v>
      </c>
      <c r="BE161" s="89">
        <f t="shared" si="83"/>
        <v>5.0909090909090944</v>
      </c>
      <c r="BF161" s="89">
        <f t="shared" si="83"/>
        <v>2.4545454545454564</v>
      </c>
      <c r="BG161" s="89">
        <f t="shared" si="83"/>
        <v>0</v>
      </c>
      <c r="BH161" s="92">
        <f t="shared" si="83"/>
        <v>0</v>
      </c>
      <c r="BI161" s="89">
        <f t="shared" si="83"/>
        <v>0</v>
      </c>
      <c r="BJ161" s="89">
        <f t="shared" si="83"/>
        <v>0</v>
      </c>
      <c r="BK161" s="89">
        <f t="shared" si="83"/>
        <v>0</v>
      </c>
      <c r="BL161" s="89">
        <f t="shared" si="83"/>
        <v>0</v>
      </c>
    </row>
    <row r="162" spans="1:64" s="86" customFormat="1" ht="12.95" customHeight="1">
      <c r="A162" s="77" t="s">
        <v>84</v>
      </c>
      <c r="B162" s="78" t="s">
        <v>85</v>
      </c>
      <c r="C162" s="114"/>
      <c r="D162" s="114"/>
      <c r="E162" s="114"/>
      <c r="F162" s="114"/>
      <c r="G162" s="114"/>
      <c r="H162" s="114"/>
      <c r="I162" s="83"/>
      <c r="J162" s="89">
        <f>SUMPRODUCT(J161:BL161,J$149:BL$149)</f>
        <v>1.281653331642886</v>
      </c>
      <c r="K162" s="89"/>
      <c r="L162" s="89"/>
      <c r="M162" s="89"/>
      <c r="N162" s="89"/>
      <c r="O162" s="92"/>
      <c r="P162" s="89"/>
      <c r="Q162" s="89"/>
      <c r="R162" s="89"/>
      <c r="S162" s="89"/>
      <c r="T162" s="92"/>
      <c r="U162" s="89"/>
      <c r="V162" s="89"/>
      <c r="W162" s="89"/>
      <c r="X162" s="89"/>
      <c r="Y162" s="92"/>
      <c r="Z162" s="89"/>
      <c r="AA162" s="89"/>
      <c r="AB162" s="89"/>
      <c r="AC162" s="89"/>
      <c r="AD162" s="92"/>
      <c r="AE162" s="89"/>
      <c r="AF162" s="89"/>
      <c r="AG162" s="89"/>
      <c r="AH162" s="89"/>
      <c r="AI162" s="92"/>
      <c r="AJ162" s="89"/>
      <c r="AK162" s="89"/>
      <c r="AL162" s="89"/>
      <c r="AM162" s="89"/>
      <c r="AN162" s="92"/>
      <c r="AO162" s="89"/>
      <c r="AP162" s="89"/>
      <c r="AQ162" s="89"/>
      <c r="AR162" s="89"/>
      <c r="AS162" s="92"/>
      <c r="AT162" s="89"/>
      <c r="AU162" s="89"/>
      <c r="AV162" s="89"/>
      <c r="AW162" s="89"/>
      <c r="AX162" s="92"/>
      <c r="AY162" s="89"/>
      <c r="AZ162" s="89"/>
      <c r="BA162" s="89"/>
      <c r="BB162" s="89"/>
      <c r="BC162" s="92"/>
      <c r="BD162" s="89"/>
      <c r="BE162" s="89"/>
      <c r="BF162" s="89"/>
      <c r="BG162" s="89"/>
      <c r="BH162" s="92"/>
      <c r="BI162" s="89"/>
      <c r="BJ162" s="89"/>
      <c r="BK162" s="89"/>
      <c r="BL162" s="89"/>
    </row>
    <row r="163" spans="1:64" ht="12.95" customHeight="1">
      <c r="A163" s="101"/>
      <c r="B163" s="37"/>
      <c r="C163" s="115"/>
      <c r="D163" s="115"/>
      <c r="E163" s="115"/>
      <c r="F163" s="115"/>
      <c r="G163" s="115"/>
      <c r="H163" s="115"/>
      <c r="J163" s="49"/>
      <c r="K163" s="49"/>
      <c r="L163" s="49"/>
      <c r="M163" s="49"/>
      <c r="N163" s="49"/>
      <c r="O163" s="99"/>
      <c r="P163" s="49"/>
      <c r="Q163" s="49"/>
      <c r="R163" s="49"/>
      <c r="S163" s="49"/>
      <c r="T163" s="99"/>
      <c r="U163" s="49"/>
      <c r="V163" s="49"/>
      <c r="W163" s="49"/>
      <c r="X163" s="49"/>
      <c r="Y163" s="99"/>
      <c r="Z163" s="49"/>
      <c r="AA163" s="49"/>
      <c r="AB163" s="49"/>
      <c r="AC163" s="49"/>
      <c r="AD163" s="99"/>
      <c r="AE163" s="49"/>
      <c r="AF163" s="49"/>
      <c r="AG163" s="49"/>
      <c r="AH163" s="49"/>
      <c r="AI163" s="99"/>
      <c r="AJ163" s="49"/>
      <c r="AK163" s="49"/>
      <c r="AL163" s="49"/>
      <c r="AM163" s="49"/>
      <c r="AN163" s="99"/>
      <c r="AO163" s="49"/>
      <c r="AP163" s="49"/>
      <c r="AQ163" s="49"/>
      <c r="AR163" s="49"/>
      <c r="AS163" s="99"/>
      <c r="AT163" s="49"/>
      <c r="AU163" s="49"/>
      <c r="AV163" s="49"/>
      <c r="AW163" s="49"/>
      <c r="AX163" s="99"/>
      <c r="AY163" s="49"/>
      <c r="AZ163" s="49"/>
      <c r="BA163" s="49"/>
      <c r="BB163" s="49"/>
      <c r="BC163" s="99"/>
      <c r="BD163" s="49"/>
      <c r="BE163" s="49"/>
      <c r="BF163" s="49"/>
      <c r="BG163" s="49"/>
      <c r="BH163" s="99"/>
      <c r="BI163" s="49"/>
      <c r="BJ163" s="49"/>
      <c r="BK163" s="49"/>
      <c r="BL163" s="49"/>
    </row>
    <row r="164" spans="1:64" ht="12.95" customHeight="1">
      <c r="A164" s="101" t="s">
        <v>86</v>
      </c>
      <c r="B164" s="37" t="s">
        <v>87</v>
      </c>
      <c r="C164" s="115"/>
      <c r="D164" s="115"/>
      <c r="E164" s="115"/>
      <c r="F164" s="115"/>
      <c r="G164" s="115"/>
      <c r="H164" s="115"/>
      <c r="J164" s="49">
        <f>J162-J158</f>
        <v>1.2816533316429941</v>
      </c>
      <c r="K164" s="49"/>
      <c r="L164" s="49"/>
      <c r="M164" s="49"/>
      <c r="N164" s="49"/>
      <c r="O164" s="99"/>
      <c r="P164" s="49"/>
      <c r="Q164" s="49"/>
      <c r="R164" s="49"/>
      <c r="S164" s="49"/>
      <c r="T164" s="99"/>
      <c r="U164" s="49"/>
      <c r="V164" s="49"/>
      <c r="W164" s="49"/>
      <c r="X164" s="49"/>
      <c r="Y164" s="99"/>
      <c r="Z164" s="49"/>
      <c r="AA164" s="49"/>
      <c r="AB164" s="49"/>
      <c r="AC164" s="49"/>
      <c r="AD164" s="99"/>
      <c r="AE164" s="49"/>
      <c r="AF164" s="49"/>
      <c r="AG164" s="49"/>
      <c r="AH164" s="49"/>
      <c r="AI164" s="99"/>
      <c r="AJ164" s="49"/>
      <c r="AK164" s="49"/>
      <c r="AL164" s="49"/>
      <c r="AM164" s="49"/>
      <c r="AN164" s="99"/>
      <c r="AO164" s="49"/>
      <c r="AP164" s="49"/>
      <c r="AQ164" s="49"/>
      <c r="AR164" s="49"/>
      <c r="AS164" s="99"/>
      <c r="AT164" s="49"/>
      <c r="AU164" s="49"/>
      <c r="AV164" s="49"/>
      <c r="AW164" s="49"/>
      <c r="AX164" s="99"/>
      <c r="AY164" s="49"/>
      <c r="AZ164" s="49"/>
      <c r="BA164" s="49"/>
      <c r="BB164" s="49"/>
      <c r="BC164" s="99"/>
      <c r="BD164" s="49"/>
      <c r="BE164" s="49"/>
      <c r="BF164" s="49"/>
      <c r="BG164" s="49"/>
      <c r="BH164" s="99"/>
      <c r="BI164" s="49"/>
      <c r="BJ164" s="49"/>
      <c r="BK164" s="49"/>
      <c r="BL164" s="49"/>
    </row>
    <row r="165" spans="1:64" ht="12.95" customHeight="1">
      <c r="A165" s="101"/>
      <c r="B165" s="120" t="s">
        <v>107</v>
      </c>
      <c r="C165" s="121"/>
      <c r="D165" s="121"/>
      <c r="E165" s="121"/>
      <c r="F165" s="121"/>
      <c r="G165" s="121"/>
      <c r="H165" s="121"/>
      <c r="I165" s="122"/>
      <c r="J165" s="123">
        <f>O123-NPV($J$17,O161:BL161)+NPV($J$17,O129:BL129)</f>
        <v>-2.9989619703532866E-2</v>
      </c>
      <c r="K165" s="49"/>
      <c r="L165" s="49"/>
      <c r="M165" s="49"/>
      <c r="N165" s="49"/>
      <c r="O165" s="99"/>
      <c r="P165" s="49"/>
      <c r="Q165" s="49"/>
      <c r="R165" s="49"/>
      <c r="S165" s="49"/>
      <c r="T165" s="99"/>
      <c r="U165" s="49"/>
      <c r="V165" s="49"/>
      <c r="W165" s="49"/>
      <c r="X165" s="49"/>
      <c r="Y165" s="99"/>
      <c r="Z165" s="49"/>
      <c r="AA165" s="49"/>
      <c r="AB165" s="49"/>
      <c r="AC165" s="49"/>
      <c r="AD165" s="99"/>
      <c r="AE165" s="49"/>
      <c r="AF165" s="49"/>
      <c r="AG165" s="49"/>
      <c r="AH165" s="49"/>
      <c r="AI165" s="99"/>
      <c r="AJ165" s="49"/>
      <c r="AK165" s="49"/>
      <c r="AL165" s="49"/>
      <c r="AM165" s="49"/>
      <c r="AN165" s="99"/>
      <c r="AO165" s="49"/>
      <c r="AP165" s="49"/>
      <c r="AQ165" s="49"/>
      <c r="AR165" s="49"/>
      <c r="AS165" s="99"/>
      <c r="AT165" s="49"/>
      <c r="AU165" s="49"/>
      <c r="AV165" s="49"/>
      <c r="AW165" s="49"/>
      <c r="AX165" s="99"/>
      <c r="AY165" s="49"/>
      <c r="AZ165" s="49"/>
      <c r="BA165" s="49"/>
      <c r="BB165" s="49"/>
      <c r="BC165" s="99"/>
      <c r="BD165" s="49"/>
      <c r="BE165" s="49"/>
      <c r="BF165" s="49"/>
      <c r="BG165" s="49"/>
      <c r="BH165" s="99"/>
      <c r="BI165" s="49"/>
      <c r="BJ165" s="49"/>
      <c r="BK165" s="49"/>
      <c r="BL165" s="49"/>
    </row>
    <row r="166" spans="1:64" ht="12.95" customHeight="1">
      <c r="A166" s="101"/>
      <c r="B166" s="37"/>
      <c r="C166" s="115"/>
      <c r="D166" s="115"/>
      <c r="E166" s="115"/>
      <c r="F166" s="115"/>
      <c r="G166" s="115"/>
      <c r="H166" s="115"/>
      <c r="J166" s="49"/>
      <c r="K166" s="49"/>
      <c r="L166" s="49"/>
      <c r="M166" s="49"/>
      <c r="N166" s="49"/>
      <c r="O166" s="99"/>
      <c r="P166" s="49"/>
      <c r="Q166" s="49"/>
      <c r="R166" s="49"/>
      <c r="S166" s="49"/>
      <c r="T166" s="99"/>
      <c r="U166" s="49"/>
      <c r="V166" s="49"/>
      <c r="W166" s="49"/>
      <c r="X166" s="49"/>
      <c r="Y166" s="99"/>
      <c r="Z166" s="49"/>
      <c r="AA166" s="49"/>
      <c r="AB166" s="49"/>
      <c r="AC166" s="49"/>
      <c r="AD166" s="99"/>
      <c r="AE166" s="49"/>
      <c r="AF166" s="49"/>
      <c r="AG166" s="49"/>
      <c r="AH166" s="49"/>
      <c r="AI166" s="99"/>
      <c r="AJ166" s="49"/>
      <c r="AK166" s="49"/>
      <c r="AL166" s="49"/>
      <c r="AM166" s="49"/>
      <c r="AN166" s="99"/>
      <c r="AO166" s="49"/>
      <c r="AP166" s="49"/>
      <c r="AQ166" s="49"/>
      <c r="AR166" s="49"/>
      <c r="AS166" s="99"/>
      <c r="AT166" s="49"/>
      <c r="AU166" s="49"/>
      <c r="AV166" s="49"/>
      <c r="AW166" s="49"/>
      <c r="AX166" s="99"/>
      <c r="AY166" s="49"/>
      <c r="AZ166" s="49"/>
      <c r="BA166" s="49"/>
      <c r="BB166" s="49"/>
      <c r="BC166" s="99"/>
      <c r="BD166" s="49"/>
      <c r="BE166" s="49"/>
      <c r="BF166" s="49"/>
      <c r="BG166" s="49"/>
      <c r="BH166" s="99"/>
      <c r="BI166" s="49"/>
      <c r="BJ166" s="49"/>
      <c r="BK166" s="49"/>
      <c r="BL166" s="49"/>
    </row>
    <row r="167" spans="1:64" ht="12.95" customHeight="1">
      <c r="A167" s="53" t="s">
        <v>88</v>
      </c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5"/>
      <c r="M167" s="44"/>
      <c r="N167" s="44"/>
      <c r="O167" s="44"/>
      <c r="P167" s="44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</row>
    <row r="168" spans="1:64" ht="12.95" customHeight="1">
      <c r="A168" s="46"/>
      <c r="B168" s="46"/>
      <c r="C168" s="46"/>
      <c r="D168" s="46"/>
      <c r="E168" s="46"/>
      <c r="F168" s="46"/>
      <c r="G168" s="46"/>
      <c r="H168" s="46"/>
      <c r="I168" s="124"/>
      <c r="J168" s="98"/>
      <c r="K168" s="46"/>
      <c r="L168" s="46"/>
      <c r="M168" s="46"/>
      <c r="N168" s="46"/>
      <c r="O168" s="99"/>
      <c r="P168" s="49"/>
      <c r="Q168" s="49"/>
      <c r="R168" s="49"/>
      <c r="S168" s="49"/>
      <c r="T168" s="99"/>
      <c r="U168" s="49"/>
      <c r="V168" s="49"/>
      <c r="W168" s="49"/>
      <c r="X168" s="49"/>
      <c r="Y168" s="99"/>
      <c r="Z168" s="49"/>
      <c r="AA168" s="49"/>
      <c r="AB168" s="49"/>
      <c r="AC168" s="49"/>
      <c r="AD168" s="99"/>
      <c r="AE168" s="49"/>
      <c r="AF168" s="49"/>
      <c r="AG168" s="49"/>
      <c r="AH168" s="49"/>
      <c r="AI168" s="99"/>
      <c r="AJ168" s="49"/>
      <c r="AK168" s="49"/>
      <c r="AL168" s="49"/>
      <c r="AM168" s="49"/>
      <c r="AN168" s="99"/>
      <c r="AO168" s="49"/>
      <c r="AP168" s="49"/>
      <c r="AQ168" s="49"/>
      <c r="AR168" s="49"/>
      <c r="AS168" s="99"/>
      <c r="AT168" s="49"/>
      <c r="AU168" s="49"/>
      <c r="AV168" s="49"/>
      <c r="AW168" s="49"/>
      <c r="AX168" s="99"/>
      <c r="AY168" s="49"/>
      <c r="AZ168" s="49"/>
      <c r="BA168" s="49"/>
      <c r="BB168" s="49"/>
      <c r="BC168" s="99"/>
      <c r="BD168" s="49"/>
      <c r="BE168" s="49"/>
      <c r="BF168" s="49"/>
      <c r="BG168" s="49"/>
      <c r="BH168" s="99"/>
      <c r="BI168" s="49"/>
      <c r="BJ168" s="49"/>
      <c r="BK168" s="49"/>
      <c r="BL168" s="49"/>
    </row>
    <row r="169" spans="1:64" ht="12.95" customHeight="1">
      <c r="A169" s="101" t="s">
        <v>183</v>
      </c>
      <c r="B169" s="101" t="s">
        <v>90</v>
      </c>
      <c r="C169" s="46"/>
      <c r="D169" s="46"/>
      <c r="E169" s="46"/>
      <c r="F169" s="46"/>
      <c r="G169" s="46"/>
      <c r="H169" s="46"/>
      <c r="I169" s="124"/>
      <c r="J169" s="125">
        <f>IRR(J157:BL157)</f>
        <v>8.0000000000000071E-2</v>
      </c>
      <c r="K169" s="46"/>
      <c r="L169" s="46"/>
      <c r="M169" s="46"/>
      <c r="N169" s="46"/>
      <c r="O169" s="99"/>
      <c r="P169" s="49"/>
      <c r="Q169" s="49"/>
      <c r="R169" s="49"/>
      <c r="S169" s="49"/>
      <c r="T169" s="99"/>
      <c r="U169" s="49"/>
      <c r="V169" s="49"/>
      <c r="W169" s="49"/>
      <c r="X169" s="49"/>
      <c r="Y169" s="99"/>
      <c r="Z169" s="49"/>
      <c r="AA169" s="49"/>
      <c r="AB169" s="49"/>
      <c r="AC169" s="49"/>
      <c r="AD169" s="99"/>
      <c r="AE169" s="49"/>
      <c r="AF169" s="49"/>
      <c r="AG169" s="49"/>
      <c r="AH169" s="49"/>
      <c r="AI169" s="99"/>
      <c r="AJ169" s="49"/>
      <c r="AK169" s="49"/>
      <c r="AL169" s="49"/>
      <c r="AM169" s="49"/>
      <c r="AN169" s="99"/>
      <c r="AO169" s="49"/>
      <c r="AP169" s="49"/>
      <c r="AQ169" s="49"/>
      <c r="AR169" s="49"/>
      <c r="AS169" s="99"/>
      <c r="AT169" s="49"/>
      <c r="AU169" s="49"/>
      <c r="AV169" s="49"/>
      <c r="AW169" s="49"/>
      <c r="AX169" s="99"/>
      <c r="AY169" s="49"/>
      <c r="AZ169" s="49"/>
      <c r="BA169" s="49"/>
      <c r="BB169" s="49"/>
      <c r="BC169" s="99"/>
      <c r="BD169" s="49"/>
      <c r="BE169" s="49"/>
      <c r="BF169" s="49"/>
      <c r="BG169" s="49"/>
      <c r="BH169" s="99"/>
      <c r="BI169" s="49"/>
      <c r="BJ169" s="49"/>
      <c r="BK169" s="49"/>
      <c r="BL169" s="49"/>
    </row>
    <row r="170" spans="1:64" s="86" customFormat="1" ht="12.95" customHeight="1">
      <c r="A170" s="77" t="s">
        <v>184</v>
      </c>
      <c r="B170" s="77" t="s">
        <v>92</v>
      </c>
      <c r="C170" s="91"/>
      <c r="D170" s="91"/>
      <c r="E170" s="91"/>
      <c r="F170" s="91"/>
      <c r="G170" s="91"/>
      <c r="H170" s="91"/>
      <c r="I170" s="118"/>
      <c r="J170" s="126">
        <f>IRR(J161:BL161)</f>
        <v>8.033523190157732E-2</v>
      </c>
      <c r="K170" s="91"/>
      <c r="L170" s="91"/>
      <c r="M170" s="91"/>
      <c r="N170" s="91"/>
      <c r="O170" s="92"/>
      <c r="P170" s="89"/>
      <c r="Q170" s="89"/>
      <c r="R170" s="89"/>
      <c r="S170" s="89"/>
      <c r="T170" s="92"/>
      <c r="U170" s="89"/>
      <c r="V170" s="89"/>
      <c r="W170" s="89"/>
      <c r="X170" s="89"/>
      <c r="Y170" s="92"/>
      <c r="Z170" s="89"/>
      <c r="AA170" s="89"/>
      <c r="AB170" s="89"/>
      <c r="AC170" s="89"/>
      <c r="AD170" s="92"/>
      <c r="AE170" s="89"/>
      <c r="AF170" s="89"/>
      <c r="AG170" s="89"/>
      <c r="AH170" s="89"/>
      <c r="AI170" s="92"/>
      <c r="AJ170" s="89"/>
      <c r="AK170" s="89"/>
      <c r="AL170" s="89"/>
      <c r="AM170" s="89"/>
      <c r="AN170" s="92"/>
      <c r="AO170" s="89"/>
      <c r="AP170" s="89"/>
      <c r="AQ170" s="89"/>
      <c r="AR170" s="89"/>
      <c r="AS170" s="92"/>
      <c r="AT170" s="89"/>
      <c r="AU170" s="89"/>
      <c r="AV170" s="89"/>
      <c r="AW170" s="89"/>
      <c r="AX170" s="92"/>
      <c r="AY170" s="89"/>
      <c r="AZ170" s="89"/>
      <c r="BA170" s="89"/>
      <c r="BB170" s="89"/>
      <c r="BC170" s="92"/>
      <c r="BD170" s="89"/>
      <c r="BE170" s="89"/>
      <c r="BF170" s="89"/>
      <c r="BG170" s="89"/>
      <c r="BH170" s="92"/>
      <c r="BI170" s="89"/>
      <c r="BJ170" s="89"/>
      <c r="BK170" s="89"/>
      <c r="BL170" s="89"/>
    </row>
    <row r="171" spans="1:64" ht="12.95" customHeight="1">
      <c r="A171" s="46"/>
      <c r="B171" s="46"/>
      <c r="C171" s="46"/>
      <c r="D171" s="46"/>
      <c r="E171" s="46"/>
      <c r="F171" s="46"/>
      <c r="G171" s="46"/>
      <c r="H171" s="46"/>
      <c r="I171" s="124"/>
      <c r="J171" s="98"/>
      <c r="K171" s="46"/>
      <c r="L171" s="46"/>
      <c r="M171" s="46"/>
      <c r="N171" s="46"/>
      <c r="O171" s="99"/>
      <c r="P171" s="49"/>
      <c r="Q171" s="49"/>
      <c r="R171" s="49"/>
      <c r="S171" s="49"/>
      <c r="T171" s="99"/>
      <c r="U171" s="49"/>
      <c r="V171" s="49"/>
      <c r="W171" s="49"/>
      <c r="X171" s="49"/>
      <c r="Y171" s="99"/>
      <c r="Z171" s="49"/>
      <c r="AA171" s="49"/>
      <c r="AB171" s="49"/>
      <c r="AC171" s="49"/>
      <c r="AD171" s="99"/>
      <c r="AE171" s="49"/>
      <c r="AF171" s="49"/>
      <c r="AG171" s="49"/>
      <c r="AH171" s="49"/>
      <c r="AI171" s="99"/>
      <c r="AJ171" s="49"/>
      <c r="AK171" s="49"/>
      <c r="AL171" s="49"/>
      <c r="AM171" s="49"/>
      <c r="AN171" s="99"/>
      <c r="AO171" s="49"/>
      <c r="AP171" s="49"/>
      <c r="AQ171" s="49"/>
      <c r="AR171" s="49"/>
      <c r="AS171" s="99"/>
      <c r="AT171" s="49"/>
      <c r="AU171" s="49"/>
      <c r="AV171" s="49"/>
      <c r="AW171" s="49"/>
      <c r="AX171" s="99"/>
      <c r="AY171" s="49"/>
      <c r="AZ171" s="49"/>
      <c r="BA171" s="49"/>
      <c r="BB171" s="49"/>
      <c r="BC171" s="99"/>
      <c r="BD171" s="49"/>
      <c r="BE171" s="49"/>
      <c r="BF171" s="49"/>
      <c r="BG171" s="49"/>
      <c r="BH171" s="99"/>
      <c r="BI171" s="49"/>
      <c r="BJ171" s="49"/>
      <c r="BK171" s="49"/>
      <c r="BL171" s="49"/>
    </row>
    <row r="172" spans="1:64" ht="12.95" customHeight="1">
      <c r="A172" s="53" t="s">
        <v>93</v>
      </c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5"/>
      <c r="M172" s="44"/>
      <c r="N172" s="44"/>
      <c r="O172" s="44"/>
      <c r="P172" s="44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45"/>
      <c r="AY172" s="45"/>
      <c r="AZ172" s="45"/>
      <c r="BA172" s="45"/>
      <c r="BB172" s="45"/>
      <c r="BC172" s="45"/>
      <c r="BD172" s="45"/>
      <c r="BE172" s="45"/>
      <c r="BF172" s="45"/>
      <c r="BG172" s="45"/>
      <c r="BH172" s="45"/>
      <c r="BI172" s="45"/>
      <c r="BJ172" s="45"/>
      <c r="BK172" s="45"/>
      <c r="BL172" s="45"/>
    </row>
    <row r="173" spans="1:64" ht="12.95" customHeight="1">
      <c r="A173" s="101"/>
      <c r="B173" s="37"/>
      <c r="C173" s="115"/>
      <c r="D173" s="115"/>
      <c r="E173" s="115"/>
      <c r="F173" s="115"/>
      <c r="G173" s="115"/>
      <c r="H173" s="115"/>
      <c r="J173" s="49"/>
      <c r="K173" s="49"/>
      <c r="L173" s="49"/>
      <c r="M173" s="49"/>
      <c r="N173" s="49"/>
      <c r="O173" s="99"/>
      <c r="P173" s="49"/>
      <c r="Q173" s="49"/>
      <c r="R173" s="49"/>
      <c r="S173" s="49"/>
      <c r="T173" s="99"/>
      <c r="U173" s="49"/>
      <c r="V173" s="49"/>
      <c r="W173" s="49"/>
      <c r="X173" s="49"/>
      <c r="Y173" s="99"/>
      <c r="Z173" s="49"/>
      <c r="AA173" s="49"/>
      <c r="AB173" s="49"/>
      <c r="AC173" s="49"/>
      <c r="AD173" s="99"/>
      <c r="AE173" s="49"/>
      <c r="AF173" s="49"/>
      <c r="AG173" s="49"/>
      <c r="AH173" s="49"/>
      <c r="AI173" s="99"/>
      <c r="AJ173" s="49"/>
      <c r="AK173" s="49"/>
      <c r="AL173" s="49"/>
      <c r="AM173" s="49"/>
      <c r="AN173" s="99"/>
      <c r="AO173" s="49"/>
      <c r="AP173" s="49"/>
      <c r="AQ173" s="49"/>
      <c r="AR173" s="49"/>
      <c r="AS173" s="99"/>
      <c r="AT173" s="49"/>
      <c r="AU173" s="49"/>
      <c r="AV173" s="49"/>
      <c r="AW173" s="49"/>
      <c r="AX173" s="99"/>
      <c r="AY173" s="49"/>
      <c r="AZ173" s="49"/>
      <c r="BA173" s="49"/>
      <c r="BB173" s="49"/>
      <c r="BC173" s="99"/>
      <c r="BD173" s="49"/>
      <c r="BE173" s="49"/>
      <c r="BF173" s="49"/>
      <c r="BG173" s="49"/>
      <c r="BH173" s="99"/>
      <c r="BI173" s="49"/>
      <c r="BJ173" s="49"/>
      <c r="BK173" s="49"/>
      <c r="BL173" s="49"/>
    </row>
    <row r="174" spans="1:64" ht="12.95" customHeight="1">
      <c r="A174" s="101" t="s">
        <v>185</v>
      </c>
      <c r="B174" s="37" t="s">
        <v>164</v>
      </c>
      <c r="C174" s="115"/>
      <c r="D174" s="115"/>
      <c r="E174" s="115"/>
      <c r="F174" s="115"/>
      <c r="G174" s="115"/>
      <c r="H174" s="115"/>
      <c r="J174" s="49">
        <f>J94-J89</f>
        <v>0</v>
      </c>
      <c r="K174" s="49">
        <f t="shared" ref="K174:AP174" si="84">SUM(K127:K128)-K124</f>
        <v>8</v>
      </c>
      <c r="L174" s="49">
        <f t="shared" si="84"/>
        <v>15.81818181818182</v>
      </c>
      <c r="M174" s="49">
        <f t="shared" si="84"/>
        <v>23.68181818181818</v>
      </c>
      <c r="N174" s="49">
        <f t="shared" si="84"/>
        <v>31.13636363636364</v>
      </c>
      <c r="O174" s="99">
        <f t="shared" si="84"/>
        <v>37.418181818181822</v>
      </c>
      <c r="P174" s="49">
        <f t="shared" si="84"/>
        <v>36.527272727272731</v>
      </c>
      <c r="Q174" s="49">
        <f t="shared" si="84"/>
        <v>35.63636363636364</v>
      </c>
      <c r="R174" s="49">
        <f t="shared" si="84"/>
        <v>34.74545454545455</v>
      </c>
      <c r="S174" s="49">
        <f t="shared" si="84"/>
        <v>33.854545454545459</v>
      </c>
      <c r="T174" s="99">
        <f t="shared" si="84"/>
        <v>32.963636363636368</v>
      </c>
      <c r="U174" s="49">
        <f t="shared" si="84"/>
        <v>32.072727272727278</v>
      </c>
      <c r="V174" s="49">
        <f t="shared" si="84"/>
        <v>31.181818181818187</v>
      </c>
      <c r="W174" s="49">
        <f t="shared" si="84"/>
        <v>30.290909090909096</v>
      </c>
      <c r="X174" s="49">
        <f t="shared" si="84"/>
        <v>29.400000000000006</v>
      </c>
      <c r="Y174" s="99">
        <f t="shared" si="84"/>
        <v>28.509090909090908</v>
      </c>
      <c r="Z174" s="49">
        <f t="shared" si="84"/>
        <v>27.618181818181817</v>
      </c>
      <c r="AA174" s="49">
        <f t="shared" si="84"/>
        <v>26.727272727272727</v>
      </c>
      <c r="AB174" s="49">
        <f t="shared" si="84"/>
        <v>25.836363636363643</v>
      </c>
      <c r="AC174" s="49">
        <f t="shared" si="84"/>
        <v>24.945454545454545</v>
      </c>
      <c r="AD174" s="99">
        <f t="shared" si="84"/>
        <v>24.054545454545462</v>
      </c>
      <c r="AE174" s="49">
        <f t="shared" si="84"/>
        <v>23.163636363636371</v>
      </c>
      <c r="AF174" s="49">
        <f t="shared" si="84"/>
        <v>22.27272727272728</v>
      </c>
      <c r="AG174" s="49">
        <f t="shared" si="84"/>
        <v>21.381818181818183</v>
      </c>
      <c r="AH174" s="49">
        <f t="shared" si="84"/>
        <v>20.490909090909099</v>
      </c>
      <c r="AI174" s="99">
        <f t="shared" si="84"/>
        <v>19.600000000000001</v>
      </c>
      <c r="AJ174" s="49">
        <f t="shared" si="84"/>
        <v>18.709090909090911</v>
      </c>
      <c r="AK174" s="49">
        <f t="shared" si="84"/>
        <v>17.81818181818182</v>
      </c>
      <c r="AL174" s="49">
        <f t="shared" si="84"/>
        <v>16.927272727272729</v>
      </c>
      <c r="AM174" s="49">
        <f t="shared" si="84"/>
        <v>16.036363636363639</v>
      </c>
      <c r="AN174" s="99">
        <f t="shared" si="84"/>
        <v>15.14545454545455</v>
      </c>
      <c r="AO174" s="49">
        <f t="shared" si="84"/>
        <v>14.254545454545459</v>
      </c>
      <c r="AP174" s="49">
        <f t="shared" si="84"/>
        <v>13.363636363636369</v>
      </c>
      <c r="AQ174" s="49">
        <f t="shared" ref="AQ174:BL174" si="85">SUM(AQ127:AQ128)-AQ124</f>
        <v>12.472727272727274</v>
      </c>
      <c r="AR174" s="49">
        <f t="shared" si="85"/>
        <v>11.581818181818187</v>
      </c>
      <c r="AS174" s="99">
        <f t="shared" si="85"/>
        <v>10.690909090909097</v>
      </c>
      <c r="AT174" s="49">
        <f t="shared" si="85"/>
        <v>9.8000000000000025</v>
      </c>
      <c r="AU174" s="49">
        <f t="shared" si="85"/>
        <v>8.9090909090909118</v>
      </c>
      <c r="AV174" s="49">
        <f t="shared" si="85"/>
        <v>8.018181818181823</v>
      </c>
      <c r="AW174" s="49">
        <f t="shared" si="85"/>
        <v>7.1272727272727288</v>
      </c>
      <c r="AX174" s="99">
        <f t="shared" si="85"/>
        <v>6.2363636363636417</v>
      </c>
      <c r="AY174" s="49">
        <f t="shared" si="85"/>
        <v>5.3454545454545475</v>
      </c>
      <c r="AZ174" s="49">
        <f t="shared" si="85"/>
        <v>4.4545454545454568</v>
      </c>
      <c r="BA174" s="49">
        <f t="shared" si="85"/>
        <v>3.5636363636363644</v>
      </c>
      <c r="BB174" s="49">
        <f t="shared" si="85"/>
        <v>2.6727272727272737</v>
      </c>
      <c r="BC174" s="99">
        <f t="shared" si="85"/>
        <v>1.7818181818181831</v>
      </c>
      <c r="BD174" s="49">
        <f t="shared" si="85"/>
        <v>1.0727272727272732</v>
      </c>
      <c r="BE174" s="49">
        <f t="shared" si="85"/>
        <v>0.54545454545454586</v>
      </c>
      <c r="BF174" s="49">
        <f t="shared" si="85"/>
        <v>0.1818181818181821</v>
      </c>
      <c r="BG174" s="49">
        <f t="shared" si="85"/>
        <v>0</v>
      </c>
      <c r="BH174" s="99">
        <f t="shared" si="85"/>
        <v>0</v>
      </c>
      <c r="BI174" s="49">
        <f t="shared" si="85"/>
        <v>0</v>
      </c>
      <c r="BJ174" s="49">
        <f t="shared" si="85"/>
        <v>0</v>
      </c>
      <c r="BK174" s="49">
        <f t="shared" si="85"/>
        <v>0</v>
      </c>
      <c r="BL174" s="49">
        <f t="shared" si="85"/>
        <v>0</v>
      </c>
    </row>
    <row r="175" spans="1:64" ht="12.95" customHeight="1">
      <c r="B175" s="37" t="s">
        <v>165</v>
      </c>
      <c r="C175" s="115"/>
      <c r="D175" s="115"/>
      <c r="E175" s="115"/>
      <c r="F175" s="115"/>
      <c r="G175" s="115"/>
      <c r="H175" s="115"/>
      <c r="J175" s="127">
        <f t="shared" ref="J175:BL175" si="86">IF(J123=0,0,J174/J123)</f>
        <v>0</v>
      </c>
      <c r="K175" s="127">
        <f t="shared" si="86"/>
        <v>0.08</v>
      </c>
      <c r="L175" s="127">
        <f t="shared" si="86"/>
        <v>0.08</v>
      </c>
      <c r="M175" s="128">
        <f t="shared" si="86"/>
        <v>8.3627608346709459E-2</v>
      </c>
      <c r="N175" s="128">
        <f t="shared" si="86"/>
        <v>8.2679541339770679E-2</v>
      </c>
      <c r="O175" s="129">
        <f t="shared" si="86"/>
        <v>0.08</v>
      </c>
      <c r="P175" s="128">
        <f t="shared" si="86"/>
        <v>0.08</v>
      </c>
      <c r="Q175" s="128">
        <f t="shared" si="86"/>
        <v>0.08</v>
      </c>
      <c r="R175" s="128">
        <f t="shared" si="86"/>
        <v>0.08</v>
      </c>
      <c r="S175" s="128">
        <f t="shared" si="86"/>
        <v>0.08</v>
      </c>
      <c r="T175" s="129">
        <f t="shared" si="86"/>
        <v>0.08</v>
      </c>
      <c r="U175" s="128">
        <f t="shared" si="86"/>
        <v>0.08</v>
      </c>
      <c r="V175" s="128">
        <f t="shared" si="86"/>
        <v>7.9999999999999988E-2</v>
      </c>
      <c r="W175" s="128">
        <f t="shared" si="86"/>
        <v>7.9999999999999988E-2</v>
      </c>
      <c r="X175" s="128">
        <f t="shared" si="86"/>
        <v>0.08</v>
      </c>
      <c r="Y175" s="129">
        <f t="shared" si="86"/>
        <v>7.9999999999999988E-2</v>
      </c>
      <c r="Z175" s="128">
        <f t="shared" si="86"/>
        <v>7.9999999999999988E-2</v>
      </c>
      <c r="AA175" s="128">
        <f t="shared" si="86"/>
        <v>7.9999999999999988E-2</v>
      </c>
      <c r="AB175" s="128">
        <f t="shared" si="86"/>
        <v>8.0000000000000016E-2</v>
      </c>
      <c r="AC175" s="128">
        <f t="shared" si="86"/>
        <v>7.9999999999999988E-2</v>
      </c>
      <c r="AD175" s="129">
        <f t="shared" si="86"/>
        <v>0.08</v>
      </c>
      <c r="AE175" s="128">
        <f t="shared" si="86"/>
        <v>0.08</v>
      </c>
      <c r="AF175" s="128">
        <f t="shared" si="86"/>
        <v>0.08</v>
      </c>
      <c r="AG175" s="128">
        <f t="shared" si="86"/>
        <v>7.9999999999999988E-2</v>
      </c>
      <c r="AH175" s="128">
        <f t="shared" si="86"/>
        <v>0.08</v>
      </c>
      <c r="AI175" s="129">
        <f t="shared" si="86"/>
        <v>7.9999999999999988E-2</v>
      </c>
      <c r="AJ175" s="128">
        <f t="shared" si="86"/>
        <v>7.9999999999999988E-2</v>
      </c>
      <c r="AK175" s="128">
        <f t="shared" si="86"/>
        <v>7.9999999999999988E-2</v>
      </c>
      <c r="AL175" s="128">
        <f t="shared" si="86"/>
        <v>7.9999999999999988E-2</v>
      </c>
      <c r="AM175" s="128">
        <f t="shared" si="86"/>
        <v>0.08</v>
      </c>
      <c r="AN175" s="129">
        <f t="shared" si="86"/>
        <v>0.08</v>
      </c>
      <c r="AO175" s="128">
        <f t="shared" si="86"/>
        <v>8.0000000000000016E-2</v>
      </c>
      <c r="AP175" s="128">
        <f t="shared" si="86"/>
        <v>8.0000000000000016E-2</v>
      </c>
      <c r="AQ175" s="128">
        <f t="shared" si="86"/>
        <v>0.08</v>
      </c>
      <c r="AR175" s="128">
        <f t="shared" si="86"/>
        <v>8.0000000000000016E-2</v>
      </c>
      <c r="AS175" s="129">
        <f t="shared" si="86"/>
        <v>8.0000000000000016E-2</v>
      </c>
      <c r="AT175" s="128">
        <f t="shared" si="86"/>
        <v>0.08</v>
      </c>
      <c r="AU175" s="128">
        <f t="shared" si="86"/>
        <v>0.08</v>
      </c>
      <c r="AV175" s="128">
        <f t="shared" si="86"/>
        <v>8.0000000000000016E-2</v>
      </c>
      <c r="AW175" s="128">
        <f t="shared" si="86"/>
        <v>7.9999999999999988E-2</v>
      </c>
      <c r="AX175" s="129">
        <f t="shared" si="86"/>
        <v>8.0000000000000029E-2</v>
      </c>
      <c r="AY175" s="128">
        <f t="shared" si="86"/>
        <v>0.08</v>
      </c>
      <c r="AZ175" s="128">
        <f t="shared" si="86"/>
        <v>8.0000000000000016E-2</v>
      </c>
      <c r="BA175" s="128">
        <f t="shared" si="86"/>
        <v>7.9999999999999988E-2</v>
      </c>
      <c r="BB175" s="128">
        <f t="shared" si="86"/>
        <v>0.08</v>
      </c>
      <c r="BC175" s="129">
        <f t="shared" si="86"/>
        <v>8.0000000000000029E-2</v>
      </c>
      <c r="BD175" s="128">
        <f t="shared" si="86"/>
        <v>0.08</v>
      </c>
      <c r="BE175" s="128">
        <f t="shared" si="86"/>
        <v>0.08</v>
      </c>
      <c r="BF175" s="128">
        <f t="shared" si="86"/>
        <v>8.0000000000000071E-2</v>
      </c>
      <c r="BG175" s="128">
        <f t="shared" si="86"/>
        <v>0</v>
      </c>
      <c r="BH175" s="129">
        <f t="shared" si="86"/>
        <v>0</v>
      </c>
      <c r="BI175" s="128">
        <f t="shared" si="86"/>
        <v>0</v>
      </c>
      <c r="BJ175" s="128">
        <f t="shared" si="86"/>
        <v>0</v>
      </c>
      <c r="BK175" s="128">
        <f t="shared" si="86"/>
        <v>0</v>
      </c>
      <c r="BL175" s="128">
        <f t="shared" si="86"/>
        <v>0</v>
      </c>
    </row>
    <row r="176" spans="1:64" ht="12.95" customHeight="1">
      <c r="A176" s="101"/>
      <c r="B176" s="37"/>
      <c r="C176" s="115"/>
      <c r="D176" s="115"/>
      <c r="E176" s="115"/>
      <c r="F176" s="115"/>
      <c r="G176" s="115"/>
      <c r="H176" s="115"/>
      <c r="J176" s="49"/>
      <c r="K176" s="49"/>
      <c r="L176" s="49"/>
      <c r="M176" s="49"/>
      <c r="N176" s="49"/>
      <c r="O176" s="99"/>
      <c r="P176" s="49"/>
      <c r="Q176" s="49"/>
      <c r="R176" s="49"/>
      <c r="S176" s="49"/>
      <c r="T176" s="99"/>
      <c r="U176" s="49"/>
      <c r="V176" s="49"/>
      <c r="W176" s="49"/>
      <c r="X176" s="49"/>
      <c r="Y176" s="99"/>
      <c r="Z176" s="49"/>
      <c r="AA176" s="49"/>
      <c r="AB176" s="49"/>
      <c r="AC176" s="49"/>
      <c r="AD176" s="99"/>
      <c r="AE176" s="49"/>
      <c r="AF176" s="49"/>
      <c r="AG176" s="49"/>
      <c r="AH176" s="49"/>
      <c r="AI176" s="99"/>
      <c r="AJ176" s="49"/>
      <c r="AK176" s="49"/>
      <c r="AL176" s="49"/>
      <c r="AM176" s="49"/>
      <c r="AN176" s="99"/>
      <c r="AO176" s="49"/>
      <c r="AP176" s="49"/>
      <c r="AQ176" s="49"/>
      <c r="AR176" s="49"/>
      <c r="AS176" s="99"/>
      <c r="AT176" s="49"/>
      <c r="AU176" s="49"/>
      <c r="AV176" s="49"/>
      <c r="AW176" s="49"/>
      <c r="AX176" s="99"/>
      <c r="AY176" s="49"/>
      <c r="AZ176" s="49"/>
      <c r="BA176" s="49"/>
      <c r="BB176" s="49"/>
      <c r="BC176" s="99"/>
      <c r="BD176" s="49"/>
      <c r="BE176" s="49"/>
      <c r="BF176" s="49"/>
      <c r="BG176" s="49"/>
      <c r="BH176" s="99"/>
      <c r="BI176" s="49"/>
      <c r="BJ176" s="49"/>
      <c r="BK176" s="49"/>
      <c r="BL176" s="49"/>
    </row>
    <row r="177" spans="1:119" s="86" customFormat="1" ht="12.95" customHeight="1">
      <c r="A177" s="77" t="s">
        <v>186</v>
      </c>
      <c r="B177" s="78" t="s">
        <v>166</v>
      </c>
      <c r="C177" s="114"/>
      <c r="D177" s="114"/>
      <c r="E177" s="114"/>
      <c r="F177" s="114"/>
      <c r="G177" s="114"/>
      <c r="H177" s="114"/>
      <c r="I177" s="83"/>
      <c r="J177" s="89">
        <f t="shared" ref="J177:BL177" si="87">J130-J124</f>
        <v>0</v>
      </c>
      <c r="K177" s="89">
        <f t="shared" si="87"/>
        <v>8</v>
      </c>
      <c r="L177" s="89">
        <f t="shared" si="87"/>
        <v>15.81818181818182</v>
      </c>
      <c r="M177" s="89">
        <f t="shared" si="87"/>
        <v>23.68181818181818</v>
      </c>
      <c r="N177" s="89">
        <f t="shared" si="87"/>
        <v>31.13636363636364</v>
      </c>
      <c r="O177" s="92">
        <f t="shared" si="87"/>
        <v>37.418181818181822</v>
      </c>
      <c r="P177" s="89">
        <f t="shared" si="87"/>
        <v>36.416723086754224</v>
      </c>
      <c r="Q177" s="89">
        <f t="shared" si="87"/>
        <v>35.517865476691853</v>
      </c>
      <c r="R177" s="89">
        <f t="shared" si="87"/>
        <v>34.618436368102358</v>
      </c>
      <c r="S177" s="89">
        <f t="shared" si="87"/>
        <v>33.718394670241643</v>
      </c>
      <c r="T177" s="92">
        <f t="shared" si="87"/>
        <v>32.963636363636368</v>
      </c>
      <c r="U177" s="89">
        <f t="shared" si="87"/>
        <v>32.072727272727278</v>
      </c>
      <c r="V177" s="89">
        <f t="shared" si="87"/>
        <v>31.181818181818187</v>
      </c>
      <c r="W177" s="89">
        <f t="shared" si="87"/>
        <v>30.290909090909096</v>
      </c>
      <c r="X177" s="89">
        <f t="shared" si="87"/>
        <v>29.400000000000006</v>
      </c>
      <c r="Y177" s="92">
        <f t="shared" si="87"/>
        <v>28.509090909090908</v>
      </c>
      <c r="Z177" s="89">
        <f t="shared" si="87"/>
        <v>27.618181818181817</v>
      </c>
      <c r="AA177" s="89">
        <f t="shared" si="87"/>
        <v>26.727272727272727</v>
      </c>
      <c r="AB177" s="89">
        <f t="shared" si="87"/>
        <v>25.836363636363643</v>
      </c>
      <c r="AC177" s="89">
        <f t="shared" si="87"/>
        <v>24.945454545454545</v>
      </c>
      <c r="AD177" s="92">
        <f t="shared" si="87"/>
        <v>24.054545454545462</v>
      </c>
      <c r="AE177" s="89">
        <f t="shared" si="87"/>
        <v>23.163636363636371</v>
      </c>
      <c r="AF177" s="89">
        <f t="shared" si="87"/>
        <v>22.27272727272728</v>
      </c>
      <c r="AG177" s="89">
        <f t="shared" si="87"/>
        <v>21.381818181818183</v>
      </c>
      <c r="AH177" s="89">
        <f t="shared" si="87"/>
        <v>20.490909090909099</v>
      </c>
      <c r="AI177" s="92">
        <f t="shared" si="87"/>
        <v>19.600000000000001</v>
      </c>
      <c r="AJ177" s="89">
        <f t="shared" si="87"/>
        <v>18.709090909090911</v>
      </c>
      <c r="AK177" s="89">
        <f t="shared" si="87"/>
        <v>17.81818181818182</v>
      </c>
      <c r="AL177" s="89">
        <f t="shared" si="87"/>
        <v>16.927272727272729</v>
      </c>
      <c r="AM177" s="89">
        <f t="shared" si="87"/>
        <v>16.036363636363639</v>
      </c>
      <c r="AN177" s="92">
        <f t="shared" si="87"/>
        <v>15.14545454545455</v>
      </c>
      <c r="AO177" s="89">
        <f t="shared" si="87"/>
        <v>14.254545454545459</v>
      </c>
      <c r="AP177" s="89">
        <f t="shared" si="87"/>
        <v>13.363636363636369</v>
      </c>
      <c r="AQ177" s="89">
        <f t="shared" si="87"/>
        <v>12.472727272727274</v>
      </c>
      <c r="AR177" s="89">
        <f t="shared" si="87"/>
        <v>11.581818181818187</v>
      </c>
      <c r="AS177" s="92">
        <f t="shared" si="87"/>
        <v>10.690909090909097</v>
      </c>
      <c r="AT177" s="89">
        <f t="shared" si="87"/>
        <v>9.8000000000000025</v>
      </c>
      <c r="AU177" s="89">
        <f t="shared" si="87"/>
        <v>8.9090909090909118</v>
      </c>
      <c r="AV177" s="89">
        <f t="shared" si="87"/>
        <v>8.018181818181823</v>
      </c>
      <c r="AW177" s="89">
        <f t="shared" si="87"/>
        <v>7.1272727272727288</v>
      </c>
      <c r="AX177" s="92">
        <f t="shared" si="87"/>
        <v>6.2363636363636417</v>
      </c>
      <c r="AY177" s="89">
        <f t="shared" si="87"/>
        <v>5.3454545454545475</v>
      </c>
      <c r="AZ177" s="89">
        <f t="shared" si="87"/>
        <v>4.4545454545454568</v>
      </c>
      <c r="BA177" s="89">
        <f t="shared" si="87"/>
        <v>3.5636363636363644</v>
      </c>
      <c r="BB177" s="89">
        <f t="shared" si="87"/>
        <v>2.6727272727272737</v>
      </c>
      <c r="BC177" s="92">
        <f t="shared" si="87"/>
        <v>1.7818181818181831</v>
      </c>
      <c r="BD177" s="89">
        <f t="shared" si="87"/>
        <v>1.0727272727272732</v>
      </c>
      <c r="BE177" s="89">
        <f t="shared" si="87"/>
        <v>0.54545454545454586</v>
      </c>
      <c r="BF177" s="89">
        <f t="shared" si="87"/>
        <v>0.1818181818181821</v>
      </c>
      <c r="BG177" s="89">
        <f t="shared" si="87"/>
        <v>0</v>
      </c>
      <c r="BH177" s="92">
        <f t="shared" si="87"/>
        <v>0</v>
      </c>
      <c r="BI177" s="89">
        <f t="shared" si="87"/>
        <v>0</v>
      </c>
      <c r="BJ177" s="89">
        <f t="shared" si="87"/>
        <v>0</v>
      </c>
      <c r="BK177" s="89">
        <f t="shared" si="87"/>
        <v>0</v>
      </c>
      <c r="BL177" s="89">
        <f t="shared" si="87"/>
        <v>0</v>
      </c>
    </row>
    <row r="178" spans="1:119" s="86" customFormat="1" ht="12.95" customHeight="1">
      <c r="A178" s="83"/>
      <c r="B178" s="78" t="s">
        <v>167</v>
      </c>
      <c r="C178" s="114"/>
      <c r="D178" s="114"/>
      <c r="E178" s="114"/>
      <c r="F178" s="114"/>
      <c r="G178" s="114"/>
      <c r="H178" s="114"/>
      <c r="I178" s="83"/>
      <c r="J178" s="130">
        <f t="shared" ref="J178:BL178" si="88">IF(J123=0,0,J177/J123)</f>
        <v>0</v>
      </c>
      <c r="K178" s="130">
        <f t="shared" si="88"/>
        <v>0.08</v>
      </c>
      <c r="L178" s="130">
        <f t="shared" si="88"/>
        <v>0.08</v>
      </c>
      <c r="M178" s="131">
        <f t="shared" si="88"/>
        <v>8.3627608346709459E-2</v>
      </c>
      <c r="N178" s="131">
        <f t="shared" si="88"/>
        <v>8.2679541339770679E-2</v>
      </c>
      <c r="O178" s="132">
        <f t="shared" si="88"/>
        <v>0.08</v>
      </c>
      <c r="P178" s="131">
        <f t="shared" si="88"/>
        <v>7.9757880329377098E-2</v>
      </c>
      <c r="Q178" s="131">
        <f t="shared" si="88"/>
        <v>7.9733983723185783E-2</v>
      </c>
      <c r="R178" s="131">
        <f t="shared" si="88"/>
        <v>7.9707545797828544E-2</v>
      </c>
      <c r="S178" s="131">
        <f t="shared" si="88"/>
        <v>7.9678268823342224E-2</v>
      </c>
      <c r="T178" s="132">
        <f t="shared" si="88"/>
        <v>0.08</v>
      </c>
      <c r="U178" s="131">
        <f t="shared" si="88"/>
        <v>0.08</v>
      </c>
      <c r="V178" s="131">
        <f t="shared" si="88"/>
        <v>7.9999999999999988E-2</v>
      </c>
      <c r="W178" s="131">
        <f t="shared" si="88"/>
        <v>7.9999999999999988E-2</v>
      </c>
      <c r="X178" s="131">
        <f t="shared" si="88"/>
        <v>0.08</v>
      </c>
      <c r="Y178" s="132">
        <f t="shared" si="88"/>
        <v>7.9999999999999988E-2</v>
      </c>
      <c r="Z178" s="131">
        <f t="shared" si="88"/>
        <v>7.9999999999999988E-2</v>
      </c>
      <c r="AA178" s="131">
        <f t="shared" si="88"/>
        <v>7.9999999999999988E-2</v>
      </c>
      <c r="AB178" s="131">
        <f t="shared" si="88"/>
        <v>8.0000000000000016E-2</v>
      </c>
      <c r="AC178" s="131">
        <f t="shared" si="88"/>
        <v>7.9999999999999988E-2</v>
      </c>
      <c r="AD178" s="132">
        <f t="shared" si="88"/>
        <v>0.08</v>
      </c>
      <c r="AE178" s="131">
        <f t="shared" si="88"/>
        <v>0.08</v>
      </c>
      <c r="AF178" s="131">
        <f t="shared" si="88"/>
        <v>0.08</v>
      </c>
      <c r="AG178" s="131">
        <f t="shared" si="88"/>
        <v>7.9999999999999988E-2</v>
      </c>
      <c r="AH178" s="131">
        <f t="shared" si="88"/>
        <v>0.08</v>
      </c>
      <c r="AI178" s="132">
        <f t="shared" si="88"/>
        <v>7.9999999999999988E-2</v>
      </c>
      <c r="AJ178" s="131">
        <f t="shared" si="88"/>
        <v>7.9999999999999988E-2</v>
      </c>
      <c r="AK178" s="131">
        <f t="shared" si="88"/>
        <v>7.9999999999999988E-2</v>
      </c>
      <c r="AL178" s="131">
        <f t="shared" si="88"/>
        <v>7.9999999999999988E-2</v>
      </c>
      <c r="AM178" s="131">
        <f t="shared" si="88"/>
        <v>0.08</v>
      </c>
      <c r="AN178" s="132">
        <f t="shared" si="88"/>
        <v>0.08</v>
      </c>
      <c r="AO178" s="131">
        <f t="shared" si="88"/>
        <v>8.0000000000000016E-2</v>
      </c>
      <c r="AP178" s="131">
        <f t="shared" si="88"/>
        <v>8.0000000000000016E-2</v>
      </c>
      <c r="AQ178" s="131">
        <f t="shared" si="88"/>
        <v>0.08</v>
      </c>
      <c r="AR178" s="131">
        <f t="shared" si="88"/>
        <v>8.0000000000000016E-2</v>
      </c>
      <c r="AS178" s="132">
        <f t="shared" si="88"/>
        <v>8.0000000000000016E-2</v>
      </c>
      <c r="AT178" s="131">
        <f t="shared" si="88"/>
        <v>0.08</v>
      </c>
      <c r="AU178" s="131">
        <f t="shared" si="88"/>
        <v>0.08</v>
      </c>
      <c r="AV178" s="131">
        <f t="shared" si="88"/>
        <v>8.0000000000000016E-2</v>
      </c>
      <c r="AW178" s="131">
        <f t="shared" si="88"/>
        <v>7.9999999999999988E-2</v>
      </c>
      <c r="AX178" s="132">
        <f t="shared" si="88"/>
        <v>8.0000000000000029E-2</v>
      </c>
      <c r="AY178" s="131">
        <f t="shared" si="88"/>
        <v>0.08</v>
      </c>
      <c r="AZ178" s="131">
        <f t="shared" si="88"/>
        <v>8.0000000000000016E-2</v>
      </c>
      <c r="BA178" s="131">
        <f t="shared" si="88"/>
        <v>7.9999999999999988E-2</v>
      </c>
      <c r="BB178" s="131">
        <f t="shared" si="88"/>
        <v>0.08</v>
      </c>
      <c r="BC178" s="132">
        <f t="shared" si="88"/>
        <v>8.0000000000000029E-2</v>
      </c>
      <c r="BD178" s="131">
        <f t="shared" si="88"/>
        <v>0.08</v>
      </c>
      <c r="BE178" s="131">
        <f t="shared" si="88"/>
        <v>0.08</v>
      </c>
      <c r="BF178" s="131">
        <f t="shared" si="88"/>
        <v>8.0000000000000071E-2</v>
      </c>
      <c r="BG178" s="131">
        <f t="shared" si="88"/>
        <v>0</v>
      </c>
      <c r="BH178" s="132">
        <f t="shared" si="88"/>
        <v>0</v>
      </c>
      <c r="BI178" s="131">
        <f t="shared" si="88"/>
        <v>0</v>
      </c>
      <c r="BJ178" s="131">
        <f t="shared" si="88"/>
        <v>0</v>
      </c>
      <c r="BK178" s="131">
        <f t="shared" si="88"/>
        <v>0</v>
      </c>
      <c r="BL178" s="131">
        <f t="shared" si="88"/>
        <v>0</v>
      </c>
    </row>
    <row r="179" spans="1:119" s="86" customFormat="1" ht="12.95" customHeight="1">
      <c r="A179" s="77"/>
      <c r="B179" s="78" t="s">
        <v>98</v>
      </c>
      <c r="C179" s="114"/>
      <c r="D179" s="114"/>
      <c r="E179" s="114"/>
      <c r="F179" s="114"/>
      <c r="G179" s="114"/>
      <c r="H179" s="114"/>
      <c r="I179" s="83"/>
      <c r="J179" s="89">
        <f t="shared" ref="J179" si="89">J177-J125</f>
        <v>0</v>
      </c>
      <c r="K179" s="89">
        <f>K177-K125</f>
        <v>0</v>
      </c>
      <c r="L179" s="89">
        <f t="shared" ref="L179:BL179" si="90">L177-L125</f>
        <v>0</v>
      </c>
      <c r="M179" s="89">
        <f t="shared" si="90"/>
        <v>1.0272727272727238</v>
      </c>
      <c r="N179" s="89">
        <f t="shared" si="90"/>
        <v>1.0090909090909115</v>
      </c>
      <c r="O179" s="92">
        <f t="shared" si="90"/>
        <v>0</v>
      </c>
      <c r="P179" s="89">
        <f t="shared" si="90"/>
        <v>-0.11054964051850646</v>
      </c>
      <c r="Q179" s="89">
        <f t="shared" si="90"/>
        <v>-0.11849815967178756</v>
      </c>
      <c r="R179" s="89">
        <f t="shared" si="90"/>
        <v>-0.12701817735219123</v>
      </c>
      <c r="S179" s="89">
        <f t="shared" si="90"/>
        <v>-0.13615078430381544</v>
      </c>
      <c r="T179" s="92">
        <f t="shared" si="90"/>
        <v>0</v>
      </c>
      <c r="U179" s="89">
        <f t="shared" si="90"/>
        <v>0</v>
      </c>
      <c r="V179" s="89">
        <f t="shared" si="90"/>
        <v>0</v>
      </c>
      <c r="W179" s="89">
        <f t="shared" si="90"/>
        <v>0</v>
      </c>
      <c r="X179" s="89">
        <f t="shared" si="90"/>
        <v>0</v>
      </c>
      <c r="Y179" s="92">
        <f t="shared" si="90"/>
        <v>0</v>
      </c>
      <c r="Z179" s="89">
        <f t="shared" si="90"/>
        <v>0</v>
      </c>
      <c r="AA179" s="89">
        <f t="shared" si="90"/>
        <v>0</v>
      </c>
      <c r="AB179" s="89">
        <f t="shared" si="90"/>
        <v>0</v>
      </c>
      <c r="AC179" s="89">
        <f t="shared" si="90"/>
        <v>0</v>
      </c>
      <c r="AD179" s="92">
        <f t="shared" si="90"/>
        <v>0</v>
      </c>
      <c r="AE179" s="89">
        <f t="shared" si="90"/>
        <v>0</v>
      </c>
      <c r="AF179" s="89">
        <f t="shared" si="90"/>
        <v>0</v>
      </c>
      <c r="AG179" s="89">
        <f t="shared" si="90"/>
        <v>0</v>
      </c>
      <c r="AH179" s="89">
        <f t="shared" si="90"/>
        <v>0</v>
      </c>
      <c r="AI179" s="92">
        <f t="shared" si="90"/>
        <v>0</v>
      </c>
      <c r="AJ179" s="89">
        <f t="shared" si="90"/>
        <v>0</v>
      </c>
      <c r="AK179" s="89">
        <f t="shared" si="90"/>
        <v>0</v>
      </c>
      <c r="AL179" s="89">
        <f t="shared" si="90"/>
        <v>0</v>
      </c>
      <c r="AM179" s="89">
        <f t="shared" si="90"/>
        <v>0</v>
      </c>
      <c r="AN179" s="92">
        <f t="shared" si="90"/>
        <v>0</v>
      </c>
      <c r="AO179" s="89">
        <f t="shared" si="90"/>
        <v>0</v>
      </c>
      <c r="AP179" s="89">
        <f t="shared" si="90"/>
        <v>0</v>
      </c>
      <c r="AQ179" s="89">
        <f t="shared" si="90"/>
        <v>0</v>
      </c>
      <c r="AR179" s="89">
        <f t="shared" si="90"/>
        <v>0</v>
      </c>
      <c r="AS179" s="92">
        <f t="shared" si="90"/>
        <v>0</v>
      </c>
      <c r="AT179" s="89">
        <f t="shared" si="90"/>
        <v>0</v>
      </c>
      <c r="AU179" s="89">
        <f t="shared" si="90"/>
        <v>0</v>
      </c>
      <c r="AV179" s="89">
        <f t="shared" si="90"/>
        <v>0</v>
      </c>
      <c r="AW179" s="89">
        <f t="shared" si="90"/>
        <v>0</v>
      </c>
      <c r="AX179" s="92">
        <f t="shared" si="90"/>
        <v>0</v>
      </c>
      <c r="AY179" s="89">
        <f t="shared" si="90"/>
        <v>0</v>
      </c>
      <c r="AZ179" s="89">
        <f t="shared" si="90"/>
        <v>0</v>
      </c>
      <c r="BA179" s="89">
        <f t="shared" si="90"/>
        <v>0</v>
      </c>
      <c r="BB179" s="89">
        <f t="shared" si="90"/>
        <v>0</v>
      </c>
      <c r="BC179" s="92">
        <f t="shared" si="90"/>
        <v>0</v>
      </c>
      <c r="BD179" s="89">
        <f t="shared" si="90"/>
        <v>0</v>
      </c>
      <c r="BE179" s="89">
        <f t="shared" si="90"/>
        <v>0</v>
      </c>
      <c r="BF179" s="89">
        <f t="shared" si="90"/>
        <v>0</v>
      </c>
      <c r="BG179" s="89">
        <f t="shared" si="90"/>
        <v>0</v>
      </c>
      <c r="BH179" s="92">
        <f t="shared" si="90"/>
        <v>0</v>
      </c>
      <c r="BI179" s="89">
        <f t="shared" si="90"/>
        <v>0</v>
      </c>
      <c r="BJ179" s="89">
        <f t="shared" si="90"/>
        <v>0</v>
      </c>
      <c r="BK179" s="89">
        <f t="shared" si="90"/>
        <v>0</v>
      </c>
      <c r="BL179" s="89">
        <f t="shared" si="90"/>
        <v>0</v>
      </c>
    </row>
    <row r="180" spans="1:119" s="86" customFormat="1" ht="12.95" customHeight="1">
      <c r="A180" s="77"/>
      <c r="B180" s="37"/>
      <c r="C180" s="114"/>
      <c r="D180" s="114"/>
      <c r="E180" s="114"/>
      <c r="F180" s="114"/>
      <c r="G180" s="114"/>
      <c r="H180" s="114"/>
      <c r="I180" s="83"/>
      <c r="J180" s="89"/>
      <c r="K180" s="89"/>
      <c r="L180" s="89"/>
      <c r="M180" s="133"/>
      <c r="N180" s="133"/>
      <c r="O180" s="134"/>
      <c r="P180" s="133"/>
      <c r="Q180" s="133"/>
      <c r="R180" s="133"/>
      <c r="S180" s="133"/>
      <c r="T180" s="134"/>
      <c r="U180" s="133"/>
      <c r="V180" s="133"/>
      <c r="W180" s="133"/>
      <c r="X180" s="133"/>
      <c r="Y180" s="134"/>
      <c r="Z180" s="133"/>
      <c r="AA180" s="133"/>
      <c r="AB180" s="133"/>
      <c r="AC180" s="133"/>
      <c r="AD180" s="134"/>
      <c r="AE180" s="133"/>
      <c r="AF180" s="133"/>
      <c r="AG180" s="133"/>
      <c r="AH180" s="133"/>
      <c r="AI180" s="134"/>
      <c r="AJ180" s="133"/>
      <c r="AK180" s="133"/>
      <c r="AL180" s="133"/>
      <c r="AM180" s="133"/>
      <c r="AN180" s="134"/>
      <c r="AO180" s="133"/>
      <c r="AP180" s="133"/>
      <c r="AQ180" s="133"/>
      <c r="AR180" s="133"/>
      <c r="AS180" s="134"/>
      <c r="AT180" s="133"/>
      <c r="AU180" s="133"/>
      <c r="AV180" s="133"/>
      <c r="AW180" s="133"/>
      <c r="AX180" s="134"/>
      <c r="AY180" s="133"/>
      <c r="AZ180" s="133"/>
      <c r="BA180" s="133"/>
      <c r="BB180" s="133"/>
      <c r="BC180" s="134"/>
      <c r="BD180" s="133"/>
      <c r="BE180" s="133"/>
      <c r="BF180" s="133"/>
      <c r="BG180" s="133"/>
      <c r="BH180" s="134"/>
      <c r="BI180" s="133"/>
      <c r="BJ180" s="133"/>
      <c r="BK180" s="133"/>
      <c r="BL180" s="133"/>
    </row>
    <row r="181" spans="1:119" ht="12.95" customHeight="1">
      <c r="A181" s="101" t="s">
        <v>187</v>
      </c>
      <c r="B181" s="37" t="s">
        <v>20</v>
      </c>
      <c r="C181" s="115"/>
      <c r="D181" s="115"/>
      <c r="E181" s="115"/>
      <c r="F181" s="115"/>
      <c r="G181" s="115"/>
      <c r="H181" s="115"/>
      <c r="J181" s="49">
        <f>SUMPRODUCT(J179:BL179,J$149:BL$149)</f>
        <v>1.28165333164314</v>
      </c>
      <c r="K181" s="49"/>
      <c r="L181" s="49"/>
      <c r="M181" s="49"/>
      <c r="N181" s="49"/>
      <c r="O181" s="99"/>
      <c r="P181" s="49"/>
      <c r="Q181" s="49"/>
      <c r="R181" s="49"/>
      <c r="S181" s="49"/>
      <c r="T181" s="99"/>
      <c r="U181" s="49"/>
      <c r="V181" s="49"/>
      <c r="W181" s="49"/>
      <c r="X181" s="49"/>
      <c r="Y181" s="99"/>
      <c r="Z181" s="49"/>
      <c r="AA181" s="49"/>
      <c r="AB181" s="49"/>
      <c r="AC181" s="49"/>
      <c r="AD181" s="99"/>
      <c r="AE181" s="49"/>
      <c r="AF181" s="49"/>
      <c r="AG181" s="49"/>
      <c r="AH181" s="49"/>
      <c r="AI181" s="99"/>
      <c r="AJ181" s="49"/>
      <c r="AK181" s="49"/>
      <c r="AL181" s="49"/>
      <c r="AM181" s="49"/>
      <c r="AN181" s="99"/>
      <c r="AO181" s="49"/>
      <c r="AP181" s="49"/>
      <c r="AQ181" s="49"/>
      <c r="AR181" s="49"/>
      <c r="AS181" s="99"/>
      <c r="AT181" s="49"/>
      <c r="AU181" s="49"/>
      <c r="AV181" s="49"/>
      <c r="AW181" s="49"/>
      <c r="AX181" s="99"/>
      <c r="AY181" s="49"/>
      <c r="AZ181" s="49"/>
      <c r="BA181" s="49"/>
      <c r="BB181" s="49"/>
      <c r="BC181" s="99"/>
      <c r="BD181" s="49"/>
      <c r="BE181" s="49"/>
      <c r="BF181" s="49"/>
      <c r="BG181" s="49"/>
      <c r="BH181" s="99"/>
      <c r="BI181" s="49"/>
      <c r="BJ181" s="49"/>
      <c r="BK181" s="49"/>
      <c r="BL181" s="49"/>
    </row>
    <row r="182" spans="1:119" ht="12.9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135"/>
      <c r="K182" s="135"/>
      <c r="L182" s="135"/>
      <c r="M182" s="135"/>
      <c r="N182" s="135"/>
      <c r="O182" s="136"/>
      <c r="P182" s="136"/>
      <c r="Q182" s="136"/>
      <c r="R182" s="136"/>
      <c r="S182" s="136"/>
    </row>
    <row r="183" spans="1:119" s="35" customFormat="1" ht="12.95" customHeight="1">
      <c r="B183" s="36"/>
      <c r="C183" s="36"/>
      <c r="D183" s="36"/>
      <c r="E183" s="36"/>
      <c r="F183" s="36"/>
      <c r="G183" s="36"/>
      <c r="H183" s="36"/>
      <c r="I183" s="36"/>
      <c r="J183" s="36"/>
      <c r="K183" s="135"/>
      <c r="L183" s="135"/>
      <c r="M183" s="135"/>
      <c r="N183" s="135"/>
      <c r="O183" s="136"/>
      <c r="P183" s="136"/>
      <c r="Q183" s="136"/>
      <c r="R183" s="136"/>
      <c r="S183" s="1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</row>
    <row r="184" spans="1:119" s="35" customFormat="1" ht="12.95" customHeight="1">
      <c r="B184" s="36"/>
      <c r="C184" s="36"/>
      <c r="D184" s="36"/>
      <c r="E184" s="36"/>
      <c r="F184" s="36"/>
      <c r="G184" s="36"/>
      <c r="H184" s="36"/>
      <c r="I184" s="36"/>
      <c r="J184" s="36"/>
      <c r="K184" s="52"/>
      <c r="L184" s="52"/>
      <c r="M184" s="52"/>
      <c r="N184" s="135"/>
      <c r="O184" s="135"/>
      <c r="P184" s="135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</row>
    <row r="185" spans="1:119" s="35" customFormat="1" ht="12.95" customHeight="1">
      <c r="B185" s="36"/>
      <c r="C185" s="36"/>
      <c r="D185" s="36"/>
      <c r="E185" s="36"/>
      <c r="F185" s="36"/>
      <c r="G185" s="36"/>
      <c r="H185" s="36"/>
      <c r="I185" s="36"/>
      <c r="J185" s="36"/>
      <c r="K185" s="135"/>
      <c r="L185" s="135"/>
      <c r="M185" s="135"/>
      <c r="N185" s="135"/>
      <c r="O185" s="136"/>
      <c r="P185" s="136"/>
      <c r="Q185" s="136"/>
      <c r="R185" s="136"/>
      <c r="S185" s="1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</row>
    <row r="186" spans="1:119" s="35" customFormat="1" ht="12.95" customHeight="1"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  <c r="DO186" s="36"/>
    </row>
    <row r="187" spans="1:119" s="35" customFormat="1" ht="12.95" customHeight="1"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</row>
    <row r="188" spans="1:119" s="35" customFormat="1" ht="12.95" customHeight="1"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</row>
  </sheetData>
  <scenarios current="0" show="0" sqref="I7 H8 I8 I9">
    <scenario name="1" locked="1" count="6" user="Jason McCarty" comment="Created by Jason McCarty on 14/08/2013">
      <inputCells r="J17" val="0.07" numFmtId="9"/>
      <inputCells r="J13" val="100" numFmtId="166"/>
      <inputCells r="J15" val="6" numFmtId="166"/>
      <inputCells r="I28" undone="1" val="6" numFmtId="166"/>
      <inputCells r="I26" undone="1" val="1" numFmtId="166"/>
      <inputCells r="I25" undone="1" val="90" numFmtId="166"/>
    </scenario>
  </scenarios>
  <dataValidations disablePrompts="1" count="1">
    <dataValidation type="whole" allowBlank="1" showInputMessage="1" showErrorMessage="1" prompt="# must be between 1 and 50" sqref="J15:J16 K16:N16">
      <formula1>1</formula1>
      <formula2>50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5" fitToWidth="0" orientation="landscape" r:id="rId1"/>
  <headerFooter>
    <oddFooter>&amp;C&amp;8Page &amp;P of &amp;N&amp;R&amp;8&amp;A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ToC CAP1&gt;</vt:lpstr>
      <vt:lpstr>3A</vt:lpstr>
      <vt:lpstr>3B(i)</vt:lpstr>
      <vt:lpstr>3B(ii)</vt:lpstr>
      <vt:lpstr>'3A'!Print_Area</vt:lpstr>
      <vt:lpstr>'3B(i)'!Print_Area</vt:lpstr>
      <vt:lpstr>'3B(ii)'!Print_Area</vt:lpstr>
      <vt:lpstr>'ToC CAP1&gt;'!Print_Area</vt:lpstr>
      <vt:lpstr>'3A'!Print_Titles</vt:lpstr>
      <vt:lpstr>'3B(i)'!Print_Titles</vt:lpstr>
      <vt:lpstr>'3B(ii)'!Print_Titles</vt:lpstr>
    </vt:vector>
  </TitlesOfParts>
  <Company>Commerce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McCarty</dc:creator>
  <cp:lastModifiedBy>Jason McCarty</cp:lastModifiedBy>
  <dcterms:created xsi:type="dcterms:W3CDTF">2014-10-15T05:09:36Z</dcterms:created>
  <dcterms:modified xsi:type="dcterms:W3CDTF">2014-11-27T04:02:49Z</dcterms:modified>
</cp:coreProperties>
</file>