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defaultThemeVersion="166925"/>
  <mc:AlternateContent xmlns:mc="http://schemas.openxmlformats.org/markup-compatibility/2006">
    <mc:Choice Requires="x15">
      <x15ac:absPath xmlns:x15ac="http://schemas.microsoft.com/office/spreadsheetml/2010/11/ac" url="C:\Users\aidanw\Documents\"/>
    </mc:Choice>
  </mc:AlternateContent>
  <xr:revisionPtr revIDLastSave="0" documentId="8_{98E86267-D9E5-45F6-8D54-50284545BB53}" xr6:coauthVersionLast="36" xr6:coauthVersionMax="36" xr10:uidLastSave="{00000000-0000-0000-0000-000000000000}"/>
  <bookViews>
    <workbookView xWindow="0" yWindow="0" windowWidth="16200" windowHeight="11325" xr2:uid="{E36C37FE-9E38-4394-8FFC-05C4E13BA1A9}"/>
  </bookViews>
  <sheets>
    <sheet name="Cover Sheet" sheetId="12" r:id="rId1"/>
    <sheet name="A - Fixed Network Retail " sheetId="7" r:id="rId2"/>
    <sheet name="B - Mobile Network Operator" sheetId="8" r:id="rId3"/>
    <sheet name="C- MVNOs " sheetId="9" r:id="rId4"/>
    <sheet name="D - Fixed Network Wholesale" sheetId="10" r:id="rId5"/>
    <sheet name="E - All Operators - General" sheetId="11" r:id="rId6"/>
  </sheets>
  <externalReferences>
    <externalReference r:id="rId7"/>
  </externalReferences>
  <definedNames>
    <definedName name="a" localSheetId="1">'[1]2012-13'!#REF!</definedName>
    <definedName name="a" localSheetId="2">'[1]2012-13'!#REF!</definedName>
    <definedName name="a" localSheetId="3">'[1]2012-13'!#REF!</definedName>
    <definedName name="a" localSheetId="0">'[1]2012-13'!#REF!</definedName>
    <definedName name="a" localSheetId="4">'[1]2012-13'!#REF!</definedName>
    <definedName name="a" localSheetId="5">'[1]2012-13'!#REF!</definedName>
    <definedName name="a">'[1]2012-13'!#REF!</definedName>
    <definedName name="_xlnm.Print_Area" localSheetId="1">'A - Fixed Network Retail '!$A$2:$B$86</definedName>
    <definedName name="_xlnm.Print_Area" localSheetId="2">'B - Mobile Network Operator'!$A$2:$B$157</definedName>
    <definedName name="_xlnm.Print_Area" localSheetId="3">'C- MVNOs '!$A$2:$B$31</definedName>
    <definedName name="_xlnm.Print_Area" localSheetId="0">'Cover Sheet'!$A$1:$F$34</definedName>
    <definedName name="_xlnm.Print_Area" localSheetId="4">'D - Fixed Network Wholesale'!$A$2:$B$33</definedName>
    <definedName name="_xlnm.Print_Area" localSheetId="5">'E - All Operators - General'!$A$2:$B$39</definedName>
    <definedName name="_xlnm.Print_Titles" localSheetId="1">'A - Fixed Network Retail '!$7:$7</definedName>
    <definedName name="Z_111BAFBA_0AD7_4253_9FCE_480CA666CDFE_.wvu.PrintArea" localSheetId="1" hidden="1">'A - Fixed Network Retail '!#REF!</definedName>
    <definedName name="Z_111BAFBA_0AD7_4253_9FCE_480CA666CDFE_.wvu.PrintTitles" localSheetId="1" hidden="1">'A - Fixed Network Retail '!$7:$7</definedName>
    <definedName name="Z_4CD2D1B8_B4FA_4435_A7DC_7F5935908C1A_.wvu.PrintArea" localSheetId="0" hidden="1">'Cover Sheet'!$A$1:$F$34</definedName>
    <definedName name="Z_56BF7E33_19F8_4AD4_AB56_CD39065C80C2_.wvu.PrintArea" localSheetId="1" hidden="1">'A - Fixed Network Retail '!#REF!</definedName>
    <definedName name="Z_56BF7E33_19F8_4AD4_AB56_CD39065C80C2_.wvu.PrintTitles" localSheetId="1" hidden="1">'A - Fixed Network Retail '!$7:$7</definedName>
    <definedName name="Z_6DB8308B_F7C0_4EBE_8A71_EF037BCAEFD6_.wvu.PrintArea" localSheetId="1" hidden="1">'A - Fixed Network Retail '!#REF!</definedName>
    <definedName name="Z_6DB8308B_F7C0_4EBE_8A71_EF037BCAEFD6_.wvu.PrintTitles" localSheetId="1" hidden="1">'A - Fixed Network Retail '!$7:$7</definedName>
    <definedName name="Z_B21C13C5_4FB3_4C23_AFD2_D2731AE2E7F6_.wvu.PrintArea" localSheetId="1" hidden="1">'A - Fixed Network Retail '!#REF!</definedName>
    <definedName name="Z_B21C13C5_4FB3_4C23_AFD2_D2731AE2E7F6_.wvu.PrintTitles" localSheetId="1" hidden="1">'A - Fixed Network Retail '!$7:$7</definedName>
    <definedName name="Z_BC187A66_EBC2_4C13_BC34_9790173F77B9_.wvu.PrintArea" localSheetId="1" hidden="1">'A - Fixed Network Retail '!#REF!</definedName>
    <definedName name="Z_BC187A66_EBC2_4C13_BC34_9790173F77B9_.wvu.PrintTitles" localSheetId="1" hidden="1">'A - Fixed Network Retail '!$7:$7</definedName>
    <definedName name="Z_BE6CF381_A9C8_4223_92A2_436D202E1EB2_.wvu.PrintArea" localSheetId="1" hidden="1">'A - Fixed Network Retail '!#REF!</definedName>
    <definedName name="Z_BE6CF381_A9C8_4223_92A2_436D202E1EB2_.wvu.PrintTitles" localSheetId="1" hidden="1">'A - Fixed Network Retail '!$7:$7</definedName>
    <definedName name="Z_D6F7E661_8086_4A40_A676_240ED7C96F9D_.wvu.PrintArea" localSheetId="1" hidden="1">'A - Fixed Network Retail '!#REF!</definedName>
    <definedName name="Z_D6F7E661_8086_4A40_A676_240ED7C96F9D_.wvu.PrintTitles" localSheetId="1" hidden="1">'A - Fixed Network Retail '!$7:$7</definedName>
  </definedNames>
  <calcPr calcId="1790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C30" i="9" l="1"/>
  <c r="C29" i="9"/>
  <c r="C28" i="9"/>
  <c r="C156" i="8"/>
  <c r="C155" i="8"/>
  <c r="C154" i="8"/>
  <c r="C153" i="8"/>
  <c r="C152" i="8"/>
  <c r="C151" i="8"/>
  <c r="C150" i="8"/>
  <c r="C149" i="8"/>
  <c r="C148" i="8"/>
  <c r="C147" i="8"/>
  <c r="C146" i="8"/>
  <c r="C85" i="7"/>
  <c r="C84" i="7"/>
  <c r="C83" i="7"/>
  <c r="C82" i="7"/>
  <c r="C81" i="7"/>
  <c r="C80" i="7"/>
  <c r="C79" i="7"/>
  <c r="C78" i="7"/>
  <c r="C77" i="7"/>
  <c r="C76" i="7"/>
</calcChain>
</file>

<file path=xl/sharedStrings.xml><?xml version="1.0" encoding="utf-8"?>
<sst xmlns="http://schemas.openxmlformats.org/spreadsheetml/2006/main" count="827" uniqueCount="738">
  <si>
    <t>SHEET A - FIXED NETWORK OPERATOR RETAIL QUESTIONS</t>
  </si>
  <si>
    <t>ID</t>
  </si>
  <si>
    <t xml:space="preserve">Statistic to be provided  </t>
  </si>
  <si>
    <t>TOTAL</t>
  </si>
  <si>
    <t>Retail fixed line subscribers</t>
  </si>
  <si>
    <t>A-S3.1</t>
  </si>
  <si>
    <t>Residential fixed access lines providing voice only</t>
  </si>
  <si>
    <t>A-S3.2</t>
  </si>
  <si>
    <t>Residential fixed access lines providing a broadband and voice bundle</t>
  </si>
  <si>
    <t>A-S3.3</t>
  </si>
  <si>
    <t>Residential fixed access lines providing broadband only (naked)</t>
  </si>
  <si>
    <t>A-S3</t>
  </si>
  <si>
    <t>Total residential fixed access lines</t>
  </si>
  <si>
    <t>A-S4</t>
  </si>
  <si>
    <t>Residential lines that are fibre</t>
  </si>
  <si>
    <t>A-S5</t>
  </si>
  <si>
    <t>Residential broadband lines sold at discount because mobile also with retailer</t>
  </si>
  <si>
    <t>A-S6</t>
  </si>
  <si>
    <t>Churn in residential broadband and voice subscribers</t>
  </si>
  <si>
    <t>A-S7</t>
  </si>
  <si>
    <t>Churn in residential naked broadband subscribers</t>
  </si>
  <si>
    <t>A-S8.1</t>
  </si>
  <si>
    <r>
      <t xml:space="preserve">Business lines providing </t>
    </r>
    <r>
      <rPr>
        <u/>
        <sz val="12"/>
        <color indexed="8"/>
        <rFont val="Calibri"/>
        <family val="2"/>
        <scheme val="minor"/>
      </rPr>
      <t>naked</t>
    </r>
    <r>
      <rPr>
        <sz val="12"/>
        <color indexed="8"/>
        <rFont val="Calibri"/>
        <family val="2"/>
        <scheme val="minor"/>
      </rPr>
      <t xml:space="preserve"> broadband</t>
    </r>
  </si>
  <si>
    <t>A-S8.2</t>
  </si>
  <si>
    <t>Business lines providing data (non-broadband) services</t>
  </si>
  <si>
    <t>A-S8.3</t>
  </si>
  <si>
    <t>Business lines providing voice only</t>
  </si>
  <si>
    <t>A-S8.4</t>
  </si>
  <si>
    <t>Business lines providing a broadband and voice bundle</t>
  </si>
  <si>
    <t>A-S8</t>
  </si>
  <si>
    <t>Total business lines</t>
  </si>
  <si>
    <t>A-S9</t>
  </si>
  <si>
    <t>Business lines that are fibre</t>
  </si>
  <si>
    <t>A-S10</t>
  </si>
  <si>
    <t>Churn in business lines</t>
  </si>
  <si>
    <t>A-S11</t>
  </si>
  <si>
    <t>Cable broadband subscribers</t>
  </si>
  <si>
    <t>A-S12</t>
  </si>
  <si>
    <t>Fixed wireless naked broadband subscribers</t>
  </si>
  <si>
    <t>A-S13</t>
  </si>
  <si>
    <t>Fixed wireless broadband and voice bundle subscribers</t>
  </si>
  <si>
    <t>A-S14</t>
  </si>
  <si>
    <t>Satellite broadband internet subscribers</t>
  </si>
  <si>
    <t>A-S1</t>
  </si>
  <si>
    <t>Total fixed access lines</t>
  </si>
  <si>
    <t>Fixed network traffic</t>
  </si>
  <si>
    <t>A-T1</t>
  </si>
  <si>
    <t>Total retail fixed network broadband data used by customers (in TB)</t>
  </si>
  <si>
    <t>A-T6.1</t>
  </si>
  <si>
    <t>Chargeable business local telephone minutes</t>
  </si>
  <si>
    <t>A-T6.2</t>
  </si>
  <si>
    <t>Fixed-to-mobile minutes</t>
  </si>
  <si>
    <t>A-T6.3</t>
  </si>
  <si>
    <t>National call minutes</t>
  </si>
  <si>
    <t>A-T6.4</t>
  </si>
  <si>
    <t>International outgoing call minutes</t>
  </si>
  <si>
    <t>A-T6.O</t>
  </si>
  <si>
    <t>Other outbound call minutes</t>
  </si>
  <si>
    <t>A-T6</t>
  </si>
  <si>
    <t>Total outbound call minutes</t>
  </si>
  <si>
    <t>A-T7</t>
  </si>
  <si>
    <t>Total residential outbound call minutes</t>
  </si>
  <si>
    <t>Fixed network retail revenue</t>
  </si>
  <si>
    <t>A-R1.1.1.1</t>
  </si>
  <si>
    <t>Revenue from chargeable business local calls</t>
  </si>
  <si>
    <t>A-R1.1.1.2</t>
  </si>
  <si>
    <t>Revenue from fixed-to-mobile calls</t>
  </si>
  <si>
    <t>A-R1.1.1.3</t>
  </si>
  <si>
    <t>Revenue from national calls</t>
  </si>
  <si>
    <t>A-R1.1.1.4</t>
  </si>
  <si>
    <t>Revenue from international calls</t>
  </si>
  <si>
    <t>A-R1.1.1.5</t>
  </si>
  <si>
    <t>Revenue from other outbound chargeable calls</t>
  </si>
  <si>
    <t>A-R1.1.1</t>
  </si>
  <si>
    <t>Total calling revenue</t>
  </si>
  <si>
    <t>A-R2</t>
  </si>
  <si>
    <t>Total residential calling revenue</t>
  </si>
  <si>
    <t>A-R1.3.0</t>
  </si>
  <si>
    <t>Subscription revenue from residential fixed access lines providing voice only</t>
  </si>
  <si>
    <t>A-R1.3.2</t>
  </si>
  <si>
    <t>Subscription revenue from residential fixed access lines providing a broadband and voice bundle</t>
  </si>
  <si>
    <t>A-R1.3.3</t>
  </si>
  <si>
    <t>Subscription revenue from residential fixed access lines providing broadband only (naked)</t>
  </si>
  <si>
    <t>A-R1.3.4</t>
  </si>
  <si>
    <t>Subscription revenue from business fixed access lines providing voice only</t>
  </si>
  <si>
    <t>A-R1.3.5</t>
  </si>
  <si>
    <t>Subscription revenue from business fixed access lines providing a broadband and voice bundle</t>
  </si>
  <si>
    <t>A-R1.3.6</t>
  </si>
  <si>
    <t>Subscription revenue from business fixed access lines providing broadband only (naked)</t>
  </si>
  <si>
    <t>A-R1.2</t>
  </si>
  <si>
    <t xml:space="preserve">Subscription revenue from business fixed access lines providing data (non-broadband) services  </t>
  </si>
  <si>
    <t>A-R1.3</t>
  </si>
  <si>
    <t>Total fixed line subscription revenue</t>
  </si>
  <si>
    <t>A-R1.4</t>
  </si>
  <si>
    <t>Fixed wireless broadband revenue</t>
  </si>
  <si>
    <t>A-R1.5</t>
  </si>
  <si>
    <t>Satellite broadband revenue</t>
  </si>
  <si>
    <t>A-R1.O</t>
  </si>
  <si>
    <t>Other retail fixed network telecommunications services revenues</t>
  </si>
  <si>
    <t>A-R1</t>
  </si>
  <si>
    <t>Total retail revenue from all fixed network telecommunications services</t>
  </si>
  <si>
    <t>Reasonableness check</t>
  </si>
  <si>
    <t>Average business local call charge</t>
  </si>
  <si>
    <t>Average fixed-to-mobile call charge</t>
  </si>
  <si>
    <t>Average national call charge</t>
  </si>
  <si>
    <t>Average international call charge</t>
  </si>
  <si>
    <t>% of residential customers</t>
  </si>
  <si>
    <t>Average chargeable minutes per line per month</t>
  </si>
  <si>
    <t>Average data consumption per broadband customer per month (in GB)</t>
  </si>
  <si>
    <t>Average broadband revenue per month per fixed line broadband customer</t>
  </si>
  <si>
    <t>Average broadband revenue per month per fixed wireless customer</t>
  </si>
  <si>
    <t>Average broadband revenue per month per satellite customer</t>
  </si>
  <si>
    <t>SHEET B - MOBILE NETWORK OPERATORS (not MVNOs)</t>
  </si>
  <si>
    <t>Subscribers</t>
  </si>
  <si>
    <t>Subscribers by customer segment - Prepaid</t>
  </si>
  <si>
    <t>B-S1.2.1</t>
  </si>
  <si>
    <t xml:space="preserve">Prepaid data-only plans </t>
  </si>
  <si>
    <t>Confidential</t>
  </si>
  <si>
    <t>B-S1.2.2</t>
  </si>
  <si>
    <t>Prepaid bundles - Voice/SMS/Data ≤1GB</t>
  </si>
  <si>
    <t>B-S1.2.3</t>
  </si>
  <si>
    <t>Prepaid bundles - Voice/SMS/Data &gt;1GB &lt; 3GB</t>
  </si>
  <si>
    <t>B-S1.2.4</t>
  </si>
  <si>
    <t>Prepaid bundles - Voice/SMS/Data ≥ 3GB</t>
  </si>
  <si>
    <t>B-S1.2.5</t>
  </si>
  <si>
    <t>Casual prepaid users</t>
  </si>
  <si>
    <t>B-S1.1</t>
  </si>
  <si>
    <t>Total prepaid mobile subscribers (30 day)</t>
  </si>
  <si>
    <t>B-S1.2</t>
  </si>
  <si>
    <t>Total prepaid mobile subscribers (6 month)</t>
  </si>
  <si>
    <t>B-S1.5</t>
  </si>
  <si>
    <t>Prepaid frequently called number add-ons</t>
  </si>
  <si>
    <t>B-S1.6</t>
  </si>
  <si>
    <t>Prepay churn (12 month)</t>
  </si>
  <si>
    <t>Subscribers by customer segment - On-account Residential</t>
  </si>
  <si>
    <t>B-S2.1.1</t>
  </si>
  <si>
    <t>On-account residential data-only plans</t>
  </si>
  <si>
    <t>B-S2.1.2</t>
  </si>
  <si>
    <t>On-account residential bundles - Voice/SMS/Data ≤1GB</t>
  </si>
  <si>
    <t>B-S2.1.3</t>
  </si>
  <si>
    <t>On-account residential  bundles - Voice/SMS/Data &gt;1GB &lt; 3GB</t>
  </si>
  <si>
    <t>B-S2.1.4</t>
  </si>
  <si>
    <t>On-account residential  bundles - Voice/SMS/Data &gt;3GB &lt;8GB</t>
  </si>
  <si>
    <t>B-S2.1.5</t>
  </si>
  <si>
    <t>On-account residential bundles - Voice/SMS/Data ≥ 8GB</t>
  </si>
  <si>
    <t>B-S2.1.6</t>
  </si>
  <si>
    <t>On-account residential bundle - Voice/SMS/'Unlimited' data</t>
  </si>
  <si>
    <t>B-S2.1.O</t>
  </si>
  <si>
    <t>Other on-account residential bundles not included above</t>
  </si>
  <si>
    <t>B-S2.1</t>
  </si>
  <si>
    <t>Total on-account residential mobile subscribers</t>
  </si>
  <si>
    <t>B-S2.4</t>
  </si>
  <si>
    <t>On-account residential frequently called numbers add-ons</t>
  </si>
  <si>
    <t>B-S2.5</t>
  </si>
  <si>
    <t>On-account residential churn (12 month)</t>
  </si>
  <si>
    <t>Subscribers by customer segment – On-account Business</t>
  </si>
  <si>
    <t>B-S3.1.1</t>
  </si>
  <si>
    <t>On-account business data-only</t>
  </si>
  <si>
    <t>B-S3.1.2</t>
  </si>
  <si>
    <t>On-account business bundle - Voice/SMS/Data ≤1GB</t>
  </si>
  <si>
    <t>B-S3.1.3</t>
  </si>
  <si>
    <t>On-account business bundle - Voice/SMS/Data &gt;1GB&lt; 3GB</t>
  </si>
  <si>
    <t>B-S3.1.4</t>
  </si>
  <si>
    <t>On-account business bundle - Voice/SMS/Data &gt;3GB&lt; 8GB</t>
  </si>
  <si>
    <t>B-S3.1.5</t>
  </si>
  <si>
    <t>On-account business bundle - Voice/SMS/Data ≥ 8GB</t>
  </si>
  <si>
    <t>B-S3.1.6</t>
  </si>
  <si>
    <t>On-account business bundle - Voice/SMS/'Unlimited' data</t>
  </si>
  <si>
    <t>B-S3.1.O</t>
  </si>
  <si>
    <t>Other on-account business bundles not included above</t>
  </si>
  <si>
    <t>B-S3.1</t>
  </si>
  <si>
    <t>Total on-account business mobile subscribers</t>
  </si>
  <si>
    <t>B-S3.8</t>
  </si>
  <si>
    <t xml:space="preserve">Open contract business subscribers </t>
  </si>
  <si>
    <t>B-S3.9</t>
  </si>
  <si>
    <t>Fixed term business subscribers with contract &gt; 24 months</t>
  </si>
  <si>
    <t>B-S3.5</t>
  </si>
  <si>
    <t>On-account business churn (12 months)</t>
  </si>
  <si>
    <t>Other subscriber questions - All customer segments</t>
  </si>
  <si>
    <t>B-S4.1</t>
  </si>
  <si>
    <t>Cellular mobile phone subscribers with dedicated data-only plans (for OECD)</t>
  </si>
  <si>
    <t>B-S4.2</t>
  </si>
  <si>
    <t>Cellular mobile phone subscribers (not already counted in the prior question) that accessed</t>
  </si>
  <si>
    <t xml:space="preserve"> the internet within 90 days prior to year end (for OECD)</t>
  </si>
  <si>
    <t>B-S4</t>
  </si>
  <si>
    <t>Total active internet connections from a mobile phone</t>
  </si>
  <si>
    <t>B-S5</t>
  </si>
  <si>
    <t>Cellular mobile data card, tablet and other non-phone devices with dedicated data-only plans</t>
  </si>
  <si>
    <t>B-S7</t>
  </si>
  <si>
    <t>M2M (machine-to-machine) connections</t>
  </si>
  <si>
    <t>B-S8</t>
  </si>
  <si>
    <t>Number of subscribers with a handset payment plan - 12 months or less</t>
  </si>
  <si>
    <t>B-8.1</t>
  </si>
  <si>
    <t>Number of subscribers with a handset payment plan - 13 months or more</t>
  </si>
  <si>
    <t>B-S9</t>
  </si>
  <si>
    <t>Total number of handsets locked to network</t>
  </si>
  <si>
    <t>B-S10</t>
  </si>
  <si>
    <t>Number of handsets locked to network for which no break fee is payable</t>
  </si>
  <si>
    <t>Traffic</t>
  </si>
  <si>
    <t>Traffic by customer segment - Prepaid</t>
  </si>
  <si>
    <t>B-T1.1</t>
  </si>
  <si>
    <t xml:space="preserve">Prepaid voice minutes </t>
  </si>
  <si>
    <t>B-T1.2</t>
  </si>
  <si>
    <t xml:space="preserve">Prepaid SMS </t>
  </si>
  <si>
    <t>B-T1.3</t>
  </si>
  <si>
    <t xml:space="preserve">Prepaid TB of data traffic </t>
  </si>
  <si>
    <t>Traffic by customer segment - On-account residential</t>
  </si>
  <si>
    <t>B-T2.1</t>
  </si>
  <si>
    <t xml:space="preserve">On-account residential voice minutes </t>
  </si>
  <si>
    <t>B-T2.2</t>
  </si>
  <si>
    <t xml:space="preserve">On-account residential SMS </t>
  </si>
  <si>
    <t>B-T2.3</t>
  </si>
  <si>
    <t xml:space="preserve">On-account residential TB of data traffic </t>
  </si>
  <si>
    <t>Traffic by customer segment - Business</t>
  </si>
  <si>
    <t>B-T3.1</t>
  </si>
  <si>
    <t xml:space="preserve">On-account business voice minutes </t>
  </si>
  <si>
    <t>B-T3.2</t>
  </si>
  <si>
    <t xml:space="preserve">On-account business SMS </t>
  </si>
  <si>
    <t>B-T3.3</t>
  </si>
  <si>
    <t xml:space="preserve">On-account business TB of data traffic </t>
  </si>
  <si>
    <t>Traffic - All customer segments</t>
  </si>
  <si>
    <t>Traffic from domestic customers when roaming overseas</t>
  </si>
  <si>
    <t>B-T4.1</t>
  </si>
  <si>
    <t>Overseas roaming voice minutes</t>
  </si>
  <si>
    <t>B-T4.2</t>
  </si>
  <si>
    <t>Overseas roaming SMS</t>
  </si>
  <si>
    <t>B-T4.3</t>
  </si>
  <si>
    <t>Overseas roaming TB of data</t>
  </si>
  <si>
    <t>Traffic from overseas customers when roaming in NZ</t>
  </si>
  <si>
    <t>B-T5.1</t>
  </si>
  <si>
    <t>NZ roaming voice minutes</t>
  </si>
  <si>
    <t>B-T5.2</t>
  </si>
  <si>
    <t>NZ roaming SMS</t>
  </si>
  <si>
    <t>B-T5.3</t>
  </si>
  <si>
    <t>NZ roaming TB of Data</t>
  </si>
  <si>
    <t>Traffic to international</t>
  </si>
  <si>
    <t>B-T6.1</t>
  </si>
  <si>
    <t>Minutes mobile-to-international</t>
  </si>
  <si>
    <t>B-T6.2</t>
  </si>
  <si>
    <t>SMS mobile-to-international</t>
  </si>
  <si>
    <t>National traffic</t>
  </si>
  <si>
    <t>B-T7.1</t>
  </si>
  <si>
    <t>Voice minutes on-net</t>
  </si>
  <si>
    <t>B-T7.2</t>
  </si>
  <si>
    <t xml:space="preserve">Voice minutes off-net </t>
  </si>
  <si>
    <t>B-T8</t>
  </si>
  <si>
    <t>Minutes mobile-to-fixed</t>
  </si>
  <si>
    <t>B-T9</t>
  </si>
  <si>
    <t>Outbound minutes mobile-to-other</t>
  </si>
  <si>
    <t>B-T10</t>
  </si>
  <si>
    <t xml:space="preserve">National roaming minutes </t>
  </si>
  <si>
    <t>B-T11</t>
  </si>
  <si>
    <t xml:space="preserve">National roaming text messages </t>
  </si>
  <si>
    <t>B-T12</t>
  </si>
  <si>
    <t>National roaming data traffic (TB)</t>
  </si>
  <si>
    <t>B-T13</t>
  </si>
  <si>
    <t>Use of M2M SIM cards (TB)</t>
  </si>
  <si>
    <t>Revenue</t>
  </si>
  <si>
    <t>Revenue by customer segment (excluding GST) - Prepaid</t>
  </si>
  <si>
    <t>B-R2.1.1</t>
  </si>
  <si>
    <t>Prepaid bundle revenue from all Voice/SMS/Data bundles</t>
  </si>
  <si>
    <t>B-R2.1.4</t>
  </si>
  <si>
    <t>Prepaid voice revenue</t>
  </si>
  <si>
    <t>B-R2.1.5</t>
  </si>
  <si>
    <t>Prepaid SMS revenue</t>
  </si>
  <si>
    <t>B-R2.1.6</t>
  </si>
  <si>
    <t>Prepaid data-only revenue</t>
  </si>
  <si>
    <t>B-R2.1.7</t>
  </si>
  <si>
    <t>Prepaid frequently called numbers add-on revenue</t>
  </si>
  <si>
    <t>B-R2.1.O</t>
  </si>
  <si>
    <t>Other prepaid revenue</t>
  </si>
  <si>
    <t>B-R2.1</t>
  </si>
  <si>
    <t>Total prepaid mobile revenue</t>
  </si>
  <si>
    <t>Revenue by customer segment (excluding GST) - On-account residential</t>
  </si>
  <si>
    <t>B-R3.1.1</t>
  </si>
  <si>
    <t>On-account residential bundle revenue from all Voice/SMS/Data bundles</t>
  </si>
  <si>
    <t>B-R3.1.5</t>
  </si>
  <si>
    <t>On-account residential voice revenue</t>
  </si>
  <si>
    <t>B-R3.1.6</t>
  </si>
  <si>
    <t>On-account residential SMS revenue</t>
  </si>
  <si>
    <t>B-R3.1.7</t>
  </si>
  <si>
    <t>On-account residential data-only revenue</t>
  </si>
  <si>
    <t>B-R3.1.8</t>
  </si>
  <si>
    <t>On-account residential frequently called numbers add-on revenue</t>
  </si>
  <si>
    <t>B-R3.1.O</t>
  </si>
  <si>
    <t>Other on-account residential revenue</t>
  </si>
  <si>
    <t>B-R3.1</t>
  </si>
  <si>
    <t>Total on-account residential mobile revenue</t>
  </si>
  <si>
    <t>Revenue by customer segment (excluding GST) - On-account business</t>
  </si>
  <si>
    <t>B-R4.1.1</t>
  </si>
  <si>
    <t>On-account business bundle revenue from all Voice/SMS/Data bundles</t>
  </si>
  <si>
    <t>B-R4.1.5</t>
  </si>
  <si>
    <t>On-account business voice</t>
  </si>
  <si>
    <t>B-R4.1.6</t>
  </si>
  <si>
    <t>On-account business SMS</t>
  </si>
  <si>
    <t>B-R4.1.7</t>
  </si>
  <si>
    <t>B-R4.1.O</t>
  </si>
  <si>
    <t>Other on-account business revenue</t>
  </si>
  <si>
    <t>B-R4.1</t>
  </si>
  <si>
    <t>Total on-account business mobile revenue</t>
  </si>
  <si>
    <t>Other retail revenue (excluding GST) - All customer segments</t>
  </si>
  <si>
    <t>B-R5</t>
  </si>
  <si>
    <t>M2M revenue</t>
  </si>
  <si>
    <t>B-R7</t>
  </si>
  <si>
    <t>Revenue from domestic customers when roaming overseas</t>
  </si>
  <si>
    <t>B-R8</t>
  </si>
  <si>
    <t>Handset sales revenue</t>
  </si>
  <si>
    <t>B-RO</t>
  </si>
  <si>
    <t>Other retail mobile services revenue</t>
  </si>
  <si>
    <t>Other mobile wholesale revenue (excluding GST) - All customer segments</t>
  </si>
  <si>
    <t>B-R9.1.1</t>
  </si>
  <si>
    <t>Revenue from subscribers of overseas networks roaming in NZ</t>
  </si>
  <si>
    <t>B-R9.1.2</t>
  </si>
  <si>
    <t>National Roaming revenue</t>
  </si>
  <si>
    <t>B-R9.1.3</t>
  </si>
  <si>
    <t>Resale of mobile services</t>
  </si>
  <si>
    <t>B-R9.1.4</t>
  </si>
  <si>
    <t>Mobile interconnection revenue</t>
  </si>
  <si>
    <t>B-R9.1.O</t>
  </si>
  <si>
    <t>Other mobile wholesale revenue</t>
  </si>
  <si>
    <t>B-R9.1</t>
  </si>
  <si>
    <t>Total mobile wholesale revenue</t>
  </si>
  <si>
    <t>B-R1</t>
  </si>
  <si>
    <t>Total retail revenue from all mobile communications services</t>
  </si>
  <si>
    <t>Mobile network coverage</t>
  </si>
  <si>
    <t>B-NC3.1</t>
  </si>
  <si>
    <t>Total 3G network coverage by land mass covered</t>
  </si>
  <si>
    <t>B-NC3.2</t>
  </si>
  <si>
    <t>Total 3G network coverage by population</t>
  </si>
  <si>
    <t>B-NC4.1</t>
  </si>
  <si>
    <t>Total 4G network coverage by land mass covered</t>
  </si>
  <si>
    <t>B-NC4.2</t>
  </si>
  <si>
    <t>Total 4G network coverage by population</t>
  </si>
  <si>
    <t>B-NC5.1</t>
  </si>
  <si>
    <t>Total 5G network coverage by land mass covered</t>
  </si>
  <si>
    <t>B-NC5.2</t>
  </si>
  <si>
    <t>Total 5G network coverage by population</t>
  </si>
  <si>
    <t>Average data consumption per month in GB</t>
  </si>
  <si>
    <t>Average prepay voice usage</t>
  </si>
  <si>
    <t>Average residential on-account voice usage</t>
  </si>
  <si>
    <t>Average business on-account voice usage</t>
  </si>
  <si>
    <t>Average prepay data usage</t>
  </si>
  <si>
    <t>Average residential on-account data usage</t>
  </si>
  <si>
    <t>Average business on-account data usage</t>
  </si>
  <si>
    <t>Overall average voice usage</t>
  </si>
  <si>
    <t>Prepay ARPU (30 day subscribers)</t>
  </si>
  <si>
    <t>Residential on-account ARPU</t>
  </si>
  <si>
    <t>Business ARPU</t>
  </si>
  <si>
    <t xml:space="preserve">SHEET C - FOR MOBILE VIRTUAL NETWORK OPERATORS AND MOBILE </t>
  </si>
  <si>
    <t>RESELLERS (Not for Operators completing Sheet B)</t>
  </si>
  <si>
    <t>Retail mobile subscribers</t>
  </si>
  <si>
    <t>C-S1</t>
  </si>
  <si>
    <t>Cellular mobile on-account subscribers</t>
  </si>
  <si>
    <t>C-S2</t>
  </si>
  <si>
    <t>Cellular mobile telephone prepay subscribers</t>
  </si>
  <si>
    <t>C-S3</t>
  </si>
  <si>
    <t>Total cellular mobile subscribers</t>
  </si>
  <si>
    <t>Retail mobile traffic</t>
  </si>
  <si>
    <t>C-T1</t>
  </si>
  <si>
    <t>Total New Zealand mobile call minutes</t>
  </si>
  <si>
    <t>C-T2</t>
  </si>
  <si>
    <t>Total number of text messages</t>
  </si>
  <si>
    <t>C-T3</t>
  </si>
  <si>
    <t>Total data traffic (in TB)</t>
  </si>
  <si>
    <t>Mobile revenue</t>
  </si>
  <si>
    <t>C-R1.1</t>
  </si>
  <si>
    <t>Mobile subscription revenue</t>
  </si>
  <si>
    <t>C-R1.2</t>
  </si>
  <si>
    <t>Mobile call revenue</t>
  </si>
  <si>
    <t>C-R1.3</t>
  </si>
  <si>
    <t>Text message revenue</t>
  </si>
  <si>
    <t>C-R1.4</t>
  </si>
  <si>
    <t>Mobile cellular data service revenue</t>
  </si>
  <si>
    <t>C-R1.5</t>
  </si>
  <si>
    <t>Wholesale mobile telecommunications services revenue</t>
  </si>
  <si>
    <t>C-R1.O</t>
  </si>
  <si>
    <t>Other retail mobile telecommunications services revenue</t>
  </si>
  <si>
    <t>C-R1</t>
  </si>
  <si>
    <t>Total revenue from all mobile telecommunications services</t>
  </si>
  <si>
    <t>Average mobile call charge</t>
  </si>
  <si>
    <t>Average text message charge</t>
  </si>
  <si>
    <t>SHEET D - FIXED NETWORK OPERATOR WHOLESALE QUESTIONS</t>
  </si>
  <si>
    <t>Wholesale broadband and other data connections</t>
  </si>
  <si>
    <t>D-S4.1</t>
  </si>
  <si>
    <t>Wholesale business lines providing data (non-broadband) services</t>
  </si>
  <si>
    <t>D-S4.2</t>
  </si>
  <si>
    <t>Wholesale dark fibre connections</t>
  </si>
  <si>
    <t>D-S4.3</t>
  </si>
  <si>
    <t>Wholesale business fibre-to-the-premises broadband connections</t>
  </si>
  <si>
    <t>D-S4.4</t>
  </si>
  <si>
    <t>Wholesale copper broadband connections (UBA &amp; LLU)</t>
  </si>
  <si>
    <t>D-S4.5.1</t>
  </si>
  <si>
    <t>Wholesale fixed wireless broadband internet connections</t>
  </si>
  <si>
    <t>D-S4.5.2</t>
  </si>
  <si>
    <t>Wholesale satellite broadband connections</t>
  </si>
  <si>
    <t>D-S4.6</t>
  </si>
  <si>
    <t xml:space="preserve">Wholesale copper voice-only connections  </t>
  </si>
  <si>
    <t>D-S4.O</t>
  </si>
  <si>
    <t>Other wholesale broadband connections</t>
  </si>
  <si>
    <t>D-S4</t>
  </si>
  <si>
    <t>Total wholesale fixed network connections</t>
  </si>
  <si>
    <t>Wholesale fixed network revenue</t>
  </si>
  <si>
    <t>D-R2.1</t>
  </si>
  <si>
    <t>Wholesale revenue from data transit, peering and domestic transmission</t>
  </si>
  <si>
    <t>D-R2.2</t>
  </si>
  <si>
    <t>Wholesale revenue from provision of international data transmission</t>
  </si>
  <si>
    <t>D-R2.3</t>
  </si>
  <si>
    <t xml:space="preserve">Wholesale revenue from dark fibre services </t>
  </si>
  <si>
    <t>D-R2.4</t>
  </si>
  <si>
    <t>Wholesale IP voice services revenue</t>
  </si>
  <si>
    <t>D-R2.5</t>
  </si>
  <si>
    <t>Wholesale business data services revenue</t>
  </si>
  <si>
    <t>D-R2.6</t>
  </si>
  <si>
    <t xml:space="preserve">Wholesale copper voice-only revenue </t>
  </si>
  <si>
    <t>D-R2.7</t>
  </si>
  <si>
    <t>Wholesale broadband revenue from fibre-to-the-premise/fibre-to-the-kerb connections</t>
  </si>
  <si>
    <t>D-R2.8</t>
  </si>
  <si>
    <t>Wholesale copper broadband revenue (UBA &amp; LLU)</t>
  </si>
  <si>
    <t>D-R2.9</t>
  </si>
  <si>
    <t>Wholesale fixed wireless broadband revenue</t>
  </si>
  <si>
    <t>D-R2.10</t>
  </si>
  <si>
    <t>Wholesale satellite broadband revenue</t>
  </si>
  <si>
    <t>D-R2.O</t>
  </si>
  <si>
    <t>Other wholesale telecommunications services revenues</t>
  </si>
  <si>
    <t>D-R2</t>
  </si>
  <si>
    <t>Total wholesale fixed network revenues</t>
  </si>
  <si>
    <t>SHEET E - ALL OPERATORS - GENERAL BUSINESS QUESTIONS</t>
  </si>
  <si>
    <t>Staff</t>
  </si>
  <si>
    <t>A-E</t>
  </si>
  <si>
    <t>Total full time staff or equivalent employed in telecommunications services</t>
  </si>
  <si>
    <t>A-E.1</t>
  </si>
  <si>
    <t>Percentage of female staff (OECD question)</t>
  </si>
  <si>
    <t xml:space="preserve">Capital expenditure </t>
  </si>
  <si>
    <t>A-C1.1</t>
  </si>
  <si>
    <t>Investment in fibre for access network</t>
  </si>
  <si>
    <t>A-C1.2</t>
  </si>
  <si>
    <t>Investment in copper (non-fibre) access network</t>
  </si>
  <si>
    <t>A-C1.3</t>
  </si>
  <si>
    <t xml:space="preserve">Investment in core and backhaul network </t>
  </si>
  <si>
    <t>A-C1.4</t>
  </si>
  <si>
    <t>Investment in IT systems</t>
  </si>
  <si>
    <t>B-C1</t>
  </si>
  <si>
    <t>Investment in mobile access network</t>
  </si>
  <si>
    <t>B-C2</t>
  </si>
  <si>
    <t>Investment in spectrum</t>
  </si>
  <si>
    <t>B-C3</t>
  </si>
  <si>
    <t>Other mobile investment</t>
  </si>
  <si>
    <t>A-C1.O</t>
  </si>
  <si>
    <t>Other telecommunications investment</t>
  </si>
  <si>
    <t>A-C1</t>
  </si>
  <si>
    <t>Total investment in telecommunications infrastructure</t>
  </si>
  <si>
    <t>Aggregate retail customers</t>
  </si>
  <si>
    <t>E-S1.1</t>
  </si>
  <si>
    <t>Business retail monthly account customers billed for fixed services only</t>
  </si>
  <si>
    <t>E-S1.2</t>
  </si>
  <si>
    <t>Business retail monthly account customers with one bill for a bundle of fixed and mobile services only</t>
  </si>
  <si>
    <t>E-S1.3</t>
  </si>
  <si>
    <t>Business retail monthly account customers with one bill for a bundle of fixed-line, mobile and other</t>
  </si>
  <si>
    <t xml:space="preserve"> non-telecommunications services</t>
  </si>
  <si>
    <t>E-S1.T</t>
  </si>
  <si>
    <t>Total business retail monthly account telecommunications customers</t>
  </si>
  <si>
    <t>E-S2.1</t>
  </si>
  <si>
    <t>Residential retail monthly account customers billed for fixed services only</t>
  </si>
  <si>
    <t>E-S2.2</t>
  </si>
  <si>
    <t>Residential retail monthly account customers with one bill for a bundle of fixed and mobile services only</t>
  </si>
  <si>
    <t>E-S2.3</t>
  </si>
  <si>
    <t xml:space="preserve">Residential retail monthly account customers with one bill for a bundle of fixed and/or mobile services and </t>
  </si>
  <si>
    <t xml:space="preserve">pay TV/SVOD/subscription music services </t>
  </si>
  <si>
    <t>E-S2.4</t>
  </si>
  <si>
    <t>Residential retail monthly account customers with one bill for a bundle of fixed and/or mobile services</t>
  </si>
  <si>
    <t xml:space="preserve"> and electricity</t>
  </si>
  <si>
    <t>E-S2.T</t>
  </si>
  <si>
    <t>Total residential retail monthly account telecommunications customers</t>
  </si>
  <si>
    <t>Definition</t>
  </si>
  <si>
    <t>Number of active fixed access lines retailed by respondent for the provision of voice services only, as at end of year, that are supplied or believed to be supplied to residential customers.</t>
  </si>
  <si>
    <t>Number of fixed-line broadband retail connections of all technology types as at end of year where the broadband service is bundled with a voice service that provides a fixed-line number.</t>
  </si>
  <si>
    <t>Number of fixed-line broadband retail connections of all technology types as at end of year where the broadband service is not bundled with a voice service that provides a fixed-line number.</t>
  </si>
  <si>
    <t>Number of active fixed access lines of all types retailed by respondent as at end of year that are supplied or believed to be supplied to residential customers (i.e. lines which are not used for business, government or other professional purposes or as public telephone stations).</t>
  </si>
  <si>
    <t>Number of active fixed access retail lines identified as residential as at end of year that are fibre-to-the-premise.</t>
  </si>
  <si>
    <t>Number of fixed line broadband retail connections supplied at a prescribed discount because the subscriber had a qualifying mobile service also sold by the respondent.</t>
  </si>
  <si>
    <t xml:space="preserve">Number of bundled broadband and voice residential subscribers that had their service terminated during the year. A change of plan shall not be considered as churn. </t>
  </si>
  <si>
    <t xml:space="preserve">Number of naked broadband residential subscribers that had their service terminated during the year. A change of plan shall not be considered as churn. </t>
  </si>
  <si>
    <t>Number of broadband retail broadband connections identified as business or non-residential connections as at end of year where the broadband service is not bundled a voice or other telecommunications service.</t>
  </si>
  <si>
    <t xml:space="preserve">Number of retail business data connections as at end of year providing IP voice, managed IP services or other digital data services not classified as broadband connections. </t>
  </si>
  <si>
    <t>Number of business fixed-line retail connections as at end of year providing voice services only - whether IP voice or analogue voice.</t>
  </si>
  <si>
    <t>Number of fixed-line broadband retail connections of all technology types as at end of year where the broadband service is bundled with a voice service that provides a phone number.</t>
  </si>
  <si>
    <t>Number of active fixed access lines of all types retailed by respondent as at end of year that are supplied to business or non-residential customers.</t>
  </si>
  <si>
    <t>Number of active fixed access retail connections identified as business or non-residential connections as at end of year that are served by fibre-to-the-premise, including where the end-users are served directly by fibre or a very short copper loop running no further than the entry point to the building.</t>
  </si>
  <si>
    <t xml:space="preserve">Number of business lines that had their service terminated during the year. A change of plan shall not be considered as churn. </t>
  </si>
  <si>
    <t>Number of broadband internet retail connections as at end of year that are served by co-axial cable TV cable.</t>
  </si>
  <si>
    <t>Number of broadband retail connections as at end of year served by a high-speed fixed wireless service. Exclude connections where a voice service is also provided.</t>
  </si>
  <si>
    <t>Number of broadband retail connections as at end of year served by a high-speed fixed wireless service where the broadband service is bundled with a voice service that provides a fixed-line number.</t>
  </si>
  <si>
    <t>Number of broadband retail connections as at end of year served by satellite. Minimum theoretical download speed should be equal to or greater than 256 Kbit/s.</t>
  </si>
  <si>
    <t xml:space="preserve">Total number of active fixed access lines of all types retailed by respondent, as at end of year. </t>
  </si>
  <si>
    <t xml:space="preserve">Total amount of data usage by respondent's retail broadband customers during the year, as recorded for billing purposes. </t>
  </si>
  <si>
    <t>Total chargeable minutes (billed minutes when charged per minute and billed minutes forgone when charged by subscription) of retail local calls made by business customers and originating from fixed network during the year.</t>
  </si>
  <si>
    <t>Total chargeable minutes (billed minutes when charged per minute and billed minutes forgone when charged by subscription) of retail calls to a mobile cellular network originating from a fixed network during the year.</t>
  </si>
  <si>
    <t>Total chargeable minutes (billed minutes when charged per minute and billed minutes forgone when charged by subscription) of retail national calls (toll calls) originating on fixed network during the year.</t>
  </si>
  <si>
    <t>Total chargeable minutes (billed minutes when charged per minute and billed minutes forgone when charged by subscription) of outwards international retail calls originating on fixed network during the year.</t>
  </si>
  <si>
    <t>Any other minutes (billed minutes when charged per minute and billed minutes forgone when charged by subscription) of retail calls originating on fixed network during the year not covered by the questions above, including outbound 0800 calls.</t>
  </si>
  <si>
    <t>Total chargeable minutes (billed minutes when charged per minute and billed minutes forgone when charged by subscription) of all outwards retail calls originating on a fixed network during the year.</t>
  </si>
  <si>
    <t>Total chargeable minutes (billed minutes when charged per minute and billed minutes forgone when charged by subscription) of all outwards retail calls originating on a fixed network during the year made by residential subscribers.</t>
  </si>
  <si>
    <t>Gross retail revenue (excluding GST) from chargeable business local calls originating from fixed network during the year (whether charged per minute or by subscription for that call type except the subscription component of residential line rental).</t>
  </si>
  <si>
    <t>Gross retail revenue (excluding GST) from chargeable calls originating from fixed network and terminating on a mobile network during the year (whether charged per minute or by subscription for that call type).</t>
  </si>
  <si>
    <t>Gross retail revenue (excluding GST) from chargeable national calls originating from fixed network during the year (whether charged per minute or by subscription for that call type).</t>
  </si>
  <si>
    <t>Gross retail revenue (excluding GST) from outwards international calls originating from fixed network during the year (whether charged per minute or by subscription for that call type).</t>
  </si>
  <si>
    <t>Gross retail revenue (excluding GST) from other calls originating from fixed network during the year not covered by the above four questions, including calling subscriptions.</t>
  </si>
  <si>
    <t>Total gross retail revenue (excluding GST) from charges for calls originating from fixed network during the year (whether charged per minute or by subscription),which should be the sum of the relevant five responses above.</t>
  </si>
  <si>
    <t>Total gross retail revenue (excluding GST) charged to residential subscribers for calls originating from fixed network during the year (whether charged per minute or by subscription).</t>
  </si>
  <si>
    <t xml:space="preserve">Gross retail revenue (excluding GST) from provision by way of subscription (usually a monthly charge) of a residential fixed-line voice only service that provides a fixed line telephone number. </t>
  </si>
  <si>
    <t xml:space="preserve">Gross retail revenue (excluding GST) from provision by way of subscription of a residential fixed-line bundled service where broadband is bundled with a voice service that provides a fixed line telephone number. </t>
  </si>
  <si>
    <t xml:space="preserve">Gross retail revenue (excluding GST) from provision by way of subscription of a residential fixed-line naked broadband service, i.e. where the broadband service is not bundled with a voice service that provides a fixed line telephone number. </t>
  </si>
  <si>
    <t xml:space="preserve">Gross retail revenue (excluding GST) from provision by way of subscription of a business fixed-line voice only service that provides a telephone number. </t>
  </si>
  <si>
    <t xml:space="preserve">Gross retail revenue (excluding GST) from provision by way of subscription of a business fixed-line bundled service where broadband is bundled with a voice service that provides a fixed line telephone number. </t>
  </si>
  <si>
    <t xml:space="preserve">Gross retail revenue (excluding GST) from provision by way of subscription of a business fixed-line naked broadband service, i.e. where the broadband service is not bundled with a voice service that provides a fixed line telephone number. </t>
  </si>
  <si>
    <t xml:space="preserve">Total gross retail revenue (excluding GST) earned during the year from the provision by way of subscription of managed IP services, traditional data services such as leased circuits, frame relay services, and other digital data services (delivered over copper or fibre) for businesses. </t>
  </si>
  <si>
    <t>Total gross retail revenue (excluding GST) earned during the year from the provision by way of subscription for all fixed-line services listed above.</t>
  </si>
  <si>
    <t>Gross retail revenue (excluding GST) from provision of broadband services via high-speed fixed wireless technology.</t>
  </si>
  <si>
    <t>Gross retail revenue (excluding GST) from provision of broadband services via satellite technology.</t>
  </si>
  <si>
    <t>Any other telecommunications retail services revenues (excluding GST) (which includes revenue from all services supplied by way of fixed line or fixed wireless technologies, and revenue from equipment sold to allow access to those services) earned during the year by the respondent and not accounted for in any of the fixed network revenue responses above.</t>
  </si>
  <si>
    <t xml:space="preserve">Total gross revenue (excluding GST) from all fixed network telecommunications retail services provided during the year, including revenue from all voice, data, value-added services supplied by way fixed-line and fixed wireless technologies, and revenue from equipment sold to allow access to those services.  </t>
  </si>
  <si>
    <t>Sheet A respondents</t>
  </si>
  <si>
    <t>2degrees</t>
  </si>
  <si>
    <t>Citylink</t>
  </si>
  <si>
    <t>Compass</t>
  </si>
  <si>
    <t>InspireNet</t>
  </si>
  <si>
    <t>Kordia</t>
  </si>
  <si>
    <t>MyRepublic</t>
  </si>
  <si>
    <t>Now NZ</t>
  </si>
  <si>
    <t xml:space="preserve">Spark </t>
  </si>
  <si>
    <t>Stuff Fibre</t>
  </si>
  <si>
    <t xml:space="preserve">TeamTalk </t>
  </si>
  <si>
    <t>Trustpower</t>
  </si>
  <si>
    <t>Vector</t>
  </si>
  <si>
    <t>Vocus</t>
  </si>
  <si>
    <t>Vodafone</t>
  </si>
  <si>
    <t>Voyager</t>
  </si>
  <si>
    <t>Wireless Nation</t>
  </si>
  <si>
    <t>Lightwire</t>
  </si>
  <si>
    <t>Nova Energy</t>
  </si>
  <si>
    <t>Telecommunications Industry Questionnaire: Annual data collection 2019 collated responses</t>
  </si>
  <si>
    <t>Number of prepay subscribers as at year end who were subscribed to a data-only plan, which might be indicated by the type of device registered.</t>
  </si>
  <si>
    <t>Number of prepay subscribers as at year end who were subscribed to a bundle including at least voice and SMS and up to 1GB of data.</t>
  </si>
  <si>
    <t>Number of prepay subscribers as at year end who were subscribed to a bundle including at least voice and SMS and &gt;1GB &lt; 3GB of data.</t>
  </si>
  <si>
    <t xml:space="preserve">Number of prepay subscribers as at year end who were subscribed to a bundle including at least voice and SMS and ≥ 3GB of data. </t>
  </si>
  <si>
    <t>Number of active prepay subscribers as at year end who were not subscribed to any plan so were paying for usage on a per-minute, per-SMS and per-MB basis.</t>
  </si>
  <si>
    <t>Total number of prepay cellular mobile subscribers who were active (having outbound activity within the prior 30 days) as at year end.  The questions above capture subsets of these subscribers so do not necessarily add up to it.</t>
  </si>
  <si>
    <t>Total number of prepay cellular mobile subscribers who were active (having outbound activity within the prior six months) as at year end.  The questions above capture subsets of these subscribers so do not necessarily add up to it.</t>
  </si>
  <si>
    <t>Number of live prepay add-ons as at year end that allowed capped/unlimited calling minutes to a telephone number/group of frequently called telephone numbers on own network or another network (e.g. Bestmates or NZBestmates).</t>
  </si>
  <si>
    <t>Number of prepay subscribers who had their service terminated during the year. A change in plan shouldn't be considered a termination.</t>
  </si>
  <si>
    <t>Number of on-account residential subscribers as at year end who were subscribed to a data-only mobile plan, which may be indicated by the type of device registered.</t>
  </si>
  <si>
    <t>Number of on-account residential subscribers as at year end who were subscribed to a bundle including at least voice and SMS and up to 1GB of data.</t>
  </si>
  <si>
    <t>Number of on-account residential subscribers as at year end who were subscribed to a bundle including at least voice and SMS and &gt;1GB &lt; 3GB of data.</t>
  </si>
  <si>
    <t>Number of on-account residential subscribers as at year end who were subscribed to a bundle including at least voice and SMS and &gt;3GB &lt; 8GB of data.</t>
  </si>
  <si>
    <t xml:space="preserve">Number of on-account residential subscribers as at year end who were subscribed to a bundle including at least voice and SMS and ≥ 8GB of data. </t>
  </si>
  <si>
    <t xml:space="preserve">Number of on-account residential subscribers as at year end who were subscribed to a bundle including at least voice and SMS and what is marketed as unlimited data but typically there is throttling after a threshold such as 22GB is reached. </t>
  </si>
  <si>
    <t xml:space="preserve">Number of on-account residential subscribers as at year end who were subscribed to any type other type of plan including voice but not a subscriber included in one of the above categories. </t>
  </si>
  <si>
    <t xml:space="preserve">Total number of on-account residential (non-business) cellular mobile subscribers as at year end. If an account is able to be used then it is considered active. </t>
  </si>
  <si>
    <t>Number of residential on-account add-ons live as at year end allowing capped/unlimited calling minutes to a telephone number/group of frequently called telephone numbers on own network or another network (e.g. Bestmates or NZBestmates).</t>
  </si>
  <si>
    <t>Number of residential on-account subscribers who had their service terminated during the year. A change in plan shouldn't be considered a termination</t>
  </si>
  <si>
    <t>Number of on-account business subscribers as at year end who were subscribed to a data-only mobile plan, which might be indicated by the type of device registered.</t>
  </si>
  <si>
    <t>Number of on-account business subscribers as at year end who were subscribed to a bundle including at least voice and SMS plan and up to 1GB of data.</t>
  </si>
  <si>
    <t>Number of on-account business subscribers as at year end who were subscribed to a bundle including voice and SMS plan and &gt;1GB &lt; 3GB of data.</t>
  </si>
  <si>
    <t>Number of on-account business subscribers as at year end who were subscribed to a bundle including at least voice and SMS and &gt;3GB &lt; 8GB of data.</t>
  </si>
  <si>
    <t xml:space="preserve">Number of on-account business subscribers as at year end who were subscribed to a bundle including at least voice and SMS and ≥ 8GB of data. </t>
  </si>
  <si>
    <t xml:space="preserve">Number of on-account business subscribers as at year end who were subscribed to a bundle including at least voice and SMS and what is marketed as unlimited data but typically there is throttling after a threshold such as 22GB is reached. </t>
  </si>
  <si>
    <t xml:space="preserve">Number of on-account business subscribers as at year end who were subscribed to any type other type of plan including voice but not a subscriber included in one of the above categories. </t>
  </si>
  <si>
    <t xml:space="preserve">Total number of on-account business cellular mobile subscribers (or connections if a subscriber can have multiple connections) as at year end. If a subscriber is able to use their plan then they are considered active. </t>
  </si>
  <si>
    <t>Number of on-account business subscribers as at year end who were on open contract plans that could be terminated with no more than one months notice without penalty. This may be because a term contract has reached the end of its term.</t>
  </si>
  <si>
    <t>Number of on-account business subscribers as at year end who were on fixed term contract plans with a term of greater than 24 months. Termination of the contract before the end of the term will mean a penalty can be charged.</t>
  </si>
  <si>
    <t>Number of business on-account subscribers who had their service terminated during the year. A change in plan shouldn't be considered a termination.</t>
  </si>
  <si>
    <t>Active mobile phone plans with a data component. All on-account plans with recurring subscription fees that include data are considered 'active data plans' regardless of actual use. Prepaid mobile phone plans with a data component in the plan are also considered active, regardless of use.</t>
  </si>
  <si>
    <t>Active mobile phone subscribers without a data component (so not already counted in prior question) that have used casual data arrangements to make an internet data connection via Internet Protocol (IP) in the 90 days prior to year end. Standard SMS and MMS messaging do not count as an active internet data connection, even if they are delivered via IP.</t>
  </si>
  <si>
    <t>This is the sum of the two responses above and should answer the question, how many active internet connections from a mobile phone was this respondent providing as at year end? It is more important that this total be accurate than the two components above.</t>
  </si>
  <si>
    <t>Subscribers to dedicated data services provided over a mobile network purchased completely separately from voice services so not likely to be used on a mobile phone (e.g., used via modem/dongle) as at year end.</t>
  </si>
  <si>
    <t>SIM cards or connections active in the network as at year end used exclusively for the communication between equipment, or from equipment to people. Includes payment terminals using mobile network, telealarm, telesecurity, telemedicine, telemetry, etc.</t>
  </si>
  <si>
    <t>Number of subscribers as at year end who were on a handset payment plan for spreading the purchase price of the handset over 12 months or less</t>
  </si>
  <si>
    <t>Number of subscribers as at year end who were on a handset payment plan for spreading the purchase price of the handset over 13 months or more</t>
  </si>
  <si>
    <t xml:space="preserve">Number of active handsets locked to respondent's network. A handset is considered locked if then customer cannot use the handset on another network without paying a break fee. </t>
  </si>
  <si>
    <t xml:space="preserve">Number of active handsets locked to respondent's network where the handset can be unlocked to use on another network without paying a break fee. </t>
  </si>
  <si>
    <t>Minutes of calls made by prepay subscribers during the year as recorded for billing purposes (from all minutes included in a plan, report only those that were actually used by subscribers when the customer consumed less than the plan allowance; include the total number of minutes in the plan plus extra when the customer consumed more than the plan allowance).</t>
  </si>
  <si>
    <t>Number of SMS messages sent by prepay subscribers during the year as recorded for billing purposes (from all text messages included in a plan, only report those actually used by subscribers when the customer consumed less then the plan allowance; include the total number of text messages in the plan plus extra when the customer consumed more than the plan allowance).</t>
  </si>
  <si>
    <t>Data consumed by prepay subscribers during the year as recorded for billing purposes (from all data included in a plan, report only that actually used by subscribers when the customer consumed less than the plan allowance; include the total data plus extra when the customer consumed more than the plan allowance).</t>
  </si>
  <si>
    <t>Minutes of calls made by on-account residential subscribers during the year as recorded for billing purposes (from all minutes included in a plan, report only those that were actually used by subscribers when the customer consumed less than the plan allowance; include the total number of minutes in the plan plus extra when the customer consumed more than the plan allowance).</t>
  </si>
  <si>
    <t>Number of SMS messages sent by on-account residential subscribers during the year as recorded for billing purposes (from all text messages included in a plan, only report those actually used by subscribers when the customer consumed less then the plan allowance; include the total number of text messages in the plan plus extra when the customer consumed more than the plan allowance).</t>
  </si>
  <si>
    <t>Data consumed by on-account residential subscribers during the year as recorded for billing purposes (from all data included in a plan, report only that actually used by subscribers when the customer consumed less than the plan allowance; include the total data plus extra when the customer consumed more than the plan allowance).</t>
  </si>
  <si>
    <t>Minutes of calls made by on-account business subscribers during the year as recorded for billing purposes (from all minutes included in a plan, report only those that were actually used by subscribers when the customer consumed less than the plan allowance; include the total number of minutes in the plan plus extra when the customer consumed more than the plan allowance).</t>
  </si>
  <si>
    <t>Number of SMS messages sent by on-account business subscribers during the year as recorded for billing purposes (from all text messages included in a plan, only report those actually used by subscribers when the customer consumed less then the plan allowance; include the total number of text messages in the plan plus extra when the customer consumed more than the plan allowance).</t>
  </si>
  <si>
    <t>Data traffic consumed by on-account business subscribers during the year as recorded for billing purposes (from all data included in a plan, report only that actually used by subscribers when the customer consumed less than the plan allowance; include the total data plus extra when the customer consumed more than the plan allowance).</t>
  </si>
  <si>
    <t>Minutes of calls made and received by mobile subscribers (as recorded for billing purposes) when they were roaming overseas during the year.</t>
  </si>
  <si>
    <t>Number of SMS sent by mobile subscribers (as recorded for billing purposes) when they were roaming overseas during the year.</t>
  </si>
  <si>
    <t>Data consumed by mobile subscribers (as recorded for billing purposes) when they were roaming overseas during the year.</t>
  </si>
  <si>
    <t xml:space="preserve">Minutes of calls made and received by overseas mobile subscribers (as recorded for billing purposes) when they were roaming in New Zealand during the year. </t>
  </si>
  <si>
    <t>Number of SMS sent by overseas mobile subscribers (as recorded for billing purposes) when they were roaming in New Zealand during the year during the year.</t>
  </si>
  <si>
    <t>Data consumed by overseas mobile subscribers (as recorded for billing purposes) when they were roaming in New Zealand during the year.</t>
  </si>
  <si>
    <t>Minutes of calls made by domestic mobile subscribers to international networks (fixed or mobile) during the year as recorded for billing purposes.</t>
  </si>
  <si>
    <t>Number of SMS sent by mobile subscribers to international networks (as recorded for billing purposes) during the year.</t>
  </si>
  <si>
    <t>Minutes of calls made by mobile subscribers that were both originated and terminated on the respondent’s mobile network during the year, as recorded for billing purposes.</t>
  </si>
  <si>
    <t>Minutes of calls made by mobile subscribers that were originated on the respondent’s mobile network and terminated on another mobile network during the year, as recorded for billing purposes.</t>
  </si>
  <si>
    <t>Minutes of calls made by mobile subscribers that were originated on the respondent’s mobile network and terminated on own fixed network or other fixed network (geographic numbers) during the year, as recorded for billing purposes.</t>
  </si>
  <si>
    <t>Minutes of outbound calls made by mobile subscribers not included in the above three questions including calls to special and toll-free numbers (e.g. calls to 0800 numbers) during the year as recorded for billing purposes. Do not count inbound calls to toll-free numbers hosted by respondent.</t>
  </si>
  <si>
    <t>Minutes of calls from customers of other domestic networks roaming on the respondent's home network (inbound and outbound) during the year as recorded for billing purposes.</t>
  </si>
  <si>
    <t>Number of SMS messages from customers of other domestic networks roaming on the respondent's home network (inbound and outbound) during the year as recorded for billing purposes.</t>
  </si>
  <si>
    <t>Data consumed by customers of other domestic networks roaming on the respondent's home network (inbound and outbound) during the year as recorded for billing purposes.</t>
  </si>
  <si>
    <t>Data consumed by SIM Cards exclusively used for the communication between machines, or from machines to people during the year. Includes payment terminals using mobile network, smart meters, telealarm, telesecurity, telemedicine, telemetry, etc. as recorded for billing purposes.</t>
  </si>
  <si>
    <t>Revenue for the year from prepay bundles including at least two of voice, SMS and data.</t>
  </si>
  <si>
    <t>Revenue for the year from prepay mobile voice services not sold as part of a bundle, (e.g. per-minute voice charges and voice bucket add-ons EXCLUDING frequently called number add-ons). Includes casual usage.</t>
  </si>
  <si>
    <t>Revenue for the year from prepay SMS services not sold as part of a bundle. Includes casual usage.</t>
  </si>
  <si>
    <t>Revenue for the year from prepay data not sold as part of a bundle. Includes casual usage and data add-ons.</t>
  </si>
  <si>
    <t>Revenue for the year from prepay add-ons allowing capped/unlimited calling minutes to a telephone number/group of frequently called telephone numbers on own network or another network (e.g. Bestmates or NZBestmates).</t>
  </si>
  <si>
    <t>Other prepay revenue for the year not included in any of the prior prepay revenue questions. Exclude interconnection revenue (it should be captured in B-R9.1.4 instead).</t>
  </si>
  <si>
    <t xml:space="preserve">Total revenue earned for the year from prepaid subscribers </t>
  </si>
  <si>
    <t>Revenue for the year from on-account residential bundles including at least two of voice, SMS and data.</t>
  </si>
  <si>
    <t>Revenue for the year from on-account residential mobile voice services not sold as part of a bundle (e.g. per-minute voice charges and voice bucket add-ons EXCLUDING frequently called number add-ons). Includes casual usage.</t>
  </si>
  <si>
    <t>Revenue for the year from on-account residential SMS services not sold as part of a bundle. Includes casual usage.</t>
  </si>
  <si>
    <t>Revenue for the year from on-account residential data not sold as part of a bundle. Includes casual usage and data add-ons.</t>
  </si>
  <si>
    <t>Revenue for the year from on-account residential add-ons allowing capped/unlimited calling minutes to a telephone number/group of frequently called telephone numbers on own network or another network (e.g. Bestmates or NZBestmates).</t>
  </si>
  <si>
    <t>Other on-account residential revenue for the year not included in any of the prior on-account residential revenue questions. Exclude interconnection revenue (it should be captured in B-R9.1.4 instead).</t>
  </si>
  <si>
    <t>Total revenue for the year earned from on-account residential subscribers</t>
  </si>
  <si>
    <t>Revenue for the year from on-account business bundles including at least two of voice, SMS and data.</t>
  </si>
  <si>
    <t>Revenue for the year from on-account business voice services not sold as part of a bundle (e.g. per-minute voice charges and voice bucket add-ons EXCLUDING frequently called number add-ons). Includes casual usage.</t>
  </si>
  <si>
    <t>Revenue for the year from on-account business SMS services not sold as part of a bundle. Includes casual usage.</t>
  </si>
  <si>
    <t>Revenue for the year from on-account business data not sold as part of a bundle. Includes casual usage and data add-ons.</t>
  </si>
  <si>
    <t>Other on-account business revenue for the year not included in any of the prior on-account business revenue questions. Exclude interconnection revenue (it should be captured in B-R9.1.4 instead).</t>
  </si>
  <si>
    <t>Total revenue for the year from on-account business subscribers</t>
  </si>
  <si>
    <t>Revenue from the provision of machine-to-machine data communications during the year.</t>
  </si>
  <si>
    <t>Revenue from domestic customers roaming in overseas countries except Australia during the year.</t>
  </si>
  <si>
    <t xml:space="preserve">Revenue from handset sales, as determined for Telecommunications Development Levy (TDL) calculations, during the year. </t>
  </si>
  <si>
    <t>Revenue from any other retail mobile services (which includes all voice, data and value-added services supplied by way of cellular mobile technologies and revenue from equipment, other than handsets, sold to allow access to those services) earned by the respondent from domestic mobile subscribers and not accounted for in any of the questions above, during the year.</t>
  </si>
  <si>
    <t>Revenue for the year from the provision of roaming services to mobile subscribers of all other countries.</t>
  </si>
  <si>
    <t>Revenue for the year from the provision of national roaming services to customers of other domestic networks.</t>
  </si>
  <si>
    <t>Revenue from the resale of mobile services (excluding roaming services) to telecommunications retailers during the year.</t>
  </si>
  <si>
    <t>Revenue from termination charges for terminating calls and messages on respondent's mobile network during the year.</t>
  </si>
  <si>
    <t>Any other wholesale revenue for the year for the provision of mobile services and not already reported in the questions above.</t>
  </si>
  <si>
    <t>Total wholesale revenue earned during the year from mobile services. This figure should be reconcilable to the respondents’ annual accounts.</t>
  </si>
  <si>
    <t>Total retail revenue earned during the year from all mobile telecommunications services supplied by mobile technologies, including revenue from equipment sold to allow access to those services. This figure should be reconcilable to the respondent’s annual accounts.</t>
  </si>
  <si>
    <t xml:space="preserve">Total 3G network coverage of respondent's network by land mass covered (as a percentage of New Zealand land area). Excludes roamed coverage. </t>
  </si>
  <si>
    <t xml:space="preserve">Total 3G network coverage of respondent's network by population (as a percentage of New Zealand population). Excludes roamed coverage. </t>
  </si>
  <si>
    <t xml:space="preserve">Total 4G network coverage of respondent's network by land mass covered (as a percentage of New Zealand land area). Excludes roamed coverage. </t>
  </si>
  <si>
    <t xml:space="preserve">Total 4G network coverage of respondent's network by population (as a percentage of New Zealand population). Excludes roamed coverage. </t>
  </si>
  <si>
    <t xml:space="preserve">Total 5G network coverage of respondent's network by land mass covered (as a percentage of New Zealand land area). Excludes roamed coverage. </t>
  </si>
  <si>
    <t xml:space="preserve">Total 5G network coverage of respondent's network by population (as a percentage of New Zealand population). Excludes roamed coverage. </t>
  </si>
  <si>
    <t>Sheet B respondents</t>
  </si>
  <si>
    <t>Spark</t>
  </si>
  <si>
    <t>Total number of on-account cellular mobile subscribers as at year end. If a subscriber is able to use their plan then they are considered active. A subscription is regarded as on-account if its services are paid for after they are consumed.</t>
  </si>
  <si>
    <t>Total number of prepay cellular mobile subscribers who were active (having outbound activity within the prior six months) as at year end. A subscription is regarded as prepaid if it involves the purchase of blocks of usage in advance</t>
  </si>
  <si>
    <t>Total number of active cellular mobile subscribers.</t>
  </si>
  <si>
    <t>Total chargeable minutes (billed minutes when charged per minute and billed minutes forgone when charged by subscription) of retail mobile calls originating on a New Zealand mobile cellular network during the year.</t>
  </si>
  <si>
    <t>Total number of outgoing retail SMS messages provided that originated on a mobile cellular network during the year.</t>
  </si>
  <si>
    <t>Total amount of data used by respondent's retail customers for retail mobile data services during the year.</t>
  </si>
  <si>
    <t>Gross retail revenue (excluding GST) from fixed monthly mobile subscription charges not charged for a particular mobile service earned during the year.</t>
  </si>
  <si>
    <t xml:space="preserve">Gross retail revenue (excluding GST) from all chargeable cellular mobile calls from subscribers originating on a New Zealand mobile cellular network during the year (whether charged per minute or by subscription when it is for a particular call type). </t>
  </si>
  <si>
    <t>Gross retail revenue from providing outgoing SMS messages during the year.</t>
  </si>
  <si>
    <t>Gross retail revenue (excluding GST) from provision of all data services (including mobile broadband but excluding SMS) on mobile cellular networks during the year.</t>
  </si>
  <si>
    <t>Any revenue from the provision of wholesale mobile services such as sale of mobile services to other providers, earned during the year.</t>
  </si>
  <si>
    <t>Any other telecommunications retail mobile services revenue, including roaming revenue earned during the year by the respondent and not accounted for above.</t>
  </si>
  <si>
    <t>Total gross revenue (excluding GST) from all mobile telecommunications services provided during the year, including revenue from all voice, data, value-added services supplied by cellular mobile technologies and revenue from equipment sold to allow access to those services. This figure should be reconcilable to the respondents annual accounts.</t>
  </si>
  <si>
    <t xml:space="preserve">Number of wholesale business data connections as at end of year providing IP voice, managed IP services or other digital data services not classified as broadband connections. </t>
  </si>
  <si>
    <t>Number of wholesale dark fibre connections as at end of year, allowing fibre-to-the-premise or fibre-to-the-kerb connections where the end-users are served directly by fibre or a very short copper loop running no further than the kerb.</t>
  </si>
  <si>
    <t>Number of wholesale broadband connections as at end of year served by fibre-to-the-premise connections including where the end-users are served by a very short copper loop running no further than the  entry point to the building.</t>
  </si>
  <si>
    <t xml:space="preserve">Number of broadband wholesale connections as at end of year provided over copper lines so generally UBA or UCLL </t>
  </si>
  <si>
    <t>Number of broadband wholesale connections served using high-speed fixed wireless technology</t>
  </si>
  <si>
    <t>Number of broadband wholesale connections served via satellite</t>
  </si>
  <si>
    <t xml:space="preserve">Number of voice-only baseband wholesale connections as at end of year provided over copper lines. </t>
  </si>
  <si>
    <t>Any other wholesale fixed-line connections not captured in the questions above</t>
  </si>
  <si>
    <t xml:space="preserve">Total number of active fixed network connections of all types wholesaled by respondent, as at end of year. </t>
  </si>
  <si>
    <t>Gross wholesale revenue (excluding GST) earned during the year from the exchange of data traffic between networks via data transit and peering arrangements, and from the transport of data between aggregation points within New Zealand (backhaul).</t>
  </si>
  <si>
    <t xml:space="preserve">Gross wholesale revenue (excluding GST) earned during the year for the transport of data between international aggregation points, including an international cable landing station in New Zealand (international backhaul). </t>
  </si>
  <si>
    <t>Gross wholesale revenue (excluding GST) earned during the year from the provision of dark fibre services allowed by fibre-to-the-premise or fibre-to-the-kerb connections where the end-users are served directly by fibre or a very short copper loop running no further than the kerb.</t>
  </si>
  <si>
    <t>Gross wholesale revenue (excluding GST) earned during the year from the provision of IP voice services to another provider, where this is charged for as a separate service.</t>
  </si>
  <si>
    <t>Gross wholesale revenue (excluding GST) earned during the year from the provision to another provider of managed IP services and traditional data services such as leased circuits, frame relay services and other digital data services not classed as broadband services, excluding IP voice services.</t>
  </si>
  <si>
    <t>Gross wholesale revenue (excluding GST) from provision of baseband voice-only copper connections during the year.</t>
  </si>
  <si>
    <t>Gross wholesale revenue (excluding GST) from provision of broadband services via a fibre-to-the-premise or fibre-to-the-kerb connection during the year.</t>
  </si>
  <si>
    <t>Gross wholesale revenue (excluding GST) from provision of broadband services via a copper (non-fibre) connection during the year, generally using DSL technology.</t>
  </si>
  <si>
    <t>Gross wholesale revenue (excluding GST) from provision of broadband services using high-speed fixed wireless technology.</t>
  </si>
  <si>
    <t>Gross wholesale revenue (excluding GST) from provision of broadband services via satellite.</t>
  </si>
  <si>
    <t>Any other telecommunications wholesale revenues (excluding GST) earned during the year from telecommunications services supplied by way fixed line or fixed wireless technologies to another provider (or equipment to allow access to those services) and not accounted for in the above wholesale responses.</t>
  </si>
  <si>
    <t>Total gross revenue (excluding GST) from all fixed network telecommunications wholesale services provided during the year, including revenue from all wholesale voice and data services supplied by way fixed line and fixed wireless technologies and wholesale revenue from equipment sold to allow access to those services. This figure should be the sum of the responses below.</t>
  </si>
  <si>
    <t>Sheet C respondents</t>
  </si>
  <si>
    <t>Warehouse Mobile</t>
  </si>
  <si>
    <t>Sheet D respondents</t>
  </si>
  <si>
    <t>Chorus</t>
  </si>
  <si>
    <t>Enable</t>
  </si>
  <si>
    <t>Inspire Net</t>
  </si>
  <si>
    <t>Northpower</t>
  </si>
  <si>
    <t>TeamTalk</t>
  </si>
  <si>
    <t>Ultrafast Fibre</t>
  </si>
  <si>
    <t>Number of full time staff equivalents employed in the supply of commercial telecommunications services to New Zealand customers (with part time staff and directly employed contractors expressed as full time equivalents) as at the end of the year.</t>
  </si>
  <si>
    <t>Percentage of full time staff equivalents employed above who are female.</t>
  </si>
  <si>
    <t>Any capital expenditure during the year on installation of fibre in the respondent's fixed access network; the part of the fixed network that connects subscribers to their local exchange or equivalent facility.</t>
  </si>
  <si>
    <t xml:space="preserve">Any capital expenditure during the year on the installation or upgrade of copper lines (including coaxial cable) in the respondent's fixed access network; the part of the fixed network that connects subscribers to their local exchange or equivalent facility. </t>
  </si>
  <si>
    <t>Capital expenditure during the year on the respondent's domestic backhaul and core telecommunications networks. These networks are typically fibre.</t>
  </si>
  <si>
    <t>Capital expenditure during the year on IT systems for managing customers, networks, etc.</t>
  </si>
  <si>
    <t>Capital expenditure for the year on the part of the mobile network that connects subscribers to the closest aggregation point. This will include expenditure on cell sites. Any other capital expenditure to be included in sheet A.</t>
  </si>
  <si>
    <t>Capital expenditure during the year on the purchase of the right to use radio spectrum</t>
  </si>
  <si>
    <t>Capital expenditure during the year on other mobile assets (including intangible assets) used in the business of providing telecommunications services and not included above.</t>
  </si>
  <si>
    <t>Other capital expenditure during the year on other assets (including intangible assets) used in the business of providing telecommunications services and not included above.</t>
  </si>
  <si>
    <t>Total capital expenditure for the year (excluding GST) on assets (including intangible assets) used for providing telecommunications services.</t>
  </si>
  <si>
    <t xml:space="preserve">Number of business retail telecommunications customers of respondent receiving a monthly bill for fixed services only, as at the end of the year. </t>
  </si>
  <si>
    <t xml:space="preserve">Number of business retail telecommunications customers of respondent receiving one monthly bill for a bundle of fixed and mobile services only, as at the end of the year. </t>
  </si>
  <si>
    <t xml:space="preserve">Number of business retail telecommunications customers of respondent receiving one monthly bill for a bundle of fixed, mobile services and other non-telecommunications services such as IT services, as at the end of the year. </t>
  </si>
  <si>
    <t xml:space="preserve">Total number of business retail telecommunications customers of respondent receiving a monthly bill, as at the end of the year. </t>
  </si>
  <si>
    <t xml:space="preserve">Number of residential retail telecommunications customers of respondent receiving a monthly bill for fixed services only, as at the end of the year. </t>
  </si>
  <si>
    <t xml:space="preserve">Number of residential retail telecommunications customers of respondent receiving one monthly bill for a bundle of fixed and mobile services only, as at the end of the year. </t>
  </si>
  <si>
    <t>Number of residential retail telecommunications customers of respondent receiving one monthly bill for a bundle of fixed and/or mobile services and broadcasting services like pay TV/streaming video on demand/subscription music services, as at the end of the year. The content services in the bundle are services that would generally otherwise be charged for.</t>
  </si>
  <si>
    <t xml:space="preserve">Number of residential retail telecommunications customers of respondent receiving one monthly bill for a bundle of fixed and/or mobile services and electricity, as at the end of the year. </t>
  </si>
  <si>
    <t>Total number of residential retail telecommunications customers of respondent receiving a monthly bill, as at the end of the year. Only on-account customers (for fixed and mobile) therefore need to be counted.</t>
  </si>
  <si>
    <t>NowNZ</t>
  </si>
  <si>
    <t>Sheet E respondents</t>
  </si>
  <si>
    <t xml:space="preserve">Annual New Zealand Telecommunications Industry Questionnaire </t>
  </si>
  <si>
    <t>Aggregate results</t>
  </si>
  <si>
    <t>Results</t>
  </si>
  <si>
    <t>Some of the data submitted by respondents may have been estimated. We have also had to estimate some data to make up for omissions by some operators. The data used is also sometimes revised by the respondents or the Commission when it appears inaccurate, an error has been made, or it was an estimate.</t>
  </si>
  <si>
    <t>The individual retail responses supplied by operators didn't always add to the totals also supplied. Where this inconsistency was not material we ignored it. Total retail responses may also not add up to corresponding wholesale figures.</t>
  </si>
  <si>
    <t xml:space="preserve">For queries, please contact: </t>
  </si>
  <si>
    <t>Aidan.Winder-Speed@comcom.govt.nz</t>
  </si>
  <si>
    <t>Table of contents</t>
  </si>
  <si>
    <t>The Questionnaire was divided into five sections and the results are presented as five sheets:</t>
  </si>
  <si>
    <t xml:space="preserve">Sheet </t>
  </si>
  <si>
    <t>Link</t>
  </si>
  <si>
    <t xml:space="preserve">A - Fixed Network Retail </t>
  </si>
  <si>
    <t>Sheet A</t>
  </si>
  <si>
    <t>B - Mobile Network Operators</t>
  </si>
  <si>
    <t>Sheet B</t>
  </si>
  <si>
    <t>C - MVNOs</t>
  </si>
  <si>
    <t>Sheet C</t>
  </si>
  <si>
    <t>D - Fixed Network Wholesale</t>
  </si>
  <si>
    <t>Sheet D</t>
  </si>
  <si>
    <t>E - All Operators - General</t>
  </si>
  <si>
    <t>Sheet E</t>
  </si>
  <si>
    <t>Respondents for each section are identified at the bottom of each sheet.</t>
  </si>
  <si>
    <t>Notice of disclaimer</t>
  </si>
  <si>
    <t>The Commerce Commission has published this data under section 9A of the Telecommunications Act 2001. The information contained in this document was provided on a voluntary basis by respondents. Readers are therefore advised that:</t>
  </si>
  <si>
    <t>• while every reasonable step has been taken to gather and produce accurate information, no guarantee is made as to its accuracy; and 
• the Commerce Commission shall not be liable to any person or entity or third party whether in contract, tort, equity or otherwise, whether by itself or by any employee, agent, contractor or representative for any reliance, inaccuracy, error, omission, inadequacy, incompleteness, in full or in part, or for any loss or damage which may directly or indirectly arise out of or in connection with this report.</t>
  </si>
  <si>
    <t>2019</t>
  </si>
  <si>
    <t xml:space="preserve">These results are based on data supplied to the Commission in response to the Commission's Telecommunications Industry Questionnaire. This was distributed to telecommunications providers in last quarter of 2019.  </t>
  </si>
  <si>
    <r>
      <t>Published 12</t>
    </r>
    <r>
      <rPr>
        <b/>
        <sz val="10"/>
        <color theme="1"/>
        <rFont val="Calibri"/>
        <family val="2"/>
      </rPr>
      <t xml:space="preserve"> March 2020</t>
    </r>
    <r>
      <rPr>
        <b/>
        <sz val="10"/>
        <color theme="1"/>
        <rFont val="Calibri"/>
        <family val="2"/>
        <scheme val="minor"/>
      </rPr>
      <t xml:space="preserve"> v1</t>
    </r>
  </si>
  <si>
    <r>
      <t xml:space="preserve">Results are generally for the year ending </t>
    </r>
    <r>
      <rPr>
        <b/>
        <sz val="11"/>
        <color theme="1"/>
        <rFont val="Calibri"/>
        <family val="2"/>
        <scheme val="minor"/>
      </rPr>
      <t>30 June 2019</t>
    </r>
    <r>
      <rPr>
        <sz val="11"/>
        <rFont val="Calibri"/>
        <family val="2"/>
        <scheme val="minor"/>
      </rPr>
      <t xml:space="preserve"> or, in the case of subscribers or similar, as at </t>
    </r>
    <r>
      <rPr>
        <b/>
        <sz val="11"/>
        <color theme="1"/>
        <rFont val="Calibri"/>
        <family val="2"/>
        <scheme val="minor"/>
      </rPr>
      <t>30 June 2019</t>
    </r>
    <r>
      <rPr>
        <sz val="11"/>
        <rFont val="Calibri"/>
        <family val="2"/>
        <scheme val="minor"/>
      </rPr>
      <t>. 
Responses have been rounded.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</si>
</sst>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0.00_);_(* \(#,##0.00\);_(* &quot;-&quot;??_);_(@_)"/>
    <numFmt numFmtId="165" formatCode="_(* #,##0_);_(* \(#,##0\);_(* &quot;-&quot;??_);_(@_)"/>
    <numFmt numFmtId="166" formatCode="_(&quot;$&quot;* #,##0.00_);_(&quot;$&quot;* \(#,##0.00\);_(&quot;$&quot;* &quot;-&quot;??_);_(@_)"/>
    <numFmt numFmtId="167" formatCode="0.0"/>
    <numFmt numFmtId="168" formatCode="_-* #,##0.0_-;\-* #,##0.0_-;_-* &quot;-&quot;??_-;_-@_-"/>
    <numFmt numFmtId="169" formatCode="_-* #,##0_-;\-* #,##0_-;_-* &quot;-&quot;??_-;_-@_-"/>
    <numFmt numFmtId="170" formatCode="_(&quot;$&quot;* #,##0_);_(&quot;$&quot;* \(#,##0\);_(&quot;$&quot;* &quot;-&quot;??_);_(@_)"/>
  </numFmts>
  <fonts count="50" x14ac:knownFonts="1">
    <font>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12"/>
      <color theme="0"/>
      <name val="Calibri"/>
      <family val="2"/>
      <scheme val="minor"/>
    </font>
    <font>
      <b/>
      <sz val="18"/>
      <color theme="0"/>
      <name val="Calibri"/>
      <family val="2"/>
      <scheme val="minor"/>
    </font>
    <font>
      <sz val="10"/>
      <name val="Arial"/>
      <family val="2"/>
    </font>
    <font>
      <sz val="10"/>
      <color indexed="12"/>
      <name val="Calibri"/>
      <family val="2"/>
      <scheme val="minor"/>
    </font>
    <font>
      <b/>
      <sz val="20"/>
      <color theme="0"/>
      <name val="Calibri"/>
      <family val="2"/>
      <scheme val="minor"/>
    </font>
    <font>
      <b/>
      <sz val="14"/>
      <color theme="0"/>
      <name val="Calibri"/>
      <family val="2"/>
      <scheme val="minor"/>
    </font>
    <font>
      <b/>
      <sz val="16"/>
      <color theme="0"/>
      <name val="Calibri"/>
      <family val="2"/>
      <scheme val="minor"/>
    </font>
    <font>
      <sz val="10"/>
      <name val="Calibri"/>
      <family val="2"/>
      <scheme val="minor"/>
    </font>
    <font>
      <b/>
      <sz val="14"/>
      <name val="Calibri"/>
      <family val="2"/>
      <scheme val="minor"/>
    </font>
    <font>
      <b/>
      <sz val="18"/>
      <name val="Calibri"/>
      <family val="2"/>
      <scheme val="minor"/>
    </font>
    <font>
      <b/>
      <sz val="11"/>
      <name val="Calibri"/>
      <family val="2"/>
      <scheme val="minor"/>
    </font>
    <font>
      <sz val="12"/>
      <color indexed="8"/>
      <name val="Calibri"/>
      <family val="2"/>
      <scheme val="minor"/>
    </font>
    <font>
      <sz val="12"/>
      <name val="Calibri"/>
      <family val="2"/>
      <scheme val="minor"/>
    </font>
    <font>
      <b/>
      <sz val="10"/>
      <name val="Calibri"/>
      <family val="2"/>
      <scheme val="minor"/>
    </font>
    <font>
      <b/>
      <sz val="12"/>
      <color indexed="8"/>
      <name val="Calibri"/>
      <family val="2"/>
      <scheme val="minor"/>
    </font>
    <font>
      <u/>
      <sz val="12"/>
      <color indexed="8"/>
      <name val="Calibri"/>
      <family val="2"/>
      <scheme val="minor"/>
    </font>
    <font>
      <b/>
      <sz val="12"/>
      <name val="Calibri"/>
      <family val="2"/>
      <scheme val="minor"/>
    </font>
    <font>
      <sz val="10"/>
      <color indexed="8"/>
      <name val="Calibri"/>
      <family val="2"/>
      <scheme val="minor"/>
    </font>
    <font>
      <sz val="11"/>
      <name val="Calibri"/>
      <family val="2"/>
      <scheme val="minor"/>
    </font>
    <font>
      <sz val="10"/>
      <color theme="1"/>
      <name val="Calibri"/>
      <family val="2"/>
      <scheme val="minor"/>
    </font>
    <font>
      <sz val="12"/>
      <color rgb="FF000000"/>
      <name val="Calibri"/>
      <family val="2"/>
      <scheme val="minor"/>
    </font>
    <font>
      <b/>
      <sz val="11"/>
      <color theme="4" tint="0.59999389629810485"/>
      <name val="Calibri"/>
      <family val="2"/>
      <scheme val="minor"/>
    </font>
    <font>
      <sz val="12"/>
      <color theme="1"/>
      <name val="Calibri"/>
      <family val="2"/>
      <scheme val="minor"/>
    </font>
    <font>
      <b/>
      <sz val="10"/>
      <color theme="1"/>
      <name val="Calibri"/>
      <family val="2"/>
      <scheme val="minor"/>
    </font>
    <font>
      <b/>
      <sz val="12"/>
      <color rgb="FF000000"/>
      <name val="Calibri"/>
      <family val="2"/>
      <scheme val="minor"/>
    </font>
    <font>
      <sz val="10"/>
      <color rgb="FF000000"/>
      <name val="Calibri"/>
      <family val="2"/>
      <scheme val="minor"/>
    </font>
    <font>
      <b/>
      <sz val="12"/>
      <color theme="1"/>
      <name val="Calibri"/>
      <family val="2"/>
      <scheme val="minor"/>
    </font>
    <font>
      <sz val="14"/>
      <name val="Calibri"/>
      <family val="2"/>
      <scheme val="minor"/>
    </font>
    <font>
      <sz val="10"/>
      <color rgb="FF0070C0"/>
      <name val="Calibri"/>
      <family val="2"/>
      <scheme val="minor"/>
    </font>
    <font>
      <sz val="12"/>
      <color rgb="FF0070C0"/>
      <name val="Calibri"/>
      <family val="2"/>
      <scheme val="minor"/>
    </font>
    <font>
      <sz val="10"/>
      <color rgb="FF1B55D7"/>
      <name val="Calibri"/>
      <family val="2"/>
      <scheme val="minor"/>
    </font>
    <font>
      <sz val="12"/>
      <name val="Times New Roman"/>
      <family val="1"/>
    </font>
    <font>
      <b/>
      <sz val="10"/>
      <color rgb="FF1B55D7"/>
      <name val="Calibri"/>
      <family val="2"/>
      <scheme val="minor"/>
    </font>
    <font>
      <b/>
      <sz val="16"/>
      <name val="Calibri"/>
      <family val="2"/>
      <scheme val="minor"/>
    </font>
    <font>
      <b/>
      <sz val="18"/>
      <color rgb="FF1B55D7"/>
      <name val="Calibri"/>
      <family val="2"/>
      <scheme val="minor"/>
    </font>
    <font>
      <sz val="12"/>
      <color rgb="FF1B55D7"/>
      <name val="Calibri"/>
      <family val="2"/>
      <scheme val="minor"/>
    </font>
    <font>
      <b/>
      <sz val="11"/>
      <color theme="1"/>
      <name val="Calibri"/>
      <family val="2"/>
      <scheme val="minor"/>
    </font>
    <font>
      <u/>
      <sz val="11"/>
      <color theme="10"/>
      <name val="Calibri"/>
      <family val="2"/>
      <scheme val="minor"/>
    </font>
    <font>
      <sz val="10"/>
      <color theme="4"/>
      <name val="Calibri"/>
      <family val="2"/>
      <scheme val="minor"/>
    </font>
    <font>
      <b/>
      <sz val="20"/>
      <color rgb="FFC00000"/>
      <name val="Calibri"/>
      <family val="2"/>
      <scheme val="minor"/>
    </font>
    <font>
      <u/>
      <sz val="11"/>
      <color rgb="FF1B55D7"/>
      <name val="Calibri"/>
      <family val="2"/>
      <scheme val="minor"/>
    </font>
    <font>
      <u/>
      <sz val="10"/>
      <color theme="10"/>
      <name val="Arial"/>
      <family val="2"/>
    </font>
    <font>
      <u/>
      <sz val="10"/>
      <color theme="10"/>
      <name val="Calibri"/>
      <family val="2"/>
      <scheme val="minor"/>
    </font>
    <font>
      <u/>
      <sz val="10"/>
      <color rgb="FF0000FF"/>
      <name val="Calibri"/>
      <family val="2"/>
      <scheme val="minor"/>
    </font>
    <font>
      <u/>
      <sz val="12"/>
      <color rgb="FF1B55D7"/>
      <name val="Calibri"/>
      <family val="2"/>
      <scheme val="minor"/>
    </font>
    <font>
      <b/>
      <sz val="10"/>
      <color theme="1"/>
      <name val="Calibri"/>
      <family val="2"/>
    </font>
  </fonts>
  <fills count="17">
    <fill>
      <patternFill patternType="none"/>
    </fill>
    <fill>
      <patternFill patternType="gray125"/>
    </fill>
    <fill>
      <patternFill patternType="solid">
        <fgColor theme="0"/>
        <bgColor indexed="64"/>
      </patternFill>
    </fill>
    <fill>
      <patternFill patternType="solid">
        <fgColor theme="7" tint="0.59999389629810485"/>
        <bgColor indexed="64"/>
      </patternFill>
    </fill>
    <fill>
      <patternFill patternType="solid">
        <fgColor indexed="9"/>
        <bgColor indexed="64"/>
      </patternFill>
    </fill>
    <fill>
      <patternFill patternType="solid">
        <fgColor theme="0" tint="-0.14999847407452621"/>
        <bgColor indexed="64"/>
      </patternFill>
    </fill>
    <fill>
      <patternFill patternType="solid">
        <fgColor indexed="22"/>
        <bgColor indexed="64"/>
      </patternFill>
    </fill>
    <fill>
      <patternFill patternType="solid">
        <fgColor rgb="FF2E666C"/>
        <bgColor indexed="64"/>
      </patternFill>
    </fill>
    <fill>
      <patternFill patternType="solid">
        <fgColor rgb="FF3E8A92"/>
        <bgColor indexed="64"/>
      </patternFill>
    </fill>
    <fill>
      <patternFill patternType="solid">
        <fgColor rgb="FFD6D6D1"/>
        <bgColor indexed="64"/>
      </patternFill>
    </fill>
    <fill>
      <patternFill patternType="solid">
        <fgColor rgb="FF7EC1C9"/>
        <bgColor indexed="64"/>
      </patternFill>
    </fill>
    <fill>
      <patternFill patternType="solid">
        <fgColor rgb="FFD3EBED"/>
        <bgColor indexed="64"/>
      </patternFill>
    </fill>
    <fill>
      <patternFill patternType="solid">
        <fgColor rgb="FFD7D3C3"/>
        <bgColor indexed="64"/>
      </patternFill>
    </fill>
    <fill>
      <patternFill patternType="solid">
        <fgColor rgb="FFF4F3EC"/>
        <bgColor indexed="64"/>
      </patternFill>
    </fill>
    <fill>
      <patternFill patternType="solid">
        <fgColor indexed="43"/>
        <bgColor indexed="64"/>
      </patternFill>
    </fill>
    <fill>
      <patternFill patternType="solid">
        <fgColor rgb="FFC7C0AA"/>
        <bgColor indexed="64"/>
      </patternFill>
    </fill>
    <fill>
      <patternFill patternType="solid">
        <fgColor rgb="FFE7E4DB"/>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thin">
        <color theme="0" tint="-0.14999847407452621"/>
      </right>
      <top/>
      <bottom/>
      <diagonal/>
    </border>
    <border>
      <left style="thin">
        <color theme="0" tint="-0.14999847407452621"/>
      </left>
      <right/>
      <top/>
      <bottom/>
      <diagonal/>
    </border>
    <border>
      <left style="thin">
        <color indexed="64"/>
      </left>
      <right/>
      <top/>
      <bottom/>
      <diagonal/>
    </border>
    <border>
      <left style="thin">
        <color theme="0" tint="-0.14999847407452621"/>
      </left>
      <right style="thin">
        <color theme="0" tint="-0.14999847407452621"/>
      </right>
      <top/>
      <bottom style="thin">
        <color theme="0" tint="-0.1499984740745262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style="thin">
        <color rgb="FFB0A978"/>
      </top>
      <bottom style="thin">
        <color rgb="FFB0A978"/>
      </bottom>
      <diagonal/>
    </border>
    <border>
      <left style="medium">
        <color indexed="8"/>
      </left>
      <right/>
      <top style="medium">
        <color indexed="8"/>
      </top>
      <bottom/>
      <diagonal/>
    </border>
    <border>
      <left/>
      <right style="medium">
        <color indexed="8"/>
      </right>
      <top style="medium">
        <color indexed="8"/>
      </top>
      <bottom/>
      <diagonal/>
    </border>
    <border>
      <left style="medium">
        <color indexed="8"/>
      </left>
      <right/>
      <top style="thin">
        <color indexed="64"/>
      </top>
      <bottom/>
      <diagonal/>
    </border>
    <border>
      <left/>
      <right style="medium">
        <color indexed="8"/>
      </right>
      <top style="thin">
        <color indexed="64"/>
      </top>
      <bottom/>
      <diagonal/>
    </border>
    <border>
      <left style="medium">
        <color indexed="8"/>
      </left>
      <right/>
      <top style="thin">
        <color indexed="64"/>
      </top>
      <bottom style="medium">
        <color indexed="8"/>
      </bottom>
      <diagonal/>
    </border>
    <border>
      <left style="thin">
        <color indexed="64"/>
      </left>
      <right/>
      <top/>
      <bottom style="thin">
        <color indexed="64"/>
      </bottom>
      <diagonal/>
    </border>
    <border>
      <left/>
      <right/>
      <top/>
      <bottom style="thin">
        <color indexed="64"/>
      </bottom>
      <diagonal/>
    </border>
    <border>
      <left/>
      <right style="medium">
        <color indexed="8"/>
      </right>
      <top style="thin">
        <color indexed="8"/>
      </top>
      <bottom style="thin">
        <color indexed="64"/>
      </bottom>
      <diagonal/>
    </border>
    <border>
      <left/>
      <right style="medium">
        <color indexed="8"/>
      </right>
      <top style="thin">
        <color indexed="64"/>
      </top>
      <bottom style="medium">
        <color indexed="64"/>
      </bottom>
      <diagonal/>
    </border>
  </borders>
  <cellStyleXfs count="15">
    <xf numFmtId="0" fontId="0" fillId="0" borderId="0"/>
    <xf numFmtId="0" fontId="1" fillId="0" borderId="0"/>
    <xf numFmtId="0" fontId="6" fillId="0" borderId="0"/>
    <xf numFmtId="164" fontId="6" fillId="0" borderId="0" applyFont="0" applyFill="0" applyBorder="0" applyAlignment="0" applyProtection="0"/>
    <xf numFmtId="9" fontId="6" fillId="0" borderId="0" applyFont="0" applyFill="0" applyBorder="0" applyAlignment="0" applyProtection="0"/>
    <xf numFmtId="166" fontId="6" fillId="0" borderId="0" applyFont="0" applyFill="0" applyBorder="0" applyAlignment="0" applyProtection="0"/>
    <xf numFmtId="0" fontId="35" fillId="0" borderId="0"/>
    <xf numFmtId="49" fontId="37" fillId="0" borderId="0" applyFill="0" applyAlignment="0"/>
    <xf numFmtId="0" fontId="1" fillId="0" borderId="0"/>
    <xf numFmtId="49" fontId="43" fillId="0" borderId="0" applyFill="0" applyAlignment="0"/>
    <xf numFmtId="49" fontId="12" fillId="14" borderId="0" applyFill="0" applyBorder="0">
      <alignment horizontal="left"/>
    </xf>
    <xf numFmtId="0" fontId="1" fillId="0" borderId="14" applyNumberFormat="0" applyAlignment="0"/>
    <xf numFmtId="0" fontId="41" fillId="0" borderId="0" applyNumberFormat="0" applyFill="0" applyBorder="0" applyAlignment="0" applyProtection="0"/>
    <xf numFmtId="0" fontId="45" fillId="0" borderId="0" applyNumberFormat="0" applyFill="0" applyBorder="0" applyAlignment="0" applyProtection="0"/>
    <xf numFmtId="0" fontId="47" fillId="0" borderId="0" applyNumberFormat="0" applyFill="0" applyBorder="0" applyAlignment="0" applyProtection="0">
      <alignment vertical="top"/>
      <protection locked="0"/>
    </xf>
  </cellStyleXfs>
  <cellXfs count="260">
    <xf numFmtId="0" fontId="0" fillId="0" borderId="0" xfId="0"/>
    <xf numFmtId="0" fontId="7" fillId="0" borderId="0" xfId="2" applyFont="1" applyFill="1"/>
    <xf numFmtId="0" fontId="11" fillId="0" borderId="0" xfId="2" applyFont="1" applyFill="1"/>
    <xf numFmtId="0" fontId="11" fillId="0" borderId="0" xfId="2" applyFont="1" applyFill="1" applyAlignment="1">
      <alignment vertical="top"/>
    </xf>
    <xf numFmtId="0" fontId="14" fillId="0" borderId="0" xfId="2" applyFont="1" applyFill="1" applyBorder="1" applyAlignment="1">
      <alignment vertical="center"/>
    </xf>
    <xf numFmtId="0" fontId="11" fillId="0" borderId="0" xfId="2" applyFont="1" applyFill="1" applyAlignment="1">
      <alignment vertical="center"/>
    </xf>
    <xf numFmtId="165" fontId="16" fillId="2" borderId="1" xfId="3" applyNumberFormat="1" applyFont="1" applyFill="1" applyBorder="1" applyAlignment="1">
      <alignment vertical="center" wrapText="1"/>
    </xf>
    <xf numFmtId="165" fontId="11" fillId="0" borderId="0" xfId="2" applyNumberFormat="1" applyFont="1" applyFill="1"/>
    <xf numFmtId="0" fontId="17" fillId="0" borderId="0" xfId="2" applyFont="1" applyFill="1"/>
    <xf numFmtId="165" fontId="16" fillId="2" borderId="2" xfId="3" applyNumberFormat="1" applyFont="1" applyFill="1" applyBorder="1" applyAlignment="1">
      <alignment vertical="center" wrapText="1"/>
    </xf>
    <xf numFmtId="165" fontId="16" fillId="2" borderId="3" xfId="3" applyNumberFormat="1" applyFont="1" applyFill="1" applyBorder="1" applyAlignment="1">
      <alignment vertical="center" wrapText="1"/>
    </xf>
    <xf numFmtId="0" fontId="17" fillId="0" borderId="0" xfId="2" applyFont="1" applyFill="1" applyBorder="1"/>
    <xf numFmtId="0" fontId="7" fillId="0" borderId="0" xfId="2" applyFont="1" applyFill="1" applyAlignment="1">
      <alignment vertical="center"/>
    </xf>
    <xf numFmtId="165" fontId="11" fillId="0" borderId="0" xfId="3" applyNumberFormat="1" applyFont="1" applyFill="1" applyAlignment="1">
      <alignment vertical="center"/>
    </xf>
    <xf numFmtId="166" fontId="16" fillId="5" borderId="1" xfId="5" applyFont="1" applyFill="1" applyBorder="1" applyAlignment="1">
      <alignment vertical="center" wrapText="1"/>
    </xf>
    <xf numFmtId="9" fontId="16" fillId="5" borderId="1" xfId="4" applyFont="1" applyFill="1" applyBorder="1" applyAlignment="1">
      <alignment vertical="center" wrapText="1"/>
    </xf>
    <xf numFmtId="165" fontId="16" fillId="5" borderId="1" xfId="3" applyNumberFormat="1" applyFont="1" applyFill="1" applyBorder="1" applyAlignment="1">
      <alignment vertical="center" wrapText="1"/>
    </xf>
    <xf numFmtId="0" fontId="11" fillId="0" borderId="0" xfId="2" applyFont="1" applyFill="1" applyProtection="1">
      <protection locked="0"/>
    </xf>
    <xf numFmtId="0" fontId="11" fillId="0" borderId="0" xfId="2" applyFont="1"/>
    <xf numFmtId="166" fontId="7" fillId="0" borderId="0" xfId="2" applyNumberFormat="1" applyFont="1" applyAlignment="1">
      <alignment wrapText="1"/>
    </xf>
    <xf numFmtId="0" fontId="11" fillId="0" borderId="0" xfId="2" applyFont="1" applyProtection="1">
      <protection locked="0"/>
    </xf>
    <xf numFmtId="0" fontId="7" fillId="0" borderId="0" xfId="2" applyFont="1" applyAlignment="1">
      <alignment wrapText="1"/>
    </xf>
    <xf numFmtId="0" fontId="7" fillId="0" borderId="0" xfId="2" applyFont="1" applyFill="1" applyBorder="1"/>
    <xf numFmtId="0" fontId="11" fillId="0" borderId="0" xfId="2" applyFont="1" applyFill="1" applyBorder="1"/>
    <xf numFmtId="0" fontId="11" fillId="0" borderId="0" xfId="2" applyFont="1" applyFill="1" applyBorder="1" applyAlignment="1">
      <alignment vertical="top"/>
    </xf>
    <xf numFmtId="0" fontId="11" fillId="0" borderId="0" xfId="2" applyFont="1" applyFill="1" applyBorder="1" applyAlignment="1">
      <alignment vertical="center"/>
    </xf>
    <xf numFmtId="0" fontId="1" fillId="2" borderId="0" xfId="1" applyFont="1" applyFill="1" applyBorder="1"/>
    <xf numFmtId="165" fontId="16" fillId="2" borderId="1" xfId="3" applyNumberFormat="1" applyFont="1" applyFill="1" applyBorder="1" applyAlignment="1">
      <alignment horizontal="right" vertical="center" wrapText="1"/>
    </xf>
    <xf numFmtId="0" fontId="22" fillId="2" borderId="0" xfId="1" applyFont="1" applyFill="1" applyBorder="1"/>
    <xf numFmtId="164" fontId="16" fillId="2" borderId="1" xfId="3" applyFont="1" applyFill="1" applyBorder="1" applyAlignment="1">
      <alignment horizontal="right" vertical="center" wrapText="1"/>
    </xf>
    <xf numFmtId="0" fontId="1" fillId="3" borderId="0" xfId="1" applyFont="1" applyFill="1" applyBorder="1"/>
    <xf numFmtId="166" fontId="16" fillId="2" borderId="1" xfId="5" applyFont="1" applyFill="1" applyBorder="1" applyAlignment="1">
      <alignment horizontal="right" vertical="center" wrapText="1"/>
    </xf>
    <xf numFmtId="0" fontId="22" fillId="3" borderId="0" xfId="1" applyFont="1" applyFill="1" applyBorder="1"/>
    <xf numFmtId="9" fontId="16" fillId="2" borderId="1" xfId="4" applyFont="1" applyFill="1" applyBorder="1" applyAlignment="1">
      <alignment horizontal="right" vertical="center" wrapText="1"/>
    </xf>
    <xf numFmtId="2" fontId="16" fillId="5" borderId="1" xfId="5" applyNumberFormat="1" applyFont="1" applyFill="1" applyBorder="1" applyAlignment="1">
      <alignment vertical="center" wrapText="1"/>
    </xf>
    <xf numFmtId="167" fontId="16" fillId="5" borderId="1" xfId="5" applyNumberFormat="1" applyFont="1" applyFill="1" applyBorder="1" applyAlignment="1">
      <alignment vertical="center" wrapText="1"/>
    </xf>
    <xf numFmtId="1" fontId="16" fillId="5" borderId="1" xfId="5" applyNumberFormat="1" applyFont="1" applyFill="1" applyBorder="1" applyAlignment="1">
      <alignment vertical="center" wrapText="1"/>
    </xf>
    <xf numFmtId="0" fontId="3" fillId="2" borderId="0" xfId="1" applyFont="1" applyFill="1" applyBorder="1"/>
    <xf numFmtId="165" fontId="7" fillId="0" borderId="0" xfId="2" applyNumberFormat="1" applyFont="1" applyBorder="1" applyAlignment="1">
      <alignment wrapText="1"/>
    </xf>
    <xf numFmtId="168" fontId="11" fillId="0" borderId="0" xfId="2" applyNumberFormat="1" applyFont="1" applyBorder="1" applyProtection="1">
      <protection locked="0"/>
    </xf>
    <xf numFmtId="165" fontId="11" fillId="0" borderId="0" xfId="2" applyNumberFormat="1" applyFont="1" applyBorder="1" applyProtection="1">
      <protection locked="0"/>
    </xf>
    <xf numFmtId="0" fontId="11" fillId="0" borderId="0" xfId="2" applyFont="1" applyBorder="1" applyProtection="1">
      <protection locked="0"/>
    </xf>
    <xf numFmtId="164" fontId="7" fillId="0" borderId="0" xfId="2" applyNumberFormat="1" applyFont="1" applyBorder="1" applyAlignment="1">
      <alignment wrapText="1"/>
    </xf>
    <xf numFmtId="0" fontId="7" fillId="0" borderId="0" xfId="2" applyFont="1" applyBorder="1" applyAlignment="1">
      <alignment wrapText="1"/>
    </xf>
    <xf numFmtId="0" fontId="1" fillId="2" borderId="0" xfId="1" applyFont="1" applyFill="1"/>
    <xf numFmtId="0" fontId="1" fillId="0" borderId="0" xfId="1" applyFont="1" applyFill="1"/>
    <xf numFmtId="0" fontId="3" fillId="2" borderId="0" xfId="1" applyFont="1" applyFill="1"/>
    <xf numFmtId="0" fontId="12" fillId="2" borderId="0" xfId="2" applyFont="1" applyFill="1" applyAlignment="1">
      <alignment vertical="center"/>
    </xf>
    <xf numFmtId="0" fontId="11" fillId="4" borderId="0" xfId="2" applyFont="1" applyFill="1" applyAlignment="1">
      <alignment vertical="center"/>
    </xf>
    <xf numFmtId="0" fontId="12" fillId="4" borderId="0" xfId="2" applyFont="1" applyFill="1" applyAlignment="1">
      <alignment vertical="center"/>
    </xf>
    <xf numFmtId="165" fontId="11" fillId="4" borderId="0" xfId="3" applyNumberFormat="1" applyFont="1" applyFill="1"/>
    <xf numFmtId="0" fontId="12" fillId="0" borderId="0" xfId="2" applyFont="1" applyFill="1" applyAlignment="1">
      <alignment vertical="center"/>
    </xf>
    <xf numFmtId="0" fontId="12" fillId="6" borderId="0" xfId="2" applyFont="1" applyFill="1" applyAlignment="1">
      <alignment vertical="center"/>
    </xf>
    <xf numFmtId="165" fontId="16" fillId="0" borderId="1" xfId="3" applyNumberFormat="1" applyFont="1" applyFill="1" applyBorder="1" applyAlignment="1">
      <alignment vertical="center" wrapText="1"/>
    </xf>
    <xf numFmtId="9" fontId="11" fillId="2" borderId="0" xfId="4" applyFont="1" applyFill="1" applyAlignment="1">
      <alignment vertical="center"/>
    </xf>
    <xf numFmtId="0" fontId="11" fillId="2" borderId="0" xfId="2" applyFont="1" applyFill="1" applyAlignment="1">
      <alignment vertical="center"/>
    </xf>
    <xf numFmtId="0" fontId="11" fillId="0" borderId="0" xfId="2" applyFont="1" applyAlignment="1">
      <alignment vertical="center"/>
    </xf>
    <xf numFmtId="0" fontId="31" fillId="2" borderId="0" xfId="2" applyFont="1" applyFill="1" applyAlignment="1">
      <alignment vertical="center"/>
    </xf>
    <xf numFmtId="0" fontId="31" fillId="4" borderId="0" xfId="2" applyFont="1" applyFill="1" applyAlignment="1">
      <alignment vertical="center"/>
    </xf>
    <xf numFmtId="0" fontId="31" fillId="0" borderId="0" xfId="2" applyFont="1" applyFill="1" applyAlignment="1">
      <alignment vertical="center"/>
    </xf>
    <xf numFmtId="0" fontId="31" fillId="6" borderId="0" xfId="2" applyFont="1" applyFill="1" applyAlignment="1">
      <alignment vertical="center"/>
    </xf>
    <xf numFmtId="0" fontId="11" fillId="2" borderId="0" xfId="2" applyFont="1" applyFill="1"/>
    <xf numFmtId="0" fontId="11" fillId="4" borderId="0" xfId="2" applyFont="1" applyFill="1"/>
    <xf numFmtId="165" fontId="16" fillId="2" borderId="5" xfId="3" applyNumberFormat="1" applyFont="1" applyFill="1" applyBorder="1" applyAlignment="1">
      <alignment vertical="center" wrapText="1"/>
    </xf>
    <xf numFmtId="165" fontId="16" fillId="2" borderId="1" xfId="3" applyNumberFormat="1" applyFont="1" applyFill="1" applyBorder="1" applyAlignment="1">
      <alignment vertical="center"/>
    </xf>
    <xf numFmtId="10" fontId="16" fillId="2" borderId="1" xfId="3" applyNumberFormat="1" applyFont="1" applyFill="1" applyBorder="1" applyAlignment="1">
      <alignment vertical="center"/>
    </xf>
    <xf numFmtId="166" fontId="16" fillId="2" borderId="5" xfId="5" applyFont="1" applyFill="1" applyBorder="1" applyAlignment="1">
      <alignment vertical="center" wrapText="1"/>
    </xf>
    <xf numFmtId="0" fontId="5" fillId="7" borderId="0" xfId="1" applyFont="1" applyFill="1" applyBorder="1" applyAlignment="1">
      <alignment vertical="top"/>
    </xf>
    <xf numFmtId="0" fontId="5" fillId="7" borderId="0" xfId="1" applyFont="1" applyFill="1" applyBorder="1" applyAlignment="1">
      <alignment vertical="center"/>
    </xf>
    <xf numFmtId="0" fontId="8" fillId="7" borderId="0" xfId="1" applyFont="1" applyFill="1" applyBorder="1" applyAlignment="1">
      <alignment vertical="top"/>
    </xf>
    <xf numFmtId="0" fontId="9" fillId="7" borderId="0" xfId="1" applyFont="1" applyFill="1" applyBorder="1" applyAlignment="1">
      <alignment vertical="center"/>
    </xf>
    <xf numFmtId="0" fontId="4" fillId="7" borderId="0" xfId="1" applyFont="1" applyFill="1" applyBorder="1" applyAlignment="1">
      <alignment vertical="top"/>
    </xf>
    <xf numFmtId="0" fontId="10" fillId="7" borderId="0" xfId="1" applyFont="1" applyFill="1" applyBorder="1" applyAlignment="1">
      <alignment horizontal="center" vertical="top"/>
    </xf>
    <xf numFmtId="0" fontId="10" fillId="7" borderId="0" xfId="1" applyFont="1" applyFill="1" applyBorder="1" applyAlignment="1">
      <alignment horizontal="center" vertical="top" wrapText="1"/>
    </xf>
    <xf numFmtId="0" fontId="10" fillId="7" borderId="0" xfId="1" applyFont="1" applyFill="1" applyBorder="1" applyAlignment="1">
      <alignment horizontal="left" vertical="top" wrapText="1"/>
    </xf>
    <xf numFmtId="0" fontId="10" fillId="7" borderId="0" xfId="1" applyFont="1" applyFill="1" applyBorder="1" applyAlignment="1">
      <alignment vertical="top" wrapText="1"/>
    </xf>
    <xf numFmtId="15" fontId="12" fillId="7" borderId="0" xfId="2" applyNumberFormat="1" applyFont="1" applyFill="1" applyBorder="1" applyAlignment="1">
      <alignment horizontal="center" vertical="top"/>
    </xf>
    <xf numFmtId="0" fontId="13" fillId="8" borderId="0" xfId="1" applyFont="1" applyFill="1" applyBorder="1" applyAlignment="1">
      <alignment vertical="center"/>
    </xf>
    <xf numFmtId="0" fontId="5" fillId="8" borderId="0" xfId="1" applyFont="1" applyFill="1" applyBorder="1" applyAlignment="1">
      <alignment vertical="top"/>
    </xf>
    <xf numFmtId="14" fontId="2" fillId="8" borderId="0" xfId="1" applyNumberFormat="1" applyFont="1" applyFill="1" applyBorder="1" applyAlignment="1">
      <alignment vertical="center"/>
    </xf>
    <xf numFmtId="0" fontId="8" fillId="8" borderId="0" xfId="1" applyFont="1" applyFill="1" applyBorder="1" applyAlignment="1">
      <alignment vertical="top"/>
    </xf>
    <xf numFmtId="0" fontId="5" fillId="8" borderId="0" xfId="1" applyFont="1" applyFill="1" applyBorder="1" applyAlignment="1">
      <alignment horizontal="center" vertical="center"/>
    </xf>
    <xf numFmtId="0" fontId="14" fillId="8" borderId="0" xfId="1" applyFont="1" applyFill="1" applyBorder="1" applyAlignment="1">
      <alignment horizontal="left" vertical="center"/>
    </xf>
    <xf numFmtId="0" fontId="11" fillId="8" borderId="0" xfId="2" applyFont="1" applyFill="1" applyBorder="1" applyAlignment="1">
      <alignment horizontal="left" vertical="center"/>
    </xf>
    <xf numFmtId="0" fontId="15" fillId="8" borderId="0" xfId="2" applyFont="1" applyFill="1" applyBorder="1" applyAlignment="1">
      <alignment vertical="center"/>
    </xf>
    <xf numFmtId="165" fontId="16" fillId="8" borderId="0" xfId="3" applyNumberFormat="1" applyFont="1" applyFill="1" applyBorder="1" applyAlignment="1">
      <alignment vertical="center" wrapText="1"/>
    </xf>
    <xf numFmtId="165" fontId="11" fillId="8" borderId="0" xfId="3" applyNumberFormat="1" applyFont="1" applyFill="1" applyBorder="1" applyProtection="1"/>
    <xf numFmtId="0" fontId="34" fillId="9" borderId="0" xfId="0" applyFont="1" applyFill="1" applyBorder="1" applyAlignment="1">
      <alignment vertical="center"/>
    </xf>
    <xf numFmtId="0" fontId="34" fillId="9" borderId="0" xfId="6" applyFont="1" applyFill="1" applyBorder="1" applyAlignment="1">
      <alignment vertical="center"/>
    </xf>
    <xf numFmtId="15" fontId="12" fillId="7" borderId="0" xfId="2" applyNumberFormat="1" applyFont="1" applyFill="1" applyBorder="1" applyAlignment="1">
      <alignment horizontal="left" vertical="top"/>
    </xf>
    <xf numFmtId="0" fontId="15" fillId="10" borderId="0" xfId="2" applyFont="1" applyFill="1" applyBorder="1" applyAlignment="1">
      <alignment vertical="center"/>
    </xf>
    <xf numFmtId="0" fontId="17" fillId="10" borderId="0" xfId="2" applyFont="1" applyFill="1" applyBorder="1" applyAlignment="1">
      <alignment horizontal="left" vertical="center"/>
    </xf>
    <xf numFmtId="0" fontId="18" fillId="10" borderId="0" xfId="2" applyFont="1" applyFill="1" applyBorder="1" applyAlignment="1">
      <alignment vertical="center"/>
    </xf>
    <xf numFmtId="0" fontId="34" fillId="10" borderId="0" xfId="0" applyFont="1" applyFill="1" applyBorder="1" applyAlignment="1">
      <alignment vertical="center"/>
    </xf>
    <xf numFmtId="0" fontId="11" fillId="10" borderId="0" xfId="2" applyFont="1" applyFill="1" applyBorder="1" applyAlignment="1">
      <alignment horizontal="left" vertical="center"/>
    </xf>
    <xf numFmtId="165" fontId="16" fillId="10" borderId="0" xfId="3" applyNumberFormat="1" applyFont="1" applyFill="1" applyBorder="1" applyAlignment="1">
      <alignment vertical="center" wrapText="1"/>
    </xf>
    <xf numFmtId="0" fontId="11" fillId="11" borderId="0" xfId="2" applyFont="1" applyFill="1" applyBorder="1" applyAlignment="1">
      <alignment horizontal="left" vertical="center"/>
    </xf>
    <xf numFmtId="0" fontId="15" fillId="11" borderId="0" xfId="2" applyFont="1" applyFill="1" applyBorder="1" applyAlignment="1">
      <alignment vertical="center"/>
    </xf>
    <xf numFmtId="0" fontId="17" fillId="11" borderId="0" xfId="2" applyFont="1" applyFill="1" applyBorder="1" applyAlignment="1">
      <alignment horizontal="left" vertical="center"/>
    </xf>
    <xf numFmtId="0" fontId="34" fillId="11" borderId="0" xfId="0" applyFont="1" applyFill="1" applyBorder="1" applyAlignment="1">
      <alignment vertical="center"/>
    </xf>
    <xf numFmtId="0" fontId="15" fillId="11" borderId="0" xfId="2" applyFont="1" applyFill="1" applyBorder="1" applyAlignment="1">
      <alignment horizontal="left" vertical="center"/>
    </xf>
    <xf numFmtId="0" fontId="16" fillId="11" borderId="0" xfId="2" applyFont="1" applyFill="1" applyBorder="1" applyAlignment="1">
      <alignment vertical="center"/>
    </xf>
    <xf numFmtId="0" fontId="18" fillId="11" borderId="0" xfId="2" applyFont="1" applyFill="1" applyBorder="1" applyAlignment="1">
      <alignment vertical="center"/>
    </xf>
    <xf numFmtId="165" fontId="16" fillId="11" borderId="0" xfId="3" applyNumberFormat="1" applyFont="1" applyFill="1" applyBorder="1" applyAlignment="1">
      <alignment vertical="center" wrapText="1"/>
    </xf>
    <xf numFmtId="0" fontId="20" fillId="11" borderId="0" xfId="2" applyFont="1" applyFill="1" applyBorder="1" applyAlignment="1">
      <alignment vertical="center"/>
    </xf>
    <xf numFmtId="0" fontId="11" fillId="11" borderId="0" xfId="2" applyFont="1" applyFill="1" applyBorder="1"/>
    <xf numFmtId="0" fontId="11" fillId="11" borderId="0" xfId="2" applyFont="1" applyFill="1" applyBorder="1" applyAlignment="1">
      <alignment vertical="center"/>
    </xf>
    <xf numFmtId="170" fontId="16" fillId="4" borderId="1" xfId="5" applyNumberFormat="1" applyFont="1" applyFill="1" applyBorder="1"/>
    <xf numFmtId="170" fontId="16" fillId="11" borderId="0" xfId="3" applyNumberFormat="1" applyFont="1" applyFill="1" applyBorder="1" applyAlignment="1">
      <alignment vertical="center" wrapText="1"/>
    </xf>
    <xf numFmtId="170" fontId="16" fillId="2" borderId="5" xfId="5" applyNumberFormat="1" applyFont="1" applyFill="1" applyBorder="1" applyAlignment="1">
      <alignment vertical="center" wrapText="1"/>
    </xf>
    <xf numFmtId="170" fontId="16" fillId="10" borderId="0" xfId="3" applyNumberFormat="1" applyFont="1" applyFill="1" applyBorder="1" applyAlignment="1">
      <alignment vertical="center" wrapText="1"/>
    </xf>
    <xf numFmtId="170" fontId="16" fillId="2" borderId="1" xfId="5" applyNumberFormat="1" applyFont="1" applyFill="1" applyBorder="1" applyAlignment="1">
      <alignment vertical="center" wrapText="1"/>
    </xf>
    <xf numFmtId="170" fontId="16" fillId="0" borderId="1" xfId="5" applyNumberFormat="1" applyFont="1" applyFill="1" applyBorder="1"/>
    <xf numFmtId="170" fontId="16" fillId="0" borderId="1" xfId="5" applyNumberFormat="1" applyFont="1" applyFill="1" applyBorder="1" applyAlignment="1">
      <alignment vertical="center" wrapText="1"/>
    </xf>
    <xf numFmtId="165" fontId="16" fillId="13" borderId="1" xfId="3" applyNumberFormat="1" applyFont="1" applyFill="1" applyBorder="1" applyAlignment="1">
      <alignment horizontal="right" vertical="center" wrapText="1"/>
    </xf>
    <xf numFmtId="165" fontId="16" fillId="0" borderId="1" xfId="3" applyNumberFormat="1" applyFont="1" applyFill="1" applyBorder="1" applyAlignment="1">
      <alignment horizontal="right" vertical="center" wrapText="1"/>
    </xf>
    <xf numFmtId="170" fontId="16" fillId="0" borderId="1" xfId="5" applyNumberFormat="1" applyFont="1" applyFill="1" applyBorder="1" applyAlignment="1">
      <alignment horizontal="right" vertical="center" wrapText="1"/>
    </xf>
    <xf numFmtId="170" fontId="16" fillId="2" borderId="1" xfId="5" applyNumberFormat="1" applyFont="1" applyFill="1" applyBorder="1" applyAlignment="1">
      <alignment horizontal="right" vertical="center" wrapText="1"/>
    </xf>
    <xf numFmtId="164" fontId="16" fillId="2" borderId="3" xfId="3" applyFont="1" applyFill="1" applyBorder="1" applyAlignment="1">
      <alignment horizontal="right" vertical="center" wrapText="1"/>
    </xf>
    <xf numFmtId="0" fontId="34" fillId="5" borderId="0" xfId="1" applyFont="1" applyFill="1" applyBorder="1" applyAlignment="1">
      <alignment vertical="center"/>
    </xf>
    <xf numFmtId="0" fontId="34" fillId="9" borderId="0" xfId="1" applyFont="1" applyFill="1" applyBorder="1" applyAlignment="1">
      <alignment vertical="center"/>
    </xf>
    <xf numFmtId="0" fontId="5" fillId="7" borderId="0" xfId="1" applyFont="1" applyFill="1" applyBorder="1" applyAlignment="1" applyProtection="1">
      <alignment vertical="top"/>
      <protection locked="0"/>
    </xf>
    <xf numFmtId="0" fontId="9" fillId="7" borderId="0" xfId="1" applyFont="1" applyFill="1" applyBorder="1" applyAlignment="1">
      <alignment horizontal="center" vertical="center"/>
    </xf>
    <xf numFmtId="15" fontId="9" fillId="7" borderId="0" xfId="0" applyNumberFormat="1" applyFont="1" applyFill="1" applyBorder="1" applyAlignment="1"/>
    <xf numFmtId="15" fontId="12" fillId="7" borderId="0" xfId="0" applyNumberFormat="1" applyFont="1" applyFill="1" applyBorder="1" applyAlignment="1">
      <alignment horizontal="center" vertical="top"/>
    </xf>
    <xf numFmtId="15" fontId="12" fillId="7" borderId="0" xfId="0" applyNumberFormat="1" applyFont="1" applyFill="1" applyBorder="1" applyAlignment="1">
      <alignment horizontal="left" vertical="top"/>
    </xf>
    <xf numFmtId="0" fontId="36" fillId="7" borderId="0" xfId="1" applyFont="1" applyFill="1" applyBorder="1" applyAlignment="1">
      <alignment vertical="center"/>
    </xf>
    <xf numFmtId="0" fontId="34" fillId="7" borderId="0" xfId="0" applyFont="1" applyFill="1" applyBorder="1" applyAlignment="1">
      <alignment vertical="center"/>
    </xf>
    <xf numFmtId="0" fontId="13" fillId="7" borderId="0" xfId="1" applyFont="1" applyFill="1" applyBorder="1" applyAlignment="1">
      <alignment vertical="center"/>
    </xf>
    <xf numFmtId="0" fontId="14" fillId="8" borderId="0" xfId="1" applyFont="1" applyFill="1" applyBorder="1" applyAlignment="1">
      <alignment vertical="center"/>
    </xf>
    <xf numFmtId="0" fontId="36" fillId="8" borderId="0" xfId="1" applyFont="1" applyFill="1" applyBorder="1" applyAlignment="1">
      <alignment vertical="center"/>
    </xf>
    <xf numFmtId="165" fontId="14" fillId="8" borderId="0" xfId="3" applyNumberFormat="1" applyFont="1" applyFill="1" applyBorder="1" applyAlignment="1" applyProtection="1">
      <alignment vertical="center"/>
    </xf>
    <xf numFmtId="165" fontId="36" fillId="8" borderId="0" xfId="3" applyNumberFormat="1" applyFont="1" applyFill="1" applyBorder="1" applyAlignment="1" applyProtection="1">
      <alignment vertical="center"/>
    </xf>
    <xf numFmtId="170" fontId="14" fillId="8" borderId="0" xfId="1" applyNumberFormat="1" applyFont="1" applyFill="1" applyBorder="1" applyAlignment="1">
      <alignment vertical="center"/>
    </xf>
    <xf numFmtId="170" fontId="13" fillId="8" borderId="0" xfId="1" applyNumberFormat="1" applyFont="1" applyFill="1" applyBorder="1" applyAlignment="1">
      <alignment vertical="center"/>
    </xf>
    <xf numFmtId="0" fontId="11" fillId="10" borderId="0" xfId="0" applyFont="1" applyFill="1" applyBorder="1" applyAlignment="1">
      <alignment horizontal="left" vertical="center"/>
    </xf>
    <xf numFmtId="165" fontId="11" fillId="10" borderId="0" xfId="0" applyNumberFormat="1" applyFont="1" applyFill="1" applyBorder="1" applyAlignment="1">
      <alignment horizontal="left" vertical="center"/>
    </xf>
    <xf numFmtId="0" fontId="34" fillId="10" borderId="0" xfId="0" applyFont="1" applyFill="1" applyBorder="1" applyAlignment="1">
      <alignment horizontal="left" vertical="center"/>
    </xf>
    <xf numFmtId="0" fontId="20" fillId="10" borderId="0" xfId="0" applyFont="1" applyFill="1" applyBorder="1" applyAlignment="1">
      <alignment horizontal="left" vertical="center"/>
    </xf>
    <xf numFmtId="0" fontId="36" fillId="10" borderId="0" xfId="0" applyFont="1" applyFill="1" applyBorder="1" applyAlignment="1">
      <alignment horizontal="left" vertical="center"/>
    </xf>
    <xf numFmtId="0" fontId="21" fillId="11" borderId="0" xfId="0" applyFont="1" applyFill="1" applyBorder="1" applyAlignment="1">
      <alignment vertical="center"/>
    </xf>
    <xf numFmtId="0" fontId="15" fillId="11" borderId="0" xfId="0" applyFont="1" applyFill="1" applyBorder="1" applyAlignment="1">
      <alignment vertical="center"/>
    </xf>
    <xf numFmtId="0" fontId="18" fillId="11" borderId="0" xfId="0" applyFont="1" applyFill="1" applyBorder="1" applyAlignment="1">
      <alignment vertical="center"/>
    </xf>
    <xf numFmtId="0" fontId="11" fillId="11" borderId="0" xfId="1" applyFont="1" applyFill="1" applyBorder="1"/>
    <xf numFmtId="0" fontId="11" fillId="11" borderId="0" xfId="0" applyFont="1" applyFill="1" applyBorder="1" applyAlignment="1">
      <alignment vertical="center"/>
    </xf>
    <xf numFmtId="0" fontId="16" fillId="11" borderId="0" xfId="0" applyFont="1" applyFill="1" applyBorder="1" applyAlignment="1">
      <alignment vertical="center" wrapText="1"/>
    </xf>
    <xf numFmtId="0" fontId="23" fillId="11" borderId="0" xfId="1" applyFont="1" applyFill="1" applyBorder="1" applyAlignment="1">
      <alignment vertical="center"/>
    </xf>
    <xf numFmtId="0" fontId="24" fillId="11" borderId="0" xfId="1" applyFont="1" applyFill="1" applyBorder="1" applyAlignment="1">
      <alignment vertical="center"/>
    </xf>
    <xf numFmtId="0" fontId="20" fillId="11" borderId="0" xfId="0" applyFont="1" applyFill="1" applyBorder="1" applyAlignment="1">
      <alignment vertical="center"/>
    </xf>
    <xf numFmtId="0" fontId="16" fillId="11" borderId="0" xfId="0" applyFont="1" applyFill="1" applyBorder="1" applyAlignment="1">
      <alignment vertical="center"/>
    </xf>
    <xf numFmtId="0" fontId="22" fillId="11" borderId="0" xfId="0" applyFont="1" applyFill="1" applyBorder="1"/>
    <xf numFmtId="0" fontId="22" fillId="11" borderId="0" xfId="1" applyFont="1" applyFill="1" applyBorder="1"/>
    <xf numFmtId="0" fontId="11" fillId="11" borderId="8" xfId="0" applyFont="1" applyFill="1" applyBorder="1" applyProtection="1">
      <protection locked="0"/>
    </xf>
    <xf numFmtId="167" fontId="11" fillId="11" borderId="8" xfId="0" applyNumberFormat="1" applyFont="1" applyFill="1" applyBorder="1" applyProtection="1">
      <protection locked="0"/>
    </xf>
    <xf numFmtId="168" fontId="11" fillId="11" borderId="8" xfId="0" applyNumberFormat="1" applyFont="1" applyFill="1" applyBorder="1" applyProtection="1">
      <protection locked="0"/>
    </xf>
    <xf numFmtId="165" fontId="16" fillId="2" borderId="5" xfId="3" applyNumberFormat="1" applyFont="1" applyFill="1" applyBorder="1" applyAlignment="1">
      <alignment horizontal="right" vertical="center" wrapText="1"/>
    </xf>
    <xf numFmtId="170" fontId="16" fillId="2" borderId="5" xfId="5" applyNumberFormat="1" applyFont="1" applyFill="1" applyBorder="1" applyAlignment="1">
      <alignment horizontal="right" vertical="center" wrapText="1"/>
    </xf>
    <xf numFmtId="0" fontId="34" fillId="5" borderId="0" xfId="0" applyFont="1" applyFill="1" applyBorder="1" applyAlignment="1">
      <alignment vertical="center" wrapText="1"/>
    </xf>
    <xf numFmtId="0" fontId="34" fillId="5" borderId="0" xfId="1" applyFont="1" applyFill="1" applyBorder="1" applyAlignment="1">
      <alignment vertical="top" wrapText="1"/>
    </xf>
    <xf numFmtId="15" fontId="9" fillId="7" borderId="0" xfId="2" applyNumberFormat="1" applyFont="1" applyFill="1" applyBorder="1" applyAlignment="1"/>
    <xf numFmtId="14" fontId="25" fillId="8" borderId="0" xfId="1" applyNumberFormat="1" applyFont="1" applyFill="1" applyBorder="1" applyAlignment="1">
      <alignment vertical="center"/>
    </xf>
    <xf numFmtId="0" fontId="38" fillId="8" borderId="0" xfId="1" applyFont="1" applyFill="1" applyBorder="1" applyAlignment="1">
      <alignment vertical="center"/>
    </xf>
    <xf numFmtId="0" fontId="26" fillId="11" borderId="0" xfId="1" applyFont="1" applyFill="1" applyBorder="1" applyAlignment="1">
      <alignment vertical="center"/>
    </xf>
    <xf numFmtId="0" fontId="27" fillId="11" borderId="0" xfId="1" applyFont="1" applyFill="1" applyBorder="1" applyAlignment="1">
      <alignment vertical="center"/>
    </xf>
    <xf numFmtId="0" fontId="28" fillId="11" borderId="0" xfId="1" applyFont="1" applyFill="1" applyBorder="1" applyAlignment="1">
      <alignment vertical="center"/>
    </xf>
    <xf numFmtId="0" fontId="24" fillId="11" borderId="0" xfId="1" applyFont="1" applyFill="1" applyBorder="1" applyAlignment="1">
      <alignment vertical="center" wrapText="1"/>
    </xf>
    <xf numFmtId="0" fontId="29" fillId="11" borderId="0" xfId="1" applyFont="1" applyFill="1" applyBorder="1" applyAlignment="1">
      <alignment vertical="center"/>
    </xf>
    <xf numFmtId="0" fontId="30" fillId="11" borderId="0" xfId="1" applyFont="1" applyFill="1" applyBorder="1" applyAlignment="1">
      <alignment vertical="center"/>
    </xf>
    <xf numFmtId="3" fontId="16" fillId="11" borderId="0" xfId="2" applyNumberFormat="1" applyFont="1" applyFill="1" applyBorder="1" applyAlignment="1">
      <alignment vertical="center"/>
    </xf>
    <xf numFmtId="0" fontId="34" fillId="11" borderId="0" xfId="0" applyFont="1" applyFill="1" applyBorder="1" applyAlignment="1">
      <alignment vertical="center" wrapText="1"/>
    </xf>
    <xf numFmtId="0" fontId="16" fillId="11" borderId="0" xfId="2" applyFont="1" applyFill="1" applyBorder="1" applyAlignment="1">
      <alignment vertical="center" wrapText="1"/>
    </xf>
    <xf numFmtId="0" fontId="11" fillId="11" borderId="8" xfId="2" applyFont="1" applyFill="1" applyBorder="1" applyProtection="1">
      <protection locked="0"/>
    </xf>
    <xf numFmtId="170" fontId="16" fillId="0" borderId="5" xfId="5" applyNumberFormat="1" applyFont="1" applyFill="1" applyBorder="1" applyAlignment="1">
      <alignment vertical="center" wrapText="1"/>
    </xf>
    <xf numFmtId="0" fontId="39" fillId="11" borderId="0" xfId="0" applyFont="1" applyFill="1" applyBorder="1" applyAlignment="1">
      <alignment vertical="center" wrapText="1"/>
    </xf>
    <xf numFmtId="0" fontId="23" fillId="11" borderId="0" xfId="1" applyFont="1" applyFill="1" applyBorder="1"/>
    <xf numFmtId="0" fontId="7" fillId="2" borderId="0" xfId="2" applyFont="1" applyFill="1" applyAlignment="1">
      <alignment wrapText="1"/>
    </xf>
    <xf numFmtId="0" fontId="11" fillId="2" borderId="0" xfId="2" applyFont="1" applyFill="1" applyProtection="1">
      <protection locked="0"/>
    </xf>
    <xf numFmtId="164" fontId="7" fillId="2" borderId="0" xfId="2" applyNumberFormat="1" applyFont="1" applyFill="1" applyAlignment="1">
      <alignment wrapText="1"/>
    </xf>
    <xf numFmtId="0" fontId="7" fillId="2" borderId="0" xfId="2" applyFont="1" applyFill="1"/>
    <xf numFmtId="170" fontId="16" fillId="2" borderId="1" xfId="5" applyNumberFormat="1" applyFont="1" applyFill="1" applyBorder="1" applyAlignment="1">
      <alignment vertical="center"/>
    </xf>
    <xf numFmtId="0" fontId="32" fillId="5" borderId="0" xfId="0" applyFont="1" applyFill="1" applyBorder="1" applyAlignment="1">
      <alignment vertical="center"/>
    </xf>
    <xf numFmtId="165" fontId="13" fillId="8" borderId="0" xfId="1" applyNumberFormat="1" applyFont="1" applyFill="1" applyBorder="1" applyAlignment="1">
      <alignment vertical="center"/>
    </xf>
    <xf numFmtId="166" fontId="14" fillId="8" borderId="0" xfId="1" applyNumberFormat="1" applyFont="1" applyFill="1" applyBorder="1" applyAlignment="1">
      <alignment vertical="center"/>
    </xf>
    <xf numFmtId="0" fontId="17" fillId="8" borderId="0" xfId="1" applyFont="1" applyFill="1" applyBorder="1" applyAlignment="1">
      <alignment vertical="center"/>
    </xf>
    <xf numFmtId="0" fontId="11" fillId="11" borderId="7" xfId="2" applyFont="1" applyFill="1" applyBorder="1"/>
    <xf numFmtId="0" fontId="21" fillId="11" borderId="0" xfId="2" applyFont="1" applyFill="1" applyBorder="1" applyAlignment="1">
      <alignment vertical="center"/>
    </xf>
    <xf numFmtId="165" fontId="32" fillId="11" borderId="0" xfId="3" applyNumberFormat="1" applyFont="1" applyFill="1" applyBorder="1" applyAlignment="1">
      <alignment vertical="center" wrapText="1"/>
    </xf>
    <xf numFmtId="165" fontId="33" fillId="11" borderId="0" xfId="3" applyNumberFormat="1" applyFont="1" applyFill="1" applyBorder="1" applyAlignment="1">
      <alignment vertical="center" wrapText="1"/>
    </xf>
    <xf numFmtId="0" fontId="32" fillId="9" borderId="6" xfId="0" applyFont="1" applyFill="1" applyBorder="1" applyAlignment="1">
      <alignment vertical="center"/>
    </xf>
    <xf numFmtId="0" fontId="32" fillId="9" borderId="0" xfId="0" applyFont="1" applyFill="1" applyBorder="1" applyAlignment="1">
      <alignment vertical="center"/>
    </xf>
    <xf numFmtId="0" fontId="32" fillId="9" borderId="6" xfId="1" applyFont="1" applyFill="1" applyBorder="1" applyAlignment="1">
      <alignment vertical="top" wrapText="1"/>
    </xf>
    <xf numFmtId="0" fontId="32" fillId="9" borderId="9" xfId="0" applyFont="1" applyFill="1" applyBorder="1" applyAlignment="1">
      <alignment vertical="center"/>
    </xf>
    <xf numFmtId="0" fontId="1" fillId="0" borderId="10" xfId="8" applyFont="1" applyFill="1" applyBorder="1"/>
    <xf numFmtId="0" fontId="1" fillId="0" borderId="11" xfId="8" applyFont="1" applyFill="1" applyBorder="1"/>
    <xf numFmtId="0" fontId="1" fillId="0" borderId="12" xfId="8" applyFont="1" applyFill="1" applyBorder="1"/>
    <xf numFmtId="0" fontId="1" fillId="0" borderId="0" xfId="8"/>
    <xf numFmtId="0" fontId="42" fillId="2" borderId="8" xfId="8" applyFont="1" applyFill="1" applyBorder="1"/>
    <xf numFmtId="0" fontId="23" fillId="2" borderId="0" xfId="8" applyFont="1" applyFill="1" applyBorder="1"/>
    <xf numFmtId="0" fontId="23" fillId="2" borderId="13" xfId="8" applyFont="1" applyFill="1" applyBorder="1"/>
    <xf numFmtId="0" fontId="1" fillId="2" borderId="0" xfId="8" applyFill="1"/>
    <xf numFmtId="49" fontId="12" fillId="0" borderId="0" xfId="10" applyFill="1" applyAlignment="1">
      <alignment horizontal="center"/>
    </xf>
    <xf numFmtId="49" fontId="14" fillId="0" borderId="0" xfId="10" applyFont="1" applyFill="1" applyAlignment="1">
      <alignment horizontal="left"/>
    </xf>
    <xf numFmtId="49" fontId="0" fillId="0" borderId="14" xfId="11" applyNumberFormat="1" applyFont="1" applyAlignment="1">
      <alignment horizontal="center" vertical="center"/>
    </xf>
    <xf numFmtId="0" fontId="23" fillId="2" borderId="13" xfId="8" applyFont="1" applyFill="1" applyBorder="1" applyAlignment="1">
      <alignment horizontal="center"/>
    </xf>
    <xf numFmtId="0" fontId="1" fillId="0" borderId="0" xfId="8" applyFont="1" applyBorder="1"/>
    <xf numFmtId="0" fontId="23" fillId="2" borderId="13" xfId="8" applyFont="1" applyFill="1" applyBorder="1" applyAlignment="1"/>
    <xf numFmtId="0" fontId="23" fillId="2" borderId="8" xfId="8" applyFont="1" applyFill="1" applyBorder="1"/>
    <xf numFmtId="49" fontId="37" fillId="0" borderId="0" xfId="7" applyAlignment="1">
      <alignment horizontal="left"/>
    </xf>
    <xf numFmtId="0" fontId="1" fillId="0" borderId="0" xfId="8" applyFont="1" applyBorder="1" applyAlignment="1">
      <alignment vertical="top" wrapText="1"/>
    </xf>
    <xf numFmtId="0" fontId="1" fillId="0" borderId="13" xfId="8" applyFont="1" applyBorder="1" applyAlignment="1">
      <alignment vertical="top" wrapText="1"/>
    </xf>
    <xf numFmtId="0" fontId="1" fillId="2" borderId="8" xfId="8" applyFont="1" applyFill="1" applyBorder="1" applyAlignment="1">
      <alignment vertical="top" wrapText="1"/>
    </xf>
    <xf numFmtId="0" fontId="1" fillId="2" borderId="13" xfId="8" applyFont="1" applyFill="1" applyBorder="1" applyAlignment="1">
      <alignment vertical="top" wrapText="1"/>
    </xf>
    <xf numFmtId="0" fontId="1" fillId="0" borderId="0" xfId="8" applyFont="1" applyBorder="1" applyAlignment="1">
      <alignment vertical="center"/>
    </xf>
    <xf numFmtId="0" fontId="44" fillId="0" borderId="0" xfId="12" applyFont="1" applyFill="1" applyBorder="1" applyAlignment="1">
      <alignment horizontal="center" vertical="center"/>
    </xf>
    <xf numFmtId="0" fontId="1" fillId="2" borderId="0" xfId="8" applyFont="1" applyFill="1" applyBorder="1" applyAlignment="1">
      <alignment horizontal="left" vertical="top" wrapText="1"/>
    </xf>
    <xf numFmtId="49" fontId="37" fillId="2" borderId="8" xfId="7" applyFill="1" applyBorder="1" applyAlignment="1">
      <alignment vertical="top" wrapText="1"/>
    </xf>
    <xf numFmtId="49" fontId="37" fillId="2" borderId="0" xfId="7" applyFill="1" applyBorder="1" applyAlignment="1">
      <alignment vertical="top" wrapText="1"/>
    </xf>
    <xf numFmtId="49" fontId="37" fillId="2" borderId="13" xfId="7" applyFill="1" applyBorder="1" applyAlignment="1">
      <alignment vertical="top" wrapText="1"/>
    </xf>
    <xf numFmtId="0" fontId="1" fillId="2" borderId="8" xfId="8" applyFont="1" applyFill="1" applyBorder="1" applyAlignment="1">
      <alignment horizontal="left" vertical="top" wrapText="1"/>
    </xf>
    <xf numFmtId="0" fontId="30" fillId="15" borderId="15" xfId="8" applyFont="1" applyFill="1" applyBorder="1"/>
    <xf numFmtId="0" fontId="30" fillId="15" borderId="16" xfId="8" applyFont="1" applyFill="1" applyBorder="1"/>
    <xf numFmtId="0" fontId="30" fillId="2" borderId="0" xfId="8" applyFont="1" applyFill="1" applyBorder="1"/>
    <xf numFmtId="0" fontId="1" fillId="2" borderId="13" xfId="8" applyFont="1" applyFill="1" applyBorder="1" applyAlignment="1">
      <alignment horizontal="left" vertical="top" wrapText="1"/>
    </xf>
    <xf numFmtId="49" fontId="23" fillId="16" borderId="17" xfId="8" applyNumberFormat="1" applyFont="1" applyFill="1" applyBorder="1"/>
    <xf numFmtId="0" fontId="46" fillId="16" borderId="18" xfId="13" applyFont="1" applyFill="1" applyBorder="1" applyAlignment="1" applyProtection="1"/>
    <xf numFmtId="0" fontId="47" fillId="2" borderId="0" xfId="14" applyFill="1" applyBorder="1" applyAlignment="1" applyProtection="1"/>
    <xf numFmtId="49" fontId="23" fillId="15" borderId="17" xfId="8" applyNumberFormat="1" applyFont="1" applyFill="1" applyBorder="1"/>
    <xf numFmtId="49" fontId="23" fillId="16" borderId="17" xfId="8" applyNumberFormat="1" applyFont="1" applyFill="1" applyBorder="1" applyAlignment="1">
      <alignment wrapText="1"/>
    </xf>
    <xf numFmtId="49" fontId="23" fillId="16" borderId="19" xfId="8" applyNumberFormat="1" applyFont="1" applyFill="1" applyBorder="1" applyAlignment="1">
      <alignment wrapText="1"/>
    </xf>
    <xf numFmtId="49" fontId="1" fillId="2" borderId="0" xfId="8" applyNumberFormat="1" applyFill="1" applyBorder="1" applyAlignment="1">
      <alignment wrapText="1"/>
    </xf>
    <xf numFmtId="0" fontId="48" fillId="0" borderId="0" xfId="12" applyFont="1" applyFill="1" applyBorder="1" applyAlignment="1">
      <alignment horizontal="center" vertical="center"/>
    </xf>
    <xf numFmtId="49" fontId="37" fillId="0" borderId="0" xfId="7"/>
    <xf numFmtId="0" fontId="1" fillId="0" borderId="13" xfId="8" applyFont="1" applyBorder="1" applyAlignment="1">
      <alignment vertical="center" wrapText="1"/>
    </xf>
    <xf numFmtId="0" fontId="27" fillId="2" borderId="8" xfId="8" applyFont="1" applyFill="1" applyBorder="1" applyAlignment="1">
      <alignment horizontal="center"/>
    </xf>
    <xf numFmtId="0" fontId="27" fillId="2" borderId="0" xfId="8" applyFont="1" applyFill="1" applyBorder="1" applyAlignment="1">
      <alignment horizontal="center"/>
    </xf>
    <xf numFmtId="0" fontId="27" fillId="2" borderId="13" xfId="8" applyFont="1" applyFill="1" applyBorder="1" applyAlignment="1">
      <alignment horizontal="center"/>
    </xf>
    <xf numFmtId="0" fontId="23" fillId="2" borderId="20" xfId="8" applyFont="1" applyFill="1" applyBorder="1"/>
    <xf numFmtId="0" fontId="23" fillId="2" borderId="21" xfId="8" applyFont="1" applyFill="1" applyBorder="1"/>
    <xf numFmtId="0" fontId="23" fillId="2" borderId="4" xfId="8" applyFont="1" applyFill="1" applyBorder="1"/>
    <xf numFmtId="0" fontId="46" fillId="15" borderId="22" xfId="13" applyFont="1" applyFill="1" applyBorder="1" applyAlignment="1" applyProtection="1"/>
    <xf numFmtId="0" fontId="46" fillId="16" borderId="23" xfId="13" applyFont="1" applyFill="1" applyBorder="1" applyAlignment="1" applyProtection="1"/>
    <xf numFmtId="169" fontId="16" fillId="5" borderId="1" xfId="3" applyNumberFormat="1" applyFont="1" applyFill="1" applyBorder="1" applyAlignment="1">
      <alignment vertical="center" wrapText="1"/>
    </xf>
    <xf numFmtId="170" fontId="16" fillId="5" borderId="1" xfId="5" applyNumberFormat="1" applyFont="1" applyFill="1" applyBorder="1" applyAlignment="1">
      <alignment vertical="center" wrapText="1"/>
    </xf>
    <xf numFmtId="0" fontId="27" fillId="2" borderId="8" xfId="8" applyFont="1" applyFill="1" applyBorder="1" applyAlignment="1">
      <alignment horizontal="center"/>
    </xf>
    <xf numFmtId="0" fontId="27" fillId="2" borderId="0" xfId="8" applyFont="1" applyFill="1" applyBorder="1" applyAlignment="1">
      <alignment horizontal="center"/>
    </xf>
    <xf numFmtId="0" fontId="27" fillId="2" borderId="13" xfId="8" applyFont="1" applyFill="1" applyBorder="1" applyAlignment="1">
      <alignment horizontal="center"/>
    </xf>
    <xf numFmtId="0" fontId="1" fillId="2" borderId="0" xfId="8" applyFont="1" applyFill="1" applyBorder="1" applyAlignment="1">
      <alignment horizontal="left" vertical="top" wrapText="1"/>
    </xf>
    <xf numFmtId="49" fontId="22" fillId="2" borderId="0" xfId="8" applyNumberFormat="1" applyFont="1" applyFill="1" applyBorder="1" applyAlignment="1">
      <alignment horizontal="left" wrapText="1"/>
    </xf>
    <xf numFmtId="0" fontId="1" fillId="0" borderId="0" xfId="8" applyFont="1" applyBorder="1" applyAlignment="1">
      <alignment horizontal="left" vertical="top" wrapText="1"/>
    </xf>
    <xf numFmtId="0" fontId="0" fillId="2" borderId="0" xfId="8" applyFont="1" applyFill="1" applyBorder="1" applyAlignment="1">
      <alignment horizontal="left" vertical="top" wrapText="1"/>
    </xf>
    <xf numFmtId="0" fontId="1" fillId="2" borderId="13" xfId="8" applyFont="1" applyFill="1" applyBorder="1" applyAlignment="1">
      <alignment horizontal="left" vertical="top" wrapText="1"/>
    </xf>
    <xf numFmtId="49" fontId="43" fillId="0" borderId="0" xfId="9" applyFill="1" applyAlignment="1">
      <alignment horizontal="center"/>
    </xf>
    <xf numFmtId="49" fontId="43" fillId="0" borderId="13" xfId="9" applyFill="1" applyBorder="1" applyAlignment="1">
      <alignment horizontal="center"/>
    </xf>
    <xf numFmtId="49" fontId="43" fillId="0" borderId="0" xfId="9" applyFill="1" applyAlignment="1">
      <alignment horizontal="center" vertical="top"/>
    </xf>
    <xf numFmtId="49" fontId="43" fillId="0" borderId="13" xfId="9" applyFill="1" applyBorder="1" applyAlignment="1">
      <alignment horizontal="center" vertical="top"/>
    </xf>
    <xf numFmtId="49" fontId="37" fillId="0" borderId="0" xfId="7" applyAlignment="1">
      <alignment horizontal="left"/>
    </xf>
    <xf numFmtId="0" fontId="0" fillId="0" borderId="0" xfId="8" applyFont="1" applyBorder="1" applyAlignment="1">
      <alignment horizontal="left" vertical="top" wrapText="1"/>
    </xf>
    <xf numFmtId="0" fontId="22" fillId="13" borderId="0" xfId="0" applyFont="1" applyFill="1" applyAlignment="1">
      <alignment horizontal="center"/>
    </xf>
    <xf numFmtId="49" fontId="12" fillId="12" borderId="0" xfId="7" applyFont="1" applyFill="1" applyAlignment="1">
      <alignment horizontal="center"/>
    </xf>
    <xf numFmtId="0" fontId="11" fillId="13" borderId="0" xfId="0" applyFont="1" applyFill="1" applyAlignment="1">
      <alignment horizontal="center"/>
    </xf>
  </cellXfs>
  <cellStyles count="15">
    <cellStyle name="Comma 2" xfId="3" xr:uid="{69E8010D-6E41-421E-B8F0-8A6E49918D26}"/>
    <cellStyle name="Currency 2" xfId="5" xr:uid="{2DA7B7D6-2715-44FD-8313-6F4203E3F24D}"/>
    <cellStyle name="Heading 2 63" xfId="7" xr:uid="{EFDA1048-32CC-4CA5-AAFD-19028CB595C5}"/>
    <cellStyle name="Heading 3 65" xfId="10" xr:uid="{322AB72F-EE7A-4A95-9599-A6D30C476FC4}"/>
    <cellStyle name="Hyperlink 2" xfId="13" xr:uid="{57B9D405-10DF-49D8-8DF7-34E2447C7F63}"/>
    <cellStyle name="Hyperlink 3 3" xfId="12" xr:uid="{1C5194A1-1121-4A98-86FA-F28BB5E5B1C0}"/>
    <cellStyle name="Hyperlink 8" xfId="14" xr:uid="{7FDCD15B-31FE-4201-80FB-708E371FB720}"/>
    <cellStyle name="Normal" xfId="0" builtinId="0"/>
    <cellStyle name="Normal 2" xfId="2" xr:uid="{2AB6FF2A-06D3-4C0E-8042-1BA6DC5D0C17}"/>
    <cellStyle name="Normal 273" xfId="1" xr:uid="{18BC66C5-CF2F-4A57-B68C-47F9F3351A34}"/>
    <cellStyle name="Normal 283" xfId="8" xr:uid="{D1005BF4-A4AF-4750-96BA-0F205F3F3D57}"/>
    <cellStyle name="Normal_A - Full Service Providers" xfId="6" xr:uid="{16F34A6E-32C7-4D83-A7BD-FE9211494423}"/>
    <cellStyle name="Output 64" xfId="11" xr:uid="{A8346931-3AAA-4BC9-8E3A-05A146C49F6F}"/>
    <cellStyle name="Percent 2" xfId="4" xr:uid="{333E4D50-917E-47F2-8CE6-B8E4200A2FCB}"/>
    <cellStyle name="Title 63" xfId="9" xr:uid="{6016C6E6-18EF-48A0-A738-A631D4BA515E}"/>
  </cellStyles>
  <dxfs count="0"/>
  <tableStyles count="0" defaultTableStyle="TableStyleMedium2" defaultPivotStyle="PivotStyleLight16"/>
  <colors>
    <mruColors>
      <color rgb="FF3E8A92"/>
      <color rgb="FFD6D6D1"/>
      <color rgb="FFD3EBED"/>
      <color rgb="FF7EC1C9"/>
      <color rgb="FF2E666C"/>
      <color rgb="FFF4F3E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66675</xdr:colOff>
      <xdr:row>25</xdr:row>
      <xdr:rowOff>352425</xdr:rowOff>
    </xdr:from>
    <xdr:to>
      <xdr:col>6</xdr:col>
      <xdr:colOff>0</xdr:colOff>
      <xdr:row>34</xdr:row>
      <xdr:rowOff>1434</xdr:rowOff>
    </xdr:to>
    <xdr:pic>
      <xdr:nvPicPr>
        <xdr:cNvPr id="2" name="Picture 1">
          <a:extLst>
            <a:ext uri="{FF2B5EF4-FFF2-40B4-BE49-F238E27FC236}">
              <a16:creationId xmlns:a16="http://schemas.microsoft.com/office/drawing/2014/main" id="{E20F2F73-5D0A-4947-9537-976E7A0B108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675" y="8105775"/>
          <a:ext cx="7953375" cy="239220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200025</xdr:colOff>
      <xdr:row>0</xdr:row>
      <xdr:rowOff>180976</xdr:rowOff>
    </xdr:from>
    <xdr:to>
      <xdr:col>1</xdr:col>
      <xdr:colOff>1943100</xdr:colOff>
      <xdr:row>1</xdr:row>
      <xdr:rowOff>624142</xdr:rowOff>
    </xdr:to>
    <xdr:pic>
      <xdr:nvPicPr>
        <xdr:cNvPr id="3" name="Picture 2">
          <a:extLst>
            <a:ext uri="{FF2B5EF4-FFF2-40B4-BE49-F238E27FC236}">
              <a16:creationId xmlns:a16="http://schemas.microsoft.com/office/drawing/2014/main" id="{4341DC9A-7217-43A2-9915-384F0A87600D}"/>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00025" y="180976"/>
          <a:ext cx="2085975" cy="63366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samn/AppData/Local/Temp/NetRight/Links/iManage/2936623_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05-06"/>
      <sheetName val="2006-07"/>
      <sheetName val="2007-08"/>
      <sheetName val="2008-09"/>
      <sheetName val="2009-10 A"/>
      <sheetName val="2009-10 B"/>
      <sheetName val="2009-10 C"/>
      <sheetName val="2009-10 D"/>
      <sheetName val="2009-10"/>
      <sheetName val="2010-11 A"/>
      <sheetName val="2010-11 B"/>
      <sheetName val="2010-11 C"/>
      <sheetName val="2010-11 D"/>
      <sheetName val="2010-11"/>
      <sheetName val="2011-12 A"/>
      <sheetName val="2011-12 B"/>
      <sheetName val="2011-12 C"/>
      <sheetName val="2011-12 D"/>
      <sheetName val="2011-12"/>
      <sheetName val="2012-13 A"/>
      <sheetName val="2012-13 B"/>
      <sheetName val="2012-13 C"/>
      <sheetName val="2012-13 D"/>
      <sheetName val="2012-13"/>
      <sheetName val="2013-14 A"/>
      <sheetName val="2013-14 B"/>
      <sheetName val="2013-14 C"/>
      <sheetName val="2013-14 D"/>
      <sheetName val="2013-14"/>
      <sheetName val="2014-15 A"/>
      <sheetName val="2014-15 B"/>
      <sheetName val="2014-15 C"/>
      <sheetName val="2014-15 D"/>
      <sheetName val="2014-15"/>
      <sheetName val="2015-16 A"/>
      <sheetName val="2015-16 B"/>
      <sheetName val="2015-16 C"/>
      <sheetName val="2015-16 D"/>
      <sheetName val="2015-16"/>
      <sheetName val="Ref code"/>
      <sheetName val="Summary"/>
      <sheetName val="Pivot"/>
      <sheetName val="Public"/>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row r="1">
          <cell r="A1" t="str">
            <v>Ref</v>
          </cell>
        </row>
      </sheetData>
      <sheetData sheetId="40"/>
      <sheetData sheetId="41"/>
      <sheetData sheetId="4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Aidan.Winder-Speed@comcom.govt.nz"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8B5C71-6EB2-44BF-87CF-CD5F06010641}">
  <sheetPr>
    <pageSetUpPr fitToPage="1"/>
  </sheetPr>
  <dimension ref="A1:G34"/>
  <sheetViews>
    <sheetView showGridLines="0" tabSelected="1" view="pageBreakPreview" zoomScaleNormal="100" zoomScaleSheetLayoutView="100" workbookViewId="0">
      <selection activeCell="C19" sqref="C19"/>
    </sheetView>
  </sheetViews>
  <sheetFormatPr defaultRowHeight="15" x14ac:dyDescent="0.25"/>
  <cols>
    <col min="1" max="1" width="5.140625" style="195" customWidth="1"/>
    <col min="2" max="2" width="36.7109375" style="195" customWidth="1"/>
    <col min="3" max="3" width="35.85546875" style="195" customWidth="1"/>
    <col min="4" max="4" width="24" style="195" customWidth="1"/>
    <col min="5" max="5" width="12.28515625" style="195" customWidth="1"/>
    <col min="6" max="6" width="6.28515625" style="195" customWidth="1"/>
    <col min="7" max="16384" width="9.140625" style="195"/>
  </cols>
  <sheetData>
    <row r="1" spans="1:7" ht="15" customHeight="1" x14ac:dyDescent="0.25">
      <c r="A1" s="192"/>
      <c r="B1" s="193"/>
      <c r="C1" s="193"/>
      <c r="D1" s="193"/>
      <c r="E1" s="193"/>
      <c r="F1" s="194"/>
    </row>
    <row r="2" spans="1:7" ht="67.5" customHeight="1" x14ac:dyDescent="0.25">
      <c r="A2" s="196"/>
      <c r="B2" s="197"/>
      <c r="C2" s="197"/>
      <c r="D2" s="197"/>
      <c r="E2" s="197"/>
      <c r="F2" s="198"/>
    </row>
    <row r="3" spans="1:7" ht="22.5" customHeight="1" x14ac:dyDescent="0.4">
      <c r="A3" s="251" t="s">
        <v>709</v>
      </c>
      <c r="B3" s="251"/>
      <c r="C3" s="251"/>
      <c r="D3" s="251"/>
      <c r="E3" s="251"/>
      <c r="F3" s="252"/>
    </row>
    <row r="4" spans="1:7" ht="37.5" customHeight="1" x14ac:dyDescent="0.25">
      <c r="A4" s="253" t="s">
        <v>710</v>
      </c>
      <c r="B4" s="253"/>
      <c r="C4" s="253"/>
      <c r="D4" s="253"/>
      <c r="E4" s="253"/>
      <c r="F4" s="254"/>
      <c r="G4" s="199"/>
    </row>
    <row r="5" spans="1:7" ht="18.75" x14ac:dyDescent="0.3">
      <c r="A5" s="200"/>
      <c r="B5" s="201"/>
      <c r="C5" s="202" t="s">
        <v>734</v>
      </c>
      <c r="F5" s="203"/>
    </row>
    <row r="6" spans="1:7" ht="15" customHeight="1" x14ac:dyDescent="0.25">
      <c r="A6" s="196"/>
      <c r="B6" s="204"/>
      <c r="C6" s="204"/>
      <c r="D6" s="204"/>
      <c r="E6" s="204"/>
      <c r="F6" s="205"/>
    </row>
    <row r="7" spans="1:7" ht="16.5" customHeight="1" x14ac:dyDescent="0.35">
      <c r="A7" s="206"/>
      <c r="B7" s="255" t="s">
        <v>711</v>
      </c>
      <c r="C7" s="255"/>
      <c r="D7" s="207"/>
      <c r="E7" s="207"/>
      <c r="F7" s="198"/>
    </row>
    <row r="8" spans="1:7" ht="33" customHeight="1" x14ac:dyDescent="0.25">
      <c r="A8" s="208"/>
      <c r="B8" s="256" t="s">
        <v>735</v>
      </c>
      <c r="C8" s="248"/>
      <c r="D8" s="248"/>
      <c r="E8" s="248"/>
      <c r="F8" s="209"/>
    </row>
    <row r="9" spans="1:7" ht="51" customHeight="1" x14ac:dyDescent="0.25">
      <c r="A9" s="210"/>
      <c r="B9" s="246" t="s">
        <v>712</v>
      </c>
      <c r="C9" s="246"/>
      <c r="D9" s="246"/>
      <c r="E9" s="246"/>
      <c r="F9" s="211"/>
    </row>
    <row r="10" spans="1:7" ht="32.25" customHeight="1" x14ac:dyDescent="0.25">
      <c r="A10" s="210"/>
      <c r="B10" s="249" t="s">
        <v>737</v>
      </c>
      <c r="C10" s="246"/>
      <c r="D10" s="246"/>
      <c r="E10" s="246"/>
      <c r="F10" s="250"/>
    </row>
    <row r="11" spans="1:7" ht="34.5" customHeight="1" x14ac:dyDescent="0.25">
      <c r="A11" s="210"/>
      <c r="B11" s="246" t="s">
        <v>713</v>
      </c>
      <c r="C11" s="246"/>
      <c r="D11" s="246"/>
      <c r="E11" s="246"/>
      <c r="F11" s="211"/>
    </row>
    <row r="12" spans="1:7" ht="34.5" customHeight="1" x14ac:dyDescent="0.25">
      <c r="A12" s="210"/>
      <c r="B12" s="212" t="s">
        <v>714</v>
      </c>
      <c r="C12" s="213" t="s">
        <v>715</v>
      </c>
      <c r="D12" s="214"/>
      <c r="E12" s="214"/>
      <c r="F12" s="211"/>
    </row>
    <row r="13" spans="1:7" ht="24.75" customHeight="1" x14ac:dyDescent="0.25">
      <c r="A13" s="215"/>
      <c r="B13" s="216" t="s">
        <v>716</v>
      </c>
      <c r="C13" s="216"/>
      <c r="D13" s="216"/>
      <c r="E13" s="216"/>
      <c r="F13" s="217"/>
    </row>
    <row r="14" spans="1:7" ht="23.25" customHeight="1" thickBot="1" x14ac:dyDescent="0.3">
      <c r="A14" s="210"/>
      <c r="B14" s="246" t="s">
        <v>717</v>
      </c>
      <c r="C14" s="246"/>
      <c r="D14" s="246"/>
      <c r="E14" s="214"/>
      <c r="F14" s="211"/>
    </row>
    <row r="15" spans="1:7" ht="15.75" x14ac:dyDescent="0.25">
      <c r="A15" s="218"/>
      <c r="B15" s="219" t="s">
        <v>718</v>
      </c>
      <c r="C15" s="220" t="s">
        <v>719</v>
      </c>
      <c r="D15" s="221"/>
      <c r="E15" s="221"/>
      <c r="F15" s="222"/>
    </row>
    <row r="16" spans="1:7" x14ac:dyDescent="0.25">
      <c r="A16" s="218"/>
      <c r="B16" s="223" t="s">
        <v>720</v>
      </c>
      <c r="C16" s="224" t="s">
        <v>721</v>
      </c>
      <c r="D16" s="225"/>
      <c r="E16" s="225"/>
      <c r="F16" s="222"/>
    </row>
    <row r="17" spans="1:6" x14ac:dyDescent="0.25">
      <c r="A17" s="218"/>
      <c r="B17" s="226" t="s">
        <v>722</v>
      </c>
      <c r="C17" s="239" t="s">
        <v>723</v>
      </c>
      <c r="D17" s="225"/>
      <c r="E17" s="225"/>
      <c r="F17" s="222"/>
    </row>
    <row r="18" spans="1:6" ht="15.75" customHeight="1" x14ac:dyDescent="0.25">
      <c r="A18" s="218"/>
      <c r="B18" s="227" t="s">
        <v>724</v>
      </c>
      <c r="C18" s="224" t="s">
        <v>725</v>
      </c>
      <c r="D18" s="225"/>
      <c r="E18" s="225"/>
      <c r="F18" s="222"/>
    </row>
    <row r="19" spans="1:6" ht="19.5" customHeight="1" x14ac:dyDescent="0.25">
      <c r="A19" s="218"/>
      <c r="B19" s="226" t="s">
        <v>726</v>
      </c>
      <c r="C19" s="239" t="s">
        <v>727</v>
      </c>
      <c r="D19" s="225"/>
      <c r="E19" s="225"/>
      <c r="F19" s="222"/>
    </row>
    <row r="20" spans="1:6" ht="18" customHeight="1" thickBot="1" x14ac:dyDescent="0.3">
      <c r="A20" s="218"/>
      <c r="B20" s="228" t="s">
        <v>728</v>
      </c>
      <c r="C20" s="240" t="s">
        <v>729</v>
      </c>
      <c r="D20" s="225"/>
      <c r="E20" s="225"/>
      <c r="F20" s="222"/>
    </row>
    <row r="21" spans="1:6" ht="9" customHeight="1" x14ac:dyDescent="0.25">
      <c r="A21" s="218"/>
      <c r="B21" s="229"/>
      <c r="C21" s="225"/>
      <c r="D21" s="225"/>
      <c r="E21" s="225"/>
      <c r="F21" s="222"/>
    </row>
    <row r="22" spans="1:6" x14ac:dyDescent="0.25">
      <c r="A22" s="218"/>
      <c r="B22" s="247" t="s">
        <v>730</v>
      </c>
      <c r="C22" s="247"/>
      <c r="D22" s="247"/>
      <c r="E22" s="247"/>
      <c r="F22" s="222"/>
    </row>
    <row r="23" spans="1:6" ht="10.5" customHeight="1" x14ac:dyDescent="0.25">
      <c r="A23" s="206"/>
      <c r="B23" s="204"/>
      <c r="C23" s="230"/>
      <c r="D23" s="230"/>
      <c r="E23" s="230"/>
      <c r="F23" s="205"/>
    </row>
    <row r="24" spans="1:6" ht="21" x14ac:dyDescent="0.35">
      <c r="A24" s="206"/>
      <c r="B24" s="231" t="s">
        <v>731</v>
      </c>
      <c r="C24" s="204"/>
      <c r="D24" s="204"/>
      <c r="E24" s="204"/>
      <c r="F24" s="198"/>
    </row>
    <row r="25" spans="1:6" ht="30" customHeight="1" x14ac:dyDescent="0.25">
      <c r="A25" s="206"/>
      <c r="B25" s="248" t="s">
        <v>732</v>
      </c>
      <c r="C25" s="248"/>
      <c r="D25" s="248"/>
      <c r="E25" s="248"/>
      <c r="F25" s="232"/>
    </row>
    <row r="26" spans="1:6" ht="96" customHeight="1" x14ac:dyDescent="0.25">
      <c r="A26" s="206"/>
      <c r="B26" s="248" t="s">
        <v>733</v>
      </c>
      <c r="C26" s="248"/>
      <c r="D26" s="248"/>
      <c r="E26" s="248"/>
      <c r="F26" s="232"/>
    </row>
    <row r="27" spans="1:6" ht="15" customHeight="1" x14ac:dyDescent="0.25">
      <c r="A27" s="243"/>
      <c r="B27" s="244"/>
      <c r="C27" s="244"/>
      <c r="D27" s="244"/>
      <c r="E27" s="244"/>
      <c r="F27" s="245"/>
    </row>
    <row r="28" spans="1:6" ht="15" customHeight="1" x14ac:dyDescent="0.25">
      <c r="A28" s="243" t="s">
        <v>736</v>
      </c>
      <c r="B28" s="244"/>
      <c r="C28" s="244"/>
      <c r="D28" s="244"/>
      <c r="E28" s="244"/>
      <c r="F28" s="245"/>
    </row>
    <row r="29" spans="1:6" ht="15" customHeight="1" x14ac:dyDescent="0.25">
      <c r="A29" s="233"/>
      <c r="B29" s="234"/>
      <c r="C29" s="234"/>
      <c r="D29" s="234"/>
      <c r="E29" s="234"/>
      <c r="F29" s="235"/>
    </row>
    <row r="30" spans="1:6" ht="15" customHeight="1" x14ac:dyDescent="0.25">
      <c r="A30" s="233"/>
      <c r="B30" s="234"/>
      <c r="C30" s="234"/>
      <c r="D30" s="234"/>
      <c r="E30" s="234"/>
      <c r="F30" s="235"/>
    </row>
    <row r="31" spans="1:6" ht="15" customHeight="1" x14ac:dyDescent="0.25">
      <c r="A31" s="233"/>
      <c r="B31" s="234"/>
      <c r="C31" s="234"/>
      <c r="D31" s="234"/>
      <c r="E31" s="234"/>
      <c r="F31" s="235"/>
    </row>
    <row r="32" spans="1:6" ht="15" customHeight="1" x14ac:dyDescent="0.25">
      <c r="A32" s="233"/>
      <c r="B32" s="234"/>
      <c r="C32" s="234"/>
      <c r="D32" s="234"/>
      <c r="E32" s="234"/>
      <c r="F32" s="235"/>
    </row>
    <row r="33" spans="1:6" ht="15" customHeight="1" x14ac:dyDescent="0.25">
      <c r="A33" s="233"/>
      <c r="B33" s="234"/>
      <c r="C33" s="234"/>
      <c r="D33" s="234"/>
      <c r="E33" s="234"/>
      <c r="F33" s="235"/>
    </row>
    <row r="34" spans="1:6" ht="15" customHeight="1" x14ac:dyDescent="0.25">
      <c r="A34" s="236"/>
      <c r="B34" s="237"/>
      <c r="C34" s="237"/>
      <c r="D34" s="237"/>
      <c r="E34" s="237"/>
      <c r="F34" s="238"/>
    </row>
  </sheetData>
  <sheetProtection formatColumns="0" formatRows="0"/>
  <mergeCells count="13">
    <mergeCell ref="B10:F10"/>
    <mergeCell ref="A3:F3"/>
    <mergeCell ref="A4:F4"/>
    <mergeCell ref="B7:C7"/>
    <mergeCell ref="B8:E8"/>
    <mergeCell ref="B9:E9"/>
    <mergeCell ref="A28:F28"/>
    <mergeCell ref="B11:E11"/>
    <mergeCell ref="B14:D14"/>
    <mergeCell ref="B22:E22"/>
    <mergeCell ref="B25:E25"/>
    <mergeCell ref="B26:E26"/>
    <mergeCell ref="A27:F27"/>
  </mergeCells>
  <hyperlinks>
    <hyperlink ref="C12" r:id="rId1" xr:uid="{D9A1C90B-0615-4A39-A45C-690E0FF919CC}"/>
    <hyperlink ref="C16" location="'A - Fixed Network Retail '!A1" tooltip="Section title. Click once to follow" display="Sheet A" xr:uid="{25DA9166-CDDD-40F9-94D1-C3D8B988A9E2}"/>
    <hyperlink ref="C17" location="'B - Mobile Network Operator'!A1" tooltip="Section title. Click once to follow" display="Sheet B" xr:uid="{35DF473D-B507-480E-87F6-DF0E5FF287B6}"/>
    <hyperlink ref="C19" location="'D - Fixed Network Wholesale'!A1" tooltip="Section title. Click once to follow" display="Sheet D" xr:uid="{C320FDB5-E038-4C8E-B074-DA266A7FFE1A}"/>
    <hyperlink ref="C18" location="'C- MVNOs '!A1" tooltip="Section title. Click once to follow" display="Sheet C" xr:uid="{02B538A4-5692-4D40-9A78-99611002603E}"/>
    <hyperlink ref="C20" location="'E - All Operators - General'!A1" display="Sheet E" xr:uid="{F2E32B4C-A33C-4E95-93AB-7CBE2DDCEAD3}"/>
  </hyperlinks>
  <pageMargins left="0.70866141732283472" right="0.70866141732283472" top="0.74803149606299213" bottom="0.74803149606299213" header="0.31496062992125984" footer="0.31496062992125984"/>
  <pageSetup paperSize="9" scale="60" orientation="landscape" r:id="rId2"/>
  <headerFooter>
    <oddFooter>&amp;L&amp;F&amp;C&amp;A&amp;R&amp;P</oddFoot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B7DFA5-623A-43C7-8A63-17500FF78115}">
  <sheetPr>
    <tabColor rgb="FF3E8A92"/>
    <pageSetUpPr fitToPage="1"/>
  </sheetPr>
  <dimension ref="A1:S107"/>
  <sheetViews>
    <sheetView showGridLines="0" showRuler="0" zoomScaleNormal="100" workbookViewId="0">
      <pane ySplit="8" topLeftCell="A9" activePane="bottomLeft" state="frozen"/>
      <selection pane="bottomLeft" activeCell="C86" sqref="C86"/>
    </sheetView>
  </sheetViews>
  <sheetFormatPr defaultColWidth="9.140625" defaultRowHeight="12.75" x14ac:dyDescent="0.2"/>
  <cols>
    <col min="1" max="1" width="9.5703125" style="18" customWidth="1"/>
    <col min="2" max="2" width="76.28515625" style="18" customWidth="1"/>
    <col min="3" max="3" width="20.42578125" style="21" customWidth="1"/>
    <col min="4" max="4" width="255.5703125" style="20" customWidth="1"/>
    <col min="5" max="5" width="12.42578125" style="2" bestFit="1" customWidth="1"/>
    <col min="6" max="6" width="9.28515625" style="2" bestFit="1" customWidth="1"/>
    <col min="7" max="7" width="12.42578125" style="2" bestFit="1" customWidth="1"/>
    <col min="8" max="8" width="13.5703125" style="2" bestFit="1" customWidth="1"/>
    <col min="9" max="9" width="11" style="2" bestFit="1" customWidth="1"/>
    <col min="10" max="10" width="10.5703125" style="2" customWidth="1"/>
    <col min="11" max="11" width="12.42578125" style="2" bestFit="1" customWidth="1"/>
    <col min="12" max="12" width="13.5703125" style="2" bestFit="1" customWidth="1"/>
    <col min="13" max="13" width="13" style="2" customWidth="1"/>
    <col min="14" max="14" width="12.42578125" style="2" bestFit="1" customWidth="1"/>
    <col min="15" max="19" width="12" style="2" customWidth="1"/>
    <col min="20" max="16384" width="9.140625" style="2"/>
  </cols>
  <sheetData>
    <row r="1" spans="1:4" s="1" customFormat="1" ht="9" customHeight="1" x14ac:dyDescent="0.2">
      <c r="A1" s="67"/>
      <c r="B1" s="67"/>
      <c r="C1" s="67"/>
      <c r="D1" s="67"/>
    </row>
    <row r="2" spans="1:4" s="1" customFormat="1" ht="26.25" customHeight="1" x14ac:dyDescent="0.2">
      <c r="A2" s="68" t="s">
        <v>540</v>
      </c>
      <c r="B2" s="69"/>
      <c r="C2" s="70"/>
      <c r="D2" s="67"/>
    </row>
    <row r="3" spans="1:4" s="1" customFormat="1" ht="5.0999999999999996" customHeight="1" x14ac:dyDescent="0.2">
      <c r="A3" s="67"/>
      <c r="B3" s="69"/>
      <c r="C3" s="69"/>
      <c r="D3" s="67"/>
    </row>
    <row r="4" spans="1:4" s="1" customFormat="1" ht="23.25" customHeight="1" x14ac:dyDescent="0.2">
      <c r="A4" s="68"/>
      <c r="B4" s="67"/>
      <c r="C4" s="70"/>
      <c r="D4" s="67"/>
    </row>
    <row r="5" spans="1:4" s="1" customFormat="1" ht="5.0999999999999996" customHeight="1" x14ac:dyDescent="0.2">
      <c r="A5" s="71"/>
      <c r="B5" s="67"/>
      <c r="C5" s="67"/>
      <c r="D5" s="67"/>
    </row>
    <row r="6" spans="1:4" s="1" customFormat="1" ht="21.75" customHeight="1" x14ac:dyDescent="0.2">
      <c r="A6" s="68" t="s">
        <v>0</v>
      </c>
      <c r="B6" s="67"/>
      <c r="C6" s="72"/>
      <c r="D6" s="67"/>
    </row>
    <row r="7" spans="1:4" ht="41.25" customHeight="1" x14ac:dyDescent="0.2">
      <c r="A7" s="71"/>
      <c r="B7" s="67"/>
      <c r="C7" s="73"/>
      <c r="D7" s="67"/>
    </row>
    <row r="8" spans="1:4" s="3" customFormat="1" ht="21" customHeight="1" x14ac:dyDescent="0.25">
      <c r="A8" s="74" t="s">
        <v>1</v>
      </c>
      <c r="B8" s="75" t="s">
        <v>2</v>
      </c>
      <c r="C8" s="76" t="s">
        <v>3</v>
      </c>
      <c r="D8" s="89" t="s">
        <v>473</v>
      </c>
    </row>
    <row r="9" spans="1:4" s="5" customFormat="1" ht="26.25" x14ac:dyDescent="0.25">
      <c r="A9" s="77" t="s">
        <v>4</v>
      </c>
      <c r="B9" s="78"/>
      <c r="C9" s="79"/>
      <c r="D9" s="80"/>
    </row>
    <row r="10" spans="1:4" ht="15" customHeight="1" x14ac:dyDescent="0.2">
      <c r="A10" s="96" t="s">
        <v>5</v>
      </c>
      <c r="B10" s="97" t="s">
        <v>6</v>
      </c>
      <c r="C10" s="6">
        <v>113000</v>
      </c>
      <c r="D10" s="87" t="s">
        <v>474</v>
      </c>
    </row>
    <row r="11" spans="1:4" ht="15" customHeight="1" x14ac:dyDescent="0.2">
      <c r="A11" s="96" t="s">
        <v>7</v>
      </c>
      <c r="B11" s="97" t="s">
        <v>8</v>
      </c>
      <c r="C11" s="6">
        <v>666000</v>
      </c>
      <c r="D11" s="87" t="s">
        <v>475</v>
      </c>
    </row>
    <row r="12" spans="1:4" ht="15" customHeight="1" x14ac:dyDescent="0.2">
      <c r="A12" s="96" t="s">
        <v>9</v>
      </c>
      <c r="B12" s="97" t="s">
        <v>10</v>
      </c>
      <c r="C12" s="6">
        <v>657000</v>
      </c>
      <c r="D12" s="87" t="s">
        <v>476</v>
      </c>
    </row>
    <row r="13" spans="1:4" ht="15" customHeight="1" thickBot="1" x14ac:dyDescent="0.25">
      <c r="A13" s="96"/>
      <c r="B13" s="97"/>
      <c r="C13" s="97"/>
      <c r="D13" s="99"/>
    </row>
    <row r="14" spans="1:4" s="8" customFormat="1" ht="17.25" customHeight="1" thickBot="1" x14ac:dyDescent="0.25">
      <c r="A14" s="98" t="s">
        <v>11</v>
      </c>
      <c r="B14" s="102" t="s">
        <v>12</v>
      </c>
      <c r="C14" s="63">
        <v>1436000</v>
      </c>
      <c r="D14" s="87" t="s">
        <v>477</v>
      </c>
    </row>
    <row r="15" spans="1:4" s="8" customFormat="1" ht="15.75" x14ac:dyDescent="0.2">
      <c r="A15" s="90"/>
      <c r="B15" s="90"/>
      <c r="C15" s="90"/>
      <c r="D15" s="90"/>
    </row>
    <row r="16" spans="1:4" ht="15" customHeight="1" x14ac:dyDescent="0.2">
      <c r="A16" s="96" t="s">
        <v>13</v>
      </c>
      <c r="B16" s="100" t="s">
        <v>14</v>
      </c>
      <c r="C16" s="9">
        <v>711000</v>
      </c>
      <c r="D16" s="87" t="s">
        <v>478</v>
      </c>
    </row>
    <row r="17" spans="1:6" ht="15" customHeight="1" x14ac:dyDescent="0.2">
      <c r="A17" s="96" t="s">
        <v>15</v>
      </c>
      <c r="B17" s="100" t="s">
        <v>16</v>
      </c>
      <c r="C17" s="6">
        <v>281000</v>
      </c>
      <c r="D17" s="87" t="s">
        <v>479</v>
      </c>
    </row>
    <row r="18" spans="1:6" ht="15" customHeight="1" x14ac:dyDescent="0.2">
      <c r="A18" s="96" t="s">
        <v>17</v>
      </c>
      <c r="B18" s="97" t="s">
        <v>18</v>
      </c>
      <c r="C18" s="6">
        <v>104000</v>
      </c>
      <c r="D18" s="87" t="s">
        <v>480</v>
      </c>
    </row>
    <row r="19" spans="1:6" ht="15" customHeight="1" x14ac:dyDescent="0.2">
      <c r="A19" s="96" t="s">
        <v>19</v>
      </c>
      <c r="B19" s="97" t="s">
        <v>20</v>
      </c>
      <c r="C19" s="10">
        <v>143000</v>
      </c>
      <c r="D19" s="87" t="s">
        <v>481</v>
      </c>
    </row>
    <row r="20" spans="1:6" s="11" customFormat="1" ht="15.75" x14ac:dyDescent="0.2">
      <c r="A20" s="91"/>
      <c r="B20" s="92"/>
      <c r="C20" s="92"/>
      <c r="D20" s="93"/>
    </row>
    <row r="21" spans="1:6" ht="15" customHeight="1" x14ac:dyDescent="0.2">
      <c r="A21" s="96" t="s">
        <v>21</v>
      </c>
      <c r="B21" s="97" t="s">
        <v>22</v>
      </c>
      <c r="C21" s="9">
        <v>76000</v>
      </c>
      <c r="D21" s="87" t="s">
        <v>482</v>
      </c>
    </row>
    <row r="22" spans="1:6" ht="15" customHeight="1" x14ac:dyDescent="0.2">
      <c r="A22" s="96" t="s">
        <v>23</v>
      </c>
      <c r="B22" s="97" t="s">
        <v>24</v>
      </c>
      <c r="C22" s="6">
        <v>180000</v>
      </c>
      <c r="D22" s="87" t="s">
        <v>483</v>
      </c>
    </row>
    <row r="23" spans="1:6" ht="15" customHeight="1" x14ac:dyDescent="0.2">
      <c r="A23" s="96" t="s">
        <v>25</v>
      </c>
      <c r="B23" s="101" t="s">
        <v>26</v>
      </c>
      <c r="C23" s="6">
        <v>92000</v>
      </c>
      <c r="D23" s="87" t="s">
        <v>484</v>
      </c>
      <c r="F23" s="7"/>
    </row>
    <row r="24" spans="1:6" ht="15" customHeight="1" x14ac:dyDescent="0.2">
      <c r="A24" s="96" t="s">
        <v>27</v>
      </c>
      <c r="B24" s="101" t="s">
        <v>28</v>
      </c>
      <c r="C24" s="6">
        <v>70000</v>
      </c>
      <c r="D24" s="87" t="s">
        <v>485</v>
      </c>
    </row>
    <row r="25" spans="1:6" ht="15" customHeight="1" thickBot="1" x14ac:dyDescent="0.25">
      <c r="A25" s="96"/>
      <c r="B25" s="101"/>
      <c r="C25" s="101"/>
      <c r="D25" s="99"/>
    </row>
    <row r="26" spans="1:6" s="11" customFormat="1" ht="17.25" customHeight="1" thickBot="1" x14ac:dyDescent="0.25">
      <c r="A26" s="96" t="s">
        <v>29</v>
      </c>
      <c r="B26" s="102" t="s">
        <v>30</v>
      </c>
      <c r="C26" s="63">
        <v>418000</v>
      </c>
      <c r="D26" s="87" t="s">
        <v>486</v>
      </c>
    </row>
    <row r="27" spans="1:6" s="11" customFormat="1" ht="15.75" x14ac:dyDescent="0.2">
      <c r="A27" s="91"/>
      <c r="B27" s="92"/>
      <c r="C27" s="92"/>
      <c r="D27" s="93"/>
    </row>
    <row r="28" spans="1:6" ht="15" customHeight="1" x14ac:dyDescent="0.2">
      <c r="A28" s="96" t="s">
        <v>31</v>
      </c>
      <c r="B28" s="97" t="s">
        <v>32</v>
      </c>
      <c r="C28" s="9">
        <v>63000</v>
      </c>
      <c r="D28" s="87" t="s">
        <v>487</v>
      </c>
    </row>
    <row r="29" spans="1:6" ht="15" customHeight="1" x14ac:dyDescent="0.2">
      <c r="A29" s="96" t="s">
        <v>33</v>
      </c>
      <c r="B29" s="97" t="s">
        <v>34</v>
      </c>
      <c r="C29" s="6">
        <v>37000</v>
      </c>
      <c r="D29" s="87" t="s">
        <v>488</v>
      </c>
    </row>
    <row r="30" spans="1:6" ht="15" customHeight="1" x14ac:dyDescent="0.2">
      <c r="A30" s="94"/>
      <c r="B30" s="90"/>
      <c r="C30" s="90"/>
      <c r="D30" s="93"/>
    </row>
    <row r="31" spans="1:6" ht="15" customHeight="1" x14ac:dyDescent="0.2">
      <c r="A31" s="96" t="s">
        <v>35</v>
      </c>
      <c r="B31" s="97" t="s">
        <v>36</v>
      </c>
      <c r="C31" s="6">
        <v>63000</v>
      </c>
      <c r="D31" s="87" t="s">
        <v>489</v>
      </c>
    </row>
    <row r="32" spans="1:6" ht="15" customHeight="1" x14ac:dyDescent="0.2">
      <c r="A32" s="96" t="s">
        <v>37</v>
      </c>
      <c r="B32" s="97" t="s">
        <v>38</v>
      </c>
      <c r="C32" s="6">
        <v>137000</v>
      </c>
      <c r="D32" s="88" t="s">
        <v>490</v>
      </c>
    </row>
    <row r="33" spans="1:5" ht="15" customHeight="1" x14ac:dyDescent="0.2">
      <c r="A33" s="96" t="s">
        <v>39</v>
      </c>
      <c r="B33" s="97" t="s">
        <v>40</v>
      </c>
      <c r="C33" s="6">
        <v>50000</v>
      </c>
      <c r="D33" s="88" t="s">
        <v>491</v>
      </c>
    </row>
    <row r="34" spans="1:5" ht="15" customHeight="1" x14ac:dyDescent="0.2">
      <c r="A34" s="96" t="s">
        <v>41</v>
      </c>
      <c r="B34" s="97" t="s">
        <v>42</v>
      </c>
      <c r="C34" s="6">
        <v>1500</v>
      </c>
      <c r="D34" s="88" t="s">
        <v>492</v>
      </c>
    </row>
    <row r="35" spans="1:5" ht="12" customHeight="1" thickBot="1" x14ac:dyDescent="0.25">
      <c r="A35" s="96"/>
      <c r="B35" s="97"/>
      <c r="C35" s="97"/>
      <c r="D35" s="99"/>
    </row>
    <row r="36" spans="1:5" ht="15" customHeight="1" thickBot="1" x14ac:dyDescent="0.25">
      <c r="A36" s="96" t="s">
        <v>43</v>
      </c>
      <c r="B36" s="102" t="s">
        <v>44</v>
      </c>
      <c r="C36" s="63">
        <v>1855000</v>
      </c>
      <c r="D36" s="87" t="s">
        <v>493</v>
      </c>
      <c r="E36" s="7"/>
    </row>
    <row r="37" spans="1:5" s="5" customFormat="1" ht="26.25" x14ac:dyDescent="0.25">
      <c r="A37" s="77" t="s">
        <v>45</v>
      </c>
      <c r="B37" s="81"/>
      <c r="C37" s="80"/>
      <c r="D37" s="80"/>
    </row>
    <row r="38" spans="1:5" ht="30" customHeight="1" x14ac:dyDescent="0.2">
      <c r="A38" s="96" t="s">
        <v>46</v>
      </c>
      <c r="B38" s="97" t="s">
        <v>47</v>
      </c>
      <c r="C38" s="6">
        <v>3674000</v>
      </c>
      <c r="D38" s="87" t="s">
        <v>494</v>
      </c>
    </row>
    <row r="39" spans="1:5" ht="12" customHeight="1" x14ac:dyDescent="0.2">
      <c r="A39" s="94"/>
      <c r="B39" s="90"/>
      <c r="C39" s="95"/>
      <c r="D39" s="93"/>
    </row>
    <row r="40" spans="1:5" ht="15" customHeight="1" x14ac:dyDescent="0.2">
      <c r="A40" s="96" t="s">
        <v>48</v>
      </c>
      <c r="B40" s="97" t="s">
        <v>49</v>
      </c>
      <c r="C40" s="6">
        <v>608903000</v>
      </c>
      <c r="D40" s="87" t="s">
        <v>495</v>
      </c>
    </row>
    <row r="41" spans="1:5" ht="15" customHeight="1" x14ac:dyDescent="0.2">
      <c r="A41" s="96" t="s">
        <v>50</v>
      </c>
      <c r="B41" s="97" t="s">
        <v>51</v>
      </c>
      <c r="C41" s="6">
        <v>539591000</v>
      </c>
      <c r="D41" s="87" t="s">
        <v>496</v>
      </c>
    </row>
    <row r="42" spans="1:5" ht="15" customHeight="1" x14ac:dyDescent="0.2">
      <c r="A42" s="96" t="s">
        <v>52</v>
      </c>
      <c r="B42" s="97" t="s">
        <v>53</v>
      </c>
      <c r="C42" s="6">
        <v>734631000</v>
      </c>
      <c r="D42" s="87" t="s">
        <v>497</v>
      </c>
    </row>
    <row r="43" spans="1:5" ht="15" customHeight="1" x14ac:dyDescent="0.2">
      <c r="A43" s="96" t="s">
        <v>54</v>
      </c>
      <c r="B43" s="97" t="s">
        <v>55</v>
      </c>
      <c r="C43" s="6">
        <v>139888000</v>
      </c>
      <c r="D43" s="87" t="s">
        <v>498</v>
      </c>
    </row>
    <row r="44" spans="1:5" ht="15" customHeight="1" x14ac:dyDescent="0.2">
      <c r="A44" s="96" t="s">
        <v>56</v>
      </c>
      <c r="B44" s="97" t="s">
        <v>57</v>
      </c>
      <c r="C44" s="6">
        <v>661897000</v>
      </c>
      <c r="D44" s="87" t="s">
        <v>499</v>
      </c>
    </row>
    <row r="45" spans="1:5" ht="12" customHeight="1" thickBot="1" x14ac:dyDescent="0.25">
      <c r="A45" s="96"/>
      <c r="B45" s="97"/>
      <c r="C45" s="103"/>
      <c r="D45" s="99"/>
    </row>
    <row r="46" spans="1:5" ht="15" customHeight="1" thickBot="1" x14ac:dyDescent="0.25">
      <c r="A46" s="96" t="s">
        <v>58</v>
      </c>
      <c r="B46" s="102" t="s">
        <v>59</v>
      </c>
      <c r="C46" s="63">
        <v>2684910000</v>
      </c>
      <c r="D46" s="87" t="s">
        <v>500</v>
      </c>
    </row>
    <row r="47" spans="1:5" ht="12" customHeight="1" x14ac:dyDescent="0.2">
      <c r="A47" s="94"/>
      <c r="B47" s="90"/>
      <c r="C47" s="95"/>
      <c r="D47" s="93"/>
    </row>
    <row r="48" spans="1:5" ht="15" customHeight="1" x14ac:dyDescent="0.2">
      <c r="A48" s="96" t="s">
        <v>60</v>
      </c>
      <c r="B48" s="97" t="s">
        <v>61</v>
      </c>
      <c r="C48" s="6">
        <v>992223000</v>
      </c>
      <c r="D48" s="87" t="s">
        <v>501</v>
      </c>
    </row>
    <row r="49" spans="1:4" s="5" customFormat="1" ht="26.25" x14ac:dyDescent="0.25">
      <c r="A49" s="77" t="s">
        <v>62</v>
      </c>
      <c r="B49" s="78"/>
      <c r="C49" s="80"/>
      <c r="D49" s="80"/>
    </row>
    <row r="50" spans="1:4" s="5" customFormat="1" ht="15" customHeight="1" x14ac:dyDescent="0.25">
      <c r="A50" s="96" t="s">
        <v>63</v>
      </c>
      <c r="B50" s="101" t="s">
        <v>64</v>
      </c>
      <c r="C50" s="107">
        <v>13655000</v>
      </c>
      <c r="D50" s="87" t="s">
        <v>502</v>
      </c>
    </row>
    <row r="51" spans="1:4" s="5" customFormat="1" ht="15" customHeight="1" x14ac:dyDescent="0.25">
      <c r="A51" s="96" t="s">
        <v>65</v>
      </c>
      <c r="B51" s="101" t="s">
        <v>66</v>
      </c>
      <c r="C51" s="107">
        <v>81081000</v>
      </c>
      <c r="D51" s="87" t="s">
        <v>503</v>
      </c>
    </row>
    <row r="52" spans="1:4" s="5" customFormat="1" ht="15" customHeight="1" x14ac:dyDescent="0.25">
      <c r="A52" s="96" t="s">
        <v>67</v>
      </c>
      <c r="B52" s="101" t="s">
        <v>68</v>
      </c>
      <c r="C52" s="107">
        <v>42540000</v>
      </c>
      <c r="D52" s="87" t="s">
        <v>504</v>
      </c>
    </row>
    <row r="53" spans="1:4" s="5" customFormat="1" ht="15" customHeight="1" x14ac:dyDescent="0.25">
      <c r="A53" s="96" t="s">
        <v>69</v>
      </c>
      <c r="B53" s="101" t="s">
        <v>70</v>
      </c>
      <c r="C53" s="107">
        <v>19914000</v>
      </c>
      <c r="D53" s="87" t="s">
        <v>505</v>
      </c>
    </row>
    <row r="54" spans="1:4" s="5" customFormat="1" ht="15" customHeight="1" x14ac:dyDescent="0.25">
      <c r="A54" s="96" t="s">
        <v>71</v>
      </c>
      <c r="B54" s="101" t="s">
        <v>72</v>
      </c>
      <c r="C54" s="107">
        <v>63732000</v>
      </c>
      <c r="D54" s="87" t="s">
        <v>506</v>
      </c>
    </row>
    <row r="55" spans="1:4" s="5" customFormat="1" ht="12" customHeight="1" thickBot="1" x14ac:dyDescent="0.3">
      <c r="A55" s="96"/>
      <c r="B55" s="101"/>
      <c r="C55" s="108"/>
      <c r="D55" s="99"/>
    </row>
    <row r="56" spans="1:4" s="5" customFormat="1" ht="15" customHeight="1" thickBot="1" x14ac:dyDescent="0.3">
      <c r="A56" s="96" t="s">
        <v>73</v>
      </c>
      <c r="B56" s="104" t="s">
        <v>74</v>
      </c>
      <c r="C56" s="109">
        <v>220956000</v>
      </c>
      <c r="D56" s="87" t="s">
        <v>507</v>
      </c>
    </row>
    <row r="57" spans="1:4" ht="12" customHeight="1" x14ac:dyDescent="0.2">
      <c r="A57" s="94"/>
      <c r="B57" s="90"/>
      <c r="C57" s="110"/>
      <c r="D57" s="93"/>
    </row>
    <row r="58" spans="1:4" s="5" customFormat="1" ht="15" customHeight="1" x14ac:dyDescent="0.25">
      <c r="A58" s="96" t="s">
        <v>75</v>
      </c>
      <c r="B58" s="101" t="s">
        <v>76</v>
      </c>
      <c r="C58" s="111">
        <v>87059000</v>
      </c>
      <c r="D58" s="87" t="s">
        <v>508</v>
      </c>
    </row>
    <row r="59" spans="1:4" ht="12" customHeight="1" x14ac:dyDescent="0.2">
      <c r="A59" s="94"/>
      <c r="B59" s="90"/>
      <c r="C59" s="110"/>
      <c r="D59" s="93"/>
    </row>
    <row r="60" spans="1:4" s="5" customFormat="1" ht="15" customHeight="1" x14ac:dyDescent="0.25">
      <c r="A60" s="105" t="s">
        <v>77</v>
      </c>
      <c r="B60" s="97" t="s">
        <v>78</v>
      </c>
      <c r="C60" s="112">
        <v>73093000</v>
      </c>
      <c r="D60" s="87" t="s">
        <v>509</v>
      </c>
    </row>
    <row r="61" spans="1:4" s="5" customFormat="1" ht="15" customHeight="1" x14ac:dyDescent="0.25">
      <c r="A61" s="96" t="s">
        <v>79</v>
      </c>
      <c r="B61" s="97" t="s">
        <v>80</v>
      </c>
      <c r="C61" s="113">
        <v>710565000</v>
      </c>
      <c r="D61" s="87" t="s">
        <v>510</v>
      </c>
    </row>
    <row r="62" spans="1:4" s="5" customFormat="1" ht="15" customHeight="1" x14ac:dyDescent="0.25">
      <c r="A62" s="96" t="s">
        <v>81</v>
      </c>
      <c r="B62" s="97" t="s">
        <v>82</v>
      </c>
      <c r="C62" s="113">
        <v>489939000</v>
      </c>
      <c r="D62" s="87" t="s">
        <v>511</v>
      </c>
    </row>
    <row r="63" spans="1:4" s="5" customFormat="1" ht="15" customHeight="1" x14ac:dyDescent="0.25">
      <c r="A63" s="96" t="s">
        <v>83</v>
      </c>
      <c r="B63" s="97" t="s">
        <v>84</v>
      </c>
      <c r="C63" s="113">
        <v>191499000</v>
      </c>
      <c r="D63" s="87" t="s">
        <v>512</v>
      </c>
    </row>
    <row r="64" spans="1:4" s="5" customFormat="1" ht="15" customHeight="1" x14ac:dyDescent="0.25">
      <c r="A64" s="96" t="s">
        <v>85</v>
      </c>
      <c r="B64" s="97" t="s">
        <v>86</v>
      </c>
      <c r="C64" s="113">
        <v>138400000</v>
      </c>
      <c r="D64" s="87" t="s">
        <v>513</v>
      </c>
    </row>
    <row r="65" spans="1:19" s="5" customFormat="1" ht="15" customHeight="1" x14ac:dyDescent="0.25">
      <c r="A65" s="96" t="s">
        <v>87</v>
      </c>
      <c r="B65" s="97" t="s">
        <v>88</v>
      </c>
      <c r="C65" s="113">
        <v>86318000</v>
      </c>
      <c r="D65" s="87" t="s">
        <v>514</v>
      </c>
    </row>
    <row r="66" spans="1:19" s="5" customFormat="1" ht="15" customHeight="1" x14ac:dyDescent="0.25">
      <c r="A66" s="96" t="s">
        <v>89</v>
      </c>
      <c r="B66" s="97" t="s">
        <v>90</v>
      </c>
      <c r="C66" s="111">
        <v>234569000</v>
      </c>
      <c r="D66" s="87" t="s">
        <v>515</v>
      </c>
    </row>
    <row r="67" spans="1:19" s="5" customFormat="1" ht="12" customHeight="1" thickBot="1" x14ac:dyDescent="0.25">
      <c r="A67" s="105"/>
      <c r="B67" s="101"/>
      <c r="C67" s="108"/>
      <c r="D67" s="99"/>
    </row>
    <row r="68" spans="1:19" s="5" customFormat="1" ht="15" customHeight="1" thickBot="1" x14ac:dyDescent="0.25">
      <c r="A68" s="105" t="s">
        <v>91</v>
      </c>
      <c r="B68" s="104" t="s">
        <v>92</v>
      </c>
      <c r="C68" s="109">
        <v>1927947000</v>
      </c>
      <c r="D68" s="87" t="s">
        <v>516</v>
      </c>
    </row>
    <row r="69" spans="1:19" ht="12" customHeight="1" x14ac:dyDescent="0.2">
      <c r="A69" s="94"/>
      <c r="B69" s="90"/>
      <c r="C69" s="110"/>
      <c r="D69" s="93"/>
    </row>
    <row r="70" spans="1:19" s="12" customFormat="1" ht="15" customHeight="1" x14ac:dyDescent="0.25">
      <c r="A70" s="96" t="s">
        <v>93</v>
      </c>
      <c r="B70" s="101" t="s">
        <v>94</v>
      </c>
      <c r="C70" s="107">
        <v>163362000</v>
      </c>
      <c r="D70" s="87" t="s">
        <v>517</v>
      </c>
    </row>
    <row r="71" spans="1:19" s="12" customFormat="1" ht="15" customHeight="1" x14ac:dyDescent="0.25">
      <c r="A71" s="96" t="s">
        <v>95</v>
      </c>
      <c r="B71" s="101" t="s">
        <v>96</v>
      </c>
      <c r="C71" s="107">
        <v>4055000</v>
      </c>
      <c r="D71" s="87" t="s">
        <v>518</v>
      </c>
    </row>
    <row r="72" spans="1:19" s="5" customFormat="1" ht="15" customHeight="1" x14ac:dyDescent="0.25">
      <c r="A72" s="96" t="s">
        <v>97</v>
      </c>
      <c r="B72" s="101" t="s">
        <v>98</v>
      </c>
      <c r="C72" s="107">
        <v>257884000</v>
      </c>
      <c r="D72" s="87" t="s">
        <v>519</v>
      </c>
    </row>
    <row r="73" spans="1:19" ht="12" customHeight="1" thickBot="1" x14ac:dyDescent="0.25">
      <c r="A73" s="94"/>
      <c r="B73" s="90"/>
      <c r="C73" s="110"/>
      <c r="D73" s="93"/>
    </row>
    <row r="74" spans="1:19" s="5" customFormat="1" ht="15" customHeight="1" thickBot="1" x14ac:dyDescent="0.3">
      <c r="A74" s="96" t="s">
        <v>99</v>
      </c>
      <c r="B74" s="102" t="s">
        <v>100</v>
      </c>
      <c r="C74" s="109">
        <v>2486163000</v>
      </c>
      <c r="D74" s="87" t="s">
        <v>520</v>
      </c>
      <c r="E74" s="13"/>
      <c r="F74" s="13"/>
      <c r="G74" s="13"/>
      <c r="H74" s="13"/>
      <c r="I74" s="13"/>
      <c r="J74" s="13"/>
      <c r="K74" s="13"/>
      <c r="L74" s="13"/>
      <c r="M74" s="13"/>
      <c r="N74" s="13"/>
      <c r="O74" s="13"/>
      <c r="P74" s="13"/>
      <c r="Q74" s="13"/>
      <c r="R74" s="13"/>
      <c r="S74" s="13"/>
    </row>
    <row r="75" spans="1:19" s="5" customFormat="1" ht="23.25" x14ac:dyDescent="0.25">
      <c r="A75" s="77" t="s">
        <v>101</v>
      </c>
      <c r="B75" s="78"/>
      <c r="C75" s="82"/>
      <c r="D75" s="82"/>
    </row>
    <row r="76" spans="1:19" s="5" customFormat="1" ht="15" customHeight="1" x14ac:dyDescent="0.25">
      <c r="A76" s="106"/>
      <c r="B76" s="101" t="s">
        <v>102</v>
      </c>
      <c r="C76" s="14">
        <f>C50/C40</f>
        <v>2.2425575173714039E-2</v>
      </c>
      <c r="D76" s="101"/>
    </row>
    <row r="77" spans="1:19" s="5" customFormat="1" ht="15" customHeight="1" x14ac:dyDescent="0.25">
      <c r="A77" s="106"/>
      <c r="B77" s="101" t="s">
        <v>103</v>
      </c>
      <c r="C77" s="14">
        <f>C51/C41</f>
        <v>0.1502638109234587</v>
      </c>
      <c r="D77" s="101"/>
    </row>
    <row r="78" spans="1:19" s="5" customFormat="1" ht="15" customHeight="1" x14ac:dyDescent="0.25">
      <c r="A78" s="106"/>
      <c r="B78" s="101" t="s">
        <v>104</v>
      </c>
      <c r="C78" s="14">
        <f>C52/C42</f>
        <v>5.7906622508443015E-2</v>
      </c>
      <c r="D78" s="101"/>
    </row>
    <row r="79" spans="1:19" ht="15" customHeight="1" x14ac:dyDescent="0.2">
      <c r="A79" s="106"/>
      <c r="B79" s="101" t="s">
        <v>105</v>
      </c>
      <c r="C79" s="14">
        <f>C53/C43</f>
        <v>0.14235674253688665</v>
      </c>
      <c r="D79" s="101"/>
    </row>
    <row r="80" spans="1:19" ht="15" customHeight="1" x14ac:dyDescent="0.2">
      <c r="A80" s="105"/>
      <c r="B80" s="101" t="s">
        <v>106</v>
      </c>
      <c r="C80" s="15">
        <f>C14/C36</f>
        <v>0.77412398921832881</v>
      </c>
      <c r="D80" s="101"/>
    </row>
    <row r="81" spans="1:4" ht="15" customHeight="1" x14ac:dyDescent="0.2">
      <c r="A81" s="105"/>
      <c r="B81" s="101" t="s">
        <v>107</v>
      </c>
      <c r="C81" s="16">
        <f>C46/C36/12</f>
        <v>120.61590296495956</v>
      </c>
      <c r="D81" s="101"/>
    </row>
    <row r="82" spans="1:4" ht="15" customHeight="1" x14ac:dyDescent="0.2">
      <c r="A82" s="105"/>
      <c r="B82" s="101" t="s">
        <v>108</v>
      </c>
      <c r="C82" s="241">
        <f>(C38*1000)/(C11+C12+C21+C24)/12</f>
        <v>208.4184252325845</v>
      </c>
      <c r="D82" s="101"/>
    </row>
    <row r="83" spans="1:4" ht="15" customHeight="1" x14ac:dyDescent="0.2">
      <c r="A83" s="105"/>
      <c r="B83" s="101" t="s">
        <v>109</v>
      </c>
      <c r="C83" s="242">
        <f>C68/(C11+C12+C21+C24)/12</f>
        <v>109.36844792375767</v>
      </c>
      <c r="D83" s="101"/>
    </row>
    <row r="84" spans="1:4" ht="15" customHeight="1" x14ac:dyDescent="0.2">
      <c r="A84" s="105"/>
      <c r="B84" s="101" t="s">
        <v>110</v>
      </c>
      <c r="C84" s="242">
        <f>C70/(C32+C33)/12</f>
        <v>72.799465240641709</v>
      </c>
      <c r="D84" s="101"/>
    </row>
    <row r="85" spans="1:4" ht="15" customHeight="1" x14ac:dyDescent="0.2">
      <c r="A85" s="105"/>
      <c r="B85" s="101" t="s">
        <v>111</v>
      </c>
      <c r="C85" s="242">
        <f>C71/C34/12</f>
        <v>225.2777777777778</v>
      </c>
      <c r="D85" s="101"/>
    </row>
    <row r="86" spans="1:4" ht="12" customHeight="1" x14ac:dyDescent="0.2">
      <c r="A86" s="83"/>
      <c r="B86" s="84"/>
      <c r="C86" s="85"/>
      <c r="D86" s="86"/>
    </row>
    <row r="87" spans="1:4" x14ac:dyDescent="0.2">
      <c r="A87" s="2"/>
      <c r="B87" s="2"/>
      <c r="C87" s="2"/>
      <c r="D87" s="17"/>
    </row>
    <row r="88" spans="1:4" ht="18.75" x14ac:dyDescent="0.3">
      <c r="A88" s="258" t="s">
        <v>521</v>
      </c>
      <c r="B88" s="258"/>
      <c r="C88" s="19"/>
    </row>
    <row r="89" spans="1:4" ht="15" x14ac:dyDescent="0.25">
      <c r="A89" s="257" t="s">
        <v>522</v>
      </c>
      <c r="B89" s="257"/>
    </row>
    <row r="90" spans="1:4" ht="15" x14ac:dyDescent="0.25">
      <c r="A90" s="257" t="s">
        <v>523</v>
      </c>
      <c r="B90" s="257"/>
    </row>
    <row r="91" spans="1:4" ht="15" x14ac:dyDescent="0.25">
      <c r="A91" s="257" t="s">
        <v>524</v>
      </c>
      <c r="B91" s="257"/>
    </row>
    <row r="92" spans="1:4" ht="15" x14ac:dyDescent="0.25">
      <c r="A92" s="257" t="s">
        <v>525</v>
      </c>
      <c r="B92" s="257"/>
    </row>
    <row r="93" spans="1:4" ht="15" x14ac:dyDescent="0.25">
      <c r="A93" s="257" t="s">
        <v>526</v>
      </c>
      <c r="B93" s="257"/>
    </row>
    <row r="94" spans="1:4" ht="15" x14ac:dyDescent="0.25">
      <c r="A94" s="257" t="s">
        <v>538</v>
      </c>
      <c r="B94" s="257"/>
    </row>
    <row r="95" spans="1:4" ht="15" x14ac:dyDescent="0.25">
      <c r="A95" s="257" t="s">
        <v>527</v>
      </c>
      <c r="B95" s="257"/>
    </row>
    <row r="96" spans="1:4" ht="15" x14ac:dyDescent="0.25">
      <c r="A96" s="257" t="s">
        <v>539</v>
      </c>
      <c r="B96" s="257"/>
    </row>
    <row r="97" spans="1:2" ht="15" x14ac:dyDescent="0.25">
      <c r="A97" s="257" t="s">
        <v>528</v>
      </c>
      <c r="B97" s="257"/>
    </row>
    <row r="98" spans="1:2" ht="15" x14ac:dyDescent="0.25">
      <c r="A98" s="257" t="s">
        <v>529</v>
      </c>
      <c r="B98" s="257"/>
    </row>
    <row r="99" spans="1:2" ht="15" x14ac:dyDescent="0.25">
      <c r="A99" s="257" t="s">
        <v>530</v>
      </c>
      <c r="B99" s="257"/>
    </row>
    <row r="100" spans="1:2" ht="15" x14ac:dyDescent="0.25">
      <c r="A100" s="257" t="s">
        <v>531</v>
      </c>
      <c r="B100" s="257"/>
    </row>
    <row r="101" spans="1:2" ht="15" x14ac:dyDescent="0.25">
      <c r="A101" s="257" t="s">
        <v>532</v>
      </c>
      <c r="B101" s="257"/>
    </row>
    <row r="102" spans="1:2" ht="15" x14ac:dyDescent="0.25">
      <c r="A102" s="257" t="s">
        <v>533</v>
      </c>
      <c r="B102" s="257"/>
    </row>
    <row r="103" spans="1:2" ht="15" x14ac:dyDescent="0.25">
      <c r="A103" s="257" t="s">
        <v>534</v>
      </c>
      <c r="B103" s="257"/>
    </row>
    <row r="104" spans="1:2" ht="15" x14ac:dyDescent="0.25">
      <c r="A104" s="257" t="s">
        <v>535</v>
      </c>
      <c r="B104" s="257"/>
    </row>
    <row r="105" spans="1:2" ht="15" x14ac:dyDescent="0.25">
      <c r="A105" s="257" t="s">
        <v>536</v>
      </c>
      <c r="B105" s="257"/>
    </row>
    <row r="106" spans="1:2" ht="15" x14ac:dyDescent="0.25">
      <c r="A106" s="257" t="s">
        <v>537</v>
      </c>
      <c r="B106" s="257"/>
    </row>
    <row r="107" spans="1:2" x14ac:dyDescent="0.2">
      <c r="A107" s="259"/>
      <c r="B107" s="259"/>
    </row>
  </sheetData>
  <sheetProtection formatCells="0" formatColumns="0" insertColumns="0" selectLockedCells="1"/>
  <mergeCells count="20">
    <mergeCell ref="A106:B106"/>
    <mergeCell ref="A107:B107"/>
    <mergeCell ref="A100:B100"/>
    <mergeCell ref="A101:B101"/>
    <mergeCell ref="A102:B102"/>
    <mergeCell ref="A103:B103"/>
    <mergeCell ref="A104:B104"/>
    <mergeCell ref="A105:B105"/>
    <mergeCell ref="A99:B99"/>
    <mergeCell ref="A88:B88"/>
    <mergeCell ref="A89:B89"/>
    <mergeCell ref="A90:B90"/>
    <mergeCell ref="A91:B91"/>
    <mergeCell ref="A92:B92"/>
    <mergeCell ref="A93:B93"/>
    <mergeCell ref="A94:B94"/>
    <mergeCell ref="A95:B95"/>
    <mergeCell ref="A96:B96"/>
    <mergeCell ref="A97:B97"/>
    <mergeCell ref="A98:B98"/>
  </mergeCells>
  <printOptions gridLines="1"/>
  <pageMargins left="0.19685039370078741" right="0.19685039370078741" top="0.15748031496062992" bottom="0.19685039370078741" header="0.15748031496062992" footer="0.19685039370078741"/>
  <pageSetup paperSize="9" fitToHeight="4" orientation="portrait" r:id="rId1"/>
  <headerFooter alignWithMargins="0">
    <oddHeader>Page &amp;P of &amp;N</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33E6C0-8FA5-402C-B40E-9AD9915F2F42}">
  <sheetPr>
    <tabColor rgb="FF3E8A92"/>
    <pageSetUpPr fitToPage="1"/>
  </sheetPr>
  <dimension ref="A1:D163"/>
  <sheetViews>
    <sheetView showGridLines="0" zoomScaleNormal="100" workbookViewId="0">
      <pane ySplit="8" topLeftCell="A9" activePane="bottomLeft" state="frozen"/>
      <selection pane="bottomLeft" activeCell="B143" sqref="B143"/>
    </sheetView>
  </sheetViews>
  <sheetFormatPr defaultColWidth="9.140625" defaultRowHeight="15" x14ac:dyDescent="0.25"/>
  <cols>
    <col min="1" max="1" width="9.5703125" style="37" customWidth="1"/>
    <col min="2" max="2" width="83.85546875" style="26" customWidth="1"/>
    <col min="3" max="3" width="21.140625" style="43" customWidth="1"/>
    <col min="4" max="4" width="255.42578125" style="41" customWidth="1"/>
    <col min="5" max="16384" width="9.140625" style="26"/>
  </cols>
  <sheetData>
    <row r="1" spans="1:4" s="22" customFormat="1" ht="5.0999999999999996" customHeight="1" x14ac:dyDescent="0.2">
      <c r="A1" s="71"/>
      <c r="B1" s="67"/>
      <c r="C1" s="67"/>
      <c r="D1" s="121"/>
    </row>
    <row r="2" spans="1:4" s="22" customFormat="1" ht="26.25" customHeight="1" x14ac:dyDescent="0.2">
      <c r="A2" s="68" t="s">
        <v>540</v>
      </c>
      <c r="B2" s="69"/>
      <c r="C2" s="122"/>
      <c r="D2" s="70"/>
    </row>
    <row r="3" spans="1:4" s="22" customFormat="1" ht="5.0999999999999996" customHeight="1" x14ac:dyDescent="0.2">
      <c r="A3" s="67"/>
      <c r="B3" s="69"/>
      <c r="C3" s="122"/>
      <c r="D3" s="69"/>
    </row>
    <row r="4" spans="1:4" s="22" customFormat="1" ht="12" customHeight="1" x14ac:dyDescent="0.3">
      <c r="A4" s="68"/>
      <c r="B4" s="67"/>
      <c r="C4" s="122"/>
      <c r="D4" s="123"/>
    </row>
    <row r="5" spans="1:4" s="22" customFormat="1" ht="5.0999999999999996" customHeight="1" x14ac:dyDescent="0.2">
      <c r="A5" s="71"/>
      <c r="B5" s="67"/>
      <c r="C5" s="67"/>
      <c r="D5" s="121"/>
    </row>
    <row r="6" spans="1:4" s="22" customFormat="1" ht="21.75" customHeight="1" x14ac:dyDescent="0.2">
      <c r="A6" s="68" t="s">
        <v>112</v>
      </c>
      <c r="B6" s="67"/>
      <c r="C6" s="72"/>
      <c r="D6" s="121"/>
    </row>
    <row r="7" spans="1:4" s="23" customFormat="1" ht="9.75" customHeight="1" x14ac:dyDescent="0.2">
      <c r="A7" s="71"/>
      <c r="B7" s="67"/>
      <c r="C7" s="73"/>
      <c r="D7" s="121"/>
    </row>
    <row r="8" spans="1:4" s="24" customFormat="1" ht="21" customHeight="1" x14ac:dyDescent="0.25">
      <c r="A8" s="74" t="s">
        <v>1</v>
      </c>
      <c r="B8" s="75" t="s">
        <v>2</v>
      </c>
      <c r="C8" s="124" t="s">
        <v>3</v>
      </c>
      <c r="D8" s="125" t="s">
        <v>473</v>
      </c>
    </row>
    <row r="9" spans="1:4" s="25" customFormat="1" ht="23.25" customHeight="1" x14ac:dyDescent="0.25">
      <c r="A9" s="67" t="s">
        <v>113</v>
      </c>
      <c r="B9" s="67"/>
      <c r="C9" s="67"/>
      <c r="D9" s="67"/>
    </row>
    <row r="10" spans="1:4" s="25" customFormat="1" ht="23.25" customHeight="1" x14ac:dyDescent="0.25">
      <c r="A10" s="77" t="s">
        <v>114</v>
      </c>
      <c r="B10" s="77"/>
      <c r="C10" s="79"/>
      <c r="D10" s="77"/>
    </row>
    <row r="11" spans="1:4" ht="15" customHeight="1" x14ac:dyDescent="0.25">
      <c r="A11" s="140" t="s">
        <v>115</v>
      </c>
      <c r="B11" s="141" t="s">
        <v>116</v>
      </c>
      <c r="C11" s="27">
        <v>22000</v>
      </c>
      <c r="D11" s="87" t="s">
        <v>541</v>
      </c>
    </row>
    <row r="12" spans="1:4" ht="15" customHeight="1" x14ac:dyDescent="0.25">
      <c r="A12" s="140" t="s">
        <v>118</v>
      </c>
      <c r="B12" s="141" t="s">
        <v>119</v>
      </c>
      <c r="C12" s="27">
        <v>398000</v>
      </c>
      <c r="D12" s="87" t="s">
        <v>542</v>
      </c>
    </row>
    <row r="13" spans="1:4" ht="15" customHeight="1" x14ac:dyDescent="0.25">
      <c r="A13" s="140" t="s">
        <v>120</v>
      </c>
      <c r="B13" s="141" t="s">
        <v>121</v>
      </c>
      <c r="C13" s="27">
        <v>998000</v>
      </c>
      <c r="D13" s="87" t="s">
        <v>543</v>
      </c>
    </row>
    <row r="14" spans="1:4" ht="15" customHeight="1" x14ac:dyDescent="0.25">
      <c r="A14" s="140" t="s">
        <v>122</v>
      </c>
      <c r="B14" s="141" t="s">
        <v>123</v>
      </c>
      <c r="C14" s="27">
        <v>138000</v>
      </c>
      <c r="D14" s="87" t="s">
        <v>544</v>
      </c>
    </row>
    <row r="15" spans="1:4" ht="15" customHeight="1" x14ac:dyDescent="0.25">
      <c r="A15" s="140" t="s">
        <v>124</v>
      </c>
      <c r="B15" s="141" t="s">
        <v>125</v>
      </c>
      <c r="C15" s="27">
        <v>993000</v>
      </c>
      <c r="D15" s="87" t="s">
        <v>545</v>
      </c>
    </row>
    <row r="16" spans="1:4" ht="11.25" customHeight="1" thickBot="1" x14ac:dyDescent="0.3">
      <c r="A16" s="140"/>
      <c r="B16" s="141"/>
      <c r="C16" s="141"/>
      <c r="D16" s="99"/>
    </row>
    <row r="17" spans="1:4" ht="15" customHeight="1" thickBot="1" x14ac:dyDescent="0.3">
      <c r="A17" s="140" t="s">
        <v>126</v>
      </c>
      <c r="B17" s="142" t="s">
        <v>127</v>
      </c>
      <c r="C17" s="155">
        <v>2041000</v>
      </c>
      <c r="D17" s="87" t="s">
        <v>546</v>
      </c>
    </row>
    <row r="18" spans="1:4" ht="15" customHeight="1" thickBot="1" x14ac:dyDescent="0.3">
      <c r="A18" s="140" t="s">
        <v>128</v>
      </c>
      <c r="B18" s="142" t="s">
        <v>129</v>
      </c>
      <c r="C18" s="155">
        <v>3119000</v>
      </c>
      <c r="D18" s="87" t="s">
        <v>547</v>
      </c>
    </row>
    <row r="19" spans="1:4" ht="11.25" customHeight="1" x14ac:dyDescent="0.25">
      <c r="A19" s="135"/>
      <c r="B19" s="135"/>
      <c r="C19" s="136"/>
      <c r="D19" s="137"/>
    </row>
    <row r="20" spans="1:4" ht="15" customHeight="1" x14ac:dyDescent="0.25">
      <c r="A20" s="140" t="s">
        <v>130</v>
      </c>
      <c r="B20" s="141" t="s">
        <v>131</v>
      </c>
      <c r="C20" s="27" t="s">
        <v>117</v>
      </c>
      <c r="D20" s="87" t="s">
        <v>548</v>
      </c>
    </row>
    <row r="21" spans="1:4" ht="15" customHeight="1" x14ac:dyDescent="0.25">
      <c r="A21" s="140" t="s">
        <v>132</v>
      </c>
      <c r="B21" s="141" t="s">
        <v>133</v>
      </c>
      <c r="C21" s="27">
        <v>2012000</v>
      </c>
      <c r="D21" s="87" t="s">
        <v>549</v>
      </c>
    </row>
    <row r="22" spans="1:4" s="25" customFormat="1" ht="23.25" customHeight="1" x14ac:dyDescent="0.25">
      <c r="A22" s="77" t="s">
        <v>134</v>
      </c>
      <c r="B22" s="77"/>
      <c r="C22" s="129"/>
      <c r="D22" s="130"/>
    </row>
    <row r="23" spans="1:4" ht="15" customHeight="1" x14ac:dyDescent="0.25">
      <c r="A23" s="140" t="s">
        <v>135</v>
      </c>
      <c r="B23" s="141" t="s">
        <v>136</v>
      </c>
      <c r="C23" s="27">
        <v>34000</v>
      </c>
      <c r="D23" s="87" t="s">
        <v>550</v>
      </c>
    </row>
    <row r="24" spans="1:4" ht="15" customHeight="1" x14ac:dyDescent="0.25">
      <c r="A24" s="140" t="s">
        <v>137</v>
      </c>
      <c r="B24" s="141" t="s">
        <v>138</v>
      </c>
      <c r="C24" s="27">
        <v>386000</v>
      </c>
      <c r="D24" s="87" t="s">
        <v>551</v>
      </c>
    </row>
    <row r="25" spans="1:4" ht="15" customHeight="1" x14ac:dyDescent="0.25">
      <c r="A25" s="140" t="s">
        <v>139</v>
      </c>
      <c r="B25" s="141" t="s">
        <v>140</v>
      </c>
      <c r="C25" s="27">
        <v>348000</v>
      </c>
      <c r="D25" s="87" t="s">
        <v>552</v>
      </c>
    </row>
    <row r="26" spans="1:4" ht="15" customHeight="1" x14ac:dyDescent="0.25">
      <c r="A26" s="140" t="s">
        <v>141</v>
      </c>
      <c r="B26" s="141" t="s">
        <v>142</v>
      </c>
      <c r="C26" s="27">
        <v>88000</v>
      </c>
      <c r="D26" s="87" t="s">
        <v>553</v>
      </c>
    </row>
    <row r="27" spans="1:4" ht="15" customHeight="1" x14ac:dyDescent="0.25">
      <c r="A27" s="140" t="s">
        <v>143</v>
      </c>
      <c r="B27" s="141" t="s">
        <v>144</v>
      </c>
      <c r="C27" s="27">
        <v>462000</v>
      </c>
      <c r="D27" s="87" t="s">
        <v>554</v>
      </c>
    </row>
    <row r="28" spans="1:4" ht="15" customHeight="1" x14ac:dyDescent="0.25">
      <c r="A28" s="143" t="s">
        <v>145</v>
      </c>
      <c r="B28" s="141" t="s">
        <v>146</v>
      </c>
      <c r="C28" s="27">
        <v>106000</v>
      </c>
      <c r="D28" s="120" t="s">
        <v>555</v>
      </c>
    </row>
    <row r="29" spans="1:4" ht="15" customHeight="1" x14ac:dyDescent="0.25">
      <c r="A29" s="140" t="s">
        <v>147</v>
      </c>
      <c r="B29" s="141" t="s">
        <v>148</v>
      </c>
      <c r="C29" s="27">
        <v>133000</v>
      </c>
      <c r="D29" s="87" t="s">
        <v>556</v>
      </c>
    </row>
    <row r="30" spans="1:4" ht="11.25" customHeight="1" thickBot="1" x14ac:dyDescent="0.3">
      <c r="A30" s="140"/>
      <c r="B30" s="141"/>
      <c r="C30" s="141"/>
      <c r="D30" s="99"/>
    </row>
    <row r="31" spans="1:4" ht="15" customHeight="1" thickBot="1" x14ac:dyDescent="0.3">
      <c r="A31" s="140" t="s">
        <v>149</v>
      </c>
      <c r="B31" s="142" t="s">
        <v>150</v>
      </c>
      <c r="C31" s="155">
        <v>1557000</v>
      </c>
      <c r="D31" s="87" t="s">
        <v>557</v>
      </c>
    </row>
    <row r="32" spans="1:4" ht="11.25" customHeight="1" x14ac:dyDescent="0.25">
      <c r="A32" s="135"/>
      <c r="B32" s="135"/>
      <c r="C32" s="135"/>
      <c r="D32" s="137"/>
    </row>
    <row r="33" spans="1:4" ht="15" customHeight="1" x14ac:dyDescent="0.25">
      <c r="A33" s="140" t="s">
        <v>151</v>
      </c>
      <c r="B33" s="141" t="s">
        <v>152</v>
      </c>
      <c r="C33" s="27" t="s">
        <v>117</v>
      </c>
      <c r="D33" s="87" t="s">
        <v>558</v>
      </c>
    </row>
    <row r="34" spans="1:4" ht="15" customHeight="1" x14ac:dyDescent="0.25">
      <c r="A34" s="140" t="s">
        <v>153</v>
      </c>
      <c r="B34" s="141" t="s">
        <v>154</v>
      </c>
      <c r="C34" s="27">
        <v>183000</v>
      </c>
      <c r="D34" s="87" t="s">
        <v>559</v>
      </c>
    </row>
    <row r="35" spans="1:4" s="25" customFormat="1" ht="23.25" customHeight="1" x14ac:dyDescent="0.25">
      <c r="A35" s="77" t="s">
        <v>155</v>
      </c>
      <c r="B35" s="77"/>
      <c r="C35" s="129"/>
      <c r="D35" s="130"/>
    </row>
    <row r="36" spans="1:4" ht="15" customHeight="1" x14ac:dyDescent="0.25">
      <c r="A36" s="140" t="s">
        <v>156</v>
      </c>
      <c r="B36" s="141" t="s">
        <v>157</v>
      </c>
      <c r="C36" s="27">
        <v>309000</v>
      </c>
      <c r="D36" s="120" t="s">
        <v>560</v>
      </c>
    </row>
    <row r="37" spans="1:4" ht="15" customHeight="1" x14ac:dyDescent="0.25">
      <c r="A37" s="140" t="s">
        <v>158</v>
      </c>
      <c r="B37" s="141" t="s">
        <v>159</v>
      </c>
      <c r="C37" s="27" t="s">
        <v>117</v>
      </c>
      <c r="D37" s="120" t="s">
        <v>561</v>
      </c>
    </row>
    <row r="38" spans="1:4" ht="15" customHeight="1" x14ac:dyDescent="0.25">
      <c r="A38" s="140" t="s">
        <v>160</v>
      </c>
      <c r="B38" s="141" t="s">
        <v>161</v>
      </c>
      <c r="C38" s="27">
        <v>442000</v>
      </c>
      <c r="D38" s="120" t="s">
        <v>562</v>
      </c>
    </row>
    <row r="39" spans="1:4" ht="15" customHeight="1" x14ac:dyDescent="0.25">
      <c r="A39" s="140" t="s">
        <v>162</v>
      </c>
      <c r="B39" s="141" t="s">
        <v>163</v>
      </c>
      <c r="C39" s="27">
        <v>129000</v>
      </c>
      <c r="D39" s="120" t="s">
        <v>563</v>
      </c>
    </row>
    <row r="40" spans="1:4" ht="15" customHeight="1" x14ac:dyDescent="0.25">
      <c r="A40" s="140" t="s">
        <v>164</v>
      </c>
      <c r="B40" s="141" t="s">
        <v>165</v>
      </c>
      <c r="C40" s="27">
        <v>47000</v>
      </c>
      <c r="D40" s="120" t="s">
        <v>564</v>
      </c>
    </row>
    <row r="41" spans="1:4" ht="15" customHeight="1" x14ac:dyDescent="0.25">
      <c r="A41" s="143" t="s">
        <v>166</v>
      </c>
      <c r="B41" s="141" t="s">
        <v>167</v>
      </c>
      <c r="C41" s="27">
        <v>31000</v>
      </c>
      <c r="D41" s="120" t="s">
        <v>565</v>
      </c>
    </row>
    <row r="42" spans="1:4" ht="15" customHeight="1" x14ac:dyDescent="0.25">
      <c r="A42" s="140" t="s">
        <v>168</v>
      </c>
      <c r="B42" s="141" t="s">
        <v>169</v>
      </c>
      <c r="C42" s="27" t="s">
        <v>117</v>
      </c>
      <c r="D42" s="120" t="s">
        <v>566</v>
      </c>
    </row>
    <row r="43" spans="1:4" ht="11.25" customHeight="1" thickBot="1" x14ac:dyDescent="0.3">
      <c r="A43" s="140"/>
      <c r="B43" s="141"/>
      <c r="C43" s="141"/>
      <c r="D43" s="99"/>
    </row>
    <row r="44" spans="1:4" ht="15" customHeight="1" thickBot="1" x14ac:dyDescent="0.3">
      <c r="A44" s="140" t="s">
        <v>170</v>
      </c>
      <c r="B44" s="142" t="s">
        <v>171</v>
      </c>
      <c r="C44" s="155">
        <v>1264000</v>
      </c>
      <c r="D44" s="120" t="s">
        <v>567</v>
      </c>
    </row>
    <row r="45" spans="1:4" ht="11.25" customHeight="1" x14ac:dyDescent="0.25">
      <c r="A45" s="135"/>
      <c r="B45" s="135"/>
      <c r="C45" s="135"/>
      <c r="D45" s="137"/>
    </row>
    <row r="46" spans="1:4" ht="15" customHeight="1" x14ac:dyDescent="0.25">
      <c r="A46" s="143" t="s">
        <v>172</v>
      </c>
      <c r="B46" s="141" t="s">
        <v>173</v>
      </c>
      <c r="C46" s="27">
        <v>582000</v>
      </c>
      <c r="D46" s="120" t="s">
        <v>568</v>
      </c>
    </row>
    <row r="47" spans="1:4" ht="15" customHeight="1" x14ac:dyDescent="0.25">
      <c r="A47" s="143" t="s">
        <v>174</v>
      </c>
      <c r="B47" s="141" t="s">
        <v>175</v>
      </c>
      <c r="C47" s="27" t="s">
        <v>117</v>
      </c>
      <c r="D47" s="120" t="s">
        <v>569</v>
      </c>
    </row>
    <row r="48" spans="1:4" ht="15" customHeight="1" x14ac:dyDescent="0.25">
      <c r="A48" s="140" t="s">
        <v>176</v>
      </c>
      <c r="B48" s="141" t="s">
        <v>177</v>
      </c>
      <c r="C48" s="27">
        <v>152000</v>
      </c>
      <c r="D48" s="120" t="s">
        <v>570</v>
      </c>
    </row>
    <row r="49" spans="1:4" s="25" customFormat="1" ht="23.25" customHeight="1" x14ac:dyDescent="0.25">
      <c r="A49" s="77" t="s">
        <v>178</v>
      </c>
      <c r="B49" s="77"/>
      <c r="C49" s="77"/>
      <c r="D49" s="130"/>
    </row>
    <row r="50" spans="1:4" ht="15" customHeight="1" x14ac:dyDescent="0.25">
      <c r="A50" s="140" t="s">
        <v>179</v>
      </c>
      <c r="B50" s="141" t="s">
        <v>180</v>
      </c>
      <c r="C50" s="27">
        <v>3836000</v>
      </c>
      <c r="D50" s="120" t="s">
        <v>571</v>
      </c>
    </row>
    <row r="51" spans="1:4" ht="15" customHeight="1" x14ac:dyDescent="0.25">
      <c r="A51" s="140" t="s">
        <v>181</v>
      </c>
      <c r="B51" s="141" t="s">
        <v>182</v>
      </c>
      <c r="C51" s="27">
        <v>542000</v>
      </c>
      <c r="D51" s="120" t="s">
        <v>572</v>
      </c>
    </row>
    <row r="52" spans="1:4" ht="15" customHeight="1" x14ac:dyDescent="0.25">
      <c r="A52" s="140"/>
      <c r="B52" s="141" t="s">
        <v>183</v>
      </c>
      <c r="C52" s="141"/>
      <c r="D52" s="99"/>
    </row>
    <row r="53" spans="1:4" ht="11.25" customHeight="1" thickBot="1" x14ac:dyDescent="0.3">
      <c r="A53" s="140"/>
      <c r="B53" s="141"/>
      <c r="C53" s="141"/>
      <c r="D53" s="99"/>
    </row>
    <row r="54" spans="1:4" ht="15" customHeight="1" thickBot="1" x14ac:dyDescent="0.3">
      <c r="A54" s="140" t="s">
        <v>184</v>
      </c>
      <c r="B54" s="142" t="s">
        <v>185</v>
      </c>
      <c r="C54" s="155">
        <v>4378000</v>
      </c>
      <c r="D54" s="120" t="s">
        <v>573</v>
      </c>
    </row>
    <row r="55" spans="1:4" ht="11.25" customHeight="1" x14ac:dyDescent="0.25">
      <c r="A55" s="135"/>
      <c r="B55" s="135"/>
      <c r="C55" s="135"/>
      <c r="D55" s="137"/>
    </row>
    <row r="56" spans="1:4" ht="15" customHeight="1" x14ac:dyDescent="0.25">
      <c r="A56" s="140" t="s">
        <v>186</v>
      </c>
      <c r="B56" s="141" t="s">
        <v>187</v>
      </c>
      <c r="C56" s="27">
        <v>347000</v>
      </c>
      <c r="D56" s="120" t="s">
        <v>574</v>
      </c>
    </row>
    <row r="57" spans="1:4" ht="15" customHeight="1" x14ac:dyDescent="0.25">
      <c r="A57" s="140" t="s">
        <v>188</v>
      </c>
      <c r="B57" s="141" t="s">
        <v>189</v>
      </c>
      <c r="C57" s="27">
        <v>1721000</v>
      </c>
      <c r="D57" s="120" t="s">
        <v>575</v>
      </c>
    </row>
    <row r="58" spans="1:4" ht="15" customHeight="1" x14ac:dyDescent="0.25">
      <c r="A58" s="143" t="s">
        <v>190</v>
      </c>
      <c r="B58" s="141" t="s">
        <v>191</v>
      </c>
      <c r="C58" s="27">
        <v>35000</v>
      </c>
      <c r="D58" s="87" t="s">
        <v>576</v>
      </c>
    </row>
    <row r="59" spans="1:4" ht="15" customHeight="1" x14ac:dyDescent="0.25">
      <c r="A59" s="143" t="s">
        <v>192</v>
      </c>
      <c r="B59" s="141" t="s">
        <v>193</v>
      </c>
      <c r="C59" s="27">
        <v>709000</v>
      </c>
      <c r="D59" s="87" t="s">
        <v>577</v>
      </c>
    </row>
    <row r="60" spans="1:4" ht="15" customHeight="1" x14ac:dyDescent="0.25">
      <c r="A60" s="143" t="s">
        <v>194</v>
      </c>
      <c r="B60" s="141" t="s">
        <v>195</v>
      </c>
      <c r="C60" s="114" t="s">
        <v>117</v>
      </c>
      <c r="D60" s="120" t="s">
        <v>578</v>
      </c>
    </row>
    <row r="61" spans="1:4" ht="15" customHeight="1" x14ac:dyDescent="0.25">
      <c r="A61" s="143" t="s">
        <v>196</v>
      </c>
      <c r="B61" s="141" t="s">
        <v>197</v>
      </c>
      <c r="C61" s="114" t="s">
        <v>117</v>
      </c>
      <c r="D61" s="120" t="s">
        <v>579</v>
      </c>
    </row>
    <row r="62" spans="1:4" s="25" customFormat="1" ht="23.25" customHeight="1" x14ac:dyDescent="0.25">
      <c r="A62" s="67" t="s">
        <v>198</v>
      </c>
      <c r="B62" s="67"/>
      <c r="C62" s="67"/>
      <c r="D62" s="126"/>
    </row>
    <row r="63" spans="1:4" s="25" customFormat="1" ht="23.25" customHeight="1" x14ac:dyDescent="0.25">
      <c r="A63" s="77" t="s">
        <v>199</v>
      </c>
      <c r="B63" s="77"/>
      <c r="C63" s="131"/>
      <c r="D63" s="132"/>
    </row>
    <row r="64" spans="1:4" ht="15" customHeight="1" x14ac:dyDescent="0.25">
      <c r="A64" s="140" t="s">
        <v>200</v>
      </c>
      <c r="B64" s="141" t="s">
        <v>201</v>
      </c>
      <c r="C64" s="27">
        <v>2325141000</v>
      </c>
      <c r="D64" s="120" t="s">
        <v>580</v>
      </c>
    </row>
    <row r="65" spans="1:4" ht="15" customHeight="1" x14ac:dyDescent="0.25">
      <c r="A65" s="140" t="s">
        <v>202</v>
      </c>
      <c r="B65" s="141" t="s">
        <v>203</v>
      </c>
      <c r="C65" s="27">
        <v>2978655000</v>
      </c>
      <c r="D65" s="120" t="s">
        <v>581</v>
      </c>
    </row>
    <row r="66" spans="1:4" ht="15" customHeight="1" x14ac:dyDescent="0.25">
      <c r="A66" s="140" t="s">
        <v>204</v>
      </c>
      <c r="B66" s="141" t="s">
        <v>205</v>
      </c>
      <c r="C66" s="27">
        <v>49000</v>
      </c>
      <c r="D66" s="120" t="s">
        <v>582</v>
      </c>
    </row>
    <row r="67" spans="1:4" s="25" customFormat="1" ht="23.25" customHeight="1" x14ac:dyDescent="0.25">
      <c r="A67" s="77" t="s">
        <v>206</v>
      </c>
      <c r="B67" s="77"/>
      <c r="C67" s="131"/>
      <c r="D67" s="132"/>
    </row>
    <row r="68" spans="1:4" s="28" customFormat="1" ht="15" customHeight="1" x14ac:dyDescent="0.25">
      <c r="A68" s="140" t="s">
        <v>207</v>
      </c>
      <c r="B68" s="141" t="s">
        <v>208</v>
      </c>
      <c r="C68" s="27">
        <v>3970395000</v>
      </c>
      <c r="D68" s="120" t="s">
        <v>583</v>
      </c>
    </row>
    <row r="69" spans="1:4" s="28" customFormat="1" ht="15" customHeight="1" x14ac:dyDescent="0.25">
      <c r="A69" s="140" t="s">
        <v>209</v>
      </c>
      <c r="B69" s="141" t="s">
        <v>210</v>
      </c>
      <c r="C69" s="27">
        <v>3474220000</v>
      </c>
      <c r="D69" s="120" t="s">
        <v>584</v>
      </c>
    </row>
    <row r="70" spans="1:4" s="28" customFormat="1" ht="15" customHeight="1" x14ac:dyDescent="0.25">
      <c r="A70" s="140" t="s">
        <v>211</v>
      </c>
      <c r="B70" s="141" t="s">
        <v>212</v>
      </c>
      <c r="C70" s="27">
        <v>79000</v>
      </c>
      <c r="D70" s="120" t="s">
        <v>585</v>
      </c>
    </row>
    <row r="71" spans="1:4" s="25" customFormat="1" ht="23.25" customHeight="1" x14ac:dyDescent="0.25">
      <c r="A71" s="77" t="s">
        <v>213</v>
      </c>
      <c r="B71" s="77"/>
      <c r="C71" s="131"/>
      <c r="D71" s="132"/>
    </row>
    <row r="72" spans="1:4" ht="15" customHeight="1" x14ac:dyDescent="0.25">
      <c r="A72" s="140" t="s">
        <v>214</v>
      </c>
      <c r="B72" s="141" t="s">
        <v>215</v>
      </c>
      <c r="C72" s="27">
        <v>3103865000</v>
      </c>
      <c r="D72" s="120" t="s">
        <v>586</v>
      </c>
    </row>
    <row r="73" spans="1:4" ht="15" customHeight="1" x14ac:dyDescent="0.25">
      <c r="A73" s="140" t="s">
        <v>216</v>
      </c>
      <c r="B73" s="141" t="s">
        <v>217</v>
      </c>
      <c r="C73" s="27">
        <v>1587740000</v>
      </c>
      <c r="D73" s="120" t="s">
        <v>587</v>
      </c>
    </row>
    <row r="74" spans="1:4" ht="15" customHeight="1" x14ac:dyDescent="0.25">
      <c r="A74" s="140" t="s">
        <v>218</v>
      </c>
      <c r="B74" s="141" t="s">
        <v>219</v>
      </c>
      <c r="C74" s="27">
        <v>30000</v>
      </c>
      <c r="D74" s="120" t="s">
        <v>588</v>
      </c>
    </row>
    <row r="75" spans="1:4" s="25" customFormat="1" ht="23.25" customHeight="1" x14ac:dyDescent="0.25">
      <c r="A75" s="77" t="s">
        <v>220</v>
      </c>
      <c r="B75" s="77"/>
      <c r="C75" s="129"/>
      <c r="D75" s="130"/>
    </row>
    <row r="76" spans="1:4" s="25" customFormat="1" ht="23.25" customHeight="1" x14ac:dyDescent="0.25">
      <c r="A76" s="138" t="s">
        <v>221</v>
      </c>
      <c r="B76" s="135"/>
      <c r="C76" s="135"/>
      <c r="D76" s="137"/>
    </row>
    <row r="77" spans="1:4" s="28" customFormat="1" ht="15" customHeight="1" x14ac:dyDescent="0.25">
      <c r="A77" s="140" t="s">
        <v>222</v>
      </c>
      <c r="B77" s="141" t="s">
        <v>223</v>
      </c>
      <c r="C77" s="27">
        <v>81591000</v>
      </c>
      <c r="D77" s="120" t="s">
        <v>589</v>
      </c>
    </row>
    <row r="78" spans="1:4" s="28" customFormat="1" ht="15" customHeight="1" x14ac:dyDescent="0.25">
      <c r="A78" s="140" t="s">
        <v>224</v>
      </c>
      <c r="B78" s="141" t="s">
        <v>225</v>
      </c>
      <c r="C78" s="27">
        <v>38097000</v>
      </c>
      <c r="D78" s="120" t="s">
        <v>590</v>
      </c>
    </row>
    <row r="79" spans="1:4" s="28" customFormat="1" ht="15" customHeight="1" x14ac:dyDescent="0.25">
      <c r="A79" s="140" t="s">
        <v>226</v>
      </c>
      <c r="B79" s="141" t="s">
        <v>227</v>
      </c>
      <c r="C79" s="27">
        <v>1200</v>
      </c>
      <c r="D79" s="120" t="s">
        <v>591</v>
      </c>
    </row>
    <row r="80" spans="1:4" ht="21.75" customHeight="1" x14ac:dyDescent="0.25">
      <c r="A80" s="138" t="s">
        <v>228</v>
      </c>
      <c r="B80" s="135"/>
      <c r="C80" s="135"/>
      <c r="D80" s="137"/>
    </row>
    <row r="81" spans="1:4" s="28" customFormat="1" ht="15" customHeight="1" x14ac:dyDescent="0.25">
      <c r="A81" s="140" t="s">
        <v>229</v>
      </c>
      <c r="B81" s="141" t="s">
        <v>230</v>
      </c>
      <c r="C81" s="27">
        <v>89698000</v>
      </c>
      <c r="D81" s="120" t="s">
        <v>592</v>
      </c>
    </row>
    <row r="82" spans="1:4" s="28" customFormat="1" ht="15" customHeight="1" x14ac:dyDescent="0.25">
      <c r="A82" s="140" t="s">
        <v>231</v>
      </c>
      <c r="B82" s="141" t="s">
        <v>232</v>
      </c>
      <c r="C82" s="27">
        <v>31400000</v>
      </c>
      <c r="D82" s="120" t="s">
        <v>593</v>
      </c>
    </row>
    <row r="83" spans="1:4" s="28" customFormat="1" ht="15" customHeight="1" x14ac:dyDescent="0.25">
      <c r="A83" s="140" t="s">
        <v>233</v>
      </c>
      <c r="B83" s="141" t="s">
        <v>234</v>
      </c>
      <c r="C83" s="27">
        <v>2600</v>
      </c>
      <c r="D83" s="120" t="s">
        <v>594</v>
      </c>
    </row>
    <row r="84" spans="1:4" ht="15.75" x14ac:dyDescent="0.25">
      <c r="A84" s="138" t="s">
        <v>235</v>
      </c>
      <c r="B84" s="135"/>
      <c r="C84" s="135"/>
      <c r="D84" s="137"/>
    </row>
    <row r="85" spans="1:4" s="28" customFormat="1" ht="15" customHeight="1" x14ac:dyDescent="0.25">
      <c r="A85" s="140" t="s">
        <v>236</v>
      </c>
      <c r="B85" s="141" t="s">
        <v>237</v>
      </c>
      <c r="C85" s="27">
        <v>336914000</v>
      </c>
      <c r="D85" s="120" t="s">
        <v>595</v>
      </c>
    </row>
    <row r="86" spans="1:4" s="28" customFormat="1" ht="15" customHeight="1" x14ac:dyDescent="0.25">
      <c r="A86" s="140" t="s">
        <v>238</v>
      </c>
      <c r="B86" s="141" t="s">
        <v>239</v>
      </c>
      <c r="C86" s="27" t="s">
        <v>117</v>
      </c>
      <c r="D86" s="120" t="s">
        <v>596</v>
      </c>
    </row>
    <row r="87" spans="1:4" ht="15.75" x14ac:dyDescent="0.25">
      <c r="A87" s="138" t="s">
        <v>240</v>
      </c>
      <c r="B87" s="138"/>
      <c r="C87" s="138"/>
      <c r="D87" s="139"/>
    </row>
    <row r="88" spans="1:4" s="28" customFormat="1" ht="15" customHeight="1" x14ac:dyDescent="0.25">
      <c r="A88" s="140" t="s">
        <v>241</v>
      </c>
      <c r="B88" s="141" t="s">
        <v>242</v>
      </c>
      <c r="C88" s="27">
        <v>4436997000</v>
      </c>
      <c r="D88" s="120" t="s">
        <v>597</v>
      </c>
    </row>
    <row r="89" spans="1:4" s="28" customFormat="1" ht="15" customHeight="1" x14ac:dyDescent="0.25">
      <c r="A89" s="140" t="s">
        <v>243</v>
      </c>
      <c r="B89" s="141" t="s">
        <v>244</v>
      </c>
      <c r="C89" s="115">
        <v>3402709000</v>
      </c>
      <c r="D89" s="120" t="s">
        <v>598</v>
      </c>
    </row>
    <row r="90" spans="1:4" s="28" customFormat="1" ht="15" customHeight="1" x14ac:dyDescent="0.25">
      <c r="A90" s="140" t="s">
        <v>245</v>
      </c>
      <c r="B90" s="141" t="s">
        <v>246</v>
      </c>
      <c r="C90" s="27">
        <v>1390463000</v>
      </c>
      <c r="D90" s="120" t="s">
        <v>599</v>
      </c>
    </row>
    <row r="91" spans="1:4" s="28" customFormat="1" ht="15" customHeight="1" x14ac:dyDescent="0.25">
      <c r="A91" s="140" t="s">
        <v>247</v>
      </c>
      <c r="B91" s="141" t="s">
        <v>248</v>
      </c>
      <c r="C91" s="27">
        <v>561755000</v>
      </c>
      <c r="D91" s="120" t="s">
        <v>600</v>
      </c>
    </row>
    <row r="92" spans="1:4" s="28" customFormat="1" ht="15" customHeight="1" x14ac:dyDescent="0.25">
      <c r="A92" s="140" t="s">
        <v>249</v>
      </c>
      <c r="B92" s="141" t="s">
        <v>250</v>
      </c>
      <c r="C92" s="29" t="s">
        <v>117</v>
      </c>
      <c r="D92" s="120" t="s">
        <v>601</v>
      </c>
    </row>
    <row r="93" spans="1:4" s="28" customFormat="1" ht="15" customHeight="1" x14ac:dyDescent="0.25">
      <c r="A93" s="140" t="s">
        <v>251</v>
      </c>
      <c r="B93" s="141" t="s">
        <v>252</v>
      </c>
      <c r="C93" s="29" t="s">
        <v>117</v>
      </c>
      <c r="D93" s="120" t="s">
        <v>602</v>
      </c>
    </row>
    <row r="94" spans="1:4" s="28" customFormat="1" ht="15" customHeight="1" x14ac:dyDescent="0.25">
      <c r="A94" s="140" t="s">
        <v>253</v>
      </c>
      <c r="B94" s="141" t="s">
        <v>254</v>
      </c>
      <c r="C94" s="118" t="s">
        <v>117</v>
      </c>
      <c r="D94" s="120" t="s">
        <v>603</v>
      </c>
    </row>
    <row r="95" spans="1:4" s="28" customFormat="1" ht="15" customHeight="1" x14ac:dyDescent="0.25">
      <c r="A95" s="140" t="s">
        <v>255</v>
      </c>
      <c r="B95" s="141" t="s">
        <v>256</v>
      </c>
      <c r="C95" s="29" t="s">
        <v>117</v>
      </c>
      <c r="D95" s="120" t="s">
        <v>604</v>
      </c>
    </row>
    <row r="96" spans="1:4" s="25" customFormat="1" ht="23.25" customHeight="1" x14ac:dyDescent="0.25">
      <c r="A96" s="67" t="s">
        <v>257</v>
      </c>
      <c r="B96" s="67"/>
      <c r="C96" s="69"/>
      <c r="D96" s="127"/>
    </row>
    <row r="97" spans="1:4" s="25" customFormat="1" ht="23.25" customHeight="1" x14ac:dyDescent="0.25">
      <c r="A97" s="77" t="s">
        <v>258</v>
      </c>
      <c r="B97" s="77"/>
      <c r="C97" s="129"/>
      <c r="D97" s="130"/>
    </row>
    <row r="98" spans="1:4" s="30" customFormat="1" ht="15" customHeight="1" x14ac:dyDescent="0.25">
      <c r="A98" s="144" t="s">
        <v>259</v>
      </c>
      <c r="B98" s="145" t="s">
        <v>260</v>
      </c>
      <c r="C98" s="116">
        <v>319549000</v>
      </c>
      <c r="D98" s="120" t="s">
        <v>605</v>
      </c>
    </row>
    <row r="99" spans="1:4" ht="15" customHeight="1" x14ac:dyDescent="0.25">
      <c r="A99" s="144" t="s">
        <v>261</v>
      </c>
      <c r="B99" s="145" t="s">
        <v>262</v>
      </c>
      <c r="C99" s="117">
        <v>42757000</v>
      </c>
      <c r="D99" s="120" t="s">
        <v>606</v>
      </c>
    </row>
    <row r="100" spans="1:4" ht="15" customHeight="1" x14ac:dyDescent="0.25">
      <c r="A100" s="144" t="s">
        <v>263</v>
      </c>
      <c r="B100" s="145" t="s">
        <v>264</v>
      </c>
      <c r="C100" s="117">
        <v>18323000</v>
      </c>
      <c r="D100" s="120" t="s">
        <v>607</v>
      </c>
    </row>
    <row r="101" spans="1:4" ht="15" customHeight="1" x14ac:dyDescent="0.25">
      <c r="A101" s="144" t="s">
        <v>265</v>
      </c>
      <c r="B101" s="145" t="s">
        <v>266</v>
      </c>
      <c r="C101" s="117">
        <v>84483000</v>
      </c>
      <c r="D101" s="120" t="s">
        <v>608</v>
      </c>
    </row>
    <row r="102" spans="1:4" ht="15" customHeight="1" x14ac:dyDescent="0.25">
      <c r="A102" s="144" t="s">
        <v>267</v>
      </c>
      <c r="B102" s="145" t="s">
        <v>268</v>
      </c>
      <c r="C102" s="31" t="s">
        <v>117</v>
      </c>
      <c r="D102" s="120" t="s">
        <v>609</v>
      </c>
    </row>
    <row r="103" spans="1:4" ht="15" customHeight="1" x14ac:dyDescent="0.25">
      <c r="A103" s="144" t="s">
        <v>269</v>
      </c>
      <c r="B103" s="145" t="s">
        <v>270</v>
      </c>
      <c r="C103" s="31" t="s">
        <v>117</v>
      </c>
      <c r="D103" s="120" t="s">
        <v>610</v>
      </c>
    </row>
    <row r="104" spans="1:4" ht="11.25" customHeight="1" thickBot="1" x14ac:dyDescent="0.3">
      <c r="A104" s="146"/>
      <c r="B104" s="147"/>
      <c r="C104" s="103"/>
      <c r="D104" s="99"/>
    </row>
    <row r="105" spans="1:4" ht="15" customHeight="1" thickBot="1" x14ac:dyDescent="0.3">
      <c r="A105" s="144" t="s">
        <v>271</v>
      </c>
      <c r="B105" s="148" t="s">
        <v>272</v>
      </c>
      <c r="C105" s="156">
        <v>490120000</v>
      </c>
      <c r="D105" s="120" t="s">
        <v>611</v>
      </c>
    </row>
    <row r="106" spans="1:4" s="25" customFormat="1" ht="23.25" customHeight="1" x14ac:dyDescent="0.25">
      <c r="A106" s="77" t="s">
        <v>273</v>
      </c>
      <c r="B106" s="77"/>
      <c r="C106" s="133"/>
      <c r="D106" s="130"/>
    </row>
    <row r="107" spans="1:4" s="32" customFormat="1" ht="15" customHeight="1" x14ac:dyDescent="0.25">
      <c r="A107" s="144" t="s">
        <v>274</v>
      </c>
      <c r="B107" s="145" t="s">
        <v>275</v>
      </c>
      <c r="C107" s="116">
        <v>654851000</v>
      </c>
      <c r="D107" s="120" t="s">
        <v>612</v>
      </c>
    </row>
    <row r="108" spans="1:4" s="28" customFormat="1" ht="15" customHeight="1" x14ac:dyDescent="0.25">
      <c r="A108" s="144" t="s">
        <v>276</v>
      </c>
      <c r="B108" s="145" t="s">
        <v>277</v>
      </c>
      <c r="C108" s="117">
        <v>32226000</v>
      </c>
      <c r="D108" s="120" t="s">
        <v>613</v>
      </c>
    </row>
    <row r="109" spans="1:4" s="28" customFormat="1" ht="15" customHeight="1" x14ac:dyDescent="0.25">
      <c r="A109" s="144" t="s">
        <v>278</v>
      </c>
      <c r="B109" s="145" t="s">
        <v>279</v>
      </c>
      <c r="C109" s="117">
        <v>17291000</v>
      </c>
      <c r="D109" s="120" t="s">
        <v>614</v>
      </c>
    </row>
    <row r="110" spans="1:4" s="28" customFormat="1" ht="15" customHeight="1" x14ac:dyDescent="0.25">
      <c r="A110" s="144" t="s">
        <v>280</v>
      </c>
      <c r="B110" s="145" t="s">
        <v>281</v>
      </c>
      <c r="C110" s="117">
        <v>23272000</v>
      </c>
      <c r="D110" s="120" t="s">
        <v>615</v>
      </c>
    </row>
    <row r="111" spans="1:4" s="28" customFormat="1" ht="15" customHeight="1" x14ac:dyDescent="0.25">
      <c r="A111" s="144" t="s">
        <v>282</v>
      </c>
      <c r="B111" s="145" t="s">
        <v>283</v>
      </c>
      <c r="C111" s="31" t="s">
        <v>117</v>
      </c>
      <c r="D111" s="120" t="s">
        <v>616</v>
      </c>
    </row>
    <row r="112" spans="1:4" s="28" customFormat="1" ht="15" customHeight="1" x14ac:dyDescent="0.25">
      <c r="A112" s="144" t="s">
        <v>284</v>
      </c>
      <c r="B112" s="145" t="s">
        <v>285</v>
      </c>
      <c r="C112" s="31" t="s">
        <v>117</v>
      </c>
      <c r="D112" s="120" t="s">
        <v>617</v>
      </c>
    </row>
    <row r="113" spans="1:4" ht="11.25" customHeight="1" thickBot="1" x14ac:dyDescent="0.3">
      <c r="A113" s="146"/>
      <c r="B113" s="147"/>
      <c r="C113" s="103"/>
      <c r="D113" s="99"/>
    </row>
    <row r="114" spans="1:4" s="28" customFormat="1" ht="15" customHeight="1" thickBot="1" x14ac:dyDescent="0.3">
      <c r="A114" s="144" t="s">
        <v>286</v>
      </c>
      <c r="B114" s="148" t="s">
        <v>287</v>
      </c>
      <c r="C114" s="156">
        <v>751351000</v>
      </c>
      <c r="D114" s="120" t="s">
        <v>618</v>
      </c>
    </row>
    <row r="115" spans="1:4" s="25" customFormat="1" ht="23.25" customHeight="1" x14ac:dyDescent="0.25">
      <c r="A115" s="77" t="s">
        <v>288</v>
      </c>
      <c r="B115" s="77"/>
      <c r="C115" s="133"/>
      <c r="D115" s="130"/>
    </row>
    <row r="116" spans="1:4" s="30" customFormat="1" ht="15" customHeight="1" x14ac:dyDescent="0.25">
      <c r="A116" s="144" t="s">
        <v>289</v>
      </c>
      <c r="B116" s="145" t="s">
        <v>290</v>
      </c>
      <c r="C116" s="116">
        <v>490919000</v>
      </c>
      <c r="D116" s="120" t="s">
        <v>619</v>
      </c>
    </row>
    <row r="117" spans="1:4" ht="15" customHeight="1" x14ac:dyDescent="0.25">
      <c r="A117" s="144" t="s">
        <v>291</v>
      </c>
      <c r="B117" s="145" t="s">
        <v>292</v>
      </c>
      <c r="C117" s="117">
        <v>23192000</v>
      </c>
      <c r="D117" s="120" t="s">
        <v>620</v>
      </c>
    </row>
    <row r="118" spans="1:4" ht="15" customHeight="1" x14ac:dyDescent="0.25">
      <c r="A118" s="144" t="s">
        <v>293</v>
      </c>
      <c r="B118" s="145" t="s">
        <v>294</v>
      </c>
      <c r="C118" s="117">
        <v>27758000</v>
      </c>
      <c r="D118" s="120" t="s">
        <v>621</v>
      </c>
    </row>
    <row r="119" spans="1:4" ht="15" customHeight="1" x14ac:dyDescent="0.25">
      <c r="A119" s="144" t="s">
        <v>295</v>
      </c>
      <c r="B119" s="145" t="s">
        <v>157</v>
      </c>
      <c r="C119" s="117">
        <v>12113000</v>
      </c>
      <c r="D119" s="120" t="s">
        <v>622</v>
      </c>
    </row>
    <row r="120" spans="1:4" ht="15" customHeight="1" x14ac:dyDescent="0.25">
      <c r="A120" s="144" t="s">
        <v>296</v>
      </c>
      <c r="B120" s="145" t="s">
        <v>297</v>
      </c>
      <c r="C120" s="116">
        <v>6288000</v>
      </c>
      <c r="D120" s="120" t="s">
        <v>623</v>
      </c>
    </row>
    <row r="121" spans="1:4" ht="11.25" customHeight="1" thickBot="1" x14ac:dyDescent="0.3">
      <c r="A121" s="146"/>
      <c r="B121" s="147"/>
      <c r="C121" s="108"/>
      <c r="D121" s="99"/>
    </row>
    <row r="122" spans="1:4" ht="15" customHeight="1" thickBot="1" x14ac:dyDescent="0.3">
      <c r="A122" s="144" t="s">
        <v>298</v>
      </c>
      <c r="B122" s="148" t="s">
        <v>299</v>
      </c>
      <c r="C122" s="156">
        <v>560271000</v>
      </c>
      <c r="D122" s="120" t="s">
        <v>624</v>
      </c>
    </row>
    <row r="123" spans="1:4" s="25" customFormat="1" ht="23.25" customHeight="1" x14ac:dyDescent="0.25">
      <c r="A123" s="77" t="s">
        <v>300</v>
      </c>
      <c r="B123" s="77"/>
      <c r="C123" s="77"/>
      <c r="D123" s="130"/>
    </row>
    <row r="124" spans="1:4" ht="15" customHeight="1" x14ac:dyDescent="0.25">
      <c r="A124" s="144" t="s">
        <v>301</v>
      </c>
      <c r="B124" s="149" t="s">
        <v>302</v>
      </c>
      <c r="C124" s="31" t="s">
        <v>117</v>
      </c>
      <c r="D124" s="120" t="s">
        <v>625</v>
      </c>
    </row>
    <row r="125" spans="1:4" ht="15" customHeight="1" x14ac:dyDescent="0.25">
      <c r="A125" s="144" t="s">
        <v>303</v>
      </c>
      <c r="B125" s="149" t="s">
        <v>304</v>
      </c>
      <c r="C125" s="117">
        <v>90699000</v>
      </c>
      <c r="D125" s="120" t="s">
        <v>626</v>
      </c>
    </row>
    <row r="126" spans="1:4" ht="15" customHeight="1" x14ac:dyDescent="0.25">
      <c r="A126" s="144" t="s">
        <v>305</v>
      </c>
      <c r="B126" s="149" t="s">
        <v>306</v>
      </c>
      <c r="C126" s="117">
        <v>866810000</v>
      </c>
      <c r="D126" s="120" t="s">
        <v>627</v>
      </c>
    </row>
    <row r="127" spans="1:4" ht="15" customHeight="1" x14ac:dyDescent="0.25">
      <c r="A127" s="144" t="s">
        <v>307</v>
      </c>
      <c r="B127" s="149" t="s">
        <v>308</v>
      </c>
      <c r="C127" s="31" t="s">
        <v>117</v>
      </c>
      <c r="D127" s="120" t="s">
        <v>628</v>
      </c>
    </row>
    <row r="128" spans="1:4" s="25" customFormat="1" ht="23.25" customHeight="1" x14ac:dyDescent="0.25">
      <c r="A128" s="77" t="s">
        <v>309</v>
      </c>
      <c r="B128" s="77"/>
      <c r="C128" s="77"/>
      <c r="D128" s="130"/>
    </row>
    <row r="129" spans="1:4" ht="15" customHeight="1" x14ac:dyDescent="0.25">
      <c r="A129" s="144" t="s">
        <v>310</v>
      </c>
      <c r="B129" s="145" t="s">
        <v>311</v>
      </c>
      <c r="C129" s="117">
        <v>23266000</v>
      </c>
      <c r="D129" s="120" t="s">
        <v>629</v>
      </c>
    </row>
    <row r="130" spans="1:4" ht="15" customHeight="1" x14ac:dyDescent="0.25">
      <c r="A130" s="144" t="s">
        <v>312</v>
      </c>
      <c r="B130" s="145" t="s">
        <v>313</v>
      </c>
      <c r="C130" s="31" t="s">
        <v>117</v>
      </c>
      <c r="D130" s="120" t="s">
        <v>630</v>
      </c>
    </row>
    <row r="131" spans="1:4" ht="15" customHeight="1" x14ac:dyDescent="0.25">
      <c r="A131" s="144" t="s">
        <v>314</v>
      </c>
      <c r="B131" s="145" t="s">
        <v>315</v>
      </c>
      <c r="C131" s="117">
        <v>11730000</v>
      </c>
      <c r="D131" s="120" t="s">
        <v>631</v>
      </c>
    </row>
    <row r="132" spans="1:4" ht="15" customHeight="1" x14ac:dyDescent="0.25">
      <c r="A132" s="144" t="s">
        <v>316</v>
      </c>
      <c r="B132" s="145" t="s">
        <v>317</v>
      </c>
      <c r="C132" s="117">
        <v>142180000</v>
      </c>
      <c r="D132" s="120" t="s">
        <v>632</v>
      </c>
    </row>
    <row r="133" spans="1:4" ht="15" customHeight="1" x14ac:dyDescent="0.25">
      <c r="A133" s="144" t="s">
        <v>318</v>
      </c>
      <c r="B133" s="145" t="s">
        <v>319</v>
      </c>
      <c r="C133" s="31" t="s">
        <v>117</v>
      </c>
      <c r="D133" s="120" t="s">
        <v>633</v>
      </c>
    </row>
    <row r="134" spans="1:4" ht="9.75" customHeight="1" thickBot="1" x14ac:dyDescent="0.3">
      <c r="A134" s="144"/>
      <c r="B134" s="145"/>
      <c r="C134" s="103"/>
      <c r="D134" s="99"/>
    </row>
    <row r="135" spans="1:4" ht="17.100000000000001" customHeight="1" thickBot="1" x14ac:dyDescent="0.3">
      <c r="A135" s="144" t="s">
        <v>320</v>
      </c>
      <c r="B135" s="148" t="s">
        <v>321</v>
      </c>
      <c r="C135" s="156">
        <v>196725000</v>
      </c>
      <c r="D135" s="120" t="s">
        <v>634</v>
      </c>
    </row>
    <row r="136" spans="1:4" ht="10.5" customHeight="1" thickBot="1" x14ac:dyDescent="0.3">
      <c r="A136" s="77"/>
      <c r="B136" s="77"/>
      <c r="C136" s="134"/>
      <c r="D136" s="77"/>
    </row>
    <row r="137" spans="1:4" ht="15" customHeight="1" thickBot="1" x14ac:dyDescent="0.3">
      <c r="A137" s="140" t="s">
        <v>322</v>
      </c>
      <c r="B137" s="142" t="s">
        <v>323</v>
      </c>
      <c r="C137" s="156">
        <v>2813377000</v>
      </c>
      <c r="D137" s="120" t="s">
        <v>635</v>
      </c>
    </row>
    <row r="138" spans="1:4" s="25" customFormat="1" ht="23.25" customHeight="1" x14ac:dyDescent="0.25">
      <c r="A138" s="77" t="s">
        <v>324</v>
      </c>
      <c r="B138" s="77"/>
      <c r="C138" s="77"/>
      <c r="D138" s="130"/>
    </row>
    <row r="139" spans="1:4" ht="17.100000000000001" customHeight="1" x14ac:dyDescent="0.25">
      <c r="A139" s="143" t="s">
        <v>325</v>
      </c>
      <c r="B139" s="150" t="s">
        <v>326</v>
      </c>
      <c r="C139" s="33">
        <v>0.42666666666666669</v>
      </c>
      <c r="D139" s="120" t="s">
        <v>636</v>
      </c>
    </row>
    <row r="140" spans="1:4" ht="17.100000000000001" customHeight="1" x14ac:dyDescent="0.25">
      <c r="A140" s="143" t="s">
        <v>327</v>
      </c>
      <c r="B140" s="150" t="s">
        <v>328</v>
      </c>
      <c r="C140" s="33">
        <v>0.98166666666666658</v>
      </c>
      <c r="D140" s="120" t="s">
        <v>637</v>
      </c>
    </row>
    <row r="141" spans="1:4" ht="17.100000000000001" customHeight="1" x14ac:dyDescent="0.25">
      <c r="A141" s="143" t="s">
        <v>329</v>
      </c>
      <c r="B141" s="150" t="s">
        <v>330</v>
      </c>
      <c r="C141" s="33">
        <v>0.38999999999999996</v>
      </c>
      <c r="D141" s="120" t="s">
        <v>638</v>
      </c>
    </row>
    <row r="142" spans="1:4" ht="17.100000000000001" customHeight="1" x14ac:dyDescent="0.25">
      <c r="A142" s="143" t="s">
        <v>331</v>
      </c>
      <c r="B142" s="150" t="s">
        <v>332</v>
      </c>
      <c r="C142" s="33">
        <v>0.97333333333333327</v>
      </c>
      <c r="D142" s="120" t="s">
        <v>639</v>
      </c>
    </row>
    <row r="143" spans="1:4" ht="17.100000000000001" customHeight="1" x14ac:dyDescent="0.25">
      <c r="A143" s="143" t="s">
        <v>333</v>
      </c>
      <c r="B143" s="150" t="s">
        <v>334</v>
      </c>
      <c r="C143" s="33">
        <v>0</v>
      </c>
      <c r="D143" s="120" t="s">
        <v>640</v>
      </c>
    </row>
    <row r="144" spans="1:4" ht="17.100000000000001" customHeight="1" x14ac:dyDescent="0.25">
      <c r="A144" s="143" t="s">
        <v>335</v>
      </c>
      <c r="B144" s="150" t="s">
        <v>336</v>
      </c>
      <c r="C144" s="33">
        <v>0</v>
      </c>
      <c r="D144" s="120" t="s">
        <v>641</v>
      </c>
    </row>
    <row r="145" spans="1:4" ht="23.25" x14ac:dyDescent="0.25">
      <c r="A145" s="77" t="s">
        <v>101</v>
      </c>
      <c r="B145" s="77"/>
      <c r="C145" s="129"/>
      <c r="D145" s="77"/>
    </row>
    <row r="146" spans="1:4" ht="15" customHeight="1" x14ac:dyDescent="0.25">
      <c r="A146" s="151"/>
      <c r="B146" s="145" t="s">
        <v>337</v>
      </c>
      <c r="C146" s="34">
        <f>(C66+C70+C74)*1000/(C17+C31+C44)/12</f>
        <v>2.7080762374880023</v>
      </c>
      <c r="D146" s="152"/>
    </row>
    <row r="147" spans="1:4" ht="15" customHeight="1" x14ac:dyDescent="0.25">
      <c r="A147" s="151"/>
      <c r="B147" s="145" t="s">
        <v>338</v>
      </c>
      <c r="C147" s="36">
        <f>C64/C17/12</f>
        <v>94.934713375796164</v>
      </c>
      <c r="D147" s="152"/>
    </row>
    <row r="148" spans="1:4" ht="15" customHeight="1" x14ac:dyDescent="0.25">
      <c r="A148" s="151"/>
      <c r="B148" s="145" t="s">
        <v>339</v>
      </c>
      <c r="C148" s="36">
        <f>C68/C31/12</f>
        <v>212.50240847784201</v>
      </c>
      <c r="D148" s="152"/>
    </row>
    <row r="149" spans="1:4" ht="15" customHeight="1" x14ac:dyDescent="0.25">
      <c r="A149" s="151"/>
      <c r="B149" s="145" t="s">
        <v>340</v>
      </c>
      <c r="C149" s="36">
        <f>C72/C44/12</f>
        <v>204.63244989451479</v>
      </c>
      <c r="D149" s="152"/>
    </row>
    <row r="150" spans="1:4" ht="15" customHeight="1" x14ac:dyDescent="0.25">
      <c r="A150" s="151"/>
      <c r="B150" s="145" t="s">
        <v>341</v>
      </c>
      <c r="C150" s="35">
        <f>C66*1000/C18/12</f>
        <v>1.3091802928288983</v>
      </c>
      <c r="D150" s="152"/>
    </row>
    <row r="151" spans="1:4" ht="15" customHeight="1" x14ac:dyDescent="0.25">
      <c r="A151" s="151"/>
      <c r="B151" s="145" t="s">
        <v>342</v>
      </c>
      <c r="C151" s="35">
        <f>C70*1000/C31/12</f>
        <v>4.2282166559623207</v>
      </c>
      <c r="D151" s="152"/>
    </row>
    <row r="152" spans="1:4" ht="15" customHeight="1" x14ac:dyDescent="0.25">
      <c r="A152" s="151"/>
      <c r="B152" s="145" t="s">
        <v>343</v>
      </c>
      <c r="C152" s="35">
        <f>C74*1000/C44/12</f>
        <v>1.9778481012658229</v>
      </c>
      <c r="D152" s="153"/>
    </row>
    <row r="153" spans="1:4" ht="15" customHeight="1" x14ac:dyDescent="0.25">
      <c r="A153" s="151"/>
      <c r="B153" s="145" t="s">
        <v>344</v>
      </c>
      <c r="C153" s="36">
        <f>(C64+C68+C72)/(C18+C31+C44)/12</f>
        <v>131.86589506172839</v>
      </c>
      <c r="D153" s="154"/>
    </row>
    <row r="154" spans="1:4" ht="15" customHeight="1" x14ac:dyDescent="0.25">
      <c r="A154" s="151"/>
      <c r="B154" s="145" t="s">
        <v>345</v>
      </c>
      <c r="C154" s="14">
        <f>C105/C18/12</f>
        <v>13.095009084108154</v>
      </c>
      <c r="D154" s="152"/>
    </row>
    <row r="155" spans="1:4" ht="15" customHeight="1" x14ac:dyDescent="0.25">
      <c r="A155" s="151"/>
      <c r="B155" s="145" t="s">
        <v>346</v>
      </c>
      <c r="C155" s="14">
        <f>C114/C31/12</f>
        <v>40.213605223720826</v>
      </c>
      <c r="D155" s="152"/>
    </row>
    <row r="156" spans="1:4" ht="15" customHeight="1" x14ac:dyDescent="0.25">
      <c r="A156" s="151"/>
      <c r="B156" s="145" t="s">
        <v>347</v>
      </c>
      <c r="C156" s="14">
        <f>C122/C44/12</f>
        <v>36.937697784810126</v>
      </c>
      <c r="D156" s="152"/>
    </row>
    <row r="157" spans="1:4" ht="23.25" x14ac:dyDescent="0.25">
      <c r="A157" s="128"/>
      <c r="B157" s="128"/>
      <c r="C157" s="128"/>
      <c r="D157" s="128"/>
    </row>
    <row r="158" spans="1:4" x14ac:dyDescent="0.25">
      <c r="C158" s="38"/>
      <c r="D158" s="38"/>
    </row>
    <row r="159" spans="1:4" ht="18.75" x14ac:dyDescent="0.3">
      <c r="A159" s="258" t="s">
        <v>642</v>
      </c>
      <c r="B159" s="258"/>
      <c r="C159" s="38"/>
      <c r="D159" s="38"/>
    </row>
    <row r="160" spans="1:4" x14ac:dyDescent="0.25">
      <c r="A160" s="257" t="s">
        <v>522</v>
      </c>
      <c r="B160" s="257"/>
      <c r="C160" s="38"/>
      <c r="D160" s="39"/>
    </row>
    <row r="161" spans="1:4" x14ac:dyDescent="0.25">
      <c r="A161" s="257" t="s">
        <v>643</v>
      </c>
      <c r="B161" s="257"/>
      <c r="C161" s="38"/>
      <c r="D161" s="40"/>
    </row>
    <row r="162" spans="1:4" x14ac:dyDescent="0.25">
      <c r="A162" s="257" t="s">
        <v>535</v>
      </c>
      <c r="B162" s="257"/>
      <c r="C162" s="38"/>
    </row>
    <row r="163" spans="1:4" x14ac:dyDescent="0.25">
      <c r="A163" s="257"/>
      <c r="B163" s="257"/>
      <c r="C163" s="42"/>
    </row>
  </sheetData>
  <sheetProtection formatCells="0" formatColumns="0" insertColumns="0" selectLockedCells="1"/>
  <mergeCells count="5">
    <mergeCell ref="A159:B159"/>
    <mergeCell ref="A160:B160"/>
    <mergeCell ref="A161:B161"/>
    <mergeCell ref="A162:B162"/>
    <mergeCell ref="A163:B163"/>
  </mergeCells>
  <pageMargins left="0.25" right="0.25" top="0.75" bottom="0.75" header="0.3" footer="0.3"/>
  <pageSetup paperSize="9"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97EDB4-483C-4F63-A7CF-83F84CCB3E54}">
  <sheetPr>
    <tabColor rgb="FF3E8A92"/>
    <pageSetUpPr fitToPage="1"/>
  </sheetPr>
  <dimension ref="A1:IR95"/>
  <sheetViews>
    <sheetView zoomScaleNormal="100" workbookViewId="0">
      <pane ySplit="8" topLeftCell="A9" activePane="bottomLeft" state="frozen"/>
      <selection pane="bottomLeft" activeCell="C26" sqref="C26"/>
    </sheetView>
  </sheetViews>
  <sheetFormatPr defaultColWidth="9.140625" defaultRowHeight="15" x14ac:dyDescent="0.25"/>
  <cols>
    <col min="1" max="1" width="9.5703125" style="46" customWidth="1"/>
    <col min="2" max="2" width="95.7109375" style="44" customWidth="1"/>
    <col min="3" max="3" width="21.140625" style="21" customWidth="1"/>
    <col min="4" max="4" width="255.42578125" style="20" customWidth="1"/>
    <col min="5" max="16384" width="9.140625" style="44"/>
  </cols>
  <sheetData>
    <row r="1" spans="1:30" s="1" customFormat="1" ht="5.0999999999999996" customHeight="1" x14ac:dyDescent="0.2">
      <c r="A1" s="71"/>
      <c r="B1" s="67"/>
      <c r="C1" s="67"/>
      <c r="D1" s="121"/>
      <c r="E1" s="178"/>
      <c r="F1" s="178"/>
      <c r="G1" s="178"/>
      <c r="H1" s="178"/>
      <c r="I1" s="178"/>
      <c r="J1" s="178"/>
      <c r="K1" s="178"/>
      <c r="L1" s="178"/>
      <c r="M1" s="178"/>
      <c r="N1" s="178"/>
      <c r="O1" s="178"/>
      <c r="P1" s="178"/>
      <c r="Q1" s="178"/>
      <c r="R1" s="178"/>
      <c r="S1" s="178"/>
      <c r="T1" s="178"/>
      <c r="U1" s="178"/>
      <c r="V1" s="178"/>
      <c r="W1" s="178"/>
      <c r="X1" s="178"/>
      <c r="Y1" s="178"/>
      <c r="Z1" s="178"/>
      <c r="AA1" s="178"/>
      <c r="AB1" s="178"/>
      <c r="AC1" s="178"/>
      <c r="AD1" s="178"/>
    </row>
    <row r="2" spans="1:30" s="1" customFormat="1" ht="26.25" customHeight="1" x14ac:dyDescent="0.2">
      <c r="A2" s="68" t="s">
        <v>540</v>
      </c>
      <c r="B2" s="69"/>
      <c r="C2" s="69"/>
      <c r="D2" s="70"/>
      <c r="E2" s="178"/>
      <c r="F2" s="178"/>
      <c r="G2" s="178"/>
      <c r="H2" s="178"/>
      <c r="I2" s="178"/>
      <c r="J2" s="178"/>
      <c r="K2" s="178"/>
      <c r="L2" s="178"/>
      <c r="M2" s="178"/>
      <c r="N2" s="178"/>
      <c r="O2" s="178"/>
      <c r="P2" s="178"/>
      <c r="Q2" s="178"/>
      <c r="R2" s="178"/>
      <c r="S2" s="178"/>
      <c r="T2" s="178"/>
      <c r="U2" s="178"/>
      <c r="V2" s="178"/>
      <c r="W2" s="178"/>
      <c r="X2" s="178"/>
      <c r="Y2" s="178"/>
      <c r="Z2" s="178"/>
      <c r="AA2" s="178"/>
      <c r="AB2" s="178"/>
      <c r="AC2" s="178"/>
      <c r="AD2" s="178"/>
    </row>
    <row r="3" spans="1:30" s="1" customFormat="1" ht="5.0999999999999996" customHeight="1" x14ac:dyDescent="0.2">
      <c r="A3" s="67"/>
      <c r="B3" s="69"/>
      <c r="C3" s="69"/>
      <c r="D3" s="69"/>
      <c r="E3" s="178"/>
      <c r="F3" s="178"/>
      <c r="G3" s="178"/>
      <c r="H3" s="178"/>
      <c r="I3" s="178"/>
      <c r="J3" s="178"/>
      <c r="K3" s="178"/>
      <c r="L3" s="178"/>
      <c r="M3" s="178"/>
      <c r="N3" s="178"/>
      <c r="O3" s="178"/>
      <c r="P3" s="178"/>
      <c r="Q3" s="178"/>
      <c r="R3" s="178"/>
      <c r="S3" s="178"/>
      <c r="T3" s="178"/>
      <c r="U3" s="178"/>
      <c r="V3" s="178"/>
      <c r="W3" s="178"/>
      <c r="X3" s="178"/>
      <c r="Y3" s="178"/>
      <c r="Z3" s="178"/>
      <c r="AA3" s="178"/>
      <c r="AB3" s="178"/>
      <c r="AC3" s="178"/>
      <c r="AD3" s="178"/>
    </row>
    <row r="4" spans="1:30" s="1" customFormat="1" ht="23.25" customHeight="1" x14ac:dyDescent="0.3">
      <c r="A4" s="68"/>
      <c r="B4" s="67"/>
      <c r="C4" s="67"/>
      <c r="D4" s="159"/>
      <c r="E4" s="178"/>
      <c r="F4" s="178"/>
      <c r="G4" s="178"/>
      <c r="H4" s="178"/>
      <c r="I4" s="178"/>
      <c r="J4" s="178"/>
      <c r="K4" s="178"/>
      <c r="L4" s="178"/>
      <c r="M4" s="178"/>
      <c r="N4" s="178"/>
      <c r="O4" s="178"/>
      <c r="P4" s="178"/>
      <c r="Q4" s="178"/>
      <c r="R4" s="178"/>
      <c r="S4" s="178"/>
      <c r="T4" s="178"/>
      <c r="U4" s="178"/>
      <c r="V4" s="178"/>
      <c r="W4" s="178"/>
      <c r="X4" s="178"/>
      <c r="Y4" s="178"/>
      <c r="Z4" s="178"/>
      <c r="AA4" s="178"/>
      <c r="AB4" s="178"/>
      <c r="AC4" s="178"/>
      <c r="AD4" s="178"/>
    </row>
    <row r="5" spans="1:30" s="1" customFormat="1" ht="5.0999999999999996" customHeight="1" x14ac:dyDescent="0.2">
      <c r="A5" s="71"/>
      <c r="B5" s="67"/>
      <c r="C5" s="67"/>
      <c r="D5" s="121"/>
      <c r="E5" s="178"/>
      <c r="F5" s="178"/>
      <c r="G5" s="178"/>
      <c r="H5" s="178"/>
      <c r="I5" s="178"/>
      <c r="J5" s="178"/>
      <c r="K5" s="178"/>
      <c r="L5" s="178"/>
      <c r="M5" s="178"/>
      <c r="N5" s="178"/>
      <c r="O5" s="178"/>
      <c r="P5" s="178"/>
      <c r="Q5" s="178"/>
      <c r="R5" s="178"/>
      <c r="S5" s="178"/>
      <c r="T5" s="178"/>
      <c r="U5" s="178"/>
      <c r="V5" s="178"/>
      <c r="W5" s="178"/>
      <c r="X5" s="178"/>
      <c r="Y5" s="178"/>
      <c r="Z5" s="178"/>
      <c r="AA5" s="178"/>
      <c r="AB5" s="178"/>
      <c r="AC5" s="178"/>
      <c r="AD5" s="178"/>
    </row>
    <row r="6" spans="1:30" s="1" customFormat="1" ht="23.25" customHeight="1" x14ac:dyDescent="0.2">
      <c r="A6" s="67" t="s">
        <v>348</v>
      </c>
      <c r="B6" s="67"/>
      <c r="C6" s="72"/>
      <c r="D6" s="121"/>
      <c r="E6" s="178"/>
      <c r="F6" s="178"/>
      <c r="G6" s="178"/>
      <c r="H6" s="178"/>
      <c r="I6" s="178"/>
      <c r="J6" s="178"/>
      <c r="K6" s="178"/>
      <c r="L6" s="178"/>
      <c r="M6" s="178"/>
      <c r="N6" s="178"/>
      <c r="O6" s="178"/>
      <c r="P6" s="178"/>
      <c r="Q6" s="178"/>
      <c r="R6" s="178"/>
      <c r="S6" s="178"/>
      <c r="T6" s="178"/>
      <c r="U6" s="178"/>
      <c r="V6" s="178"/>
      <c r="W6" s="178"/>
      <c r="X6" s="178"/>
      <c r="Y6" s="178"/>
      <c r="Z6" s="178"/>
      <c r="AA6" s="178"/>
      <c r="AB6" s="178"/>
      <c r="AC6" s="178"/>
      <c r="AD6" s="178"/>
    </row>
    <row r="7" spans="1:30" s="18" customFormat="1" ht="60" customHeight="1" x14ac:dyDescent="0.2">
      <c r="A7" s="71"/>
      <c r="B7" s="67" t="s">
        <v>349</v>
      </c>
      <c r="C7" s="73"/>
      <c r="D7" s="121"/>
      <c r="E7" s="61"/>
      <c r="F7" s="61"/>
      <c r="G7" s="61"/>
      <c r="H7" s="61"/>
      <c r="I7" s="61"/>
      <c r="J7" s="61"/>
      <c r="K7" s="61"/>
      <c r="L7" s="61"/>
      <c r="M7" s="61"/>
      <c r="N7" s="61"/>
      <c r="O7" s="61"/>
      <c r="P7" s="61"/>
      <c r="Q7" s="61"/>
      <c r="R7" s="61"/>
      <c r="S7" s="61"/>
      <c r="T7" s="61"/>
      <c r="U7" s="61"/>
      <c r="V7" s="61"/>
      <c r="W7" s="61"/>
      <c r="X7" s="61"/>
      <c r="Y7" s="61"/>
      <c r="Z7" s="61"/>
      <c r="AA7" s="61"/>
      <c r="AB7" s="61"/>
      <c r="AC7" s="61"/>
      <c r="AD7" s="61"/>
    </row>
    <row r="8" spans="1:30" s="18" customFormat="1" ht="18" customHeight="1" x14ac:dyDescent="0.2">
      <c r="A8" s="74" t="s">
        <v>1</v>
      </c>
      <c r="B8" s="75" t="s">
        <v>2</v>
      </c>
      <c r="C8" s="76" t="s">
        <v>3</v>
      </c>
      <c r="D8" s="89" t="s">
        <v>473</v>
      </c>
      <c r="E8" s="61"/>
      <c r="F8" s="61"/>
      <c r="G8" s="61"/>
      <c r="H8" s="61"/>
      <c r="I8" s="61"/>
      <c r="J8" s="61"/>
      <c r="K8" s="61"/>
      <c r="L8" s="61"/>
      <c r="M8" s="61"/>
      <c r="N8" s="61"/>
      <c r="O8" s="61"/>
      <c r="P8" s="61"/>
      <c r="Q8" s="61"/>
      <c r="R8" s="61"/>
      <c r="S8" s="61"/>
      <c r="T8" s="61"/>
      <c r="U8" s="61"/>
      <c r="V8" s="61"/>
      <c r="W8" s="61"/>
      <c r="X8" s="61"/>
      <c r="Y8" s="61"/>
      <c r="Z8" s="61"/>
      <c r="AA8" s="61"/>
      <c r="AB8" s="61"/>
      <c r="AC8" s="61"/>
      <c r="AD8" s="61"/>
    </row>
    <row r="9" spans="1:30" s="5" customFormat="1" ht="23.25" customHeight="1" x14ac:dyDescent="0.25">
      <c r="A9" s="77" t="s">
        <v>350</v>
      </c>
      <c r="B9" s="77"/>
      <c r="C9" s="160"/>
      <c r="D9" s="77"/>
      <c r="E9" s="55"/>
      <c r="F9" s="55"/>
      <c r="G9" s="55"/>
      <c r="H9" s="55"/>
      <c r="I9" s="55"/>
      <c r="J9" s="55"/>
      <c r="K9" s="55"/>
      <c r="L9" s="55"/>
      <c r="M9" s="55"/>
      <c r="N9" s="55"/>
      <c r="O9" s="55"/>
      <c r="P9" s="55"/>
      <c r="Q9" s="55"/>
      <c r="R9" s="55"/>
      <c r="S9" s="55"/>
      <c r="T9" s="55"/>
      <c r="U9" s="55"/>
      <c r="V9" s="55"/>
      <c r="W9" s="55"/>
      <c r="X9" s="55"/>
      <c r="Y9" s="55"/>
      <c r="Z9" s="55"/>
      <c r="AA9" s="55"/>
      <c r="AB9" s="55"/>
      <c r="AC9" s="55"/>
      <c r="AD9" s="55"/>
    </row>
    <row r="10" spans="1:30" ht="15" customHeight="1" x14ac:dyDescent="0.25">
      <c r="A10" s="146" t="s">
        <v>351</v>
      </c>
      <c r="B10" s="162" t="s">
        <v>352</v>
      </c>
      <c r="C10" s="27" t="s">
        <v>117</v>
      </c>
      <c r="D10" s="157" t="s">
        <v>644</v>
      </c>
    </row>
    <row r="11" spans="1:30" ht="15" customHeight="1" x14ac:dyDescent="0.25">
      <c r="A11" s="146" t="s">
        <v>353</v>
      </c>
      <c r="B11" s="147" t="s">
        <v>354</v>
      </c>
      <c r="C11" s="27" t="s">
        <v>117</v>
      </c>
      <c r="D11" s="157" t="s">
        <v>645</v>
      </c>
    </row>
    <row r="12" spans="1:30" ht="15" customHeight="1" x14ac:dyDescent="0.25">
      <c r="A12" s="146"/>
      <c r="B12" s="147"/>
      <c r="C12" s="147"/>
      <c r="D12" s="147"/>
    </row>
    <row r="13" spans="1:30" ht="15" customHeight="1" x14ac:dyDescent="0.25">
      <c r="A13" s="163" t="s">
        <v>355</v>
      </c>
      <c r="B13" s="164" t="s">
        <v>356</v>
      </c>
      <c r="C13" s="6">
        <v>80000</v>
      </c>
      <c r="D13" s="157" t="s">
        <v>646</v>
      </c>
    </row>
    <row r="14" spans="1:30" s="5" customFormat="1" ht="23.25" customHeight="1" x14ac:dyDescent="0.25">
      <c r="A14" s="77" t="s">
        <v>357</v>
      </c>
      <c r="B14" s="77"/>
      <c r="C14" s="77"/>
      <c r="D14" s="161"/>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row>
    <row r="15" spans="1:30" ht="15" customHeight="1" x14ac:dyDescent="0.25">
      <c r="A15" s="146" t="s">
        <v>358</v>
      </c>
      <c r="B15" s="162" t="s">
        <v>359</v>
      </c>
      <c r="C15" s="6">
        <v>40757000</v>
      </c>
      <c r="D15" s="157" t="s">
        <v>647</v>
      </c>
    </row>
    <row r="16" spans="1:30" ht="15" customHeight="1" x14ac:dyDescent="0.25">
      <c r="A16" s="146" t="s">
        <v>360</v>
      </c>
      <c r="B16" s="165" t="s">
        <v>361</v>
      </c>
      <c r="C16" s="6">
        <v>52371000</v>
      </c>
      <c r="D16" s="157" t="s">
        <v>648</v>
      </c>
    </row>
    <row r="17" spans="1:252" ht="15" customHeight="1" x14ac:dyDescent="0.25">
      <c r="A17" s="146" t="s">
        <v>362</v>
      </c>
      <c r="B17" s="165" t="s">
        <v>363</v>
      </c>
      <c r="C17" s="6">
        <v>470</v>
      </c>
      <c r="D17" s="157" t="s">
        <v>649</v>
      </c>
    </row>
    <row r="18" spans="1:252" s="5" customFormat="1" ht="23.25" customHeight="1" x14ac:dyDescent="0.25">
      <c r="A18" s="77" t="s">
        <v>364</v>
      </c>
      <c r="B18" s="77"/>
      <c r="C18" s="77"/>
      <c r="D18" s="161"/>
      <c r="E18" s="55"/>
      <c r="F18" s="55"/>
      <c r="G18" s="55"/>
      <c r="H18" s="55"/>
      <c r="I18" s="55"/>
      <c r="J18" s="55"/>
      <c r="K18" s="55"/>
      <c r="L18" s="55"/>
      <c r="M18" s="55"/>
      <c r="N18" s="55"/>
      <c r="O18" s="55"/>
      <c r="P18" s="55"/>
      <c r="Q18" s="55"/>
      <c r="R18" s="55"/>
      <c r="S18" s="55"/>
      <c r="T18" s="55"/>
      <c r="U18" s="55"/>
      <c r="V18" s="55"/>
      <c r="W18" s="55"/>
      <c r="X18" s="55"/>
      <c r="Y18" s="55"/>
      <c r="Z18" s="55"/>
      <c r="AA18" s="55"/>
      <c r="AB18" s="55"/>
      <c r="AC18" s="55"/>
      <c r="AD18" s="55"/>
    </row>
    <row r="19" spans="1:252" ht="15" customHeight="1" x14ac:dyDescent="0.25">
      <c r="A19" s="146" t="s">
        <v>365</v>
      </c>
      <c r="B19" s="165" t="s">
        <v>366</v>
      </c>
      <c r="C19" s="27" t="s">
        <v>117</v>
      </c>
      <c r="D19" s="158" t="s">
        <v>650</v>
      </c>
    </row>
    <row r="20" spans="1:252" ht="15" customHeight="1" x14ac:dyDescent="0.25">
      <c r="A20" s="146" t="s">
        <v>367</v>
      </c>
      <c r="B20" s="165" t="s">
        <v>368</v>
      </c>
      <c r="C20" s="6">
        <v>1098000</v>
      </c>
      <c r="D20" s="158" t="s">
        <v>651</v>
      </c>
    </row>
    <row r="21" spans="1:252" ht="15" customHeight="1" x14ac:dyDescent="0.25">
      <c r="A21" s="146" t="s">
        <v>369</v>
      </c>
      <c r="B21" s="165" t="s">
        <v>370</v>
      </c>
      <c r="C21" s="6">
        <v>654000</v>
      </c>
      <c r="D21" s="158" t="s">
        <v>652</v>
      </c>
    </row>
    <row r="22" spans="1:252" ht="15" customHeight="1" x14ac:dyDescent="0.25">
      <c r="A22" s="146" t="s">
        <v>371</v>
      </c>
      <c r="B22" s="165" t="s">
        <v>372</v>
      </c>
      <c r="C22" s="6">
        <v>3773000</v>
      </c>
      <c r="D22" s="158" t="s">
        <v>653</v>
      </c>
    </row>
    <row r="23" spans="1:252" ht="15" customHeight="1" x14ac:dyDescent="0.25">
      <c r="A23" s="146" t="s">
        <v>373</v>
      </c>
      <c r="B23" s="165" t="s">
        <v>374</v>
      </c>
      <c r="C23" s="6">
        <v>0</v>
      </c>
      <c r="D23" s="158" t="s">
        <v>654</v>
      </c>
    </row>
    <row r="24" spans="1:252" ht="15" customHeight="1" x14ac:dyDescent="0.25">
      <c r="A24" s="146" t="s">
        <v>375</v>
      </c>
      <c r="B24" s="165" t="s">
        <v>376</v>
      </c>
      <c r="C24" s="27" t="s">
        <v>117</v>
      </c>
      <c r="D24" s="158" t="s">
        <v>655</v>
      </c>
    </row>
    <row r="25" spans="1:252" ht="11.25" customHeight="1" thickBot="1" x14ac:dyDescent="0.3">
      <c r="A25" s="166"/>
      <c r="B25" s="103"/>
      <c r="C25" s="168"/>
      <c r="D25" s="169"/>
      <c r="AE25" s="45"/>
      <c r="AF25" s="45"/>
      <c r="AG25" s="45"/>
      <c r="AH25" s="45"/>
      <c r="AI25" s="45"/>
      <c r="AJ25" s="45"/>
      <c r="AK25" s="45"/>
      <c r="AL25" s="45"/>
      <c r="AM25" s="45"/>
      <c r="AN25" s="45"/>
      <c r="AO25" s="45"/>
      <c r="AP25" s="45"/>
      <c r="AQ25" s="45"/>
      <c r="AR25" s="45"/>
      <c r="AS25" s="45"/>
      <c r="AT25" s="45"/>
      <c r="AU25" s="45"/>
      <c r="AV25" s="45"/>
      <c r="AW25" s="45"/>
      <c r="AX25" s="45"/>
      <c r="AY25" s="45"/>
      <c r="AZ25" s="45"/>
      <c r="BA25" s="45"/>
      <c r="BB25" s="45"/>
      <c r="BC25" s="45"/>
      <c r="BD25" s="45"/>
      <c r="BE25" s="45"/>
      <c r="BF25" s="45"/>
      <c r="BG25" s="45"/>
      <c r="BH25" s="45"/>
      <c r="BI25" s="45"/>
      <c r="BJ25" s="45"/>
      <c r="BK25" s="45"/>
      <c r="BL25" s="45"/>
      <c r="BM25" s="45"/>
      <c r="BN25" s="45"/>
      <c r="BO25" s="45"/>
      <c r="BP25" s="45"/>
      <c r="BQ25" s="45"/>
      <c r="BR25" s="45"/>
      <c r="BS25" s="45"/>
      <c r="BT25" s="45"/>
      <c r="BU25" s="45"/>
      <c r="BV25" s="45"/>
      <c r="BW25" s="45"/>
      <c r="BX25" s="45"/>
      <c r="BY25" s="45"/>
      <c r="BZ25" s="45"/>
      <c r="CA25" s="45"/>
      <c r="CB25" s="45"/>
      <c r="CC25" s="45"/>
      <c r="CD25" s="45"/>
      <c r="CE25" s="45"/>
      <c r="CF25" s="45"/>
      <c r="CG25" s="45"/>
      <c r="CH25" s="45"/>
      <c r="CI25" s="45"/>
      <c r="CJ25" s="45"/>
      <c r="CK25" s="45"/>
      <c r="CL25" s="45"/>
      <c r="CM25" s="45"/>
      <c r="CN25" s="45"/>
      <c r="CO25" s="45"/>
      <c r="CP25" s="45"/>
      <c r="CQ25" s="45"/>
      <c r="CR25" s="45"/>
      <c r="CS25" s="45"/>
      <c r="CT25" s="45"/>
      <c r="CU25" s="45"/>
      <c r="CV25" s="45"/>
      <c r="CW25" s="45"/>
      <c r="CX25" s="45"/>
      <c r="CY25" s="45"/>
      <c r="CZ25" s="45"/>
      <c r="DA25" s="45"/>
      <c r="DB25" s="45"/>
      <c r="DC25" s="45"/>
      <c r="DD25" s="45"/>
      <c r="DE25" s="45"/>
      <c r="DF25" s="45"/>
      <c r="DG25" s="45"/>
      <c r="DH25" s="45"/>
      <c r="DI25" s="45"/>
      <c r="DJ25" s="45"/>
      <c r="DK25" s="45"/>
      <c r="DL25" s="45"/>
      <c r="DM25" s="45"/>
      <c r="DN25" s="45"/>
      <c r="DO25" s="45"/>
      <c r="DP25" s="45"/>
      <c r="DQ25" s="45"/>
      <c r="DR25" s="45"/>
      <c r="DS25" s="45"/>
      <c r="DT25" s="45"/>
      <c r="DU25" s="45"/>
      <c r="DV25" s="45"/>
      <c r="DW25" s="45"/>
      <c r="DX25" s="45"/>
      <c r="DY25" s="45"/>
      <c r="DZ25" s="45"/>
      <c r="EA25" s="45"/>
      <c r="EB25" s="45"/>
      <c r="EC25" s="45"/>
      <c r="ED25" s="45"/>
      <c r="EE25" s="45"/>
      <c r="EF25" s="45"/>
      <c r="EG25" s="45"/>
      <c r="EH25" s="45"/>
      <c r="EI25" s="45"/>
      <c r="EJ25" s="45"/>
      <c r="EK25" s="45"/>
      <c r="EL25" s="45"/>
      <c r="EM25" s="45"/>
      <c r="EN25" s="45"/>
      <c r="EO25" s="45"/>
      <c r="EP25" s="45"/>
      <c r="EQ25" s="45"/>
      <c r="ER25" s="45"/>
      <c r="ES25" s="45"/>
      <c r="ET25" s="45"/>
      <c r="EU25" s="45"/>
      <c r="EV25" s="45"/>
      <c r="EW25" s="45"/>
      <c r="EX25" s="45"/>
      <c r="EY25" s="45"/>
      <c r="EZ25" s="45"/>
      <c r="FA25" s="45"/>
      <c r="FB25" s="45"/>
      <c r="FC25" s="45"/>
      <c r="FD25" s="45"/>
      <c r="FE25" s="45"/>
      <c r="FF25" s="45"/>
      <c r="FG25" s="45"/>
      <c r="FH25" s="45"/>
      <c r="FI25" s="45"/>
      <c r="FJ25" s="45"/>
      <c r="FK25" s="45"/>
      <c r="FL25" s="45"/>
      <c r="FM25" s="45"/>
      <c r="FN25" s="45"/>
      <c r="FO25" s="45"/>
      <c r="FP25" s="45"/>
      <c r="FQ25" s="45"/>
      <c r="FR25" s="45"/>
      <c r="FS25" s="45"/>
      <c r="FT25" s="45"/>
      <c r="FU25" s="45"/>
      <c r="FV25" s="45"/>
      <c r="FW25" s="45"/>
      <c r="FX25" s="45"/>
      <c r="FY25" s="45"/>
      <c r="FZ25" s="45"/>
      <c r="GA25" s="45"/>
      <c r="GB25" s="45"/>
      <c r="GC25" s="45"/>
      <c r="GD25" s="45"/>
      <c r="GE25" s="45"/>
      <c r="GF25" s="45"/>
      <c r="GG25" s="45"/>
      <c r="GH25" s="45"/>
      <c r="GI25" s="45"/>
      <c r="GJ25" s="45"/>
      <c r="GK25" s="45"/>
      <c r="GL25" s="45"/>
      <c r="GM25" s="45"/>
      <c r="GN25" s="45"/>
      <c r="GO25" s="45"/>
      <c r="GP25" s="45"/>
      <c r="GQ25" s="45"/>
      <c r="GR25" s="45"/>
      <c r="GS25" s="45"/>
      <c r="GT25" s="45"/>
      <c r="GU25" s="45"/>
      <c r="GV25" s="45"/>
      <c r="GW25" s="45"/>
      <c r="GX25" s="45"/>
      <c r="GY25" s="45"/>
      <c r="GZ25" s="45"/>
      <c r="HA25" s="45"/>
      <c r="HB25" s="45"/>
      <c r="HC25" s="45"/>
      <c r="HD25" s="45"/>
      <c r="HE25" s="45"/>
      <c r="HF25" s="45"/>
      <c r="HG25" s="45"/>
      <c r="HH25" s="45"/>
      <c r="HI25" s="45"/>
      <c r="HJ25" s="45"/>
      <c r="HK25" s="45"/>
      <c r="HL25" s="45"/>
      <c r="HM25" s="45"/>
      <c r="HN25" s="45"/>
      <c r="HO25" s="45"/>
      <c r="HP25" s="45"/>
      <c r="HQ25" s="45"/>
      <c r="HR25" s="45"/>
      <c r="HS25" s="45"/>
      <c r="HT25" s="45"/>
      <c r="HU25" s="45"/>
      <c r="HV25" s="45"/>
      <c r="HW25" s="45"/>
      <c r="HX25" s="45"/>
      <c r="HY25" s="45"/>
      <c r="HZ25" s="45"/>
      <c r="IA25" s="45"/>
      <c r="IB25" s="45"/>
      <c r="IC25" s="45"/>
      <c r="ID25" s="45"/>
      <c r="IE25" s="45"/>
      <c r="IF25" s="45"/>
      <c r="IG25" s="45"/>
      <c r="IH25" s="45"/>
      <c r="II25" s="45"/>
      <c r="IJ25" s="45"/>
      <c r="IK25" s="45"/>
      <c r="IL25" s="45"/>
      <c r="IM25" s="45"/>
      <c r="IN25" s="45"/>
      <c r="IO25" s="45"/>
      <c r="IP25" s="45"/>
      <c r="IQ25" s="45"/>
      <c r="IR25" s="45"/>
    </row>
    <row r="26" spans="1:252" ht="15" customHeight="1" thickBot="1" x14ac:dyDescent="0.3">
      <c r="A26" s="146" t="s">
        <v>377</v>
      </c>
      <c r="B26" s="167" t="s">
        <v>378</v>
      </c>
      <c r="C26" s="156">
        <v>14803000</v>
      </c>
      <c r="D26" s="119" t="s">
        <v>656</v>
      </c>
    </row>
    <row r="27" spans="1:252" s="26" customFormat="1" ht="23.25" x14ac:dyDescent="0.25">
      <c r="A27" s="77" t="s">
        <v>101</v>
      </c>
      <c r="B27" s="77"/>
      <c r="C27" s="129"/>
      <c r="D27" s="77"/>
    </row>
    <row r="28" spans="1:252" ht="15" customHeight="1" x14ac:dyDescent="0.25">
      <c r="A28" s="143"/>
      <c r="B28" s="170" t="s">
        <v>379</v>
      </c>
      <c r="C28" s="14">
        <f>C20/C15</f>
        <v>2.6940157518953799E-2</v>
      </c>
      <c r="D28" s="171"/>
    </row>
    <row r="29" spans="1:252" ht="15" customHeight="1" x14ac:dyDescent="0.25">
      <c r="A29" s="143"/>
      <c r="B29" s="170" t="s">
        <v>380</v>
      </c>
      <c r="C29" s="14">
        <f>C21/C16</f>
        <v>1.2487827232628744E-2</v>
      </c>
      <c r="D29" s="171"/>
    </row>
    <row r="30" spans="1:252" ht="15" customHeight="1" x14ac:dyDescent="0.25">
      <c r="A30" s="143"/>
      <c r="B30" s="170" t="s">
        <v>337</v>
      </c>
      <c r="C30" s="34">
        <f>(C17*1000)/C13/12</f>
        <v>0.48958333333333331</v>
      </c>
      <c r="D30" s="171"/>
    </row>
    <row r="31" spans="1:252" s="26" customFormat="1" ht="23.25" x14ac:dyDescent="0.25">
      <c r="A31" s="77"/>
      <c r="B31" s="77"/>
      <c r="C31" s="77"/>
      <c r="D31" s="77"/>
    </row>
    <row r="32" spans="1:252" x14ac:dyDescent="0.25">
      <c r="C32" s="175"/>
      <c r="D32" s="176"/>
    </row>
    <row r="33" spans="1:4" ht="18.75" x14ac:dyDescent="0.3">
      <c r="A33" s="258" t="s">
        <v>678</v>
      </c>
      <c r="B33" s="258"/>
      <c r="C33" s="177"/>
      <c r="D33" s="176"/>
    </row>
    <row r="34" spans="1:4" x14ac:dyDescent="0.25">
      <c r="A34" s="257" t="s">
        <v>524</v>
      </c>
      <c r="B34" s="257"/>
      <c r="C34" s="177"/>
      <c r="D34" s="176"/>
    </row>
    <row r="35" spans="1:4" x14ac:dyDescent="0.25">
      <c r="A35" s="257" t="s">
        <v>534</v>
      </c>
      <c r="B35" s="257"/>
      <c r="C35" s="177"/>
      <c r="D35" s="176"/>
    </row>
    <row r="36" spans="1:4" x14ac:dyDescent="0.25">
      <c r="A36" s="257" t="s">
        <v>679</v>
      </c>
      <c r="B36" s="257"/>
      <c r="C36" s="177"/>
      <c r="D36" s="176"/>
    </row>
    <row r="37" spans="1:4" x14ac:dyDescent="0.25">
      <c r="A37" s="257"/>
      <c r="B37" s="257"/>
      <c r="C37" s="177"/>
      <c r="D37" s="176"/>
    </row>
    <row r="38" spans="1:4" x14ac:dyDescent="0.25">
      <c r="C38" s="177"/>
      <c r="D38" s="176"/>
    </row>
    <row r="39" spans="1:4" x14ac:dyDescent="0.25">
      <c r="C39" s="177"/>
      <c r="D39" s="176"/>
    </row>
    <row r="40" spans="1:4" x14ac:dyDescent="0.25">
      <c r="C40" s="177"/>
      <c r="D40" s="176"/>
    </row>
    <row r="41" spans="1:4" x14ac:dyDescent="0.25">
      <c r="C41" s="177"/>
      <c r="D41" s="176"/>
    </row>
    <row r="42" spans="1:4" x14ac:dyDescent="0.25">
      <c r="C42" s="177"/>
      <c r="D42" s="176"/>
    </row>
    <row r="43" spans="1:4" x14ac:dyDescent="0.25">
      <c r="C43" s="177"/>
      <c r="D43" s="176"/>
    </row>
    <row r="44" spans="1:4" x14ac:dyDescent="0.25">
      <c r="C44" s="177"/>
      <c r="D44" s="176"/>
    </row>
    <row r="45" spans="1:4" x14ac:dyDescent="0.25">
      <c r="C45" s="175"/>
      <c r="D45" s="176"/>
    </row>
    <row r="46" spans="1:4" x14ac:dyDescent="0.25">
      <c r="C46" s="175"/>
      <c r="D46" s="176"/>
    </row>
    <row r="47" spans="1:4" x14ac:dyDescent="0.25">
      <c r="C47" s="175"/>
      <c r="D47" s="176"/>
    </row>
    <row r="48" spans="1:4" x14ac:dyDescent="0.25">
      <c r="C48" s="175"/>
      <c r="D48" s="176"/>
    </row>
    <row r="49" spans="3:4" x14ac:dyDescent="0.25">
      <c r="C49" s="175"/>
      <c r="D49" s="176"/>
    </row>
    <row r="50" spans="3:4" x14ac:dyDescent="0.25">
      <c r="C50" s="175"/>
      <c r="D50" s="176"/>
    </row>
    <row r="51" spans="3:4" x14ac:dyDescent="0.25">
      <c r="C51" s="175"/>
      <c r="D51" s="176"/>
    </row>
    <row r="52" spans="3:4" x14ac:dyDescent="0.25">
      <c r="C52" s="175"/>
      <c r="D52" s="176"/>
    </row>
    <row r="53" spans="3:4" x14ac:dyDescent="0.25">
      <c r="C53" s="175"/>
      <c r="D53" s="176"/>
    </row>
    <row r="54" spans="3:4" x14ac:dyDescent="0.25">
      <c r="C54" s="175"/>
      <c r="D54" s="176"/>
    </row>
    <row r="55" spans="3:4" x14ac:dyDescent="0.25">
      <c r="C55" s="175"/>
      <c r="D55" s="176"/>
    </row>
    <row r="56" spans="3:4" x14ac:dyDescent="0.25">
      <c r="C56" s="175"/>
      <c r="D56" s="176"/>
    </row>
    <row r="57" spans="3:4" x14ac:dyDescent="0.25">
      <c r="C57" s="175"/>
      <c r="D57" s="176"/>
    </row>
    <row r="58" spans="3:4" x14ac:dyDescent="0.25">
      <c r="C58" s="175"/>
      <c r="D58" s="176"/>
    </row>
    <row r="59" spans="3:4" x14ac:dyDescent="0.25">
      <c r="C59" s="175"/>
      <c r="D59" s="176"/>
    </row>
    <row r="60" spans="3:4" x14ac:dyDescent="0.25">
      <c r="C60" s="175"/>
      <c r="D60" s="176"/>
    </row>
    <row r="61" spans="3:4" x14ac:dyDescent="0.25">
      <c r="C61" s="175"/>
      <c r="D61" s="176"/>
    </row>
    <row r="62" spans="3:4" x14ac:dyDescent="0.25">
      <c r="C62" s="175"/>
      <c r="D62" s="176"/>
    </row>
    <row r="63" spans="3:4" x14ac:dyDescent="0.25">
      <c r="C63" s="175"/>
      <c r="D63" s="176"/>
    </row>
    <row r="64" spans="3:4" x14ac:dyDescent="0.25">
      <c r="C64" s="175"/>
      <c r="D64" s="176"/>
    </row>
    <row r="65" spans="3:4" x14ac:dyDescent="0.25">
      <c r="C65" s="175"/>
      <c r="D65" s="176"/>
    </row>
    <row r="66" spans="3:4" x14ac:dyDescent="0.25">
      <c r="C66" s="175"/>
      <c r="D66" s="176"/>
    </row>
    <row r="67" spans="3:4" x14ac:dyDescent="0.25">
      <c r="C67" s="175"/>
      <c r="D67" s="176"/>
    </row>
    <row r="68" spans="3:4" x14ac:dyDescent="0.25">
      <c r="C68" s="175"/>
      <c r="D68" s="176"/>
    </row>
    <row r="69" spans="3:4" x14ac:dyDescent="0.25">
      <c r="C69" s="175"/>
      <c r="D69" s="176"/>
    </row>
    <row r="70" spans="3:4" x14ac:dyDescent="0.25">
      <c r="C70" s="175"/>
      <c r="D70" s="176"/>
    </row>
    <row r="71" spans="3:4" x14ac:dyDescent="0.25">
      <c r="C71" s="175"/>
      <c r="D71" s="176"/>
    </row>
    <row r="72" spans="3:4" x14ac:dyDescent="0.25">
      <c r="C72" s="175"/>
      <c r="D72" s="176"/>
    </row>
    <row r="73" spans="3:4" x14ac:dyDescent="0.25">
      <c r="C73" s="175"/>
      <c r="D73" s="176"/>
    </row>
    <row r="74" spans="3:4" x14ac:dyDescent="0.25">
      <c r="C74" s="175"/>
      <c r="D74" s="176"/>
    </row>
    <row r="75" spans="3:4" x14ac:dyDescent="0.25">
      <c r="C75" s="175"/>
      <c r="D75" s="176"/>
    </row>
    <row r="76" spans="3:4" x14ac:dyDescent="0.25">
      <c r="C76" s="175"/>
      <c r="D76" s="176"/>
    </row>
    <row r="77" spans="3:4" x14ac:dyDescent="0.25">
      <c r="C77" s="175"/>
      <c r="D77" s="176"/>
    </row>
    <row r="78" spans="3:4" x14ac:dyDescent="0.25">
      <c r="C78" s="175"/>
      <c r="D78" s="176"/>
    </row>
    <row r="79" spans="3:4" x14ac:dyDescent="0.25">
      <c r="C79" s="175"/>
      <c r="D79" s="176"/>
    </row>
    <row r="80" spans="3:4" x14ac:dyDescent="0.25">
      <c r="C80" s="175"/>
      <c r="D80" s="176"/>
    </row>
    <row r="81" spans="3:4" x14ac:dyDescent="0.25">
      <c r="C81" s="175"/>
      <c r="D81" s="176"/>
    </row>
    <row r="82" spans="3:4" x14ac:dyDescent="0.25">
      <c r="C82" s="175"/>
      <c r="D82" s="176"/>
    </row>
    <row r="83" spans="3:4" x14ac:dyDescent="0.25">
      <c r="C83" s="175"/>
      <c r="D83" s="176"/>
    </row>
    <row r="84" spans="3:4" x14ac:dyDescent="0.25">
      <c r="C84" s="175"/>
      <c r="D84" s="176"/>
    </row>
    <row r="85" spans="3:4" x14ac:dyDescent="0.25">
      <c r="C85" s="175"/>
      <c r="D85" s="176"/>
    </row>
    <row r="86" spans="3:4" x14ac:dyDescent="0.25">
      <c r="C86" s="175"/>
      <c r="D86" s="176"/>
    </row>
    <row r="87" spans="3:4" x14ac:dyDescent="0.25">
      <c r="C87" s="175"/>
      <c r="D87" s="176"/>
    </row>
    <row r="88" spans="3:4" x14ac:dyDescent="0.25">
      <c r="C88" s="175"/>
      <c r="D88" s="176"/>
    </row>
    <row r="89" spans="3:4" x14ac:dyDescent="0.25">
      <c r="C89" s="175"/>
      <c r="D89" s="176"/>
    </row>
    <row r="90" spans="3:4" x14ac:dyDescent="0.25">
      <c r="C90" s="175"/>
      <c r="D90" s="176"/>
    </row>
    <row r="91" spans="3:4" x14ac:dyDescent="0.25">
      <c r="C91" s="175"/>
      <c r="D91" s="176"/>
    </row>
    <row r="92" spans="3:4" x14ac:dyDescent="0.25">
      <c r="C92" s="175"/>
      <c r="D92" s="176"/>
    </row>
    <row r="93" spans="3:4" x14ac:dyDescent="0.25">
      <c r="C93" s="175"/>
      <c r="D93" s="176"/>
    </row>
    <row r="94" spans="3:4" x14ac:dyDescent="0.25">
      <c r="C94" s="175"/>
      <c r="D94" s="176"/>
    </row>
    <row r="95" spans="3:4" x14ac:dyDescent="0.25">
      <c r="C95" s="175"/>
      <c r="D95" s="176"/>
    </row>
  </sheetData>
  <sheetProtection formatCells="0" formatColumns="0" insertColumns="0" selectLockedCells="1"/>
  <mergeCells count="5">
    <mergeCell ref="A33:B33"/>
    <mergeCell ref="A34:B34"/>
    <mergeCell ref="A35:B35"/>
    <mergeCell ref="A36:B36"/>
    <mergeCell ref="A37:B37"/>
  </mergeCells>
  <pageMargins left="0.25" right="0.25" top="0.75" bottom="0.75" header="0.3" footer="0.3"/>
  <pageSetup paperSize="9" scale="96"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267714-D1DA-4F0C-AB87-5A2D182DE85C}">
  <sheetPr>
    <tabColor rgb="FF3E8A92"/>
    <pageSetUpPr fitToPage="1"/>
  </sheetPr>
  <dimension ref="A1:BB51"/>
  <sheetViews>
    <sheetView showGridLines="0" zoomScaleNormal="100" workbookViewId="0">
      <pane ySplit="8" topLeftCell="A33" activePane="bottomLeft" state="frozen"/>
      <selection pane="bottomLeft"/>
    </sheetView>
  </sheetViews>
  <sheetFormatPr defaultColWidth="9.140625" defaultRowHeight="15" x14ac:dyDescent="0.25"/>
  <cols>
    <col min="1" max="1" width="9.5703125" style="46" customWidth="1"/>
    <col min="2" max="2" width="95.7109375" style="44" customWidth="1"/>
    <col min="3" max="3" width="21.140625" style="21" customWidth="1"/>
    <col min="4" max="4" width="255.5703125" style="20" customWidth="1"/>
    <col min="5" max="16384" width="9.140625" style="44"/>
  </cols>
  <sheetData>
    <row r="1" spans="1:54" s="1" customFormat="1" ht="5.0999999999999996" customHeight="1" x14ac:dyDescent="0.2">
      <c r="A1" s="71"/>
      <c r="B1" s="67"/>
      <c r="C1" s="67"/>
      <c r="D1" s="121"/>
    </row>
    <row r="2" spans="1:54" s="1" customFormat="1" ht="26.25" customHeight="1" x14ac:dyDescent="0.2">
      <c r="A2" s="68" t="s">
        <v>540</v>
      </c>
      <c r="B2" s="69"/>
      <c r="C2" s="69"/>
      <c r="D2" s="70"/>
    </row>
    <row r="3" spans="1:54" s="1" customFormat="1" ht="5.0999999999999996" customHeight="1" x14ac:dyDescent="0.2">
      <c r="A3" s="67"/>
      <c r="B3" s="69"/>
      <c r="C3" s="69"/>
      <c r="D3" s="69"/>
    </row>
    <row r="4" spans="1:54" s="1" customFormat="1" ht="23.25" customHeight="1" x14ac:dyDescent="0.3">
      <c r="A4" s="68"/>
      <c r="B4" s="67"/>
      <c r="C4" s="67"/>
      <c r="D4" s="159"/>
    </row>
    <row r="5" spans="1:54" s="1" customFormat="1" ht="5.0999999999999996" customHeight="1" x14ac:dyDescent="0.2">
      <c r="A5" s="71"/>
      <c r="B5" s="67"/>
      <c r="C5" s="67"/>
      <c r="D5" s="121"/>
    </row>
    <row r="6" spans="1:54" s="1" customFormat="1" ht="21.75" customHeight="1" x14ac:dyDescent="0.2">
      <c r="A6" s="67" t="s">
        <v>381</v>
      </c>
      <c r="B6" s="67"/>
      <c r="C6" s="72"/>
      <c r="D6" s="121"/>
    </row>
    <row r="7" spans="1:54" s="2" customFormat="1" ht="41.25" customHeight="1" x14ac:dyDescent="0.2">
      <c r="A7" s="71"/>
      <c r="B7" s="67"/>
      <c r="C7" s="73"/>
      <c r="D7" s="121"/>
    </row>
    <row r="8" spans="1:54" s="3" customFormat="1" ht="21" customHeight="1" x14ac:dyDescent="0.25">
      <c r="A8" s="74" t="s">
        <v>1</v>
      </c>
      <c r="B8" s="75" t="s">
        <v>2</v>
      </c>
      <c r="C8" s="76" t="s">
        <v>3</v>
      </c>
      <c r="D8" s="89" t="s">
        <v>473</v>
      </c>
    </row>
    <row r="9" spans="1:54" s="52" customFormat="1" ht="23.25" customHeight="1" x14ac:dyDescent="0.2">
      <c r="A9" s="77" t="s">
        <v>382</v>
      </c>
      <c r="B9" s="77"/>
      <c r="C9" s="77"/>
      <c r="D9" s="77"/>
      <c r="E9" s="47"/>
      <c r="F9" s="48"/>
      <c r="G9" s="48"/>
      <c r="H9" s="49"/>
      <c r="I9" s="49"/>
      <c r="J9" s="50"/>
      <c r="K9" s="49"/>
      <c r="L9" s="49"/>
      <c r="M9" s="49"/>
      <c r="N9" s="49"/>
      <c r="O9" s="49"/>
      <c r="P9" s="49"/>
      <c r="Q9" s="49"/>
      <c r="R9" s="49"/>
      <c r="S9" s="49"/>
      <c r="T9" s="49"/>
      <c r="U9" s="49"/>
      <c r="V9" s="49"/>
      <c r="W9" s="49"/>
      <c r="X9" s="49"/>
      <c r="Y9" s="49"/>
      <c r="Z9" s="49"/>
      <c r="AA9" s="49"/>
      <c r="AB9" s="49"/>
      <c r="AC9" s="49"/>
      <c r="AD9" s="49"/>
      <c r="AE9" s="49"/>
      <c r="AF9" s="49"/>
      <c r="AG9" s="51"/>
      <c r="AH9" s="51"/>
      <c r="AI9" s="51"/>
      <c r="AJ9" s="51"/>
      <c r="AK9" s="51"/>
      <c r="AL9" s="51"/>
      <c r="AM9" s="51"/>
      <c r="AN9" s="51"/>
      <c r="AO9" s="51"/>
      <c r="AP9" s="51"/>
      <c r="AQ9" s="51"/>
      <c r="AR9" s="51"/>
      <c r="AS9" s="51"/>
      <c r="AT9" s="51"/>
      <c r="AU9" s="51"/>
      <c r="AV9" s="51"/>
      <c r="AW9" s="51"/>
      <c r="AX9" s="51"/>
      <c r="AY9" s="51"/>
      <c r="AZ9" s="51"/>
      <c r="BA9" s="51"/>
      <c r="BB9" s="51"/>
    </row>
    <row r="10" spans="1:54" s="56" customFormat="1" ht="15" customHeight="1" x14ac:dyDescent="0.2">
      <c r="A10" s="146" t="s">
        <v>383</v>
      </c>
      <c r="B10" s="162" t="s">
        <v>384</v>
      </c>
      <c r="C10" s="53">
        <v>36000</v>
      </c>
      <c r="D10" s="87" t="s">
        <v>657</v>
      </c>
      <c r="E10" s="55"/>
      <c r="F10" s="48"/>
      <c r="G10" s="48"/>
      <c r="H10" s="48"/>
      <c r="I10" s="48"/>
      <c r="J10" s="50"/>
      <c r="K10" s="48"/>
      <c r="L10" s="48"/>
      <c r="M10" s="48"/>
      <c r="N10" s="48"/>
      <c r="O10" s="48"/>
      <c r="P10" s="48"/>
      <c r="Q10" s="48"/>
      <c r="R10" s="48"/>
      <c r="S10" s="48"/>
      <c r="T10" s="48"/>
      <c r="U10" s="48"/>
      <c r="V10" s="48"/>
      <c r="W10" s="48"/>
      <c r="X10" s="48"/>
      <c r="Y10" s="48"/>
      <c r="Z10" s="48"/>
      <c r="AA10" s="48"/>
      <c r="AB10" s="48"/>
      <c r="AC10" s="48"/>
      <c r="AD10" s="48"/>
      <c r="AE10" s="48"/>
      <c r="AF10" s="48"/>
      <c r="AG10" s="5"/>
      <c r="AH10" s="5"/>
      <c r="AI10" s="5"/>
      <c r="AJ10" s="5"/>
      <c r="AK10" s="5"/>
      <c r="AL10" s="5"/>
      <c r="AM10" s="5"/>
      <c r="AN10" s="5"/>
      <c r="AO10" s="5"/>
      <c r="AP10" s="5"/>
      <c r="AQ10" s="5"/>
      <c r="AR10" s="5"/>
      <c r="AS10" s="5"/>
      <c r="AT10" s="5"/>
      <c r="AU10" s="5"/>
      <c r="AV10" s="5"/>
      <c r="AW10" s="5"/>
      <c r="AX10" s="5"/>
      <c r="AY10" s="5"/>
      <c r="AZ10" s="5"/>
      <c r="BA10" s="5"/>
      <c r="BB10" s="5"/>
    </row>
    <row r="11" spans="1:54" s="56" customFormat="1" ht="15" customHeight="1" x14ac:dyDescent="0.2">
      <c r="A11" s="146" t="s">
        <v>385</v>
      </c>
      <c r="B11" s="147" t="s">
        <v>386</v>
      </c>
      <c r="C11" s="53">
        <v>9600</v>
      </c>
      <c r="D11" s="87" t="s">
        <v>658</v>
      </c>
      <c r="E11" s="55"/>
      <c r="F11" s="48"/>
      <c r="G11" s="48"/>
      <c r="H11" s="48"/>
      <c r="I11" s="48"/>
      <c r="J11" s="50"/>
      <c r="K11" s="48"/>
      <c r="L11" s="48"/>
      <c r="M11" s="48"/>
      <c r="N11" s="48"/>
      <c r="O11" s="48"/>
      <c r="P11" s="48"/>
      <c r="Q11" s="48"/>
      <c r="R11" s="48"/>
      <c r="S11" s="48"/>
      <c r="T11" s="48"/>
      <c r="U11" s="48"/>
      <c r="V11" s="48"/>
      <c r="W11" s="48"/>
      <c r="X11" s="48"/>
      <c r="Y11" s="48"/>
      <c r="Z11" s="48"/>
      <c r="AA11" s="48"/>
      <c r="AB11" s="48"/>
      <c r="AC11" s="48"/>
      <c r="AD11" s="48"/>
      <c r="AE11" s="48"/>
      <c r="AF11" s="48"/>
      <c r="AG11" s="5"/>
      <c r="AH11" s="5"/>
      <c r="AI11" s="5"/>
      <c r="AJ11" s="5"/>
      <c r="AK11" s="5"/>
      <c r="AL11" s="5"/>
      <c r="AM11" s="5"/>
      <c r="AN11" s="5"/>
      <c r="AO11" s="5"/>
      <c r="AP11" s="5"/>
      <c r="AQ11" s="5"/>
      <c r="AR11" s="5"/>
      <c r="AS11" s="5"/>
      <c r="AT11" s="5"/>
      <c r="AU11" s="5"/>
      <c r="AV11" s="5"/>
      <c r="AW11" s="5"/>
      <c r="AX11" s="5"/>
      <c r="AY11" s="5"/>
      <c r="AZ11" s="5"/>
      <c r="BA11" s="5"/>
      <c r="BB11" s="5"/>
    </row>
    <row r="12" spans="1:54" s="60" customFormat="1" ht="18.75" x14ac:dyDescent="0.2">
      <c r="A12" s="146" t="s">
        <v>387</v>
      </c>
      <c r="B12" s="147" t="s">
        <v>388</v>
      </c>
      <c r="C12" s="53">
        <v>853000</v>
      </c>
      <c r="D12" s="87" t="s">
        <v>659</v>
      </c>
      <c r="E12" s="57"/>
      <c r="F12" s="48"/>
      <c r="G12" s="48"/>
      <c r="H12" s="58"/>
      <c r="I12" s="58"/>
      <c r="J12" s="50"/>
      <c r="K12" s="58"/>
      <c r="L12" s="58"/>
      <c r="M12" s="58"/>
      <c r="N12" s="58"/>
      <c r="O12" s="58"/>
      <c r="P12" s="58"/>
      <c r="Q12" s="58"/>
      <c r="R12" s="58"/>
      <c r="S12" s="58"/>
      <c r="T12" s="58"/>
      <c r="U12" s="58"/>
      <c r="V12" s="58"/>
      <c r="W12" s="58"/>
      <c r="X12" s="58"/>
      <c r="Y12" s="58"/>
      <c r="Z12" s="58"/>
      <c r="AA12" s="58"/>
      <c r="AB12" s="58"/>
      <c r="AC12" s="58"/>
      <c r="AD12" s="58"/>
      <c r="AE12" s="58"/>
      <c r="AF12" s="58"/>
      <c r="AG12" s="59"/>
      <c r="AH12" s="59"/>
      <c r="AI12" s="59"/>
      <c r="AJ12" s="59"/>
      <c r="AK12" s="59"/>
      <c r="AL12" s="59"/>
      <c r="AM12" s="59"/>
      <c r="AN12" s="59"/>
      <c r="AO12" s="59"/>
      <c r="AP12" s="59"/>
      <c r="AQ12" s="59"/>
      <c r="AR12" s="59"/>
      <c r="AS12" s="59"/>
      <c r="AT12" s="59"/>
      <c r="AU12" s="59"/>
      <c r="AV12" s="59"/>
      <c r="AW12" s="59"/>
      <c r="AX12" s="59"/>
      <c r="AY12" s="59"/>
      <c r="AZ12" s="59"/>
      <c r="BA12" s="59"/>
      <c r="BB12" s="59"/>
    </row>
    <row r="13" spans="1:54" s="56" customFormat="1" ht="15" customHeight="1" x14ac:dyDescent="0.2">
      <c r="A13" s="146" t="s">
        <v>389</v>
      </c>
      <c r="B13" s="165" t="s">
        <v>390</v>
      </c>
      <c r="C13" s="53">
        <v>605000</v>
      </c>
      <c r="D13" s="87" t="s">
        <v>660</v>
      </c>
      <c r="E13" s="61"/>
      <c r="F13" s="62"/>
      <c r="G13" s="62"/>
      <c r="H13" s="48"/>
      <c r="I13" s="48"/>
      <c r="J13" s="50"/>
      <c r="K13" s="62"/>
      <c r="L13" s="62"/>
      <c r="M13" s="62"/>
      <c r="N13" s="48"/>
      <c r="O13" s="48"/>
      <c r="P13" s="48"/>
      <c r="Q13" s="48"/>
      <c r="R13" s="48"/>
      <c r="S13" s="48"/>
      <c r="T13" s="48"/>
      <c r="U13" s="48"/>
      <c r="V13" s="48"/>
      <c r="W13" s="48"/>
      <c r="X13" s="48"/>
      <c r="Y13" s="48"/>
      <c r="Z13" s="48"/>
      <c r="AA13" s="48"/>
      <c r="AB13" s="48"/>
      <c r="AC13" s="48"/>
      <c r="AD13" s="48"/>
      <c r="AE13" s="48"/>
      <c r="AF13" s="48"/>
      <c r="AK13" s="5"/>
      <c r="AL13" s="5"/>
      <c r="AM13" s="5"/>
      <c r="AN13" s="5"/>
      <c r="AO13" s="5"/>
      <c r="AP13" s="5"/>
      <c r="AQ13" s="5"/>
      <c r="AR13" s="5"/>
      <c r="AS13" s="5"/>
      <c r="AT13" s="5"/>
      <c r="AU13" s="5"/>
      <c r="AV13" s="5"/>
      <c r="AW13" s="5"/>
      <c r="AX13" s="5"/>
      <c r="AY13" s="5"/>
      <c r="AZ13" s="5"/>
      <c r="BA13" s="5"/>
      <c r="BB13" s="5"/>
    </row>
    <row r="14" spans="1:54" s="56" customFormat="1" ht="15" customHeight="1" x14ac:dyDescent="0.2">
      <c r="A14" s="146" t="s">
        <v>391</v>
      </c>
      <c r="B14" s="165" t="s">
        <v>392</v>
      </c>
      <c r="C14" s="27" t="s">
        <v>117</v>
      </c>
      <c r="D14" s="87" t="s">
        <v>661</v>
      </c>
      <c r="E14" s="61"/>
      <c r="F14" s="62"/>
      <c r="G14" s="62"/>
      <c r="H14" s="48"/>
      <c r="I14" s="48"/>
      <c r="J14" s="50"/>
      <c r="K14" s="48"/>
      <c r="L14" s="48"/>
      <c r="M14" s="48"/>
      <c r="N14" s="48"/>
      <c r="O14" s="48"/>
      <c r="P14" s="48"/>
      <c r="Q14" s="48"/>
      <c r="R14" s="48"/>
      <c r="S14" s="48"/>
      <c r="T14" s="48"/>
      <c r="U14" s="48"/>
      <c r="V14" s="48"/>
      <c r="W14" s="48"/>
      <c r="X14" s="48"/>
      <c r="Y14" s="48"/>
      <c r="Z14" s="48"/>
      <c r="AA14" s="48"/>
      <c r="AB14" s="48"/>
      <c r="AC14" s="48"/>
      <c r="AD14" s="48"/>
      <c r="AE14" s="48"/>
      <c r="AF14" s="48"/>
      <c r="AK14" s="5"/>
      <c r="AL14" s="5"/>
      <c r="AM14" s="5"/>
      <c r="AN14" s="5"/>
      <c r="AO14" s="5"/>
      <c r="AP14" s="5"/>
      <c r="AQ14" s="5"/>
      <c r="AR14" s="5"/>
      <c r="AS14" s="5"/>
      <c r="AT14" s="5"/>
      <c r="AU14" s="5"/>
      <c r="AV14" s="5"/>
      <c r="AW14" s="5"/>
      <c r="AX14" s="5"/>
      <c r="AY14" s="5"/>
      <c r="AZ14" s="5"/>
      <c r="BA14" s="5"/>
      <c r="BB14" s="5"/>
    </row>
    <row r="15" spans="1:54" s="56" customFormat="1" ht="15" customHeight="1" x14ac:dyDescent="0.2">
      <c r="A15" s="146" t="s">
        <v>393</v>
      </c>
      <c r="B15" s="165" t="s">
        <v>394</v>
      </c>
      <c r="C15" s="27" t="s">
        <v>117</v>
      </c>
      <c r="D15" s="87" t="s">
        <v>662</v>
      </c>
      <c r="E15" s="61"/>
      <c r="F15" s="62"/>
      <c r="G15" s="62"/>
      <c r="H15" s="48"/>
      <c r="I15" s="48"/>
      <c r="J15" s="50"/>
      <c r="K15" s="48"/>
      <c r="L15" s="48"/>
      <c r="M15" s="48"/>
      <c r="N15" s="48"/>
      <c r="O15" s="48"/>
      <c r="P15" s="48"/>
      <c r="Q15" s="48"/>
      <c r="R15" s="48"/>
      <c r="S15" s="48"/>
      <c r="T15" s="48"/>
      <c r="U15" s="48"/>
      <c r="V15" s="48"/>
      <c r="W15" s="48"/>
      <c r="X15" s="48"/>
      <c r="Y15" s="48"/>
      <c r="Z15" s="48"/>
      <c r="AA15" s="48"/>
      <c r="AB15" s="48"/>
      <c r="AC15" s="48"/>
      <c r="AD15" s="48"/>
      <c r="AE15" s="48"/>
      <c r="AF15" s="48"/>
      <c r="AK15" s="5"/>
      <c r="AL15" s="5"/>
      <c r="AM15" s="5"/>
      <c r="AN15" s="5"/>
      <c r="AO15" s="5"/>
      <c r="AP15" s="5"/>
      <c r="AQ15" s="5"/>
      <c r="AR15" s="5"/>
      <c r="AS15" s="5"/>
      <c r="AT15" s="5"/>
      <c r="AU15" s="5"/>
      <c r="AV15" s="5"/>
      <c r="AW15" s="5"/>
      <c r="AX15" s="5"/>
      <c r="AY15" s="5"/>
      <c r="AZ15" s="5"/>
      <c r="BA15" s="5"/>
      <c r="BB15" s="5"/>
    </row>
    <row r="16" spans="1:54" s="56" customFormat="1" ht="15" customHeight="1" x14ac:dyDescent="0.2">
      <c r="A16" s="146" t="s">
        <v>395</v>
      </c>
      <c r="B16" s="165" t="s">
        <v>396</v>
      </c>
      <c r="C16" s="27" t="s">
        <v>117</v>
      </c>
      <c r="D16" s="87" t="s">
        <v>663</v>
      </c>
      <c r="E16" s="61"/>
      <c r="G16" s="62"/>
      <c r="H16" s="48"/>
      <c r="I16" s="48"/>
      <c r="J16" s="50"/>
      <c r="K16" s="48"/>
      <c r="L16" s="48"/>
      <c r="M16" s="48"/>
      <c r="N16" s="48"/>
      <c r="O16" s="48"/>
      <c r="P16" s="48"/>
      <c r="Q16" s="48"/>
      <c r="R16" s="48"/>
      <c r="S16" s="48"/>
      <c r="T16" s="48"/>
      <c r="U16" s="48"/>
      <c r="V16" s="48"/>
      <c r="W16" s="48"/>
      <c r="X16" s="48"/>
      <c r="Y16" s="48"/>
      <c r="Z16" s="48"/>
      <c r="AA16" s="48"/>
      <c r="AB16" s="48"/>
      <c r="AC16" s="48"/>
      <c r="AD16" s="48"/>
      <c r="AE16" s="48"/>
      <c r="AF16" s="48"/>
      <c r="AK16" s="5"/>
      <c r="AL16" s="5"/>
      <c r="AM16" s="5"/>
      <c r="AN16" s="5"/>
      <c r="AO16" s="5"/>
      <c r="AP16" s="5"/>
      <c r="AQ16" s="5"/>
      <c r="AR16" s="5"/>
      <c r="AS16" s="5"/>
      <c r="AT16" s="5"/>
      <c r="AU16" s="5"/>
      <c r="AV16" s="5"/>
      <c r="AW16" s="5"/>
      <c r="AX16" s="5"/>
      <c r="AY16" s="5"/>
      <c r="AZ16" s="5"/>
      <c r="BA16" s="5"/>
      <c r="BB16" s="5"/>
    </row>
    <row r="17" spans="1:54" ht="15" customHeight="1" x14ac:dyDescent="0.25">
      <c r="A17" s="146" t="s">
        <v>397</v>
      </c>
      <c r="B17" s="165" t="s">
        <v>398</v>
      </c>
      <c r="C17" s="53">
        <v>320</v>
      </c>
      <c r="D17" s="87" t="s">
        <v>664</v>
      </c>
      <c r="AK17" s="45"/>
      <c r="AL17" s="45"/>
      <c r="AM17" s="45"/>
      <c r="AN17" s="45"/>
      <c r="AO17" s="45"/>
      <c r="AP17" s="45"/>
      <c r="AQ17" s="45"/>
      <c r="AR17" s="45"/>
      <c r="AS17" s="45"/>
      <c r="AT17" s="45"/>
      <c r="AU17" s="45"/>
      <c r="AV17" s="45"/>
      <c r="AW17" s="45"/>
      <c r="AX17" s="45"/>
      <c r="AY17" s="45"/>
      <c r="AZ17" s="45"/>
      <c r="BA17" s="45"/>
      <c r="BB17" s="45"/>
    </row>
    <row r="18" spans="1:54" s="56" customFormat="1" ht="9" customHeight="1" thickBot="1" x14ac:dyDescent="0.25">
      <c r="A18" s="146"/>
      <c r="B18" s="167"/>
      <c r="C18" s="103"/>
      <c r="D18" s="173"/>
      <c r="E18" s="61"/>
      <c r="G18" s="62"/>
      <c r="H18" s="48"/>
      <c r="I18" s="48"/>
      <c r="J18" s="50"/>
      <c r="K18" s="48"/>
      <c r="L18" s="48"/>
      <c r="M18" s="48"/>
      <c r="N18" s="48"/>
      <c r="O18" s="48"/>
      <c r="P18" s="48"/>
      <c r="Q18" s="48"/>
      <c r="R18" s="48"/>
      <c r="S18" s="48"/>
      <c r="T18" s="48"/>
      <c r="U18" s="48"/>
      <c r="V18" s="48"/>
      <c r="W18" s="48"/>
      <c r="X18" s="48"/>
      <c r="Y18" s="48"/>
      <c r="Z18" s="48"/>
      <c r="AA18" s="48"/>
      <c r="AB18" s="48"/>
      <c r="AC18" s="48"/>
      <c r="AD18" s="48"/>
      <c r="AE18" s="48"/>
      <c r="AF18" s="48"/>
      <c r="AK18" s="5"/>
      <c r="AL18" s="5"/>
      <c r="AM18" s="5"/>
      <c r="AN18" s="5"/>
      <c r="AO18" s="5"/>
      <c r="AP18" s="5"/>
      <c r="AQ18" s="5"/>
      <c r="AR18" s="5"/>
      <c r="AS18" s="5"/>
      <c r="AT18" s="5"/>
      <c r="AU18" s="5"/>
      <c r="AV18" s="5"/>
      <c r="AW18" s="5"/>
      <c r="AX18" s="5"/>
      <c r="AY18" s="5"/>
      <c r="AZ18" s="5"/>
      <c r="BA18" s="5"/>
      <c r="BB18" s="5"/>
    </row>
    <row r="19" spans="1:54" s="56" customFormat="1" ht="15" customHeight="1" thickBot="1" x14ac:dyDescent="0.25">
      <c r="A19" s="146" t="s">
        <v>399</v>
      </c>
      <c r="B19" s="167" t="s">
        <v>400</v>
      </c>
      <c r="C19" s="63">
        <v>1649000</v>
      </c>
      <c r="D19" s="87" t="s">
        <v>665</v>
      </c>
      <c r="E19" s="61"/>
      <c r="G19" s="62"/>
      <c r="H19" s="48"/>
      <c r="I19" s="48"/>
      <c r="J19" s="50"/>
      <c r="K19" s="48"/>
      <c r="L19" s="48"/>
      <c r="M19" s="48"/>
      <c r="N19" s="48"/>
      <c r="O19" s="48"/>
      <c r="P19" s="48"/>
      <c r="Q19" s="48"/>
      <c r="R19" s="48"/>
      <c r="S19" s="48"/>
      <c r="T19" s="48"/>
      <c r="U19" s="48"/>
      <c r="V19" s="48"/>
      <c r="W19" s="48"/>
      <c r="X19" s="48"/>
      <c r="Y19" s="48"/>
      <c r="Z19" s="48"/>
      <c r="AA19" s="48"/>
      <c r="AB19" s="48"/>
      <c r="AC19" s="48"/>
      <c r="AD19" s="48"/>
      <c r="AE19" s="48"/>
      <c r="AF19" s="48"/>
      <c r="AK19" s="5"/>
      <c r="AL19" s="5"/>
      <c r="AM19" s="5"/>
      <c r="AN19" s="5"/>
      <c r="AO19" s="5"/>
      <c r="AP19" s="5"/>
      <c r="AQ19" s="5"/>
      <c r="AR19" s="5"/>
      <c r="AS19" s="5"/>
      <c r="AT19" s="5"/>
      <c r="AU19" s="5"/>
      <c r="AV19" s="5"/>
      <c r="AW19" s="5"/>
      <c r="AX19" s="5"/>
      <c r="AY19" s="5"/>
      <c r="AZ19" s="5"/>
      <c r="BA19" s="5"/>
      <c r="BB19" s="5"/>
    </row>
    <row r="20" spans="1:54" s="56" customFormat="1" ht="21.75" customHeight="1" x14ac:dyDescent="0.2">
      <c r="A20" s="77" t="s">
        <v>401</v>
      </c>
      <c r="B20" s="77"/>
      <c r="C20" s="77"/>
      <c r="D20" s="161"/>
      <c r="E20" s="61"/>
      <c r="F20" s="62"/>
      <c r="G20" s="62"/>
      <c r="H20" s="48"/>
      <c r="I20" s="48"/>
      <c r="J20" s="50"/>
      <c r="L20" s="62"/>
      <c r="M20" s="62"/>
      <c r="N20" s="48"/>
      <c r="O20" s="48"/>
      <c r="P20" s="48"/>
      <c r="Q20" s="48"/>
      <c r="R20" s="48"/>
      <c r="S20" s="48"/>
      <c r="T20" s="48"/>
      <c r="U20" s="48"/>
      <c r="V20" s="48"/>
      <c r="W20" s="48"/>
      <c r="X20" s="48"/>
      <c r="Y20" s="48"/>
      <c r="Z20" s="48"/>
      <c r="AA20" s="48"/>
      <c r="AB20" s="48"/>
      <c r="AC20" s="48"/>
      <c r="AD20" s="48"/>
      <c r="AE20" s="48"/>
      <c r="AF20" s="48"/>
      <c r="AK20" s="5"/>
      <c r="AL20" s="5"/>
      <c r="AM20" s="5"/>
      <c r="AN20" s="5"/>
      <c r="AO20" s="5"/>
      <c r="AP20" s="5"/>
      <c r="AQ20" s="5"/>
      <c r="AR20" s="5"/>
      <c r="AS20" s="5"/>
      <c r="AT20" s="5"/>
      <c r="AU20" s="5"/>
      <c r="AV20" s="5"/>
      <c r="AW20" s="5"/>
      <c r="AX20" s="5"/>
      <c r="AY20" s="5"/>
      <c r="AZ20" s="5"/>
      <c r="BA20" s="5"/>
      <c r="BB20" s="5"/>
    </row>
    <row r="21" spans="1:54" s="56" customFormat="1" ht="15" customHeight="1" x14ac:dyDescent="0.2">
      <c r="A21" s="146" t="s">
        <v>402</v>
      </c>
      <c r="B21" s="165" t="s">
        <v>403</v>
      </c>
      <c r="C21" s="113">
        <v>26454000</v>
      </c>
      <c r="D21" s="87" t="s">
        <v>666</v>
      </c>
      <c r="E21" s="61"/>
      <c r="F21" s="62"/>
      <c r="G21" s="62"/>
      <c r="H21" s="48"/>
      <c r="I21" s="48"/>
      <c r="J21" s="50"/>
      <c r="L21" s="62"/>
      <c r="M21" s="62"/>
      <c r="N21" s="48"/>
      <c r="O21" s="48"/>
      <c r="P21" s="48"/>
      <c r="Q21" s="48"/>
      <c r="R21" s="48"/>
      <c r="S21" s="48"/>
      <c r="T21" s="48"/>
      <c r="U21" s="48"/>
      <c r="V21" s="48"/>
      <c r="W21" s="48"/>
      <c r="X21" s="48"/>
      <c r="Y21" s="48"/>
      <c r="Z21" s="48"/>
      <c r="AA21" s="48"/>
      <c r="AB21" s="48"/>
      <c r="AC21" s="48"/>
      <c r="AD21" s="48"/>
      <c r="AE21" s="48"/>
      <c r="AF21" s="48"/>
      <c r="AK21" s="5"/>
      <c r="AL21" s="5"/>
      <c r="AM21" s="5"/>
      <c r="AN21" s="5"/>
      <c r="AO21" s="5"/>
      <c r="AP21" s="5"/>
      <c r="AQ21" s="5"/>
      <c r="AR21" s="5"/>
      <c r="AS21" s="5"/>
      <c r="AT21" s="5"/>
      <c r="AU21" s="5"/>
      <c r="AV21" s="5"/>
      <c r="AW21" s="5"/>
      <c r="AX21" s="5"/>
      <c r="AY21" s="5"/>
      <c r="AZ21" s="5"/>
      <c r="BA21" s="5"/>
      <c r="BB21" s="5"/>
    </row>
    <row r="22" spans="1:54" s="56" customFormat="1" ht="12" customHeight="1" x14ac:dyDescent="0.2">
      <c r="A22" s="146" t="s">
        <v>404</v>
      </c>
      <c r="B22" s="165" t="s">
        <v>405</v>
      </c>
      <c r="C22" s="113">
        <v>24192000</v>
      </c>
      <c r="D22" s="87" t="s">
        <v>667</v>
      </c>
      <c r="E22" s="61"/>
      <c r="F22" s="62"/>
      <c r="G22" s="62"/>
      <c r="H22" s="48"/>
      <c r="I22" s="48"/>
      <c r="J22" s="50"/>
      <c r="L22" s="62"/>
      <c r="M22" s="62"/>
      <c r="N22" s="48"/>
      <c r="O22" s="48"/>
      <c r="P22" s="48"/>
      <c r="Q22" s="48"/>
      <c r="R22" s="48"/>
      <c r="S22" s="48"/>
      <c r="T22" s="48"/>
      <c r="U22" s="48"/>
      <c r="V22" s="48"/>
      <c r="W22" s="48"/>
      <c r="X22" s="48"/>
      <c r="Y22" s="48"/>
      <c r="Z22" s="48"/>
      <c r="AA22" s="48"/>
      <c r="AB22" s="48"/>
      <c r="AC22" s="48"/>
      <c r="AD22" s="48"/>
      <c r="AE22" s="48"/>
      <c r="AF22" s="48"/>
      <c r="AK22" s="5"/>
      <c r="AL22" s="5"/>
      <c r="AM22" s="5"/>
      <c r="AN22" s="5"/>
      <c r="AO22" s="5"/>
      <c r="AP22" s="5"/>
      <c r="AQ22" s="5"/>
      <c r="AR22" s="5"/>
      <c r="AS22" s="5"/>
      <c r="AT22" s="5"/>
      <c r="AU22" s="5"/>
      <c r="AV22" s="5"/>
      <c r="AW22" s="5"/>
      <c r="AX22" s="5"/>
      <c r="AY22" s="5"/>
      <c r="AZ22" s="5"/>
      <c r="BA22" s="5"/>
      <c r="BB22" s="5"/>
    </row>
    <row r="23" spans="1:54" s="56" customFormat="1" ht="15" customHeight="1" x14ac:dyDescent="0.2">
      <c r="A23" s="146" t="s">
        <v>406</v>
      </c>
      <c r="B23" s="165" t="s">
        <v>407</v>
      </c>
      <c r="C23" s="113">
        <v>35168000</v>
      </c>
      <c r="D23" s="87" t="s">
        <v>668</v>
      </c>
      <c r="E23" s="61"/>
      <c r="F23" s="62"/>
      <c r="G23" s="62"/>
      <c r="H23" s="48"/>
      <c r="I23" s="48"/>
      <c r="J23" s="50"/>
      <c r="K23" s="62"/>
      <c r="L23" s="62"/>
      <c r="M23" s="62"/>
      <c r="N23" s="48"/>
      <c r="O23" s="48"/>
      <c r="P23" s="48"/>
      <c r="Q23" s="48"/>
      <c r="R23" s="48"/>
      <c r="S23" s="48"/>
      <c r="T23" s="48"/>
      <c r="U23" s="48"/>
      <c r="V23" s="48"/>
      <c r="W23" s="48"/>
      <c r="X23" s="48"/>
      <c r="Y23" s="48"/>
      <c r="Z23" s="48"/>
      <c r="AA23" s="48"/>
      <c r="AB23" s="48"/>
      <c r="AC23" s="48"/>
      <c r="AD23" s="48"/>
      <c r="AE23" s="48"/>
      <c r="AF23" s="48"/>
      <c r="AK23" s="5"/>
      <c r="AL23" s="5"/>
      <c r="AM23" s="5"/>
      <c r="AN23" s="5"/>
      <c r="AO23" s="5"/>
      <c r="AP23" s="5"/>
      <c r="AQ23" s="5"/>
      <c r="AR23" s="5"/>
      <c r="AS23" s="5"/>
      <c r="AT23" s="5"/>
      <c r="AU23" s="5"/>
      <c r="AV23" s="5"/>
      <c r="AW23" s="5"/>
      <c r="AX23" s="5"/>
      <c r="AY23" s="5"/>
      <c r="AZ23" s="5"/>
      <c r="BA23" s="5"/>
      <c r="BB23" s="5"/>
    </row>
    <row r="24" spans="1:54" s="56" customFormat="1" ht="15" customHeight="1" x14ac:dyDescent="0.2">
      <c r="A24" s="146" t="s">
        <v>408</v>
      </c>
      <c r="B24" s="165" t="s">
        <v>409</v>
      </c>
      <c r="C24" s="113">
        <v>10617000</v>
      </c>
      <c r="D24" s="87" t="s">
        <v>669</v>
      </c>
      <c r="E24" s="61"/>
      <c r="F24" s="62"/>
      <c r="G24" s="62"/>
      <c r="H24" s="48"/>
      <c r="I24" s="48"/>
      <c r="J24" s="50"/>
      <c r="K24" s="48"/>
      <c r="L24" s="48"/>
      <c r="M24" s="48"/>
      <c r="N24" s="48"/>
      <c r="O24" s="48"/>
      <c r="P24" s="48"/>
      <c r="Q24" s="48"/>
      <c r="R24" s="48"/>
      <c r="S24" s="48"/>
      <c r="T24" s="48"/>
      <c r="U24" s="48"/>
      <c r="V24" s="48"/>
      <c r="W24" s="48"/>
      <c r="X24" s="48"/>
      <c r="Y24" s="48"/>
      <c r="Z24" s="48"/>
      <c r="AA24" s="48"/>
      <c r="AB24" s="48"/>
      <c r="AC24" s="48"/>
      <c r="AD24" s="48"/>
      <c r="AE24" s="48"/>
      <c r="AF24" s="48"/>
      <c r="AK24" s="5"/>
      <c r="AL24" s="5"/>
      <c r="AM24" s="5"/>
      <c r="AN24" s="5"/>
      <c r="AO24" s="5"/>
      <c r="AP24" s="5"/>
      <c r="AQ24" s="5"/>
      <c r="AR24" s="5"/>
      <c r="AS24" s="5"/>
      <c r="AT24" s="5"/>
      <c r="AU24" s="5"/>
      <c r="AV24" s="5"/>
      <c r="AW24" s="5"/>
      <c r="AX24" s="5"/>
      <c r="AY24" s="5"/>
      <c r="AZ24" s="5"/>
      <c r="BA24" s="5"/>
      <c r="BB24" s="5"/>
    </row>
    <row r="25" spans="1:54" s="56" customFormat="1" ht="15" customHeight="1" x14ac:dyDescent="0.2">
      <c r="A25" s="146" t="s">
        <v>410</v>
      </c>
      <c r="B25" s="165" t="s">
        <v>411</v>
      </c>
      <c r="C25" s="113">
        <v>106952000</v>
      </c>
      <c r="D25" s="87" t="s">
        <v>670</v>
      </c>
      <c r="E25" s="61"/>
      <c r="F25" s="62"/>
      <c r="G25" s="62"/>
      <c r="H25" s="48"/>
      <c r="I25" s="48"/>
      <c r="J25" s="50"/>
      <c r="K25" s="48"/>
      <c r="L25" s="48"/>
      <c r="M25" s="48"/>
      <c r="N25" s="48"/>
      <c r="O25" s="48"/>
      <c r="P25" s="48"/>
      <c r="Q25" s="48"/>
      <c r="R25" s="48"/>
      <c r="S25" s="48"/>
      <c r="T25" s="48"/>
      <c r="U25" s="48"/>
      <c r="V25" s="48"/>
      <c r="W25" s="48"/>
      <c r="X25" s="48"/>
      <c r="Y25" s="48"/>
      <c r="Z25" s="48"/>
      <c r="AA25" s="48"/>
      <c r="AB25" s="48"/>
      <c r="AC25" s="48"/>
      <c r="AD25" s="48"/>
      <c r="AE25" s="48"/>
      <c r="AF25" s="48"/>
      <c r="AK25" s="5"/>
      <c r="AL25" s="5"/>
      <c r="AM25" s="5"/>
      <c r="AN25" s="5"/>
      <c r="AO25" s="5"/>
      <c r="AP25" s="5"/>
      <c r="AQ25" s="5"/>
      <c r="AR25" s="5"/>
      <c r="AS25" s="5"/>
      <c r="AT25" s="5"/>
      <c r="AU25" s="5"/>
      <c r="AV25" s="5"/>
      <c r="AW25" s="5"/>
      <c r="AX25" s="5"/>
      <c r="AY25" s="5"/>
      <c r="AZ25" s="5"/>
      <c r="BA25" s="5"/>
      <c r="BB25" s="5"/>
    </row>
    <row r="26" spans="1:54" s="60" customFormat="1" ht="18.75" x14ac:dyDescent="0.2">
      <c r="A26" s="146" t="s">
        <v>412</v>
      </c>
      <c r="B26" s="162" t="s">
        <v>413</v>
      </c>
      <c r="C26" s="113">
        <v>178877000</v>
      </c>
      <c r="D26" s="87" t="s">
        <v>671</v>
      </c>
      <c r="E26" s="57"/>
      <c r="F26" s="48"/>
      <c r="G26" s="48"/>
      <c r="H26" s="58"/>
      <c r="I26" s="58"/>
      <c r="J26" s="50"/>
      <c r="K26" s="58"/>
      <c r="L26" s="58"/>
      <c r="M26" s="58"/>
      <c r="N26" s="58"/>
      <c r="O26" s="58"/>
      <c r="P26" s="58"/>
      <c r="Q26" s="58"/>
      <c r="R26" s="58"/>
      <c r="S26" s="58"/>
      <c r="T26" s="58"/>
      <c r="U26" s="58"/>
      <c r="V26" s="58"/>
      <c r="W26" s="58"/>
      <c r="X26" s="58"/>
      <c r="Y26" s="58"/>
      <c r="Z26" s="58"/>
      <c r="AA26" s="58"/>
      <c r="AB26" s="58"/>
      <c r="AC26" s="58"/>
      <c r="AD26" s="58"/>
      <c r="AE26" s="58"/>
      <c r="AF26" s="58"/>
      <c r="AG26" s="59"/>
      <c r="AH26" s="59"/>
      <c r="AI26" s="59"/>
      <c r="AJ26" s="59"/>
      <c r="AK26" s="59"/>
      <c r="AL26" s="59"/>
      <c r="AM26" s="59"/>
      <c r="AN26" s="59"/>
      <c r="AO26" s="59"/>
      <c r="AP26" s="59"/>
      <c r="AQ26" s="59"/>
      <c r="AR26" s="59"/>
      <c r="AS26" s="59"/>
      <c r="AT26" s="59"/>
      <c r="AU26" s="59"/>
      <c r="AV26" s="59"/>
      <c r="AW26" s="59"/>
      <c r="AX26" s="59"/>
      <c r="AY26" s="59"/>
      <c r="AZ26" s="59"/>
      <c r="BA26" s="59"/>
      <c r="BB26" s="59"/>
    </row>
    <row r="27" spans="1:54" s="56" customFormat="1" ht="15" customHeight="1" x14ac:dyDescent="0.2">
      <c r="A27" s="146" t="s">
        <v>414</v>
      </c>
      <c r="B27" s="147" t="s">
        <v>415</v>
      </c>
      <c r="C27" s="113">
        <v>433426000</v>
      </c>
      <c r="D27" s="87" t="s">
        <v>672</v>
      </c>
      <c r="E27" s="61"/>
      <c r="F27" s="62"/>
      <c r="G27" s="62"/>
      <c r="H27" s="48"/>
      <c r="I27" s="48"/>
      <c r="J27" s="50"/>
      <c r="K27" s="62"/>
      <c r="L27" s="62"/>
      <c r="M27" s="62"/>
      <c r="N27" s="48"/>
      <c r="O27" s="48"/>
      <c r="P27" s="48"/>
      <c r="Q27" s="48"/>
      <c r="R27" s="48"/>
      <c r="S27" s="48"/>
      <c r="T27" s="48"/>
      <c r="U27" s="48"/>
      <c r="V27" s="48"/>
      <c r="W27" s="48"/>
      <c r="X27" s="48"/>
      <c r="Y27" s="48"/>
      <c r="Z27" s="48"/>
      <c r="AA27" s="48"/>
      <c r="AB27" s="48"/>
      <c r="AC27" s="48"/>
      <c r="AD27" s="48"/>
      <c r="AE27" s="48"/>
      <c r="AF27" s="48"/>
    </row>
    <row r="28" spans="1:54" s="56" customFormat="1" ht="15" customHeight="1" x14ac:dyDescent="0.2">
      <c r="A28" s="146" t="s">
        <v>416</v>
      </c>
      <c r="B28" s="162" t="s">
        <v>417</v>
      </c>
      <c r="C28" s="113">
        <v>364590000</v>
      </c>
      <c r="D28" s="87" t="s">
        <v>673</v>
      </c>
      <c r="E28" s="61"/>
      <c r="F28" s="62"/>
      <c r="G28" s="62"/>
      <c r="H28" s="48"/>
      <c r="I28" s="48"/>
      <c r="J28" s="50"/>
      <c r="K28" s="48"/>
      <c r="L28" s="48"/>
      <c r="M28" s="48"/>
      <c r="N28" s="48"/>
      <c r="O28" s="48"/>
      <c r="P28" s="48"/>
      <c r="Q28" s="48"/>
      <c r="R28" s="48"/>
      <c r="S28" s="48"/>
      <c r="T28" s="48"/>
      <c r="U28" s="48"/>
      <c r="V28" s="48"/>
      <c r="W28" s="48"/>
      <c r="X28" s="48"/>
      <c r="Y28" s="48"/>
      <c r="Z28" s="48"/>
      <c r="AA28" s="48"/>
      <c r="AB28" s="48"/>
      <c r="AC28" s="48"/>
      <c r="AD28" s="48"/>
      <c r="AE28" s="48"/>
      <c r="AF28" s="48"/>
    </row>
    <row r="29" spans="1:54" s="56" customFormat="1" ht="15" customHeight="1" x14ac:dyDescent="0.2">
      <c r="A29" s="174" t="s">
        <v>418</v>
      </c>
      <c r="B29" s="147" t="s">
        <v>419</v>
      </c>
      <c r="C29" s="31" t="s">
        <v>117</v>
      </c>
      <c r="D29" s="87" t="s">
        <v>674</v>
      </c>
      <c r="E29" s="61"/>
      <c r="F29" s="62"/>
      <c r="G29" s="62"/>
      <c r="H29" s="48"/>
      <c r="I29" s="48"/>
      <c r="J29" s="50"/>
      <c r="K29" s="48"/>
      <c r="L29" s="48"/>
      <c r="M29" s="48"/>
      <c r="N29" s="48"/>
      <c r="O29" s="48"/>
      <c r="P29" s="48"/>
      <c r="Q29" s="48"/>
      <c r="R29" s="48"/>
      <c r="S29" s="48"/>
      <c r="T29" s="48"/>
      <c r="U29" s="48"/>
      <c r="V29" s="48"/>
      <c r="W29" s="48"/>
      <c r="X29" s="48"/>
      <c r="Y29" s="48"/>
      <c r="Z29" s="48"/>
      <c r="AA29" s="48"/>
      <c r="AB29" s="48"/>
      <c r="AC29" s="48"/>
      <c r="AD29" s="48"/>
      <c r="AE29" s="48"/>
      <c r="AF29" s="48"/>
    </row>
    <row r="30" spans="1:54" s="56" customFormat="1" ht="15" customHeight="1" x14ac:dyDescent="0.2">
      <c r="A30" s="174" t="s">
        <v>420</v>
      </c>
      <c r="B30" s="162" t="s">
        <v>421</v>
      </c>
      <c r="C30" s="31" t="s">
        <v>117</v>
      </c>
      <c r="D30" s="87" t="s">
        <v>675</v>
      </c>
      <c r="E30" s="61"/>
      <c r="F30" s="62"/>
      <c r="G30" s="62"/>
      <c r="H30" s="48"/>
      <c r="I30" s="48"/>
      <c r="J30" s="50"/>
      <c r="K30" s="48"/>
      <c r="L30" s="48"/>
      <c r="M30" s="48"/>
      <c r="N30" s="48"/>
      <c r="O30" s="48"/>
      <c r="P30" s="48"/>
      <c r="Q30" s="48"/>
      <c r="R30" s="48"/>
      <c r="S30" s="48"/>
      <c r="T30" s="48"/>
      <c r="U30" s="48"/>
      <c r="V30" s="48"/>
      <c r="W30" s="48"/>
      <c r="X30" s="48"/>
      <c r="Y30" s="48"/>
      <c r="Z30" s="48"/>
      <c r="AA30" s="48"/>
      <c r="AB30" s="48"/>
      <c r="AC30" s="48"/>
      <c r="AD30" s="48"/>
      <c r="AE30" s="48"/>
      <c r="AF30" s="48"/>
    </row>
    <row r="31" spans="1:54" s="56" customFormat="1" ht="12" customHeight="1" x14ac:dyDescent="0.2">
      <c r="A31" s="146" t="s">
        <v>422</v>
      </c>
      <c r="B31" s="162" t="s">
        <v>423</v>
      </c>
      <c r="C31" s="113">
        <v>170503000</v>
      </c>
      <c r="D31" s="87" t="s">
        <v>676</v>
      </c>
      <c r="E31" s="61"/>
      <c r="F31" s="62"/>
      <c r="G31" s="62"/>
      <c r="H31" s="48"/>
      <c r="I31" s="48"/>
      <c r="J31" s="50"/>
      <c r="L31" s="62"/>
      <c r="M31" s="62"/>
      <c r="N31" s="48"/>
      <c r="O31" s="48"/>
      <c r="P31" s="48"/>
      <c r="Q31" s="48"/>
      <c r="R31" s="48"/>
      <c r="S31" s="48"/>
      <c r="T31" s="48"/>
      <c r="U31" s="48"/>
      <c r="V31" s="48"/>
      <c r="W31" s="48"/>
      <c r="X31" s="48"/>
      <c r="Y31" s="48"/>
      <c r="Z31" s="48"/>
      <c r="AA31" s="48"/>
      <c r="AB31" s="48"/>
      <c r="AC31" s="48"/>
      <c r="AD31" s="48"/>
      <c r="AE31" s="48"/>
      <c r="AF31" s="48"/>
    </row>
    <row r="32" spans="1:54" s="56" customFormat="1" ht="15" customHeight="1" thickBot="1" x14ac:dyDescent="0.25">
      <c r="A32" s="146"/>
      <c r="B32" s="167"/>
      <c r="C32" s="103"/>
      <c r="D32" s="173"/>
      <c r="E32" s="61"/>
      <c r="F32" s="62"/>
      <c r="G32" s="62"/>
      <c r="H32" s="48"/>
      <c r="I32" s="48"/>
      <c r="J32" s="50"/>
      <c r="L32" s="62"/>
      <c r="M32" s="62"/>
      <c r="N32" s="48"/>
      <c r="O32" s="48"/>
      <c r="P32" s="48"/>
      <c r="Q32" s="48"/>
      <c r="R32" s="48"/>
      <c r="S32" s="48"/>
      <c r="T32" s="48"/>
      <c r="U32" s="48"/>
      <c r="V32" s="48"/>
      <c r="W32" s="48"/>
      <c r="X32" s="48"/>
      <c r="Y32" s="48"/>
      <c r="Z32" s="48"/>
      <c r="AA32" s="48"/>
      <c r="AB32" s="48"/>
      <c r="AC32" s="48"/>
      <c r="AD32" s="48"/>
      <c r="AE32" s="48"/>
      <c r="AF32" s="48"/>
      <c r="AK32" s="5"/>
      <c r="AL32" s="5"/>
      <c r="AM32" s="5"/>
      <c r="AN32" s="5"/>
      <c r="AO32" s="5"/>
      <c r="AP32" s="5"/>
      <c r="AQ32" s="5"/>
      <c r="AR32" s="5"/>
      <c r="AS32" s="5"/>
      <c r="AT32" s="5"/>
      <c r="AU32" s="5"/>
      <c r="AV32" s="5"/>
      <c r="AW32" s="5"/>
      <c r="AX32" s="5"/>
      <c r="AY32" s="5"/>
      <c r="AZ32" s="5"/>
      <c r="BA32" s="5"/>
      <c r="BB32" s="5"/>
    </row>
    <row r="33" spans="1:32" s="56" customFormat="1" ht="16.5" thickBot="1" x14ac:dyDescent="0.25">
      <c r="A33" s="146" t="s">
        <v>424</v>
      </c>
      <c r="B33" s="167" t="s">
        <v>425</v>
      </c>
      <c r="C33" s="172">
        <v>1358885000</v>
      </c>
      <c r="D33" s="87" t="s">
        <v>677</v>
      </c>
      <c r="E33" s="61"/>
      <c r="F33" s="62"/>
      <c r="G33" s="62"/>
      <c r="H33" s="48"/>
      <c r="I33" s="48"/>
      <c r="J33" s="50"/>
      <c r="L33" s="62"/>
      <c r="M33" s="62"/>
      <c r="N33" s="48"/>
      <c r="O33" s="48"/>
      <c r="P33" s="48"/>
      <c r="Q33" s="48"/>
      <c r="R33" s="48"/>
      <c r="S33" s="48"/>
      <c r="T33" s="48"/>
      <c r="U33" s="48"/>
      <c r="V33" s="48"/>
      <c r="W33" s="48"/>
      <c r="X33" s="48"/>
      <c r="Y33" s="48"/>
      <c r="Z33" s="48"/>
      <c r="AA33" s="48"/>
      <c r="AB33" s="48"/>
      <c r="AC33" s="48"/>
      <c r="AD33" s="48"/>
      <c r="AE33" s="48"/>
      <c r="AF33" s="48"/>
    </row>
    <row r="34" spans="1:32" s="56" customFormat="1" ht="15" customHeight="1" x14ac:dyDescent="0.2">
      <c r="A34" s="77"/>
      <c r="B34" s="77"/>
      <c r="C34" s="77"/>
      <c r="D34" s="77"/>
      <c r="E34" s="61"/>
      <c r="F34" s="62"/>
      <c r="G34" s="62"/>
      <c r="H34" s="48"/>
      <c r="I34" s="48"/>
      <c r="J34" s="50"/>
      <c r="K34" s="62"/>
      <c r="L34" s="62"/>
      <c r="M34" s="62"/>
      <c r="N34" s="48"/>
      <c r="O34" s="48"/>
      <c r="P34" s="48"/>
      <c r="Q34" s="48"/>
      <c r="R34" s="48"/>
      <c r="S34" s="48"/>
      <c r="T34" s="48"/>
      <c r="U34" s="48"/>
      <c r="V34" s="48"/>
      <c r="W34" s="48"/>
      <c r="X34" s="48"/>
      <c r="Y34" s="48"/>
      <c r="Z34" s="48"/>
      <c r="AA34" s="48"/>
      <c r="AB34" s="48"/>
      <c r="AC34" s="48"/>
      <c r="AD34" s="48"/>
      <c r="AE34" s="48"/>
      <c r="AF34" s="48"/>
    </row>
    <row r="36" spans="1:32" ht="18.75" x14ac:dyDescent="0.3">
      <c r="A36" s="258" t="s">
        <v>680</v>
      </c>
      <c r="B36" s="258"/>
    </row>
    <row r="37" spans="1:32" x14ac:dyDescent="0.25">
      <c r="A37" s="257" t="s">
        <v>681</v>
      </c>
      <c r="B37" s="257"/>
    </row>
    <row r="38" spans="1:32" x14ac:dyDescent="0.25">
      <c r="A38" s="257" t="s">
        <v>523</v>
      </c>
      <c r="B38" s="257"/>
    </row>
    <row r="39" spans="1:32" x14ac:dyDescent="0.25">
      <c r="A39" s="257" t="s">
        <v>682</v>
      </c>
      <c r="B39" s="257"/>
    </row>
    <row r="40" spans="1:32" x14ac:dyDescent="0.25">
      <c r="A40" s="257" t="s">
        <v>683</v>
      </c>
      <c r="B40" s="257"/>
    </row>
    <row r="41" spans="1:32" x14ac:dyDescent="0.25">
      <c r="A41" s="257" t="s">
        <v>526</v>
      </c>
      <c r="B41" s="257"/>
    </row>
    <row r="42" spans="1:32" x14ac:dyDescent="0.25">
      <c r="A42" s="257" t="s">
        <v>684</v>
      </c>
      <c r="B42" s="257"/>
    </row>
    <row r="43" spans="1:32" x14ac:dyDescent="0.25">
      <c r="A43" s="257" t="s">
        <v>643</v>
      </c>
      <c r="B43" s="257"/>
    </row>
    <row r="44" spans="1:32" x14ac:dyDescent="0.25">
      <c r="A44" s="257" t="s">
        <v>685</v>
      </c>
      <c r="B44" s="257"/>
    </row>
    <row r="45" spans="1:32" x14ac:dyDescent="0.25">
      <c r="A45" s="257" t="s">
        <v>686</v>
      </c>
      <c r="B45" s="257"/>
    </row>
    <row r="46" spans="1:32" x14ac:dyDescent="0.25">
      <c r="A46" s="257" t="s">
        <v>533</v>
      </c>
      <c r="B46" s="257"/>
    </row>
    <row r="47" spans="1:32" x14ac:dyDescent="0.25">
      <c r="A47" s="257" t="s">
        <v>534</v>
      </c>
      <c r="B47" s="257"/>
    </row>
    <row r="48" spans="1:32" x14ac:dyDescent="0.25">
      <c r="A48" s="257" t="s">
        <v>535</v>
      </c>
      <c r="B48" s="257"/>
    </row>
    <row r="49" spans="1:2" x14ac:dyDescent="0.25">
      <c r="A49" s="257" t="s">
        <v>536</v>
      </c>
      <c r="B49" s="257"/>
    </row>
    <row r="50" spans="1:2" x14ac:dyDescent="0.25">
      <c r="A50" s="257" t="s">
        <v>537</v>
      </c>
      <c r="B50" s="257"/>
    </row>
    <row r="51" spans="1:2" x14ac:dyDescent="0.25">
      <c r="A51" s="257"/>
      <c r="B51" s="257"/>
    </row>
  </sheetData>
  <sheetProtection formatCells="0" formatColumns="0" insertColumns="0" selectLockedCells="1"/>
  <mergeCells count="16">
    <mergeCell ref="A36:B36"/>
    <mergeCell ref="A37:B37"/>
    <mergeCell ref="A38:B38"/>
    <mergeCell ref="A39:B39"/>
    <mergeCell ref="A51:B51"/>
    <mergeCell ref="A40:B40"/>
    <mergeCell ref="A41:B41"/>
    <mergeCell ref="A42:B42"/>
    <mergeCell ref="A43:B43"/>
    <mergeCell ref="A44:B44"/>
    <mergeCell ref="A45:B45"/>
    <mergeCell ref="A46:B46"/>
    <mergeCell ref="A48:B48"/>
    <mergeCell ref="A49:B49"/>
    <mergeCell ref="A50:B50"/>
    <mergeCell ref="A47:B47"/>
  </mergeCells>
  <pageMargins left="0.25" right="0.25" top="0.75" bottom="0.75" header="0.3" footer="0.3"/>
  <pageSetup paperSize="9" scale="93"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5D46BA-36CA-4C26-89C1-E8E22A6492D9}">
  <sheetPr>
    <tabColor rgb="FF3E8A92"/>
    <pageSetUpPr fitToPage="1"/>
  </sheetPr>
  <dimension ref="A1:BD63"/>
  <sheetViews>
    <sheetView showGridLines="0" zoomScaleNormal="100" workbookViewId="0">
      <pane ySplit="8" topLeftCell="A39" activePane="bottomLeft" state="frozen"/>
      <selection pane="bottomLeft"/>
    </sheetView>
  </sheetViews>
  <sheetFormatPr defaultColWidth="9.140625" defaultRowHeight="15" x14ac:dyDescent="0.25"/>
  <cols>
    <col min="1" max="1" width="9.5703125" style="46" customWidth="1"/>
    <col min="2" max="2" width="100.5703125" style="44" customWidth="1"/>
    <col min="3" max="3" width="19.42578125" style="21" customWidth="1"/>
    <col min="4" max="4" width="255.42578125" style="20" customWidth="1"/>
    <col min="5" max="6" width="11.42578125" style="44" customWidth="1"/>
    <col min="7" max="16384" width="9.140625" style="44"/>
  </cols>
  <sheetData>
    <row r="1" spans="1:56" s="1" customFormat="1" ht="5.0999999999999996" customHeight="1" x14ac:dyDescent="0.2">
      <c r="A1" s="71"/>
      <c r="B1" s="67"/>
      <c r="C1" s="67"/>
      <c r="D1" s="121"/>
    </row>
    <row r="2" spans="1:56" s="1" customFormat="1" ht="26.25" customHeight="1" x14ac:dyDescent="0.2">
      <c r="A2" s="68" t="s">
        <v>540</v>
      </c>
      <c r="B2" s="69"/>
      <c r="C2" s="69"/>
      <c r="D2" s="70"/>
    </row>
    <row r="3" spans="1:56" s="1" customFormat="1" ht="5.0999999999999996" customHeight="1" x14ac:dyDescent="0.2">
      <c r="A3" s="67"/>
      <c r="B3" s="69"/>
      <c r="C3" s="69"/>
      <c r="D3" s="69"/>
    </row>
    <row r="4" spans="1:56" s="1" customFormat="1" ht="23.25" customHeight="1" x14ac:dyDescent="0.3">
      <c r="A4" s="68"/>
      <c r="B4" s="67"/>
      <c r="C4" s="67"/>
      <c r="D4" s="159"/>
    </row>
    <row r="5" spans="1:56" s="1" customFormat="1" ht="5.0999999999999996" customHeight="1" x14ac:dyDescent="0.2">
      <c r="A5" s="71"/>
      <c r="B5" s="67"/>
      <c r="C5" s="67"/>
      <c r="D5" s="121"/>
    </row>
    <row r="6" spans="1:56" s="1" customFormat="1" ht="21.75" customHeight="1" x14ac:dyDescent="0.2">
      <c r="A6" s="68" t="s">
        <v>426</v>
      </c>
      <c r="B6" s="67"/>
      <c r="C6" s="72"/>
      <c r="D6" s="121"/>
    </row>
    <row r="7" spans="1:56" s="2" customFormat="1" ht="41.25" customHeight="1" x14ac:dyDescent="0.2">
      <c r="A7" s="71"/>
      <c r="B7" s="67"/>
      <c r="C7" s="73"/>
      <c r="D7" s="121"/>
    </row>
    <row r="8" spans="1:56" s="3" customFormat="1" ht="21" customHeight="1" x14ac:dyDescent="0.25">
      <c r="A8" s="74" t="s">
        <v>1</v>
      </c>
      <c r="B8" s="75" t="s">
        <v>2</v>
      </c>
      <c r="C8" s="76" t="s">
        <v>3</v>
      </c>
      <c r="D8" s="76" t="s">
        <v>473</v>
      </c>
    </row>
    <row r="9" spans="1:56" s="52" customFormat="1" ht="23.25" customHeight="1" x14ac:dyDescent="0.2">
      <c r="A9" s="77" t="s">
        <v>427</v>
      </c>
      <c r="B9" s="77"/>
      <c r="C9" s="181"/>
      <c r="D9" s="77"/>
      <c r="E9" s="4"/>
      <c r="F9" s="4"/>
      <c r="G9" s="47"/>
      <c r="H9" s="48"/>
      <c r="I9" s="48"/>
      <c r="J9" s="49"/>
      <c r="K9" s="49"/>
      <c r="L9" s="50"/>
      <c r="M9" s="49"/>
      <c r="N9" s="49"/>
      <c r="O9" s="49"/>
      <c r="P9" s="49"/>
      <c r="Q9" s="49"/>
      <c r="R9" s="49"/>
      <c r="S9" s="49"/>
      <c r="T9" s="49"/>
      <c r="U9" s="49"/>
      <c r="V9" s="49"/>
      <c r="W9" s="49"/>
      <c r="X9" s="49"/>
      <c r="Y9" s="49"/>
      <c r="Z9" s="49"/>
      <c r="AA9" s="49"/>
      <c r="AB9" s="49"/>
      <c r="AC9" s="49"/>
      <c r="AD9" s="49"/>
      <c r="AE9" s="49"/>
      <c r="AF9" s="49"/>
      <c r="AG9" s="49"/>
      <c r="AH9" s="49"/>
      <c r="AI9" s="51"/>
      <c r="AJ9" s="51"/>
      <c r="AK9" s="51"/>
      <c r="AL9" s="51"/>
      <c r="AM9" s="51"/>
      <c r="AN9" s="51"/>
      <c r="AO9" s="51"/>
      <c r="AP9" s="51"/>
      <c r="AQ9" s="51"/>
      <c r="AR9" s="51"/>
      <c r="AS9" s="51"/>
      <c r="AT9" s="51"/>
      <c r="AU9" s="51"/>
      <c r="AV9" s="51"/>
      <c r="AW9" s="51"/>
      <c r="AX9" s="51"/>
      <c r="AY9" s="51"/>
      <c r="AZ9" s="51"/>
      <c r="BA9" s="51"/>
      <c r="BB9" s="51"/>
      <c r="BC9" s="51"/>
      <c r="BD9" s="51"/>
    </row>
    <row r="10" spans="1:56" s="56" customFormat="1" ht="15" customHeight="1" x14ac:dyDescent="0.2">
      <c r="A10" s="184" t="s">
        <v>428</v>
      </c>
      <c r="B10" s="102" t="s">
        <v>429</v>
      </c>
      <c r="C10" s="64">
        <v>11000</v>
      </c>
      <c r="D10" s="188" t="s">
        <v>687</v>
      </c>
      <c r="E10" s="55"/>
      <c r="F10" s="54"/>
      <c r="G10" s="55"/>
      <c r="H10" s="48"/>
      <c r="I10" s="48"/>
      <c r="J10" s="48"/>
      <c r="K10" s="48"/>
      <c r="L10" s="50"/>
      <c r="M10" s="48"/>
      <c r="N10" s="48"/>
      <c r="O10" s="48"/>
      <c r="P10" s="48"/>
      <c r="Q10" s="48"/>
      <c r="R10" s="48"/>
      <c r="S10" s="48"/>
      <c r="T10" s="48"/>
      <c r="U10" s="48"/>
      <c r="V10" s="48"/>
      <c r="W10" s="48"/>
      <c r="X10" s="48"/>
      <c r="Y10" s="48"/>
      <c r="Z10" s="48"/>
      <c r="AA10" s="48"/>
      <c r="AB10" s="48"/>
      <c r="AC10" s="48"/>
      <c r="AD10" s="48"/>
      <c r="AE10" s="48"/>
      <c r="AF10" s="48"/>
      <c r="AG10" s="48"/>
      <c r="AH10" s="48"/>
      <c r="AI10" s="5"/>
      <c r="AJ10" s="5"/>
      <c r="AK10" s="5"/>
      <c r="AL10" s="5"/>
      <c r="AM10" s="5"/>
      <c r="AN10" s="5"/>
      <c r="AO10" s="5"/>
      <c r="AP10" s="5"/>
      <c r="AQ10" s="5"/>
      <c r="AR10" s="5"/>
      <c r="AS10" s="5"/>
      <c r="AT10" s="5"/>
      <c r="AU10" s="5"/>
      <c r="AV10" s="5"/>
      <c r="AW10" s="5"/>
      <c r="AX10" s="5"/>
      <c r="AY10" s="5"/>
      <c r="AZ10" s="5"/>
      <c r="BA10" s="5"/>
      <c r="BB10" s="5"/>
      <c r="BC10" s="5"/>
      <c r="BD10" s="5"/>
    </row>
    <row r="11" spans="1:56" s="56" customFormat="1" ht="15" customHeight="1" x14ac:dyDescent="0.2">
      <c r="A11" s="184" t="s">
        <v>430</v>
      </c>
      <c r="B11" s="97" t="s">
        <v>431</v>
      </c>
      <c r="C11" s="65">
        <v>0.26149445193238163</v>
      </c>
      <c r="D11" s="188" t="s">
        <v>688</v>
      </c>
      <c r="E11" s="55"/>
      <c r="F11" s="54"/>
      <c r="G11" s="55"/>
      <c r="H11" s="48"/>
      <c r="I11" s="48"/>
      <c r="J11" s="48"/>
      <c r="K11" s="48"/>
      <c r="L11" s="50"/>
      <c r="M11" s="48"/>
      <c r="N11" s="48"/>
      <c r="O11" s="48"/>
      <c r="P11" s="48"/>
      <c r="Q11" s="48"/>
      <c r="R11" s="48"/>
      <c r="S11" s="48"/>
      <c r="T11" s="48"/>
      <c r="U11" s="48"/>
      <c r="V11" s="48"/>
      <c r="W11" s="48"/>
      <c r="X11" s="48"/>
      <c r="Y11" s="48"/>
      <c r="Z11" s="48"/>
      <c r="AA11" s="48"/>
      <c r="AB11" s="48"/>
      <c r="AC11" s="48"/>
      <c r="AD11" s="48"/>
      <c r="AE11" s="48"/>
      <c r="AF11" s="48"/>
      <c r="AG11" s="48"/>
      <c r="AH11" s="48"/>
      <c r="AI11" s="5"/>
      <c r="AJ11" s="5"/>
      <c r="AK11" s="5"/>
      <c r="AL11" s="5"/>
      <c r="AM11" s="5"/>
      <c r="AN11" s="5"/>
      <c r="AO11" s="5"/>
      <c r="AP11" s="5"/>
      <c r="AQ11" s="5"/>
      <c r="AR11" s="5"/>
      <c r="AS11" s="5"/>
      <c r="AT11" s="5"/>
      <c r="AU11" s="5"/>
      <c r="AV11" s="5"/>
      <c r="AW11" s="5"/>
      <c r="AX11" s="5"/>
      <c r="AY11" s="5"/>
      <c r="AZ11" s="5"/>
      <c r="BA11" s="5"/>
      <c r="BB11" s="5"/>
      <c r="BC11" s="5"/>
      <c r="BD11" s="5"/>
    </row>
    <row r="12" spans="1:56" s="60" customFormat="1" ht="23.25" customHeight="1" x14ac:dyDescent="0.2">
      <c r="A12" s="77" t="s">
        <v>432</v>
      </c>
      <c r="B12" s="77"/>
      <c r="C12" s="182"/>
      <c r="D12" s="183"/>
      <c r="E12" s="57"/>
      <c r="F12" s="54"/>
      <c r="G12" s="57"/>
      <c r="H12" s="48"/>
      <c r="I12" s="48"/>
      <c r="J12" s="58"/>
      <c r="K12" s="58"/>
      <c r="L12" s="50"/>
      <c r="M12" s="58"/>
      <c r="N12" s="58"/>
      <c r="O12" s="58"/>
      <c r="P12" s="58"/>
      <c r="Q12" s="58"/>
      <c r="R12" s="58"/>
      <c r="S12" s="58"/>
      <c r="T12" s="58"/>
      <c r="U12" s="58"/>
      <c r="V12" s="58"/>
      <c r="W12" s="58"/>
      <c r="X12" s="58"/>
      <c r="Y12" s="58"/>
      <c r="Z12" s="58"/>
      <c r="AA12" s="58"/>
      <c r="AB12" s="58"/>
      <c r="AC12" s="58"/>
      <c r="AD12" s="58"/>
      <c r="AE12" s="58"/>
      <c r="AF12" s="58"/>
      <c r="AG12" s="58"/>
      <c r="AH12" s="58"/>
      <c r="AI12" s="59"/>
      <c r="AJ12" s="59"/>
      <c r="AK12" s="59"/>
      <c r="AL12" s="59"/>
      <c r="AM12" s="59"/>
      <c r="AN12" s="59"/>
      <c r="AO12" s="59"/>
      <c r="AP12" s="59"/>
      <c r="AQ12" s="59"/>
      <c r="AR12" s="59"/>
      <c r="AS12" s="59"/>
      <c r="AT12" s="59"/>
      <c r="AU12" s="59"/>
      <c r="AV12" s="59"/>
      <c r="AW12" s="59"/>
      <c r="AX12" s="59"/>
      <c r="AY12" s="59"/>
      <c r="AZ12" s="59"/>
      <c r="BA12" s="59"/>
      <c r="BB12" s="59"/>
      <c r="BC12" s="59"/>
      <c r="BD12" s="59"/>
    </row>
    <row r="13" spans="1:56" s="56" customFormat="1" ht="15" customHeight="1" x14ac:dyDescent="0.2">
      <c r="A13" s="185" t="s">
        <v>433</v>
      </c>
      <c r="B13" s="97" t="s">
        <v>434</v>
      </c>
      <c r="C13" s="179">
        <v>806716000</v>
      </c>
      <c r="D13" s="189" t="s">
        <v>689</v>
      </c>
      <c r="E13" s="55"/>
      <c r="F13" s="54"/>
      <c r="G13" s="61"/>
      <c r="H13" s="62"/>
      <c r="I13" s="62"/>
      <c r="J13" s="48"/>
      <c r="K13" s="48"/>
      <c r="L13" s="50"/>
      <c r="M13" s="62"/>
      <c r="N13" s="62"/>
      <c r="O13" s="62"/>
      <c r="P13" s="48"/>
      <c r="Q13" s="48"/>
      <c r="R13" s="48"/>
      <c r="S13" s="48"/>
      <c r="T13" s="48"/>
      <c r="U13" s="48"/>
      <c r="V13" s="48"/>
      <c r="W13" s="48"/>
      <c r="X13" s="48"/>
      <c r="Y13" s="48"/>
      <c r="Z13" s="48"/>
      <c r="AA13" s="48"/>
      <c r="AB13" s="48"/>
      <c r="AC13" s="48"/>
      <c r="AD13" s="48"/>
      <c r="AE13" s="48"/>
      <c r="AF13" s="48"/>
      <c r="AG13" s="48"/>
      <c r="AH13" s="48"/>
      <c r="AM13" s="5"/>
      <c r="AN13" s="5"/>
      <c r="AO13" s="5"/>
      <c r="AP13" s="5"/>
      <c r="AQ13" s="5"/>
      <c r="AR13" s="5"/>
      <c r="AS13" s="5"/>
      <c r="AT13" s="5"/>
      <c r="AU13" s="5"/>
      <c r="AV13" s="5"/>
      <c r="AW13" s="5"/>
      <c r="AX13" s="5"/>
      <c r="AY13" s="5"/>
      <c r="AZ13" s="5"/>
      <c r="BA13" s="5"/>
      <c r="BB13" s="5"/>
      <c r="BC13" s="5"/>
      <c r="BD13" s="5"/>
    </row>
    <row r="14" spans="1:56" s="56" customFormat="1" ht="15" customHeight="1" x14ac:dyDescent="0.2">
      <c r="A14" s="185" t="s">
        <v>435</v>
      </c>
      <c r="B14" s="97" t="s">
        <v>436</v>
      </c>
      <c r="C14" s="179">
        <v>154868000</v>
      </c>
      <c r="D14" s="189" t="s">
        <v>690</v>
      </c>
      <c r="E14" s="55"/>
      <c r="F14" s="54"/>
      <c r="G14" s="61"/>
      <c r="H14" s="62"/>
      <c r="I14" s="62"/>
      <c r="J14" s="48"/>
      <c r="K14" s="48"/>
      <c r="L14" s="50"/>
      <c r="M14" s="48"/>
      <c r="N14" s="48"/>
      <c r="O14" s="48"/>
      <c r="P14" s="48"/>
      <c r="Q14" s="48"/>
      <c r="R14" s="48"/>
      <c r="S14" s="48"/>
      <c r="T14" s="48"/>
      <c r="U14" s="48"/>
      <c r="V14" s="48"/>
      <c r="W14" s="48"/>
      <c r="X14" s="48"/>
      <c r="Y14" s="48"/>
      <c r="Z14" s="48"/>
      <c r="AA14" s="48"/>
      <c r="AB14" s="48"/>
      <c r="AC14" s="48"/>
      <c r="AD14" s="48"/>
      <c r="AE14" s="48"/>
      <c r="AF14" s="48"/>
      <c r="AG14" s="48"/>
      <c r="AH14" s="48"/>
      <c r="AM14" s="5"/>
      <c r="AN14" s="5"/>
      <c r="AO14" s="5"/>
      <c r="AP14" s="5"/>
      <c r="AQ14" s="5"/>
      <c r="AR14" s="5"/>
      <c r="AS14" s="5"/>
      <c r="AT14" s="5"/>
      <c r="AU14" s="5"/>
      <c r="AV14" s="5"/>
      <c r="AW14" s="5"/>
      <c r="AX14" s="5"/>
      <c r="AY14" s="5"/>
      <c r="AZ14" s="5"/>
      <c r="BA14" s="5"/>
      <c r="BB14" s="5"/>
      <c r="BC14" s="5"/>
      <c r="BD14" s="5"/>
    </row>
    <row r="15" spans="1:56" s="56" customFormat="1" ht="15" customHeight="1" x14ac:dyDescent="0.2">
      <c r="A15" s="185" t="s">
        <v>437</v>
      </c>
      <c r="B15" s="97" t="s">
        <v>438</v>
      </c>
      <c r="C15" s="179">
        <v>145014000</v>
      </c>
      <c r="D15" s="189" t="s">
        <v>691</v>
      </c>
      <c r="E15" s="55"/>
      <c r="F15" s="54"/>
      <c r="G15" s="61"/>
      <c r="H15" s="62"/>
      <c r="I15" s="62"/>
      <c r="J15" s="48"/>
      <c r="K15" s="48"/>
      <c r="L15" s="50"/>
      <c r="M15" s="48"/>
      <c r="N15" s="48"/>
      <c r="O15" s="48"/>
      <c r="P15" s="48"/>
      <c r="Q15" s="48"/>
      <c r="R15" s="48"/>
      <c r="S15" s="48"/>
      <c r="T15" s="48"/>
      <c r="U15" s="48"/>
      <c r="V15" s="48"/>
      <c r="W15" s="48"/>
      <c r="X15" s="48"/>
      <c r="Y15" s="48"/>
      <c r="Z15" s="48"/>
      <c r="AA15" s="48"/>
      <c r="AB15" s="48"/>
      <c r="AC15" s="48"/>
      <c r="AD15" s="48"/>
      <c r="AE15" s="48"/>
      <c r="AF15" s="48"/>
      <c r="AG15" s="48"/>
      <c r="AH15" s="48"/>
      <c r="AM15" s="5"/>
      <c r="AN15" s="5"/>
      <c r="AO15" s="5"/>
      <c r="AP15" s="5"/>
      <c r="AQ15" s="5"/>
      <c r="AR15" s="5"/>
      <c r="AS15" s="5"/>
      <c r="AT15" s="5"/>
      <c r="AU15" s="5"/>
      <c r="AV15" s="5"/>
      <c r="AW15" s="5"/>
      <c r="AX15" s="5"/>
      <c r="AY15" s="5"/>
      <c r="AZ15" s="5"/>
      <c r="BA15" s="5"/>
      <c r="BB15" s="5"/>
      <c r="BC15" s="5"/>
      <c r="BD15" s="5"/>
    </row>
    <row r="16" spans="1:56" s="56" customFormat="1" ht="15" customHeight="1" x14ac:dyDescent="0.2">
      <c r="A16" s="185" t="s">
        <v>439</v>
      </c>
      <c r="B16" s="97" t="s">
        <v>440</v>
      </c>
      <c r="C16" s="179">
        <v>269438000</v>
      </c>
      <c r="D16" s="189" t="s">
        <v>692</v>
      </c>
      <c r="E16" s="55"/>
      <c r="F16" s="54"/>
      <c r="G16" s="61"/>
      <c r="I16" s="62"/>
      <c r="J16" s="48"/>
      <c r="K16" s="48"/>
      <c r="L16" s="50"/>
      <c r="M16" s="48"/>
      <c r="N16" s="48"/>
      <c r="O16" s="48"/>
      <c r="P16" s="48"/>
      <c r="Q16" s="48"/>
      <c r="R16" s="48"/>
      <c r="S16" s="48"/>
      <c r="T16" s="48"/>
      <c r="U16" s="48"/>
      <c r="V16" s="48"/>
      <c r="W16" s="48"/>
      <c r="X16" s="48"/>
      <c r="Y16" s="48"/>
      <c r="Z16" s="48"/>
      <c r="AA16" s="48"/>
      <c r="AB16" s="48"/>
      <c r="AC16" s="48"/>
      <c r="AD16" s="48"/>
      <c r="AE16" s="48"/>
      <c r="AF16" s="48"/>
      <c r="AG16" s="48"/>
      <c r="AH16" s="48"/>
      <c r="AM16" s="5"/>
      <c r="AN16" s="5"/>
      <c r="AO16" s="5"/>
      <c r="AP16" s="5"/>
      <c r="AQ16" s="5"/>
      <c r="AR16" s="5"/>
      <c r="AS16" s="5"/>
      <c r="AT16" s="5"/>
      <c r="AU16" s="5"/>
      <c r="AV16" s="5"/>
      <c r="AW16" s="5"/>
      <c r="AX16" s="5"/>
      <c r="AY16" s="5"/>
      <c r="AZ16" s="5"/>
      <c r="BA16" s="5"/>
      <c r="BB16" s="5"/>
      <c r="BC16" s="5"/>
      <c r="BD16" s="5"/>
    </row>
    <row r="17" spans="1:56" ht="15" customHeight="1" x14ac:dyDescent="0.25">
      <c r="A17" s="185" t="s">
        <v>441</v>
      </c>
      <c r="B17" s="97" t="s">
        <v>442</v>
      </c>
      <c r="C17" s="179">
        <v>200305000</v>
      </c>
      <c r="D17" s="190" t="s">
        <v>693</v>
      </c>
      <c r="F17" s="54"/>
      <c r="AM17" s="45"/>
      <c r="AN17" s="45"/>
      <c r="AO17" s="45"/>
      <c r="AP17" s="45"/>
      <c r="AQ17" s="45"/>
      <c r="AR17" s="45"/>
      <c r="AS17" s="45"/>
      <c r="AT17" s="45"/>
      <c r="AU17" s="45"/>
      <c r="AV17" s="45"/>
      <c r="AW17" s="45"/>
      <c r="AX17" s="45"/>
      <c r="AY17" s="45"/>
      <c r="AZ17" s="45"/>
      <c r="BA17" s="45"/>
      <c r="BB17" s="45"/>
      <c r="BC17" s="45"/>
      <c r="BD17" s="45"/>
    </row>
    <row r="18" spans="1:56" s="56" customFormat="1" ht="15" customHeight="1" x14ac:dyDescent="0.2">
      <c r="A18" s="96" t="s">
        <v>443</v>
      </c>
      <c r="B18" s="97" t="s">
        <v>444</v>
      </c>
      <c r="C18" s="179">
        <v>0</v>
      </c>
      <c r="D18" s="189" t="s">
        <v>694</v>
      </c>
      <c r="E18" s="55"/>
      <c r="F18" s="54"/>
      <c r="G18" s="61"/>
      <c r="I18" s="62"/>
      <c r="J18" s="48"/>
      <c r="K18" s="48"/>
      <c r="L18" s="50"/>
      <c r="M18" s="48"/>
      <c r="N18" s="48"/>
      <c r="O18" s="48"/>
      <c r="P18" s="48"/>
      <c r="Q18" s="48"/>
      <c r="R18" s="48"/>
      <c r="S18" s="48"/>
      <c r="T18" s="48"/>
      <c r="U18" s="48"/>
      <c r="V18" s="48"/>
      <c r="W18" s="48"/>
      <c r="X18" s="48"/>
      <c r="Y18" s="48"/>
      <c r="Z18" s="48"/>
      <c r="AA18" s="48"/>
      <c r="AB18" s="48"/>
      <c r="AC18" s="48"/>
      <c r="AD18" s="48"/>
      <c r="AE18" s="48"/>
      <c r="AF18" s="48"/>
      <c r="AG18" s="48"/>
      <c r="AH18" s="48"/>
      <c r="AM18" s="5"/>
      <c r="AN18" s="5"/>
      <c r="AO18" s="5"/>
      <c r="AP18" s="5"/>
      <c r="AQ18" s="5"/>
      <c r="AR18" s="5"/>
      <c r="AS18" s="5"/>
      <c r="AT18" s="5"/>
      <c r="AU18" s="5"/>
      <c r="AV18" s="5"/>
      <c r="AW18" s="5"/>
      <c r="AX18" s="5"/>
      <c r="AY18" s="5"/>
      <c r="AZ18" s="5"/>
      <c r="BA18" s="5"/>
      <c r="BB18" s="5"/>
      <c r="BC18" s="5"/>
      <c r="BD18" s="5"/>
    </row>
    <row r="19" spans="1:56" s="56" customFormat="1" ht="15" customHeight="1" thickBot="1" x14ac:dyDescent="0.25">
      <c r="A19" s="96" t="s">
        <v>445</v>
      </c>
      <c r="B19" s="97" t="s">
        <v>446</v>
      </c>
      <c r="C19" s="179">
        <v>0</v>
      </c>
      <c r="D19" s="189" t="s">
        <v>695</v>
      </c>
      <c r="E19" s="55"/>
      <c r="F19" s="54"/>
      <c r="G19" s="61"/>
      <c r="I19" s="62"/>
      <c r="J19" s="48"/>
      <c r="K19" s="48"/>
      <c r="L19" s="50"/>
      <c r="M19" s="48"/>
      <c r="N19" s="48"/>
      <c r="O19" s="48"/>
      <c r="P19" s="48"/>
      <c r="Q19" s="48"/>
      <c r="R19" s="48"/>
      <c r="S19" s="48"/>
      <c r="T19" s="48"/>
      <c r="U19" s="48"/>
      <c r="V19" s="48"/>
      <c r="W19" s="48"/>
      <c r="X19" s="48"/>
      <c r="Y19" s="48"/>
      <c r="Z19" s="48"/>
      <c r="AA19" s="48"/>
      <c r="AB19" s="48"/>
      <c r="AC19" s="48"/>
      <c r="AD19" s="48"/>
      <c r="AE19" s="48"/>
      <c r="AF19" s="48"/>
      <c r="AG19" s="48"/>
      <c r="AH19" s="48"/>
      <c r="AM19" s="5"/>
      <c r="AN19" s="5"/>
      <c r="AO19" s="5"/>
      <c r="AP19" s="5"/>
      <c r="AQ19" s="5"/>
      <c r="AR19" s="5"/>
      <c r="AS19" s="5"/>
      <c r="AT19" s="5"/>
      <c r="AU19" s="5"/>
      <c r="AV19" s="5"/>
      <c r="AW19" s="5"/>
      <c r="AX19" s="5"/>
      <c r="AY19" s="5"/>
      <c r="AZ19" s="5"/>
      <c r="BA19" s="5"/>
      <c r="BB19" s="5"/>
      <c r="BC19" s="5"/>
      <c r="BD19" s="5"/>
    </row>
    <row r="20" spans="1:56" s="56" customFormat="1" ht="15" customHeight="1" thickBot="1" x14ac:dyDescent="0.25">
      <c r="A20" s="185" t="s">
        <v>447</v>
      </c>
      <c r="B20" s="97" t="s">
        <v>448</v>
      </c>
      <c r="C20" s="109">
        <v>128221000</v>
      </c>
      <c r="D20" s="189" t="s">
        <v>696</v>
      </c>
      <c r="E20" s="55"/>
      <c r="F20" s="54"/>
      <c r="G20" s="61"/>
      <c r="I20" s="62"/>
      <c r="J20" s="48"/>
      <c r="K20" s="48"/>
      <c r="L20" s="50"/>
      <c r="M20" s="48"/>
      <c r="N20" s="48"/>
      <c r="O20" s="48"/>
      <c r="P20" s="48"/>
      <c r="Q20" s="48"/>
      <c r="R20" s="48"/>
      <c r="S20" s="48"/>
      <c r="T20" s="48"/>
      <c r="U20" s="48"/>
      <c r="V20" s="48"/>
      <c r="W20" s="48"/>
      <c r="X20" s="48"/>
      <c r="Y20" s="48"/>
      <c r="Z20" s="48"/>
      <c r="AA20" s="48"/>
      <c r="AB20" s="48"/>
      <c r="AC20" s="48"/>
      <c r="AD20" s="48"/>
      <c r="AE20" s="48"/>
      <c r="AF20" s="48"/>
      <c r="AG20" s="48"/>
      <c r="AH20" s="48"/>
      <c r="AM20" s="5"/>
      <c r="AN20" s="5"/>
      <c r="AO20" s="5"/>
      <c r="AP20" s="5"/>
      <c r="AQ20" s="5"/>
      <c r="AR20" s="5"/>
      <c r="AS20" s="5"/>
      <c r="AT20" s="5"/>
      <c r="AU20" s="5"/>
      <c r="AV20" s="5"/>
      <c r="AW20" s="5"/>
      <c r="AX20" s="5"/>
      <c r="AY20" s="5"/>
      <c r="AZ20" s="5"/>
      <c r="BA20" s="5"/>
      <c r="BB20" s="5"/>
      <c r="BC20" s="5"/>
      <c r="BD20" s="5"/>
    </row>
    <row r="21" spans="1:56" s="56" customFormat="1" ht="12" customHeight="1" thickBot="1" x14ac:dyDescent="0.25">
      <c r="A21" s="185"/>
      <c r="B21" s="97"/>
      <c r="C21" s="103"/>
      <c r="D21" s="186"/>
      <c r="E21" s="55"/>
      <c r="F21" s="54"/>
      <c r="G21" s="61"/>
      <c r="H21" s="62"/>
      <c r="I21" s="62"/>
      <c r="J21" s="48"/>
      <c r="K21" s="48"/>
      <c r="L21" s="50"/>
      <c r="N21" s="62"/>
      <c r="O21" s="62"/>
      <c r="P21" s="48"/>
      <c r="Q21" s="48"/>
      <c r="R21" s="48"/>
      <c r="S21" s="48"/>
      <c r="T21" s="48"/>
      <c r="U21" s="48"/>
      <c r="V21" s="48"/>
      <c r="W21" s="48"/>
      <c r="X21" s="48"/>
      <c r="Y21" s="48"/>
      <c r="Z21" s="48"/>
      <c r="AA21" s="48"/>
      <c r="AB21" s="48"/>
      <c r="AC21" s="48"/>
      <c r="AD21" s="48"/>
      <c r="AE21" s="48"/>
      <c r="AF21" s="48"/>
      <c r="AG21" s="48"/>
      <c r="AH21" s="48"/>
      <c r="AM21" s="5"/>
      <c r="AN21" s="5"/>
      <c r="AO21" s="5"/>
      <c r="AP21" s="5"/>
      <c r="AQ21" s="5"/>
      <c r="AR21" s="5"/>
      <c r="AS21" s="5"/>
      <c r="AT21" s="5"/>
      <c r="AU21" s="5"/>
      <c r="AV21" s="5"/>
      <c r="AW21" s="5"/>
      <c r="AX21" s="5"/>
      <c r="AY21" s="5"/>
      <c r="AZ21" s="5"/>
      <c r="BA21" s="5"/>
      <c r="BB21" s="5"/>
      <c r="BC21" s="5"/>
      <c r="BD21" s="5"/>
    </row>
    <row r="22" spans="1:56" s="56" customFormat="1" ht="15" customHeight="1" thickBot="1" x14ac:dyDescent="0.25">
      <c r="A22" s="185" t="s">
        <v>449</v>
      </c>
      <c r="B22" s="102" t="s">
        <v>450</v>
      </c>
      <c r="C22" s="66">
        <v>1704562000</v>
      </c>
      <c r="D22" s="191" t="s">
        <v>697</v>
      </c>
      <c r="E22" s="55"/>
      <c r="F22" s="54"/>
      <c r="G22" s="61"/>
      <c r="H22" s="62"/>
      <c r="I22" s="62"/>
      <c r="J22" s="48"/>
      <c r="K22" s="48"/>
      <c r="L22" s="50"/>
      <c r="N22" s="62"/>
      <c r="O22" s="62"/>
      <c r="P22" s="48"/>
      <c r="Q22" s="48"/>
      <c r="R22" s="48"/>
      <c r="S22" s="48"/>
      <c r="T22" s="48"/>
      <c r="U22" s="48"/>
      <c r="V22" s="48"/>
      <c r="W22" s="48"/>
      <c r="X22" s="48"/>
      <c r="Y22" s="48"/>
      <c r="Z22" s="48"/>
      <c r="AA22" s="48"/>
      <c r="AB22" s="48"/>
      <c r="AC22" s="48"/>
      <c r="AD22" s="48"/>
      <c r="AE22" s="48"/>
      <c r="AF22" s="48"/>
      <c r="AG22" s="48"/>
      <c r="AH22" s="48"/>
      <c r="AM22" s="5"/>
      <c r="AN22" s="5"/>
      <c r="AO22" s="5"/>
      <c r="AP22" s="5"/>
      <c r="AQ22" s="5"/>
      <c r="AR22" s="5"/>
      <c r="AS22" s="5"/>
      <c r="AT22" s="5"/>
      <c r="AU22" s="5"/>
      <c r="AV22" s="5"/>
      <c r="AW22" s="5"/>
      <c r="AX22" s="5"/>
      <c r="AY22" s="5"/>
      <c r="AZ22" s="5"/>
      <c r="BA22" s="5"/>
      <c r="BB22" s="5"/>
      <c r="BC22" s="5"/>
      <c r="BD22" s="5"/>
    </row>
    <row r="23" spans="1:56" s="60" customFormat="1" ht="23.25" customHeight="1" x14ac:dyDescent="0.2">
      <c r="A23" s="77" t="s">
        <v>451</v>
      </c>
      <c r="B23" s="77"/>
      <c r="C23" s="77"/>
      <c r="D23" s="183"/>
      <c r="E23" s="57"/>
      <c r="F23" s="54"/>
      <c r="G23" s="57"/>
      <c r="H23" s="48"/>
      <c r="I23" s="48"/>
      <c r="J23" s="58"/>
      <c r="K23" s="58"/>
      <c r="L23" s="50"/>
      <c r="M23" s="58"/>
      <c r="N23" s="58"/>
      <c r="O23" s="58"/>
      <c r="P23" s="58"/>
      <c r="Q23" s="58"/>
      <c r="R23" s="58"/>
      <c r="S23" s="58"/>
      <c r="T23" s="58"/>
      <c r="U23" s="58"/>
      <c r="V23" s="58"/>
      <c r="W23" s="58"/>
      <c r="X23" s="58"/>
      <c r="Y23" s="58"/>
      <c r="Z23" s="58"/>
      <c r="AA23" s="58"/>
      <c r="AB23" s="58"/>
      <c r="AC23" s="58"/>
      <c r="AD23" s="58"/>
      <c r="AE23" s="58"/>
      <c r="AF23" s="58"/>
      <c r="AG23" s="58"/>
      <c r="AH23" s="58"/>
      <c r="AI23" s="59"/>
      <c r="AJ23" s="59"/>
      <c r="AK23" s="59"/>
      <c r="AL23" s="59"/>
      <c r="AM23" s="59"/>
      <c r="AN23" s="59"/>
      <c r="AO23" s="59"/>
      <c r="AP23" s="59"/>
      <c r="AQ23" s="59"/>
      <c r="AR23" s="59"/>
      <c r="AS23" s="59"/>
      <c r="AT23" s="59"/>
      <c r="AU23" s="59"/>
      <c r="AV23" s="59"/>
      <c r="AW23" s="59"/>
      <c r="AX23" s="59"/>
      <c r="AY23" s="59"/>
      <c r="AZ23" s="59"/>
      <c r="BA23" s="59"/>
      <c r="BB23" s="59"/>
      <c r="BC23" s="59"/>
      <c r="BD23" s="59"/>
    </row>
    <row r="24" spans="1:56" s="56" customFormat="1" ht="15" customHeight="1" x14ac:dyDescent="0.2">
      <c r="A24" s="185" t="s">
        <v>452</v>
      </c>
      <c r="B24" s="97" t="s">
        <v>453</v>
      </c>
      <c r="C24" s="6">
        <v>150000</v>
      </c>
      <c r="D24" s="189" t="s">
        <v>698</v>
      </c>
      <c r="E24" s="55"/>
      <c r="F24" s="54"/>
      <c r="G24" s="61"/>
      <c r="H24" s="62"/>
      <c r="I24" s="62"/>
      <c r="J24" s="48"/>
      <c r="K24" s="48"/>
      <c r="L24" s="50"/>
      <c r="M24" s="62"/>
      <c r="N24" s="62"/>
      <c r="O24" s="62"/>
      <c r="P24" s="48"/>
      <c r="Q24" s="48"/>
      <c r="R24" s="48"/>
      <c r="S24" s="48"/>
      <c r="T24" s="48"/>
      <c r="U24" s="48"/>
      <c r="V24" s="48"/>
      <c r="W24" s="48"/>
      <c r="X24" s="48"/>
      <c r="Y24" s="48"/>
      <c r="Z24" s="48"/>
      <c r="AA24" s="48"/>
      <c r="AB24" s="48"/>
      <c r="AC24" s="48"/>
      <c r="AD24" s="48"/>
      <c r="AE24" s="48"/>
      <c r="AF24" s="48"/>
      <c r="AG24" s="48"/>
      <c r="AH24" s="48"/>
    </row>
    <row r="25" spans="1:56" s="56" customFormat="1" ht="15" customHeight="1" x14ac:dyDescent="0.2">
      <c r="A25" s="185" t="s">
        <v>454</v>
      </c>
      <c r="B25" s="97" t="s">
        <v>455</v>
      </c>
      <c r="C25" s="27" t="s">
        <v>117</v>
      </c>
      <c r="D25" s="189" t="s">
        <v>699</v>
      </c>
      <c r="E25" s="55"/>
      <c r="F25" s="54"/>
      <c r="G25" s="61"/>
      <c r="H25" s="62"/>
      <c r="I25" s="62"/>
      <c r="J25" s="48"/>
      <c r="K25" s="48"/>
      <c r="L25" s="50"/>
      <c r="M25" s="48"/>
      <c r="N25" s="48"/>
      <c r="O25" s="48"/>
      <c r="P25" s="48"/>
      <c r="Q25" s="48"/>
      <c r="R25" s="48"/>
      <c r="S25" s="48"/>
      <c r="T25" s="48"/>
      <c r="U25" s="48"/>
      <c r="V25" s="48"/>
      <c r="W25" s="48"/>
      <c r="X25" s="48"/>
      <c r="Y25" s="48"/>
      <c r="Z25" s="48"/>
      <c r="AA25" s="48"/>
      <c r="AB25" s="48"/>
      <c r="AC25" s="48"/>
      <c r="AD25" s="48"/>
      <c r="AE25" s="48"/>
      <c r="AF25" s="48"/>
      <c r="AG25" s="48"/>
      <c r="AH25" s="48"/>
    </row>
    <row r="26" spans="1:56" s="56" customFormat="1" ht="15" customHeight="1" x14ac:dyDescent="0.2">
      <c r="A26" s="185" t="s">
        <v>456</v>
      </c>
      <c r="B26" s="97" t="s">
        <v>457</v>
      </c>
      <c r="C26" s="27" t="s">
        <v>117</v>
      </c>
      <c r="D26" s="189" t="s">
        <v>700</v>
      </c>
      <c r="E26" s="55"/>
      <c r="F26" s="54"/>
      <c r="G26" s="61"/>
      <c r="H26" s="62"/>
      <c r="I26" s="62"/>
      <c r="J26" s="48"/>
      <c r="K26" s="48"/>
      <c r="L26" s="50"/>
      <c r="M26" s="48"/>
      <c r="N26" s="48"/>
      <c r="O26" s="48"/>
      <c r="P26" s="48"/>
      <c r="Q26" s="48"/>
      <c r="R26" s="48"/>
      <c r="S26" s="48"/>
      <c r="T26" s="48"/>
      <c r="U26" s="48"/>
      <c r="V26" s="48"/>
      <c r="W26" s="48"/>
      <c r="X26" s="48"/>
      <c r="Y26" s="48"/>
      <c r="Z26" s="48"/>
      <c r="AA26" s="48"/>
      <c r="AB26" s="48"/>
      <c r="AC26" s="48"/>
      <c r="AD26" s="48"/>
      <c r="AE26" s="48"/>
      <c r="AF26" s="48"/>
      <c r="AG26" s="48"/>
      <c r="AH26" s="48"/>
    </row>
    <row r="27" spans="1:56" s="56" customFormat="1" ht="15" customHeight="1" x14ac:dyDescent="0.2">
      <c r="A27" s="185"/>
      <c r="B27" s="97" t="s">
        <v>458</v>
      </c>
      <c r="C27" s="101"/>
      <c r="D27" s="141"/>
      <c r="E27" s="55"/>
      <c r="F27" s="54"/>
      <c r="G27" s="61"/>
      <c r="H27" s="62"/>
      <c r="I27" s="62"/>
      <c r="J27" s="48"/>
      <c r="K27" s="48"/>
      <c r="L27" s="50"/>
      <c r="M27" s="48"/>
      <c r="N27" s="48"/>
      <c r="O27" s="48"/>
      <c r="P27" s="48"/>
      <c r="Q27" s="48"/>
      <c r="R27" s="48"/>
      <c r="S27" s="48"/>
      <c r="T27" s="48"/>
      <c r="U27" s="48"/>
      <c r="V27" s="48"/>
      <c r="W27" s="48"/>
      <c r="X27" s="48"/>
      <c r="Y27" s="48"/>
      <c r="Z27" s="48"/>
      <c r="AA27" s="48"/>
      <c r="AB27" s="48"/>
      <c r="AC27" s="48"/>
      <c r="AD27" s="48"/>
      <c r="AE27" s="48"/>
      <c r="AF27" s="48"/>
      <c r="AG27" s="48"/>
      <c r="AH27" s="48"/>
    </row>
    <row r="28" spans="1:56" s="56" customFormat="1" ht="12" customHeight="1" thickBot="1" x14ac:dyDescent="0.25">
      <c r="A28" s="185"/>
      <c r="B28" s="97"/>
      <c r="C28" s="103"/>
      <c r="D28" s="186"/>
      <c r="E28" s="55"/>
      <c r="F28" s="54"/>
      <c r="G28" s="61"/>
      <c r="H28" s="62"/>
      <c r="I28" s="62"/>
      <c r="J28" s="48"/>
      <c r="K28" s="48"/>
      <c r="L28" s="50"/>
      <c r="N28" s="62"/>
      <c r="O28" s="62"/>
      <c r="P28" s="48"/>
      <c r="Q28" s="48"/>
      <c r="R28" s="48"/>
      <c r="S28" s="48"/>
      <c r="T28" s="48"/>
      <c r="U28" s="48"/>
      <c r="V28" s="48"/>
      <c r="W28" s="48"/>
      <c r="X28" s="48"/>
      <c r="Y28" s="48"/>
      <c r="Z28" s="48"/>
      <c r="AA28" s="48"/>
      <c r="AB28" s="48"/>
      <c r="AC28" s="48"/>
      <c r="AD28" s="48"/>
      <c r="AE28" s="48"/>
      <c r="AF28" s="48"/>
      <c r="AG28" s="48"/>
      <c r="AH28" s="48"/>
    </row>
    <row r="29" spans="1:56" s="56" customFormat="1" ht="15" customHeight="1" thickBot="1" x14ac:dyDescent="0.25">
      <c r="A29" s="185" t="s">
        <v>459</v>
      </c>
      <c r="B29" s="102" t="s">
        <v>460</v>
      </c>
      <c r="C29" s="63">
        <v>194000</v>
      </c>
      <c r="D29" s="191" t="s">
        <v>701</v>
      </c>
      <c r="E29" s="55"/>
      <c r="F29" s="54"/>
      <c r="G29" s="61"/>
      <c r="H29" s="62"/>
      <c r="I29" s="62"/>
      <c r="J29" s="48"/>
      <c r="K29" s="48"/>
      <c r="L29" s="50"/>
      <c r="N29" s="62"/>
      <c r="O29" s="62"/>
      <c r="P29" s="48"/>
      <c r="Q29" s="48"/>
      <c r="R29" s="48"/>
      <c r="S29" s="48"/>
      <c r="T29" s="48"/>
      <c r="U29" s="48"/>
      <c r="V29" s="48"/>
      <c r="W29" s="48"/>
      <c r="X29" s="48"/>
      <c r="Y29" s="48"/>
      <c r="Z29" s="48"/>
      <c r="AA29" s="48"/>
      <c r="AB29" s="48"/>
      <c r="AC29" s="48"/>
      <c r="AD29" s="48"/>
      <c r="AE29" s="48"/>
      <c r="AF29" s="48"/>
      <c r="AG29" s="48"/>
      <c r="AH29" s="48"/>
      <c r="AM29" s="5"/>
      <c r="AN29" s="5"/>
      <c r="AO29" s="5"/>
      <c r="AP29" s="5"/>
      <c r="AQ29" s="5"/>
      <c r="AR29" s="5"/>
      <c r="AS29" s="5"/>
      <c r="AT29" s="5"/>
      <c r="AU29" s="5"/>
      <c r="AV29" s="5"/>
      <c r="AW29" s="5"/>
      <c r="AX29" s="5"/>
      <c r="AY29" s="5"/>
      <c r="AZ29" s="5"/>
      <c r="BA29" s="5"/>
      <c r="BB29" s="5"/>
      <c r="BC29" s="5"/>
      <c r="BD29" s="5"/>
    </row>
    <row r="30" spans="1:56" s="56" customFormat="1" ht="12" customHeight="1" x14ac:dyDescent="0.2">
      <c r="A30" s="94"/>
      <c r="B30" s="94"/>
      <c r="C30" s="94"/>
      <c r="D30" s="135"/>
      <c r="E30" s="55"/>
      <c r="F30" s="54"/>
      <c r="G30" s="61"/>
      <c r="H30" s="62"/>
      <c r="I30" s="62"/>
      <c r="J30" s="48"/>
      <c r="K30" s="48"/>
      <c r="L30" s="50"/>
      <c r="N30" s="62"/>
      <c r="O30" s="62"/>
      <c r="P30" s="48"/>
      <c r="Q30" s="48"/>
      <c r="R30" s="48"/>
      <c r="S30" s="48"/>
      <c r="T30" s="48"/>
      <c r="U30" s="48"/>
      <c r="V30" s="48"/>
      <c r="W30" s="48"/>
      <c r="X30" s="48"/>
      <c r="Y30" s="48"/>
      <c r="Z30" s="48"/>
      <c r="AA30" s="48"/>
      <c r="AB30" s="48"/>
      <c r="AC30" s="48"/>
      <c r="AD30" s="48"/>
      <c r="AE30" s="48"/>
      <c r="AF30" s="48"/>
      <c r="AG30" s="48"/>
      <c r="AH30" s="48"/>
    </row>
    <row r="31" spans="1:56" s="56" customFormat="1" ht="15" customHeight="1" x14ac:dyDescent="0.2">
      <c r="A31" s="185" t="s">
        <v>461</v>
      </c>
      <c r="B31" s="97" t="s">
        <v>462</v>
      </c>
      <c r="C31" s="6">
        <v>903000</v>
      </c>
      <c r="D31" s="180" t="s">
        <v>702</v>
      </c>
      <c r="E31" s="55"/>
      <c r="F31" s="54"/>
      <c r="G31" s="61"/>
      <c r="H31" s="62"/>
      <c r="I31" s="62"/>
      <c r="J31" s="48"/>
      <c r="K31" s="48"/>
      <c r="L31" s="50"/>
      <c r="M31" s="62"/>
      <c r="N31" s="62"/>
      <c r="O31" s="62"/>
      <c r="P31" s="48"/>
      <c r="Q31" s="48"/>
      <c r="R31" s="48"/>
      <c r="S31" s="48"/>
      <c r="T31" s="48"/>
      <c r="U31" s="48"/>
      <c r="V31" s="48"/>
      <c r="W31" s="48"/>
      <c r="X31" s="48"/>
      <c r="Y31" s="48"/>
      <c r="Z31" s="48"/>
      <c r="AA31" s="48"/>
      <c r="AB31" s="48"/>
      <c r="AC31" s="48"/>
      <c r="AD31" s="48"/>
      <c r="AE31" s="48"/>
      <c r="AF31" s="48"/>
      <c r="AG31" s="48"/>
      <c r="AH31" s="48"/>
    </row>
    <row r="32" spans="1:56" s="56" customFormat="1" ht="15" customHeight="1" x14ac:dyDescent="0.2">
      <c r="A32" s="185" t="s">
        <v>463</v>
      </c>
      <c r="B32" s="97" t="s">
        <v>464</v>
      </c>
      <c r="C32" s="27" t="s">
        <v>117</v>
      </c>
      <c r="D32" s="180" t="s">
        <v>703</v>
      </c>
      <c r="E32" s="55"/>
      <c r="F32" s="54"/>
      <c r="G32" s="61"/>
      <c r="H32" s="62"/>
      <c r="I32" s="62"/>
      <c r="J32" s="48"/>
      <c r="K32" s="48"/>
      <c r="L32" s="50"/>
      <c r="M32" s="48"/>
      <c r="N32" s="48"/>
      <c r="O32" s="48"/>
      <c r="P32" s="48"/>
      <c r="Q32" s="48"/>
      <c r="R32" s="48"/>
      <c r="S32" s="48"/>
      <c r="T32" s="48"/>
      <c r="U32" s="48"/>
      <c r="V32" s="48"/>
      <c r="W32" s="48"/>
      <c r="X32" s="48"/>
      <c r="Y32" s="48"/>
      <c r="Z32" s="48"/>
      <c r="AA32" s="48"/>
      <c r="AB32" s="48"/>
      <c r="AC32" s="48"/>
      <c r="AD32" s="48"/>
      <c r="AE32" s="48"/>
      <c r="AF32" s="48"/>
      <c r="AG32" s="48"/>
      <c r="AH32" s="48"/>
    </row>
    <row r="33" spans="1:34" s="56" customFormat="1" ht="15" customHeight="1" x14ac:dyDescent="0.2">
      <c r="A33" s="185" t="s">
        <v>465</v>
      </c>
      <c r="B33" s="97" t="s">
        <v>466</v>
      </c>
      <c r="C33" s="27" t="s">
        <v>117</v>
      </c>
      <c r="D33" s="180" t="s">
        <v>704</v>
      </c>
      <c r="E33" s="55"/>
      <c r="F33" s="54"/>
      <c r="G33" s="61"/>
      <c r="H33" s="62"/>
      <c r="I33" s="62"/>
      <c r="J33" s="48"/>
      <c r="K33" s="48"/>
      <c r="L33" s="50"/>
      <c r="M33" s="48"/>
      <c r="N33" s="48"/>
      <c r="O33" s="48"/>
      <c r="P33" s="48"/>
      <c r="Q33" s="48"/>
      <c r="R33" s="48"/>
      <c r="S33" s="48"/>
      <c r="T33" s="48"/>
      <c r="U33" s="48"/>
      <c r="V33" s="48"/>
      <c r="W33" s="48"/>
      <c r="X33" s="48"/>
      <c r="Y33" s="48"/>
      <c r="Z33" s="48"/>
      <c r="AA33" s="48"/>
      <c r="AB33" s="48"/>
      <c r="AC33" s="48"/>
      <c r="AD33" s="48"/>
      <c r="AE33" s="48"/>
      <c r="AF33" s="48"/>
      <c r="AG33" s="48"/>
      <c r="AH33" s="48"/>
    </row>
    <row r="34" spans="1:34" s="56" customFormat="1" ht="15" customHeight="1" x14ac:dyDescent="0.2">
      <c r="A34" s="97"/>
      <c r="B34" s="97" t="s">
        <v>467</v>
      </c>
      <c r="C34" s="103"/>
      <c r="D34" s="187"/>
      <c r="E34" s="55"/>
      <c r="F34" s="54"/>
      <c r="G34" s="61"/>
      <c r="H34" s="62"/>
      <c r="I34" s="62"/>
      <c r="J34" s="48"/>
      <c r="K34" s="48"/>
      <c r="L34" s="50"/>
      <c r="M34" s="48"/>
      <c r="N34" s="48"/>
      <c r="O34" s="48"/>
      <c r="P34" s="48"/>
      <c r="Q34" s="48"/>
      <c r="R34" s="48"/>
      <c r="S34" s="48"/>
      <c r="T34" s="48"/>
      <c r="U34" s="48"/>
      <c r="V34" s="48"/>
      <c r="W34" s="48"/>
      <c r="X34" s="48"/>
      <c r="Y34" s="48"/>
      <c r="Z34" s="48"/>
      <c r="AA34" s="48"/>
      <c r="AB34" s="48"/>
      <c r="AC34" s="48"/>
      <c r="AD34" s="48"/>
      <c r="AE34" s="48"/>
      <c r="AF34" s="48"/>
      <c r="AG34" s="48"/>
      <c r="AH34" s="48"/>
    </row>
    <row r="35" spans="1:34" s="56" customFormat="1" ht="15" customHeight="1" x14ac:dyDescent="0.2">
      <c r="A35" s="185" t="s">
        <v>468</v>
      </c>
      <c r="B35" s="97" t="s">
        <v>469</v>
      </c>
      <c r="C35" s="27" t="s">
        <v>117</v>
      </c>
      <c r="D35" s="189" t="s">
        <v>705</v>
      </c>
      <c r="E35" s="55"/>
      <c r="F35" s="54"/>
      <c r="G35" s="61"/>
      <c r="I35" s="62"/>
      <c r="J35" s="48"/>
      <c r="K35" s="48"/>
      <c r="L35" s="50"/>
      <c r="M35" s="48"/>
      <c r="N35" s="48"/>
      <c r="O35" s="48"/>
      <c r="P35" s="48"/>
      <c r="Q35" s="48"/>
      <c r="R35" s="48"/>
      <c r="S35" s="48"/>
      <c r="T35" s="48"/>
      <c r="U35" s="48"/>
      <c r="V35" s="48"/>
      <c r="W35" s="48"/>
      <c r="X35" s="48"/>
      <c r="Y35" s="48"/>
      <c r="Z35" s="48"/>
      <c r="AA35" s="48"/>
      <c r="AB35" s="48"/>
      <c r="AC35" s="48"/>
      <c r="AD35" s="48"/>
      <c r="AE35" s="48"/>
      <c r="AF35" s="48"/>
      <c r="AG35" s="48"/>
      <c r="AH35" s="48"/>
    </row>
    <row r="36" spans="1:34" s="56" customFormat="1" ht="15" customHeight="1" x14ac:dyDescent="0.2">
      <c r="A36" s="97"/>
      <c r="B36" s="97" t="s">
        <v>470</v>
      </c>
      <c r="C36" s="103"/>
      <c r="D36" s="187"/>
      <c r="E36" s="55"/>
      <c r="F36" s="54"/>
      <c r="G36" s="61"/>
      <c r="I36" s="62"/>
      <c r="J36" s="48"/>
      <c r="K36" s="48"/>
      <c r="L36" s="50"/>
      <c r="M36" s="48"/>
      <c r="N36" s="48"/>
      <c r="O36" s="48"/>
      <c r="P36" s="48"/>
      <c r="Q36" s="48"/>
      <c r="R36" s="48"/>
      <c r="S36" s="48"/>
      <c r="T36" s="48"/>
      <c r="U36" s="48"/>
      <c r="V36" s="48"/>
      <c r="W36" s="48"/>
      <c r="X36" s="48"/>
      <c r="Y36" s="48"/>
      <c r="Z36" s="48"/>
      <c r="AA36" s="48"/>
      <c r="AB36" s="48"/>
      <c r="AC36" s="48"/>
      <c r="AD36" s="48"/>
      <c r="AE36" s="48"/>
      <c r="AF36" s="48"/>
      <c r="AG36" s="48"/>
      <c r="AH36" s="48"/>
    </row>
    <row r="37" spans="1:34" s="56" customFormat="1" ht="12" customHeight="1" thickBot="1" x14ac:dyDescent="0.25">
      <c r="A37" s="185"/>
      <c r="B37" s="97"/>
      <c r="C37" s="103"/>
      <c r="D37" s="186"/>
      <c r="E37" s="55"/>
      <c r="F37" s="54"/>
      <c r="G37" s="61"/>
      <c r="H37" s="62"/>
      <c r="I37" s="62"/>
      <c r="J37" s="48"/>
      <c r="K37" s="48"/>
      <c r="L37" s="50"/>
      <c r="N37" s="62"/>
      <c r="O37" s="62"/>
      <c r="P37" s="48"/>
      <c r="Q37" s="48"/>
      <c r="R37" s="48"/>
      <c r="S37" s="48"/>
      <c r="T37" s="48"/>
      <c r="U37" s="48"/>
      <c r="V37" s="48"/>
      <c r="W37" s="48"/>
      <c r="X37" s="48"/>
      <c r="Y37" s="48"/>
      <c r="Z37" s="48"/>
      <c r="AA37" s="48"/>
      <c r="AB37" s="48"/>
      <c r="AC37" s="48"/>
      <c r="AD37" s="48"/>
      <c r="AE37" s="48"/>
      <c r="AF37" s="48"/>
      <c r="AG37" s="48"/>
      <c r="AH37" s="48"/>
    </row>
    <row r="38" spans="1:34" s="56" customFormat="1" ht="15" customHeight="1" thickBot="1" x14ac:dyDescent="0.25">
      <c r="A38" s="185" t="s">
        <v>471</v>
      </c>
      <c r="B38" s="102" t="s">
        <v>472</v>
      </c>
      <c r="C38" s="63">
        <v>1551000</v>
      </c>
      <c r="D38" s="191" t="s">
        <v>706</v>
      </c>
      <c r="E38" s="55"/>
      <c r="F38" s="54"/>
      <c r="G38" s="61"/>
      <c r="H38" s="62"/>
      <c r="I38" s="62"/>
      <c r="J38" s="48"/>
      <c r="K38" s="48"/>
      <c r="L38" s="50"/>
      <c r="N38" s="62"/>
      <c r="O38" s="62"/>
      <c r="P38" s="48"/>
      <c r="Q38" s="48"/>
      <c r="R38" s="48"/>
      <c r="S38" s="48"/>
      <c r="T38" s="48"/>
      <c r="U38" s="48"/>
      <c r="V38" s="48"/>
      <c r="W38" s="48"/>
      <c r="X38" s="48"/>
      <c r="Y38" s="48"/>
      <c r="Z38" s="48"/>
      <c r="AA38" s="48"/>
      <c r="AB38" s="48"/>
      <c r="AC38" s="48"/>
      <c r="AD38" s="48"/>
      <c r="AE38" s="48"/>
      <c r="AF38" s="48"/>
      <c r="AG38" s="48"/>
      <c r="AH38" s="48"/>
    </row>
    <row r="39" spans="1:34" s="26" customFormat="1" ht="23.25" x14ac:dyDescent="0.25">
      <c r="A39" s="77"/>
      <c r="B39" s="77"/>
      <c r="C39" s="77"/>
      <c r="D39" s="77"/>
    </row>
    <row r="41" spans="1:34" ht="18.75" x14ac:dyDescent="0.3">
      <c r="A41" s="258" t="s">
        <v>708</v>
      </c>
      <c r="B41" s="258"/>
    </row>
    <row r="42" spans="1:34" x14ac:dyDescent="0.25">
      <c r="A42" s="257" t="s">
        <v>522</v>
      </c>
      <c r="B42" s="257"/>
    </row>
    <row r="43" spans="1:34" x14ac:dyDescent="0.25">
      <c r="A43" s="257" t="s">
        <v>681</v>
      </c>
      <c r="B43" s="257"/>
    </row>
    <row r="44" spans="1:34" x14ac:dyDescent="0.25">
      <c r="A44" s="257" t="s">
        <v>523</v>
      </c>
      <c r="B44" s="257"/>
    </row>
    <row r="45" spans="1:34" x14ac:dyDescent="0.25">
      <c r="A45" s="257" t="s">
        <v>524</v>
      </c>
      <c r="B45" s="257"/>
    </row>
    <row r="46" spans="1:34" x14ac:dyDescent="0.25">
      <c r="A46" s="257" t="s">
        <v>682</v>
      </c>
      <c r="B46" s="257"/>
    </row>
    <row r="47" spans="1:34" x14ac:dyDescent="0.25">
      <c r="A47" s="257" t="s">
        <v>683</v>
      </c>
      <c r="B47" s="257"/>
    </row>
    <row r="48" spans="1:34" x14ac:dyDescent="0.25">
      <c r="A48" s="257" t="s">
        <v>526</v>
      </c>
      <c r="B48" s="257"/>
    </row>
    <row r="49" spans="1:2" x14ac:dyDescent="0.25">
      <c r="A49" s="257" t="s">
        <v>538</v>
      </c>
      <c r="B49" s="257"/>
    </row>
    <row r="50" spans="1:2" x14ac:dyDescent="0.25">
      <c r="A50" s="257" t="s">
        <v>527</v>
      </c>
      <c r="B50" s="257"/>
    </row>
    <row r="51" spans="1:2" x14ac:dyDescent="0.25">
      <c r="A51" s="257" t="s">
        <v>684</v>
      </c>
      <c r="B51" s="257"/>
    </row>
    <row r="52" spans="1:2" x14ac:dyDescent="0.25">
      <c r="A52" s="257" t="s">
        <v>539</v>
      </c>
      <c r="B52" s="257"/>
    </row>
    <row r="53" spans="1:2" x14ac:dyDescent="0.25">
      <c r="A53" s="257" t="s">
        <v>707</v>
      </c>
      <c r="B53" s="257"/>
    </row>
    <row r="54" spans="1:2" x14ac:dyDescent="0.25">
      <c r="A54" s="257" t="s">
        <v>643</v>
      </c>
      <c r="B54" s="257"/>
    </row>
    <row r="55" spans="1:2" x14ac:dyDescent="0.25">
      <c r="A55" s="257" t="s">
        <v>530</v>
      </c>
      <c r="B55" s="257"/>
    </row>
    <row r="56" spans="1:2" x14ac:dyDescent="0.25">
      <c r="A56" s="257" t="s">
        <v>685</v>
      </c>
      <c r="B56" s="257"/>
    </row>
    <row r="57" spans="1:2" x14ac:dyDescent="0.25">
      <c r="A57" s="257" t="s">
        <v>686</v>
      </c>
      <c r="B57" s="257"/>
    </row>
    <row r="58" spans="1:2" x14ac:dyDescent="0.25">
      <c r="A58" s="257" t="s">
        <v>533</v>
      </c>
      <c r="B58" s="257"/>
    </row>
    <row r="59" spans="1:2" x14ac:dyDescent="0.25">
      <c r="A59" s="257" t="s">
        <v>534</v>
      </c>
      <c r="B59" s="257"/>
    </row>
    <row r="60" spans="1:2" x14ac:dyDescent="0.25">
      <c r="A60" s="257" t="s">
        <v>535</v>
      </c>
      <c r="B60" s="257"/>
    </row>
    <row r="61" spans="1:2" x14ac:dyDescent="0.25">
      <c r="A61" s="257" t="s">
        <v>536</v>
      </c>
      <c r="B61" s="257"/>
    </row>
    <row r="62" spans="1:2" x14ac:dyDescent="0.25">
      <c r="A62" s="257" t="s">
        <v>537</v>
      </c>
      <c r="B62" s="257"/>
    </row>
    <row r="63" spans="1:2" x14ac:dyDescent="0.25">
      <c r="A63" s="257"/>
      <c r="B63" s="257"/>
    </row>
  </sheetData>
  <sheetProtection formatCells="0" formatColumns="0" insertColumns="0" selectLockedCells="1"/>
  <mergeCells count="23">
    <mergeCell ref="A59:B59"/>
    <mergeCell ref="A41:B41"/>
    <mergeCell ref="A43:B43"/>
    <mergeCell ref="A44:B44"/>
    <mergeCell ref="A46:B46"/>
    <mergeCell ref="A47:B47"/>
    <mergeCell ref="A48:B48"/>
    <mergeCell ref="A61:B61"/>
    <mergeCell ref="A62:B62"/>
    <mergeCell ref="A63:B63"/>
    <mergeCell ref="A42:B42"/>
    <mergeCell ref="A45:B45"/>
    <mergeCell ref="A49:B49"/>
    <mergeCell ref="A50:B50"/>
    <mergeCell ref="A52:B52"/>
    <mergeCell ref="A53:B53"/>
    <mergeCell ref="A51:B51"/>
    <mergeCell ref="A54:B54"/>
    <mergeCell ref="A56:B56"/>
    <mergeCell ref="A57:B57"/>
    <mergeCell ref="A58:B58"/>
    <mergeCell ref="A60:B60"/>
    <mergeCell ref="A55:B55"/>
  </mergeCells>
  <pageMargins left="0.25" right="0.25" top="0.75" bottom="0.75" header="0.3" footer="0.3"/>
  <pageSetup paperSize="9"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7</vt:i4>
      </vt:variant>
    </vt:vector>
  </HeadingPairs>
  <TitlesOfParts>
    <vt:vector size="13" baseType="lpstr">
      <vt:lpstr>Cover Sheet</vt:lpstr>
      <vt:lpstr>A - Fixed Network Retail </vt:lpstr>
      <vt:lpstr>B - Mobile Network Operator</vt:lpstr>
      <vt:lpstr>C- MVNOs </vt:lpstr>
      <vt:lpstr>D - Fixed Network Wholesale</vt:lpstr>
      <vt:lpstr>E - All Operators - General</vt:lpstr>
      <vt:lpstr>'A - Fixed Network Retail '!Print_Area</vt:lpstr>
      <vt:lpstr>'B - Mobile Network Operator'!Print_Area</vt:lpstr>
      <vt:lpstr>'C- MVNOs '!Print_Area</vt:lpstr>
      <vt:lpstr>'Cover Sheet'!Print_Area</vt:lpstr>
      <vt:lpstr>'D - Fixed Network Wholesale'!Print_Area</vt:lpstr>
      <vt:lpstr>'E - All Operators - General'!Print_Area</vt:lpstr>
      <vt:lpstr>'A - Fixed Network Retail '!Print_Titles</vt:lpstr>
    </vt:vector>
  </TitlesOfParts>
  <Company>Commerce Commission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Aidan Winder-Speed</dc:creator>
  <cp:lastModifiedBy>Aidan Winder-Speed</cp:lastModifiedBy>
  <dcterms:created xsi:type="dcterms:W3CDTF">2020-02-09T20:10:14Z</dcterms:created>
  <dcterms:modified xsi:type="dcterms:W3CDTF">2020-03-10T22:44:06Z</dcterms:modified>
</cp:coreProperties>
</file>